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e.boulanger\Desktop\"/>
    </mc:Choice>
  </mc:AlternateContent>
  <bookViews>
    <workbookView xWindow="0" yWindow="0" windowWidth="25200" windowHeight="10650" activeTab="3"/>
  </bookViews>
  <sheets>
    <sheet name="graphique 1" sheetId="1" r:id="rId1"/>
    <sheet name="graphique 2" sheetId="2" r:id="rId2"/>
    <sheet name="graphique 3" sheetId="3" r:id="rId3"/>
    <sheet name="graphique 4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F26" i="4" l="1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H11" i="4" s="1"/>
  <c r="F10" i="4"/>
  <c r="H10" i="4" s="1"/>
  <c r="F9" i="4"/>
  <c r="H9" i="4" s="1"/>
  <c r="F8" i="4"/>
  <c r="H8" i="4" s="1"/>
  <c r="F7" i="4"/>
  <c r="H7" i="4" s="1"/>
  <c r="F6" i="4"/>
  <c r="H6" i="4" s="1"/>
  <c r="F5" i="4"/>
  <c r="H5" i="4" s="1"/>
  <c r="F4" i="4"/>
  <c r="H4" i="4" s="1"/>
  <c r="H42" i="1" l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<sst xmlns="http://schemas.openxmlformats.org/spreadsheetml/2006/main" count="78" uniqueCount="72">
  <si>
    <t>année</t>
  </si>
  <si>
    <t>NC complémentaires+ passerelles pourvues</t>
  </si>
  <si>
    <t>NC + passerelles Total</t>
  </si>
  <si>
    <t>NC + passerelles pourvues Total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</si>
  <si>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</si>
  <si>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</si>
  <si>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</si>
  <si>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</si>
  <si>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</si>
  <si>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</si>
  <si>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</si>
  <si>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</si>
  <si>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</si>
  <si>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</si>
  <si>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</si>
  <si>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</si>
  <si>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</si>
  <si>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</si>
  <si>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</si>
  <si>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</si>
  <si>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</si>
  <si>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</si>
  <si>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</si>
  <si>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</si>
  <si>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</si>
  <si>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</si>
  <si>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</si>
  <si>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</si>
  <si>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</si>
  <si>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</si>
  <si>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</si>
  <si>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</si>
  <si>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</si>
  <si>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</si>
  <si>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</si>
  <si>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</si>
  <si>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</si>
  <si>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</si>
  <si>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</si>
  <si>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</si>
  <si>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</si>
  <si>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</si>
  <si>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</si>
  <si>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Numerus clausus complémentaire et passerelles</t>
  </si>
  <si>
    <t>Effectifs</t>
  </si>
  <si>
    <t xml:space="preserve">Densité </t>
  </si>
  <si>
    <t>Scénario tendanciel</t>
  </si>
  <si>
    <t>Variante 1c - Augmentation du nombre de places offertes aux étudiants de 5%</t>
  </si>
  <si>
    <t>Variante 1d - Augmentation du nombre de places offertes aux étudiants de 10%</t>
  </si>
  <si>
    <t>Variante 1b - Baisse du nombre de places offertes aux étudiants de 5%</t>
  </si>
  <si>
    <t>Variante 1a - Baisse du nombre de places offertes aux étudiants de 10%</t>
  </si>
  <si>
    <t>Variante 2 - Suppression du flux de diplômés à l'étranger</t>
  </si>
  <si>
    <t>Variante 3 - Allongement des carrières</t>
  </si>
  <si>
    <t>Graphique 3 : Effectifs de pharmaciens en activité, selon le scénario tendanciel et les différentes variantes</t>
  </si>
  <si>
    <t>Année</t>
  </si>
  <si>
    <t>Entrées : nombre de primo-entrants diplômés en France ou à l'étranger</t>
  </si>
  <si>
    <t>Sorties : nombre de cessations d'activité ou décès</t>
  </si>
  <si>
    <t>Différence entre entrées et sorties</t>
  </si>
  <si>
    <r>
      <t>Lecture</t>
    </r>
    <r>
      <rPr>
        <sz val="8"/>
        <color theme="1"/>
        <rFont val="Arial"/>
        <family val="2"/>
      </rPr>
      <t xml:space="preserve"> : En 2018, 3 124 places étaient disponibles au </t>
    </r>
    <r>
      <rPr>
        <i/>
        <sz val="8"/>
        <color theme="1"/>
        <rFont val="Arial"/>
        <family val="2"/>
      </rPr>
      <t>numerus clausus</t>
    </r>
    <r>
      <rPr>
        <sz val="8"/>
        <color theme="1"/>
        <rFont val="Arial"/>
        <family val="2"/>
      </rPr>
      <t xml:space="preserve"> de pharmacie.</t>
    </r>
  </si>
  <si>
    <r>
      <t>Source</t>
    </r>
    <r>
      <rPr>
        <sz val="8"/>
        <color theme="1"/>
        <rFont val="Arial"/>
        <family val="2"/>
      </rPr>
      <t> : Direction générale de l’offre de soins (DGOS).</t>
    </r>
  </si>
  <si>
    <r>
      <t>Champ</t>
    </r>
    <r>
      <rPr>
        <sz val="8"/>
        <color theme="1"/>
        <rFont val="Arial"/>
        <family val="2"/>
      </rPr>
      <t> : France entière.</t>
    </r>
  </si>
  <si>
    <r>
      <t>Lecture</t>
    </r>
    <r>
      <rPr>
        <sz val="8"/>
        <color theme="1"/>
        <rFont val="Arial"/>
        <family val="2"/>
      </rPr>
      <t> : Selon la variante 1a qui baisse de 10 % le nombre de places offertes aux étudiants dès 2019, les effectifs de pharmaciens augmenteraient pour atteindre près de 76 000 en 2040.</t>
    </r>
  </si>
  <si>
    <r>
      <t>Sources</t>
    </r>
    <r>
      <rPr>
        <sz val="8"/>
        <color theme="1"/>
        <rFont val="Arial"/>
        <family val="2"/>
      </rPr>
      <t> : RPPS, projections DREES ; Insee, projections de population (scénario central) 2013-2070.</t>
    </r>
  </si>
  <si>
    <r>
      <t>Lecture</t>
    </r>
    <r>
      <rPr>
        <sz val="8"/>
        <color theme="1"/>
        <rFont val="Arial"/>
        <family val="2"/>
      </rPr>
      <t> : Selon le scénario tendanciel, les cessations d’activité des pharmaciens augmenteraient entre 2018 et 2023, se stabiliseraient autour de 2 300 sorties entre 2023 et 2025, puis diminueraient jusqu’à la fin de la période de projection.</t>
    </r>
  </si>
  <si>
    <r>
      <t>Champ</t>
    </r>
    <r>
      <rPr>
        <sz val="8"/>
        <color theme="1"/>
        <rFont val="Arial"/>
        <family val="2"/>
      </rPr>
      <t> : Ensemble des pharmaciens actifs et inscrits à l’Ordre, âgés de 70 ans ou moins, France entière.</t>
    </r>
  </si>
  <si>
    <t xml:space="preserve">Numerus clausus (NC) principal </t>
  </si>
  <si>
    <t>Graphique 4 : Évolutions des entrées et des sorties de 2018 à 2040, selon le scénario tendanciel</t>
  </si>
  <si>
    <t>Graphique 2 : Effectifs et densité de pharmaciens en activité, selon le scénario tendanciel</t>
  </si>
  <si>
    <r>
      <t>Lecture</t>
    </r>
    <r>
      <rPr>
        <sz val="8"/>
        <color theme="1"/>
        <rFont val="Arial"/>
        <family val="2"/>
      </rPr>
      <t> : Selon le scénario tendanciel, les effectifs de pharmaciens augmenteraient pour atteindre près de 79 000 en 2040.</t>
    </r>
  </si>
  <si>
    <t>Nombre de primo-entrants diplômés à l’étranger</t>
  </si>
  <si>
    <t>Nombre de primo-entrants diplômés enFrance</t>
  </si>
  <si>
    <t>Graphique 1 : Évolution du numerus clausus et des passerelles en pharmacie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</si>
</sst>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9" fontId="4" fillId="0" borderId="0" xfId="1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3" fontId="4" fillId="0" borderId="1" xfId="0" applyNumberFormat="1" applyFont="1" applyBorder="1" applyAlignme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 wrapText="1"/>
    </xf>
    <xf numFmtId="9" fontId="4" fillId="0" borderId="1" xfId="1" applyFont="1" applyBorder="1"/>
    <xf numFmtId="3" fontId="4" fillId="0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Fill="1" applyBorder="1"/>
    <xf numFmtId="3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17</xdr:row>
      <xdr:rowOff>85725</xdr:rowOff>
    </xdr:from>
    <xdr:ext cx="184731" cy="239809"/>
    <xdr:sp macro="" textlink="">
      <xdr:nvSpPr>
        <xdr:cNvPr id="5" name="ZoneTexte 4"/>
        <xdr:cNvSpPr txBox="1"/>
      </xdr:nvSpPr>
      <xdr:spPr>
        <a:xfrm>
          <a:off x="5953125" y="2514600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elle.millien/Documents/BPS/Pharmaciens/R&#233;actualisation/Mod&#232;le/Sorties/R&#233;sultats%20ST%20et%20varia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fs"/>
      <sheetName val="densité"/>
      <sheetName val="age_sexe"/>
      <sheetName val="exercice"/>
      <sheetName val="flux_entree_sortie"/>
      <sheetName val="numerus_clausus"/>
      <sheetName val="Feuil2"/>
      <sheetName val="Feuil1"/>
    </sheetNames>
    <sheetDataSet>
      <sheetData sheetId="0">
        <row r="2">
          <cell r="B2" t="str">
            <v>Scénario tendanciel</v>
          </cell>
        </row>
      </sheetData>
      <sheetData sheetId="1">
        <row r="102">
          <cell r="B102" t="str">
            <v>Effectifs</v>
          </cell>
        </row>
        <row r="103">
          <cell r="A103">
            <v>2011</v>
          </cell>
        </row>
        <row r="104">
          <cell r="A104">
            <v>2012</v>
          </cell>
        </row>
        <row r="105">
          <cell r="A105">
            <v>2013</v>
          </cell>
        </row>
        <row r="106">
          <cell r="A106">
            <v>2014</v>
          </cell>
        </row>
        <row r="107">
          <cell r="A107">
            <v>2015</v>
          </cell>
        </row>
        <row r="108">
          <cell r="A108">
            <v>2016</v>
          </cell>
        </row>
        <row r="109">
          <cell r="A109">
            <v>2017</v>
          </cell>
        </row>
        <row r="110">
          <cell r="A110">
            <v>2018</v>
          </cell>
        </row>
        <row r="111">
          <cell r="A111">
            <v>2019</v>
          </cell>
        </row>
        <row r="112">
          <cell r="A112">
            <v>2020</v>
          </cell>
        </row>
        <row r="113">
          <cell r="A113">
            <v>2021</v>
          </cell>
        </row>
        <row r="114">
          <cell r="A114">
            <v>2022</v>
          </cell>
        </row>
        <row r="115">
          <cell r="A115">
            <v>2023</v>
          </cell>
        </row>
        <row r="116">
          <cell r="A116">
            <v>2024</v>
          </cell>
        </row>
        <row r="117">
          <cell r="A117">
            <v>2025</v>
          </cell>
        </row>
        <row r="118">
          <cell r="A118">
            <v>2026</v>
          </cell>
        </row>
        <row r="119">
          <cell r="A119">
            <v>2027</v>
          </cell>
        </row>
        <row r="120">
          <cell r="A120">
            <v>2028</v>
          </cell>
        </row>
        <row r="121">
          <cell r="A121">
            <v>2029</v>
          </cell>
        </row>
        <row r="122">
          <cell r="A122">
            <v>2030</v>
          </cell>
        </row>
        <row r="123">
          <cell r="A123">
            <v>2031</v>
          </cell>
        </row>
        <row r="124">
          <cell r="A124">
            <v>2032</v>
          </cell>
        </row>
        <row r="125">
          <cell r="A125">
            <v>2033</v>
          </cell>
        </row>
        <row r="126">
          <cell r="A126">
            <v>2034</v>
          </cell>
        </row>
        <row r="127">
          <cell r="A127">
            <v>2035</v>
          </cell>
        </row>
        <row r="128">
          <cell r="A128">
            <v>2036</v>
          </cell>
        </row>
        <row r="129">
          <cell r="A129">
            <v>2037</v>
          </cell>
        </row>
        <row r="130">
          <cell r="A130">
            <v>2038</v>
          </cell>
        </row>
        <row r="131">
          <cell r="A131">
            <v>2039</v>
          </cell>
        </row>
        <row r="132">
          <cell r="A132">
            <v>2040</v>
          </cell>
        </row>
      </sheetData>
      <sheetData sheetId="2"/>
      <sheetData sheetId="3"/>
      <sheetData sheetId="4">
        <row r="1">
          <cell r="B1" t="str">
            <v>Nombre de primo-entrants à diplôme français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opLeftCell="A19" workbookViewId="0">
      <selection activeCell="L3" sqref="L3"/>
    </sheetView>
  </sheetViews>
  <sheetFormatPr baseColWidth="10" defaultRowHeight="15" x14ac:dyDescent="0.25"/>
  <cols>
    <col min="1" max="1" width="3.7109375" customWidth="1"/>
    <col min="5" max="5" width="15.7109375" customWidth="1"/>
    <col min="6" max="6" width="17.28515625" customWidth="1"/>
  </cols>
  <sheetData>
    <row r="1" spans="2:21" x14ac:dyDescent="0.25">
      <c r="B1" t="s">
        <v>71</v>
      </c>
    </row>
    <row r="2" spans="2:2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45" x14ac:dyDescent="0.25">
      <c r="B3" s="8"/>
      <c r="C3" s="8" t="s">
        <v>0</v>
      </c>
      <c r="D3" s="9" t="s">
        <v>65</v>
      </c>
      <c r="E3" s="9" t="s">
        <v>43</v>
      </c>
      <c r="F3" s="9" t="s">
        <v>1</v>
      </c>
      <c r="G3" s="9" t="s">
        <v>2</v>
      </c>
      <c r="H3" s="9" t="s">
        <v>3</v>
      </c>
      <c r="I3" s="5"/>
      <c r="J3" s="5"/>
      <c r="K3" s="5"/>
      <c r="L3" s="3"/>
      <c r="M3" s="5"/>
      <c r="N3" s="5"/>
      <c r="O3" s="5"/>
      <c r="P3" s="5"/>
      <c r="Q3" s="5"/>
      <c r="R3" s="5"/>
      <c r="S3" s="5"/>
      <c r="T3" s="5"/>
      <c r="U3" s="5"/>
    </row>
    <row r="4" spans="2:21" x14ac:dyDescent="0.25">
      <c r="B4" s="10" t="s">
        <v>4</v>
      </c>
      <c r="C4" s="10">
        <v>1980</v>
      </c>
      <c r="D4" s="11">
        <v>2800</v>
      </c>
      <c r="E4" s="12"/>
      <c r="F4" s="10"/>
      <c r="G4" s="10"/>
      <c r="H4" s="10">
        <f>D4</f>
        <v>2800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x14ac:dyDescent="0.25">
      <c r="B5" s="10" t="s">
        <v>5</v>
      </c>
      <c r="C5" s="10">
        <v>1981</v>
      </c>
      <c r="D5" s="11">
        <v>2800</v>
      </c>
      <c r="E5" s="12"/>
      <c r="F5" s="10"/>
      <c r="G5" s="10"/>
      <c r="H5" s="10">
        <f t="shared" ref="H5:H18" si="0">D5</f>
        <v>2800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2:21" x14ac:dyDescent="0.25">
      <c r="B6" s="10" t="s">
        <v>6</v>
      </c>
      <c r="C6" s="10">
        <v>1982</v>
      </c>
      <c r="D6" s="11">
        <v>2800</v>
      </c>
      <c r="E6" s="12"/>
      <c r="F6" s="10"/>
      <c r="G6" s="10"/>
      <c r="H6" s="10">
        <f t="shared" si="0"/>
        <v>2800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1" x14ac:dyDescent="0.25">
      <c r="B7" s="10" t="s">
        <v>7</v>
      </c>
      <c r="C7" s="10">
        <v>1983</v>
      </c>
      <c r="D7" s="11">
        <v>2500</v>
      </c>
      <c r="E7" s="12"/>
      <c r="F7" s="10"/>
      <c r="G7" s="10"/>
      <c r="H7" s="10">
        <f t="shared" si="0"/>
        <v>2500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x14ac:dyDescent="0.25">
      <c r="B8" s="10" t="s">
        <v>8</v>
      </c>
      <c r="C8" s="10">
        <v>1984</v>
      </c>
      <c r="D8" s="11">
        <v>2500</v>
      </c>
      <c r="E8" s="12"/>
      <c r="F8" s="10"/>
      <c r="G8" s="10"/>
      <c r="H8" s="10">
        <f t="shared" si="0"/>
        <v>2500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x14ac:dyDescent="0.25">
      <c r="B9" s="10" t="s">
        <v>9</v>
      </c>
      <c r="C9" s="10">
        <v>1985</v>
      </c>
      <c r="D9" s="11">
        <v>2250</v>
      </c>
      <c r="E9" s="12"/>
      <c r="F9" s="10"/>
      <c r="G9" s="10"/>
      <c r="H9" s="10">
        <f t="shared" si="0"/>
        <v>2250</v>
      </c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x14ac:dyDescent="0.25">
      <c r="B10" s="10" t="s">
        <v>10</v>
      </c>
      <c r="C10" s="10">
        <v>1986</v>
      </c>
      <c r="D10" s="11">
        <v>2250</v>
      </c>
      <c r="E10" s="12"/>
      <c r="F10" s="10"/>
      <c r="G10" s="10"/>
      <c r="H10" s="10">
        <f t="shared" si="0"/>
        <v>2250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x14ac:dyDescent="0.25">
      <c r="B11" s="10" t="s">
        <v>11</v>
      </c>
      <c r="C11" s="10">
        <v>1987</v>
      </c>
      <c r="D11" s="11">
        <v>2250</v>
      </c>
      <c r="E11" s="12"/>
      <c r="F11" s="10"/>
      <c r="G11" s="10"/>
      <c r="H11" s="10">
        <f t="shared" si="0"/>
        <v>2250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x14ac:dyDescent="0.25">
      <c r="B12" s="10" t="s">
        <v>12</v>
      </c>
      <c r="C12" s="10">
        <v>1988</v>
      </c>
      <c r="D12" s="11">
        <v>2250</v>
      </c>
      <c r="E12" s="12"/>
      <c r="F12" s="10"/>
      <c r="G12" s="10"/>
      <c r="H12" s="10">
        <f t="shared" si="0"/>
        <v>2250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x14ac:dyDescent="0.25">
      <c r="B13" s="10" t="s">
        <v>13</v>
      </c>
      <c r="C13" s="10">
        <v>1989</v>
      </c>
      <c r="D13" s="11">
        <v>2250</v>
      </c>
      <c r="E13" s="12"/>
      <c r="F13" s="10"/>
      <c r="G13" s="10"/>
      <c r="H13" s="10">
        <f t="shared" si="0"/>
        <v>2250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2:21" x14ac:dyDescent="0.25">
      <c r="B14" s="10" t="s">
        <v>14</v>
      </c>
      <c r="C14" s="10">
        <v>1990</v>
      </c>
      <c r="D14" s="11">
        <v>2250</v>
      </c>
      <c r="E14" s="12"/>
      <c r="F14" s="10"/>
      <c r="G14" s="10"/>
      <c r="H14" s="10">
        <f t="shared" si="0"/>
        <v>2250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2:21" x14ac:dyDescent="0.25">
      <c r="B15" s="10" t="s">
        <v>15</v>
      </c>
      <c r="C15" s="10">
        <v>1991</v>
      </c>
      <c r="D15" s="11">
        <v>2250</v>
      </c>
      <c r="E15" s="12"/>
      <c r="F15" s="10"/>
      <c r="G15" s="10"/>
      <c r="H15" s="10">
        <f t="shared" si="0"/>
        <v>2250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2:21" x14ac:dyDescent="0.25">
      <c r="B16" s="10" t="s">
        <v>16</v>
      </c>
      <c r="C16" s="10">
        <v>1992</v>
      </c>
      <c r="D16" s="11">
        <v>2250</v>
      </c>
      <c r="E16" s="12"/>
      <c r="F16" s="10"/>
      <c r="G16" s="10"/>
      <c r="H16" s="10">
        <f t="shared" si="0"/>
        <v>2250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1" x14ac:dyDescent="0.25">
      <c r="B17" s="10" t="s">
        <v>17</v>
      </c>
      <c r="C17" s="10">
        <v>1993</v>
      </c>
      <c r="D17" s="11">
        <v>2250</v>
      </c>
      <c r="E17" s="12"/>
      <c r="F17" s="10"/>
      <c r="G17" s="10"/>
      <c r="H17" s="10">
        <f t="shared" si="0"/>
        <v>2250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2:21" x14ac:dyDescent="0.25">
      <c r="B18" s="10" t="s">
        <v>18</v>
      </c>
      <c r="C18" s="10">
        <v>1994</v>
      </c>
      <c r="D18" s="11">
        <v>2250</v>
      </c>
      <c r="E18" s="13"/>
      <c r="F18" s="8"/>
      <c r="G18" s="8"/>
      <c r="H18" s="10">
        <f t="shared" si="0"/>
        <v>2250</v>
      </c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2:21" x14ac:dyDescent="0.25">
      <c r="B19" s="10" t="s">
        <v>19</v>
      </c>
      <c r="C19" s="10">
        <v>1995</v>
      </c>
      <c r="D19" s="12">
        <v>2250</v>
      </c>
      <c r="E19" s="14"/>
      <c r="F19" s="10"/>
      <c r="G19" s="10">
        <f>D19+E19</f>
        <v>2250</v>
      </c>
      <c r="H19" s="10">
        <f>D19+F19</f>
        <v>2250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2:21" x14ac:dyDescent="0.25">
      <c r="B20" s="10" t="s">
        <v>20</v>
      </c>
      <c r="C20" s="10">
        <v>1996</v>
      </c>
      <c r="D20" s="12">
        <v>2250</v>
      </c>
      <c r="E20" s="12"/>
      <c r="F20" s="10"/>
      <c r="G20" s="10">
        <f t="shared" ref="G20:G33" si="1">D20+E20</f>
        <v>2250</v>
      </c>
      <c r="H20" s="10">
        <f t="shared" ref="H20:H33" si="2">D20+F20</f>
        <v>2250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2:21" x14ac:dyDescent="0.25">
      <c r="B21" s="10" t="s">
        <v>21</v>
      </c>
      <c r="C21" s="10">
        <v>1997</v>
      </c>
      <c r="D21" s="12">
        <v>2250</v>
      </c>
      <c r="E21" s="12"/>
      <c r="F21" s="10"/>
      <c r="G21" s="10">
        <f t="shared" si="1"/>
        <v>2250</v>
      </c>
      <c r="H21" s="10">
        <f t="shared" si="2"/>
        <v>2250</v>
      </c>
      <c r="I21" s="5"/>
      <c r="J21" s="5"/>
      <c r="K21" s="5"/>
      <c r="L21" s="3"/>
      <c r="M21" s="5"/>
      <c r="N21" s="5"/>
      <c r="O21" s="5"/>
      <c r="P21" s="5"/>
      <c r="Q21" s="5"/>
      <c r="R21" s="5"/>
      <c r="S21" s="5"/>
      <c r="T21" s="5"/>
      <c r="U21" s="5"/>
    </row>
    <row r="22" spans="2:21" x14ac:dyDescent="0.25">
      <c r="B22" s="10" t="s">
        <v>22</v>
      </c>
      <c r="C22" s="10">
        <v>1998</v>
      </c>
      <c r="D22" s="12">
        <v>2250</v>
      </c>
      <c r="E22" s="12"/>
      <c r="F22" s="10"/>
      <c r="G22" s="10">
        <f t="shared" si="1"/>
        <v>2250</v>
      </c>
      <c r="H22" s="10">
        <f t="shared" si="2"/>
        <v>2250</v>
      </c>
      <c r="I22" s="5"/>
      <c r="J22" s="5"/>
      <c r="K22" s="5"/>
      <c r="L22" s="3"/>
      <c r="M22" s="5"/>
      <c r="N22" s="5"/>
      <c r="O22" s="5"/>
      <c r="P22" s="5"/>
      <c r="Q22" s="5"/>
      <c r="R22" s="5"/>
      <c r="S22" s="5"/>
      <c r="T22" s="5"/>
      <c r="U22" s="5"/>
    </row>
    <row r="23" spans="2:21" x14ac:dyDescent="0.25">
      <c r="B23" s="10" t="s">
        <v>23</v>
      </c>
      <c r="C23" s="10">
        <v>1999</v>
      </c>
      <c r="D23" s="12">
        <v>2250</v>
      </c>
      <c r="E23" s="12"/>
      <c r="F23" s="10"/>
      <c r="G23" s="10">
        <f t="shared" si="1"/>
        <v>2250</v>
      </c>
      <c r="H23" s="10">
        <f t="shared" si="2"/>
        <v>2250</v>
      </c>
      <c r="I23" s="5"/>
      <c r="J23" s="5"/>
      <c r="K23" s="5"/>
      <c r="L23" s="3"/>
      <c r="M23" s="5"/>
      <c r="N23" s="5"/>
      <c r="O23" s="5"/>
      <c r="P23" s="5"/>
      <c r="Q23" s="5"/>
      <c r="R23" s="5"/>
      <c r="S23" s="5"/>
      <c r="T23" s="5"/>
      <c r="U23" s="5"/>
    </row>
    <row r="24" spans="2:21" x14ac:dyDescent="0.25">
      <c r="B24" s="10" t="s">
        <v>24</v>
      </c>
      <c r="C24" s="10">
        <v>2000</v>
      </c>
      <c r="D24" s="12">
        <v>2250</v>
      </c>
      <c r="E24" s="12"/>
      <c r="F24" s="10"/>
      <c r="G24" s="10">
        <f t="shared" si="1"/>
        <v>2250</v>
      </c>
      <c r="H24" s="10">
        <f t="shared" si="2"/>
        <v>2250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2:21" x14ac:dyDescent="0.25">
      <c r="B25" s="10" t="s">
        <v>25</v>
      </c>
      <c r="C25" s="10">
        <v>2001</v>
      </c>
      <c r="D25" s="12">
        <v>2250</v>
      </c>
      <c r="E25" s="12"/>
      <c r="F25" s="10"/>
      <c r="G25" s="10">
        <f t="shared" si="1"/>
        <v>2250</v>
      </c>
      <c r="H25" s="10">
        <f t="shared" si="2"/>
        <v>2250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2:21" x14ac:dyDescent="0.25">
      <c r="B26" s="10" t="s">
        <v>26</v>
      </c>
      <c r="C26" s="10">
        <v>2002</v>
      </c>
      <c r="D26" s="12">
        <v>2250</v>
      </c>
      <c r="E26" s="12"/>
      <c r="F26" s="10"/>
      <c r="G26" s="10">
        <f t="shared" si="1"/>
        <v>2250</v>
      </c>
      <c r="H26" s="10">
        <f t="shared" si="2"/>
        <v>2250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2:21" x14ac:dyDescent="0.25">
      <c r="B27" s="10" t="s">
        <v>27</v>
      </c>
      <c r="C27" s="10">
        <v>2003</v>
      </c>
      <c r="D27" s="12">
        <v>2400</v>
      </c>
      <c r="E27" s="12"/>
      <c r="F27" s="10"/>
      <c r="G27" s="10">
        <f t="shared" si="1"/>
        <v>2400</v>
      </c>
      <c r="H27" s="10">
        <f t="shared" si="2"/>
        <v>2400</v>
      </c>
      <c r="I27" s="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2:21" x14ac:dyDescent="0.25">
      <c r="B28" s="10" t="s">
        <v>28</v>
      </c>
      <c r="C28" s="10">
        <v>2004</v>
      </c>
      <c r="D28" s="12">
        <v>2600</v>
      </c>
      <c r="E28" s="12"/>
      <c r="F28" s="10"/>
      <c r="G28" s="10">
        <f t="shared" si="1"/>
        <v>2600</v>
      </c>
      <c r="H28" s="10">
        <f t="shared" si="2"/>
        <v>2600</v>
      </c>
      <c r="I28" s="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2:21" x14ac:dyDescent="0.25">
      <c r="B29" s="10" t="s">
        <v>29</v>
      </c>
      <c r="C29" s="10">
        <v>2005</v>
      </c>
      <c r="D29" s="12">
        <v>2790</v>
      </c>
      <c r="E29" s="12"/>
      <c r="F29" s="10"/>
      <c r="G29" s="10">
        <f t="shared" si="1"/>
        <v>2790</v>
      </c>
      <c r="H29" s="10">
        <f t="shared" si="2"/>
        <v>2790</v>
      </c>
      <c r="I29" s="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2:21" x14ac:dyDescent="0.25">
      <c r="B30" s="10" t="s">
        <v>30</v>
      </c>
      <c r="C30" s="10">
        <v>2006</v>
      </c>
      <c r="D30" s="12">
        <v>2990</v>
      </c>
      <c r="E30" s="12"/>
      <c r="F30" s="10"/>
      <c r="G30" s="10">
        <f t="shared" si="1"/>
        <v>2990</v>
      </c>
      <c r="H30" s="10">
        <f t="shared" si="2"/>
        <v>2990</v>
      </c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2:21" x14ac:dyDescent="0.25">
      <c r="B31" s="10" t="s">
        <v>31</v>
      </c>
      <c r="C31" s="10">
        <v>2007</v>
      </c>
      <c r="D31" s="12">
        <v>2990</v>
      </c>
      <c r="E31" s="12"/>
      <c r="F31" s="10"/>
      <c r="G31" s="10">
        <f t="shared" si="1"/>
        <v>2990</v>
      </c>
      <c r="H31" s="10">
        <f t="shared" si="2"/>
        <v>2990</v>
      </c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1" x14ac:dyDescent="0.25">
      <c r="B32" s="10" t="s">
        <v>32</v>
      </c>
      <c r="C32" s="10">
        <v>2008</v>
      </c>
      <c r="D32" s="12">
        <v>3090</v>
      </c>
      <c r="E32" s="12"/>
      <c r="F32" s="10"/>
      <c r="G32" s="10">
        <f t="shared" si="1"/>
        <v>3090</v>
      </c>
      <c r="H32" s="10">
        <f t="shared" si="2"/>
        <v>3090</v>
      </c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x14ac:dyDescent="0.25">
      <c r="B33" s="10" t="s">
        <v>33</v>
      </c>
      <c r="C33" s="10">
        <v>2009</v>
      </c>
      <c r="D33" s="12">
        <v>3090</v>
      </c>
      <c r="E33" s="12"/>
      <c r="F33" s="10"/>
      <c r="G33" s="10">
        <f t="shared" si="1"/>
        <v>3090</v>
      </c>
      <c r="H33" s="10">
        <f t="shared" si="2"/>
        <v>3090</v>
      </c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x14ac:dyDescent="0.25">
      <c r="B34" s="10" t="s">
        <v>34</v>
      </c>
      <c r="C34" s="10">
        <v>2010</v>
      </c>
      <c r="D34" s="12">
        <v>3090</v>
      </c>
      <c r="E34" s="12">
        <v>72</v>
      </c>
      <c r="F34" s="10">
        <v>34</v>
      </c>
      <c r="G34" s="10">
        <f>D34+E34</f>
        <v>3162</v>
      </c>
      <c r="H34" s="10">
        <f>D34+F34</f>
        <v>3124</v>
      </c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x14ac:dyDescent="0.25">
      <c r="B35" s="10" t="s">
        <v>35</v>
      </c>
      <c r="C35" s="10">
        <v>2011</v>
      </c>
      <c r="D35" s="15">
        <v>3095</v>
      </c>
      <c r="E35" s="12">
        <v>72</v>
      </c>
      <c r="F35" s="10">
        <v>44</v>
      </c>
      <c r="G35" s="10">
        <f t="shared" ref="G35:G42" si="3">D35+E35</f>
        <v>3167</v>
      </c>
      <c r="H35" s="10">
        <f t="shared" ref="H35:H42" si="4">D35+F35</f>
        <v>3139</v>
      </c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x14ac:dyDescent="0.25">
      <c r="B36" s="10" t="s">
        <v>36</v>
      </c>
      <c r="C36" s="10">
        <v>2012</v>
      </c>
      <c r="D36" s="15">
        <v>3095</v>
      </c>
      <c r="E36" s="12">
        <v>81</v>
      </c>
      <c r="F36" s="10">
        <v>48</v>
      </c>
      <c r="G36" s="10">
        <f t="shared" si="3"/>
        <v>3176</v>
      </c>
      <c r="H36" s="10">
        <f t="shared" si="4"/>
        <v>3143</v>
      </c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1" x14ac:dyDescent="0.25">
      <c r="B37" s="10" t="s">
        <v>37</v>
      </c>
      <c r="C37" s="10">
        <v>2013</v>
      </c>
      <c r="D37" s="15">
        <v>3095</v>
      </c>
      <c r="E37" s="12">
        <v>81</v>
      </c>
      <c r="F37" s="10">
        <v>41</v>
      </c>
      <c r="G37" s="10">
        <f t="shared" si="3"/>
        <v>3176</v>
      </c>
      <c r="H37" s="10">
        <f t="shared" si="4"/>
        <v>3136</v>
      </c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2:21" x14ac:dyDescent="0.25">
      <c r="B38" s="10" t="s">
        <v>38</v>
      </c>
      <c r="C38" s="10">
        <v>2014</v>
      </c>
      <c r="D38" s="15">
        <v>3099</v>
      </c>
      <c r="E38" s="12">
        <v>79</v>
      </c>
      <c r="F38" s="10">
        <v>36</v>
      </c>
      <c r="G38" s="10">
        <f t="shared" si="3"/>
        <v>3178</v>
      </c>
      <c r="H38" s="10">
        <f t="shared" si="4"/>
        <v>3135</v>
      </c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2:21" x14ac:dyDescent="0.25">
      <c r="B39" s="10" t="s">
        <v>39</v>
      </c>
      <c r="C39" s="10">
        <v>2015</v>
      </c>
      <c r="D39" s="15">
        <v>3097</v>
      </c>
      <c r="E39" s="12">
        <v>79</v>
      </c>
      <c r="F39" s="10">
        <v>40</v>
      </c>
      <c r="G39" s="10">
        <f t="shared" si="3"/>
        <v>3176</v>
      </c>
      <c r="H39" s="10">
        <f t="shared" si="4"/>
        <v>3137</v>
      </c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2:21" x14ac:dyDescent="0.25">
      <c r="B40" s="10" t="s">
        <v>40</v>
      </c>
      <c r="C40" s="10">
        <v>2016</v>
      </c>
      <c r="D40" s="15">
        <v>3112</v>
      </c>
      <c r="E40" s="12">
        <v>79</v>
      </c>
      <c r="F40" s="10">
        <v>40</v>
      </c>
      <c r="G40" s="10">
        <f t="shared" si="3"/>
        <v>3191</v>
      </c>
      <c r="H40" s="10">
        <f t="shared" si="4"/>
        <v>3152</v>
      </c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2:21" x14ac:dyDescent="0.25">
      <c r="B41" s="10" t="s">
        <v>41</v>
      </c>
      <c r="C41" s="10">
        <v>2017</v>
      </c>
      <c r="D41" s="15">
        <v>3107</v>
      </c>
      <c r="E41" s="12">
        <v>79</v>
      </c>
      <c r="F41" s="10">
        <v>40</v>
      </c>
      <c r="G41" s="10">
        <f t="shared" si="3"/>
        <v>3186</v>
      </c>
      <c r="H41" s="10">
        <f t="shared" si="4"/>
        <v>3147</v>
      </c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2:21" x14ac:dyDescent="0.25">
      <c r="B42" s="16" t="s">
        <v>42</v>
      </c>
      <c r="C42" s="16">
        <v>2018</v>
      </c>
      <c r="D42" s="17">
        <v>3124</v>
      </c>
      <c r="E42" s="18">
        <v>79</v>
      </c>
      <c r="F42" s="16">
        <v>40</v>
      </c>
      <c r="G42" s="16">
        <f t="shared" si="3"/>
        <v>3203</v>
      </c>
      <c r="H42" s="16">
        <f t="shared" si="4"/>
        <v>3164</v>
      </c>
      <c r="I42" s="1"/>
    </row>
    <row r="44" spans="2:21" x14ac:dyDescent="0.25">
      <c r="B44" s="3" t="s">
        <v>58</v>
      </c>
    </row>
    <row r="45" spans="2:21" x14ac:dyDescent="0.25">
      <c r="B45" s="3" t="s">
        <v>60</v>
      </c>
    </row>
    <row r="46" spans="2:21" x14ac:dyDescent="0.25">
      <c r="B46" s="3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workbookViewId="0">
      <selection activeCell="F13" sqref="F13"/>
    </sheetView>
  </sheetViews>
  <sheetFormatPr baseColWidth="10" defaultRowHeight="11.25" x14ac:dyDescent="0.2"/>
  <cols>
    <col min="1" max="1" width="3.7109375" style="2" customWidth="1"/>
    <col min="2" max="16384" width="11.42578125" style="2"/>
  </cols>
  <sheetData>
    <row r="1" spans="2:6" x14ac:dyDescent="0.2">
      <c r="B1" s="31" t="s">
        <v>67</v>
      </c>
    </row>
    <row r="3" spans="2:6" x14ac:dyDescent="0.2">
      <c r="B3" s="22" t="s">
        <v>54</v>
      </c>
      <c r="C3" s="22" t="s">
        <v>44</v>
      </c>
      <c r="D3" s="22" t="s">
        <v>45</v>
      </c>
    </row>
    <row r="4" spans="2:6" x14ac:dyDescent="0.2">
      <c r="B4" s="22">
        <v>2011</v>
      </c>
      <c r="C4" s="23">
        <v>72715</v>
      </c>
      <c r="D4" s="24">
        <v>111.98397126902333</v>
      </c>
      <c r="F4" s="3"/>
    </row>
    <row r="5" spans="2:6" x14ac:dyDescent="0.2">
      <c r="B5" s="22">
        <v>2012</v>
      </c>
      <c r="C5" s="23">
        <v>72330</v>
      </c>
      <c r="D5" s="24">
        <v>110.86545701974001</v>
      </c>
    </row>
    <row r="6" spans="2:6" x14ac:dyDescent="0.2">
      <c r="B6" s="22">
        <v>2013</v>
      </c>
      <c r="C6" s="23">
        <v>73154</v>
      </c>
      <c r="D6" s="24">
        <v>111.57518835271803</v>
      </c>
    </row>
    <row r="7" spans="2:6" x14ac:dyDescent="0.2">
      <c r="B7" s="22">
        <v>2014</v>
      </c>
      <c r="C7" s="23">
        <v>73233</v>
      </c>
      <c r="D7" s="24">
        <v>110.7415157108524</v>
      </c>
    </row>
    <row r="8" spans="2:6" x14ac:dyDescent="0.2">
      <c r="B8" s="22">
        <v>2015</v>
      </c>
      <c r="C8" s="23">
        <v>73735</v>
      </c>
      <c r="D8" s="24">
        <v>111.01225455749078</v>
      </c>
    </row>
    <row r="9" spans="2:6" x14ac:dyDescent="0.2">
      <c r="B9" s="22">
        <v>2016</v>
      </c>
      <c r="C9" s="23">
        <v>73843</v>
      </c>
      <c r="D9" s="24">
        <v>110.71767251399856</v>
      </c>
    </row>
    <row r="10" spans="2:6" x14ac:dyDescent="0.2">
      <c r="B10" s="22">
        <v>2017</v>
      </c>
      <c r="C10" s="23">
        <v>73725</v>
      </c>
      <c r="D10" s="24">
        <v>110.11350869388158</v>
      </c>
    </row>
    <row r="11" spans="2:6" x14ac:dyDescent="0.2">
      <c r="B11" s="25">
        <v>2018</v>
      </c>
      <c r="C11" s="23">
        <v>73064</v>
      </c>
      <c r="D11" s="24">
        <v>108.7478138138122</v>
      </c>
    </row>
    <row r="12" spans="2:6" x14ac:dyDescent="0.2">
      <c r="B12" s="25">
        <v>2019</v>
      </c>
      <c r="C12" s="23">
        <v>73354.686362585329</v>
      </c>
      <c r="D12" s="24">
        <v>108.59635639136789</v>
      </c>
    </row>
    <row r="13" spans="2:6" x14ac:dyDescent="0.2">
      <c r="B13" s="25">
        <v>2020</v>
      </c>
      <c r="C13" s="23">
        <v>73571.561657566679</v>
      </c>
      <c r="D13" s="24">
        <v>108.48223038855083</v>
      </c>
    </row>
    <row r="14" spans="2:6" x14ac:dyDescent="0.2">
      <c r="B14" s="25">
        <v>2021</v>
      </c>
      <c r="C14" s="23">
        <v>73710.332836707137</v>
      </c>
      <c r="D14" s="24">
        <v>108.26373272351522</v>
      </c>
    </row>
    <row r="15" spans="2:6" x14ac:dyDescent="0.2">
      <c r="B15" s="25">
        <v>2022</v>
      </c>
      <c r="C15" s="23">
        <v>73809.185281289552</v>
      </c>
      <c r="D15" s="24">
        <v>107.9972997030569</v>
      </c>
    </row>
    <row r="16" spans="2:6" x14ac:dyDescent="0.2">
      <c r="B16" s="25">
        <v>2023</v>
      </c>
      <c r="C16" s="23">
        <v>73855.94639764585</v>
      </c>
      <c r="D16" s="24">
        <v>107.66509123017492</v>
      </c>
    </row>
    <row r="17" spans="2:4" x14ac:dyDescent="0.2">
      <c r="B17" s="25">
        <v>2024</v>
      </c>
      <c r="C17" s="23">
        <v>73838.04963979969</v>
      </c>
      <c r="D17" s="24">
        <v>107.24887111524632</v>
      </c>
    </row>
    <row r="18" spans="2:4" x14ac:dyDescent="0.2">
      <c r="B18" s="25">
        <v>2025</v>
      </c>
      <c r="C18" s="23">
        <v>73833.397318246032</v>
      </c>
      <c r="D18" s="24">
        <v>106.86124174089987</v>
      </c>
    </row>
    <row r="19" spans="2:4" x14ac:dyDescent="0.2">
      <c r="B19" s="25">
        <v>2026</v>
      </c>
      <c r="C19" s="23">
        <v>73820.267039157712</v>
      </c>
      <c r="D19" s="24">
        <v>106.46922687619958</v>
      </c>
    </row>
    <row r="20" spans="2:4" x14ac:dyDescent="0.2">
      <c r="B20" s="25">
        <v>2027</v>
      </c>
      <c r="C20" s="23">
        <v>73844.90862559501</v>
      </c>
      <c r="D20" s="24">
        <v>106.13816949555051</v>
      </c>
    </row>
    <row r="21" spans="2:4" x14ac:dyDescent="0.2">
      <c r="B21" s="25">
        <v>2028</v>
      </c>
      <c r="C21" s="23">
        <v>73910.219008649845</v>
      </c>
      <c r="D21" s="24">
        <v>105.87084089138006</v>
      </c>
    </row>
    <row r="22" spans="2:4" x14ac:dyDescent="0.2">
      <c r="B22" s="25">
        <v>2029</v>
      </c>
      <c r="C22" s="23">
        <v>74055.322364019958</v>
      </c>
      <c r="D22" s="24">
        <v>105.72208514254761</v>
      </c>
    </row>
    <row r="23" spans="2:4" x14ac:dyDescent="0.2">
      <c r="B23" s="25">
        <v>2030</v>
      </c>
      <c r="C23" s="23">
        <v>74276.766510902831</v>
      </c>
      <c r="D23" s="24">
        <v>105.68554581939314</v>
      </c>
    </row>
    <row r="24" spans="2:4" x14ac:dyDescent="0.2">
      <c r="B24" s="25">
        <v>2031</v>
      </c>
      <c r="C24" s="23">
        <v>74526.39454595065</v>
      </c>
      <c r="D24" s="24">
        <v>105.69157678351945</v>
      </c>
    </row>
    <row r="25" spans="2:4" x14ac:dyDescent="0.2">
      <c r="B25" s="25">
        <v>2032</v>
      </c>
      <c r="C25" s="23">
        <v>74841.617137361158</v>
      </c>
      <c r="D25" s="24">
        <v>105.79295383455997</v>
      </c>
    </row>
    <row r="26" spans="2:4" x14ac:dyDescent="0.2">
      <c r="B26" s="25">
        <v>2033</v>
      </c>
      <c r="C26" s="23">
        <v>75232.799621853002</v>
      </c>
      <c r="D26" s="24">
        <v>106.00417787435562</v>
      </c>
    </row>
    <row r="27" spans="2:4" x14ac:dyDescent="0.2">
      <c r="B27" s="25">
        <v>2034</v>
      </c>
      <c r="C27" s="23">
        <v>75685.811358993917</v>
      </c>
      <c r="D27" s="24">
        <v>106.30545386147513</v>
      </c>
    </row>
    <row r="28" spans="2:4" x14ac:dyDescent="0.2">
      <c r="B28" s="25">
        <v>2035</v>
      </c>
      <c r="C28" s="23">
        <v>76161.671580867449</v>
      </c>
      <c r="D28" s="24">
        <v>106.64233379058233</v>
      </c>
    </row>
    <row r="29" spans="2:4" x14ac:dyDescent="0.2">
      <c r="B29" s="25">
        <v>2036</v>
      </c>
      <c r="C29" s="23">
        <v>76659.579787366893</v>
      </c>
      <c r="D29" s="24">
        <v>107.01405419029172</v>
      </c>
    </row>
    <row r="30" spans="2:4" x14ac:dyDescent="0.2">
      <c r="B30" s="25">
        <v>2037</v>
      </c>
      <c r="C30" s="23">
        <v>77212.217676227039</v>
      </c>
      <c r="D30" s="24">
        <v>107.46665334433975</v>
      </c>
    </row>
    <row r="31" spans="2:4" x14ac:dyDescent="0.2">
      <c r="B31" s="25">
        <v>2038</v>
      </c>
      <c r="C31" s="23">
        <v>77749.960043054904</v>
      </c>
      <c r="D31" s="24">
        <v>107.90388980060114</v>
      </c>
    </row>
    <row r="32" spans="2:4" x14ac:dyDescent="0.2">
      <c r="B32" s="25">
        <v>2039</v>
      </c>
      <c r="C32" s="23">
        <v>78308.382876906267</v>
      </c>
      <c r="D32" s="24">
        <v>108.37633790924022</v>
      </c>
    </row>
    <row r="33" spans="2:4" x14ac:dyDescent="0.2">
      <c r="B33" s="25">
        <v>2040</v>
      </c>
      <c r="C33" s="23">
        <v>78838.015307861919</v>
      </c>
      <c r="D33" s="24">
        <v>108.81631631576927</v>
      </c>
    </row>
    <row r="34" spans="2:4" x14ac:dyDescent="0.2">
      <c r="B34" s="5"/>
      <c r="C34" s="26"/>
      <c r="D34" s="26"/>
    </row>
    <row r="35" spans="2:4" x14ac:dyDescent="0.2">
      <c r="B35" s="3" t="s">
        <v>68</v>
      </c>
    </row>
    <row r="36" spans="2:4" x14ac:dyDescent="0.2">
      <c r="B36" s="3" t="s">
        <v>64</v>
      </c>
    </row>
    <row r="37" spans="2:4" x14ac:dyDescent="0.2">
      <c r="B37" s="3" t="s">
        <v>62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workbookViewId="0">
      <selection activeCell="B3" sqref="B3"/>
    </sheetView>
  </sheetViews>
  <sheetFormatPr baseColWidth="10" defaultRowHeight="11.25" x14ac:dyDescent="0.2"/>
  <cols>
    <col min="1" max="3" width="11.42578125" style="5"/>
    <col min="4" max="4" width="19.85546875" style="5" customWidth="1"/>
    <col min="5" max="5" width="19.42578125" style="5" customWidth="1"/>
    <col min="6" max="6" width="17.85546875" style="5" customWidth="1"/>
    <col min="7" max="7" width="18.28515625" style="5" customWidth="1"/>
    <col min="8" max="16384" width="11.42578125" style="5"/>
  </cols>
  <sheetData>
    <row r="1" spans="2:12" x14ac:dyDescent="0.2">
      <c r="B1" s="32" t="s">
        <v>53</v>
      </c>
      <c r="G1" s="32"/>
    </row>
    <row r="3" spans="2:12" s="20" customFormat="1" ht="56.25" x14ac:dyDescent="0.2">
      <c r="B3" s="19" t="s">
        <v>54</v>
      </c>
      <c r="C3" s="19" t="s">
        <v>46</v>
      </c>
      <c r="D3" s="19" t="s">
        <v>50</v>
      </c>
      <c r="E3" s="19" t="s">
        <v>49</v>
      </c>
      <c r="F3" s="19" t="s">
        <v>47</v>
      </c>
      <c r="G3" s="19" t="s">
        <v>48</v>
      </c>
      <c r="H3" s="19" t="s">
        <v>51</v>
      </c>
      <c r="I3" s="19" t="s">
        <v>52</v>
      </c>
      <c r="L3" s="3"/>
    </row>
    <row r="4" spans="2:12" x14ac:dyDescent="0.2">
      <c r="B4" s="10">
        <v>2011</v>
      </c>
      <c r="C4" s="12">
        <v>72715</v>
      </c>
      <c r="D4" s="12"/>
      <c r="E4" s="12"/>
      <c r="F4" s="12"/>
      <c r="G4" s="12"/>
      <c r="H4" s="12"/>
      <c r="I4" s="12"/>
    </row>
    <row r="5" spans="2:12" x14ac:dyDescent="0.2">
      <c r="B5" s="10">
        <v>2012</v>
      </c>
      <c r="C5" s="12">
        <v>72330</v>
      </c>
      <c r="D5" s="12"/>
      <c r="E5" s="12"/>
      <c r="F5" s="12"/>
      <c r="G5" s="12"/>
      <c r="H5" s="12"/>
      <c r="I5" s="12"/>
    </row>
    <row r="6" spans="2:12" x14ac:dyDescent="0.2">
      <c r="B6" s="10">
        <v>2013</v>
      </c>
      <c r="C6" s="12">
        <v>73154</v>
      </c>
      <c r="D6" s="12"/>
      <c r="E6" s="12"/>
      <c r="F6" s="12"/>
      <c r="G6" s="12"/>
      <c r="H6" s="12"/>
      <c r="I6" s="12"/>
    </row>
    <row r="7" spans="2:12" x14ac:dyDescent="0.2">
      <c r="B7" s="10">
        <v>2014</v>
      </c>
      <c r="C7" s="12">
        <v>73233</v>
      </c>
      <c r="D7" s="12"/>
      <c r="E7" s="12"/>
      <c r="F7" s="12"/>
      <c r="G7" s="12"/>
      <c r="H7" s="12"/>
      <c r="I7" s="12"/>
    </row>
    <row r="8" spans="2:12" x14ac:dyDescent="0.2">
      <c r="B8" s="10">
        <v>2015</v>
      </c>
      <c r="C8" s="12">
        <v>73735</v>
      </c>
      <c r="D8" s="12"/>
      <c r="E8" s="12"/>
      <c r="F8" s="12"/>
      <c r="G8" s="12"/>
      <c r="H8" s="12"/>
      <c r="I8" s="12"/>
    </row>
    <row r="9" spans="2:12" x14ac:dyDescent="0.2">
      <c r="B9" s="10">
        <v>2016</v>
      </c>
      <c r="C9" s="12">
        <v>73843</v>
      </c>
      <c r="D9" s="12"/>
      <c r="E9" s="12"/>
      <c r="F9" s="12"/>
      <c r="G9" s="12"/>
      <c r="H9" s="12"/>
      <c r="I9" s="12"/>
    </row>
    <row r="10" spans="2:12" x14ac:dyDescent="0.2">
      <c r="B10" s="10">
        <v>2017</v>
      </c>
      <c r="C10" s="12">
        <v>73725</v>
      </c>
      <c r="D10" s="12"/>
      <c r="E10" s="12"/>
      <c r="F10" s="12"/>
      <c r="G10" s="12"/>
      <c r="H10" s="12"/>
      <c r="I10" s="12"/>
    </row>
    <row r="11" spans="2:12" x14ac:dyDescent="0.2">
      <c r="B11" s="10">
        <v>2018</v>
      </c>
      <c r="C11" s="12">
        <v>73064</v>
      </c>
      <c r="D11" s="12">
        <v>73064</v>
      </c>
      <c r="E11" s="12">
        <v>73064</v>
      </c>
      <c r="F11" s="12">
        <v>73064</v>
      </c>
      <c r="G11" s="12">
        <v>73064</v>
      </c>
      <c r="H11" s="12">
        <v>73064</v>
      </c>
      <c r="I11" s="12">
        <v>73064</v>
      </c>
    </row>
    <row r="12" spans="2:12" x14ac:dyDescent="0.2">
      <c r="B12" s="10">
        <v>2019</v>
      </c>
      <c r="C12" s="12">
        <v>73354.686362585329</v>
      </c>
      <c r="D12" s="12">
        <v>73354.686362585329</v>
      </c>
      <c r="E12" s="12">
        <v>73354.686362585329</v>
      </c>
      <c r="F12" s="12">
        <v>73354.686362585329</v>
      </c>
      <c r="G12" s="12">
        <v>73354.686362585329</v>
      </c>
      <c r="H12" s="12">
        <v>73196.686362585315</v>
      </c>
      <c r="I12" s="12">
        <v>73354.686362585329</v>
      </c>
    </row>
    <row r="13" spans="2:12" x14ac:dyDescent="0.2">
      <c r="B13" s="10">
        <v>2020</v>
      </c>
      <c r="C13" s="12">
        <v>73571.561657566679</v>
      </c>
      <c r="D13" s="12">
        <v>73571.561657566679</v>
      </c>
      <c r="E13" s="12">
        <v>73571.561657566679</v>
      </c>
      <c r="F13" s="12">
        <v>73571.561657566679</v>
      </c>
      <c r="G13" s="12">
        <v>73571.561657566679</v>
      </c>
      <c r="H13" s="12">
        <v>73255.566103501929</v>
      </c>
      <c r="I13" s="12">
        <v>73878.670027397413</v>
      </c>
    </row>
    <row r="14" spans="2:12" x14ac:dyDescent="0.2">
      <c r="B14" s="10">
        <v>2021</v>
      </c>
      <c r="C14" s="12">
        <v>73710.332836707137</v>
      </c>
      <c r="D14" s="12">
        <v>73710.332836707137</v>
      </c>
      <c r="E14" s="12">
        <v>73710.332836707137</v>
      </c>
      <c r="F14" s="12">
        <v>73710.332836707137</v>
      </c>
      <c r="G14" s="12">
        <v>73710.332836707137</v>
      </c>
      <c r="H14" s="12">
        <v>73236.362621005828</v>
      </c>
      <c r="I14" s="12">
        <v>74283.203181512217</v>
      </c>
    </row>
    <row r="15" spans="2:12" x14ac:dyDescent="0.2">
      <c r="B15" s="10">
        <v>2022</v>
      </c>
      <c r="C15" s="12">
        <v>73809.185281289552</v>
      </c>
      <c r="D15" s="12">
        <v>73809.185281289552</v>
      </c>
      <c r="E15" s="12">
        <v>73809.185281289552</v>
      </c>
      <c r="F15" s="12">
        <v>73809.185281289552</v>
      </c>
      <c r="G15" s="12">
        <v>73809.185281289552</v>
      </c>
      <c r="H15" s="12">
        <v>73177.270697830696</v>
      </c>
      <c r="I15" s="12">
        <v>74612.370922211441</v>
      </c>
    </row>
    <row r="16" spans="2:12" x14ac:dyDescent="0.2">
      <c r="B16" s="10">
        <v>2023</v>
      </c>
      <c r="C16" s="12">
        <v>73855.94639764585</v>
      </c>
      <c r="D16" s="12">
        <v>73855.94639764585</v>
      </c>
      <c r="E16" s="12">
        <v>73855.94639764585</v>
      </c>
      <c r="F16" s="12">
        <v>73855.94639764585</v>
      </c>
      <c r="G16" s="12">
        <v>73855.94639764585</v>
      </c>
      <c r="H16" s="12">
        <v>73066.156780712336</v>
      </c>
      <c r="I16" s="12">
        <v>74842.351445343797</v>
      </c>
    </row>
    <row r="17" spans="2:9" x14ac:dyDescent="0.2">
      <c r="B17" s="10">
        <v>2024</v>
      </c>
      <c r="C17" s="12">
        <v>73838.04963979969</v>
      </c>
      <c r="D17" s="12">
        <v>73838.04963979969</v>
      </c>
      <c r="E17" s="12">
        <v>73838.04963979969</v>
      </c>
      <c r="F17" s="12">
        <v>73838.04963979969</v>
      </c>
      <c r="G17" s="12">
        <v>73838.04963979969</v>
      </c>
      <c r="H17" s="12">
        <v>72890.454782554632</v>
      </c>
      <c r="I17" s="12">
        <v>74950.817955473161</v>
      </c>
    </row>
    <row r="18" spans="2:9" x14ac:dyDescent="0.2">
      <c r="B18" s="10">
        <v>2025</v>
      </c>
      <c r="C18" s="12">
        <v>73833.397318246032</v>
      </c>
      <c r="D18" s="12">
        <v>73724.866921372566</v>
      </c>
      <c r="E18" s="12">
        <v>73779.132119809306</v>
      </c>
      <c r="F18" s="12">
        <v>73887.662516682743</v>
      </c>
      <c r="G18" s="12">
        <v>73941.927715119484</v>
      </c>
      <c r="H18" s="12">
        <v>72728.066777894666</v>
      </c>
      <c r="I18" s="12">
        <v>75021.02838952819</v>
      </c>
    </row>
    <row r="19" spans="2:9" x14ac:dyDescent="0.2">
      <c r="B19" s="10">
        <v>2026</v>
      </c>
      <c r="C19" s="12">
        <v>73820.267039157712</v>
      </c>
      <c r="D19" s="12">
        <v>73546.272429729841</v>
      </c>
      <c r="E19" s="12">
        <v>73683.269734443791</v>
      </c>
      <c r="F19" s="12">
        <v>73957.264343871677</v>
      </c>
      <c r="G19" s="12">
        <v>74094.261648585612</v>
      </c>
      <c r="H19" s="12">
        <v>72557.294823646313</v>
      </c>
      <c r="I19" s="12">
        <v>75048.792635770107</v>
      </c>
    </row>
    <row r="20" spans="2:9" x14ac:dyDescent="0.2">
      <c r="B20" s="10">
        <v>2027</v>
      </c>
      <c r="C20" s="12">
        <v>73844.90862559501</v>
      </c>
      <c r="D20" s="12">
        <v>73398.334672804995</v>
      </c>
      <c r="E20" s="12">
        <v>73621.621649199995</v>
      </c>
      <c r="F20" s="12">
        <v>74068.195601990024</v>
      </c>
      <c r="G20" s="12">
        <v>74291.482578385039</v>
      </c>
      <c r="H20" s="12">
        <v>72424.386532150413</v>
      </c>
      <c r="I20" s="12">
        <v>75078.960060209705</v>
      </c>
    </row>
    <row r="21" spans="2:9" x14ac:dyDescent="0.2">
      <c r="B21" s="10">
        <v>2028</v>
      </c>
      <c r="C21" s="12">
        <v>73910.219008649845</v>
      </c>
      <c r="D21" s="12">
        <v>73266.890330144844</v>
      </c>
      <c r="E21" s="12">
        <v>73588.554669397359</v>
      </c>
      <c r="F21" s="12">
        <v>74231.883347902345</v>
      </c>
      <c r="G21" s="12">
        <v>74553.547687154874</v>
      </c>
      <c r="H21" s="12">
        <v>72332.287561684396</v>
      </c>
      <c r="I21" s="12">
        <v>75122.676311045914</v>
      </c>
    </row>
    <row r="22" spans="2:9" x14ac:dyDescent="0.2">
      <c r="B22" s="10">
        <v>2029</v>
      </c>
      <c r="C22" s="12">
        <v>74055.322364019958</v>
      </c>
      <c r="D22" s="12">
        <v>73202.646735664952</v>
      </c>
      <c r="E22" s="12">
        <v>73628.98454984244</v>
      </c>
      <c r="F22" s="12">
        <v>74481.66017819746</v>
      </c>
      <c r="G22" s="12">
        <v>74907.997992374949</v>
      </c>
      <c r="H22" s="12">
        <v>72320.134484734619</v>
      </c>
      <c r="I22" s="12">
        <v>75224.541181264853</v>
      </c>
    </row>
    <row r="23" spans="2:9" x14ac:dyDescent="0.2">
      <c r="B23" s="10">
        <v>2030</v>
      </c>
      <c r="C23" s="12">
        <v>74276.766510902831</v>
      </c>
      <c r="D23" s="12">
        <v>73213.397923900571</v>
      </c>
      <c r="E23" s="12">
        <v>73745.082217401708</v>
      </c>
      <c r="F23" s="12">
        <v>74808.450804403954</v>
      </c>
      <c r="G23" s="12">
        <v>75340.135097905077</v>
      </c>
      <c r="H23" s="12">
        <v>72384.499188407586</v>
      </c>
      <c r="I23" s="12">
        <v>75392.641375623833</v>
      </c>
    </row>
    <row r="24" spans="2:9" x14ac:dyDescent="0.2">
      <c r="B24" s="10">
        <v>2031</v>
      </c>
      <c r="C24" s="12">
        <v>74526.39454595065</v>
      </c>
      <c r="D24" s="12">
        <v>73251.663125656691</v>
      </c>
      <c r="E24" s="12">
        <v>73889.028835803663</v>
      </c>
      <c r="F24" s="12">
        <v>75163.760256097637</v>
      </c>
      <c r="G24" s="12">
        <v>75801.12596624461</v>
      </c>
      <c r="H24" s="12">
        <v>72477.271118952849</v>
      </c>
      <c r="I24" s="12">
        <v>75589.153304573658</v>
      </c>
    </row>
    <row r="25" spans="2:9" x14ac:dyDescent="0.2">
      <c r="B25" s="10">
        <v>2032</v>
      </c>
      <c r="C25" s="12">
        <v>74841.617137361158</v>
      </c>
      <c r="D25" s="12">
        <v>73355.194248652449</v>
      </c>
      <c r="E25" s="12">
        <v>74098.405693006775</v>
      </c>
      <c r="F25" s="12">
        <v>75584.828581715497</v>
      </c>
      <c r="G25" s="12">
        <v>76328.040026069852</v>
      </c>
      <c r="H25" s="12">
        <v>72635.88589754008</v>
      </c>
      <c r="I25" s="12">
        <v>75868.621144751509</v>
      </c>
    </row>
    <row r="26" spans="2:9" x14ac:dyDescent="0.2">
      <c r="B26" s="10">
        <v>2033</v>
      </c>
      <c r="C26" s="12">
        <v>75232.799621853002</v>
      </c>
      <c r="D26" s="12">
        <v>73534.698691661572</v>
      </c>
      <c r="E26" s="12">
        <v>74383.749156757287</v>
      </c>
      <c r="F26" s="12">
        <v>76081.850086948689</v>
      </c>
      <c r="G26" s="12">
        <v>76930.900552044404</v>
      </c>
      <c r="H26" s="12">
        <v>72870.748337539495</v>
      </c>
      <c r="I26" s="12">
        <v>76226.627312164026</v>
      </c>
    </row>
    <row r="27" spans="2:9" x14ac:dyDescent="0.2">
      <c r="B27" s="10">
        <v>2034</v>
      </c>
      <c r="C27" s="12">
        <v>75685.811358993917</v>
      </c>
      <c r="D27" s="12">
        <v>73776.052148948875</v>
      </c>
      <c r="E27" s="12">
        <v>74730.931753971396</v>
      </c>
      <c r="F27" s="12">
        <v>76640.690964016423</v>
      </c>
      <c r="G27" s="12">
        <v>77595.57056903893</v>
      </c>
      <c r="H27" s="12">
        <v>73167.77021441239</v>
      </c>
      <c r="I27" s="12">
        <v>76663.797871773175</v>
      </c>
    </row>
    <row r="28" spans="2:9" x14ac:dyDescent="0.2">
      <c r="B28" s="10">
        <v>2035</v>
      </c>
      <c r="C28" s="12">
        <v>76161.671580867449</v>
      </c>
      <c r="D28" s="12">
        <v>74040.283518874436</v>
      </c>
      <c r="E28" s="12">
        <v>75100.97754987095</v>
      </c>
      <c r="F28" s="12">
        <v>77222.365611863963</v>
      </c>
      <c r="G28" s="12">
        <v>78283.05964286052</v>
      </c>
      <c r="H28" s="12">
        <v>73487.998542657137</v>
      </c>
      <c r="I28" s="12">
        <v>77132.816857133963</v>
      </c>
    </row>
    <row r="29" spans="2:9" x14ac:dyDescent="0.2">
      <c r="B29" s="10">
        <v>2036</v>
      </c>
      <c r="C29" s="12">
        <v>76659.579787366893</v>
      </c>
      <c r="D29" s="12">
        <v>74326.614869048848</v>
      </c>
      <c r="E29" s="12">
        <v>75493.097328207863</v>
      </c>
      <c r="F29" s="12">
        <v>77826.062246525893</v>
      </c>
      <c r="G29" s="12">
        <v>78992.544705684923</v>
      </c>
      <c r="H29" s="12">
        <v>73830.678421776916</v>
      </c>
      <c r="I29" s="12">
        <v>77622.769333978271</v>
      </c>
    </row>
    <row r="30" spans="2:9" x14ac:dyDescent="0.2">
      <c r="B30" s="10">
        <v>2037</v>
      </c>
      <c r="C30" s="12">
        <v>77212.217676227039</v>
      </c>
      <c r="D30" s="12">
        <v>74667.753650331739</v>
      </c>
      <c r="E30" s="12">
        <v>75939.985663279396</v>
      </c>
      <c r="F30" s="12">
        <v>78484.449689174668</v>
      </c>
      <c r="G30" s="12">
        <v>79756.681702122325</v>
      </c>
      <c r="H30" s="12">
        <v>74228.524776819177</v>
      </c>
      <c r="I30" s="12">
        <v>78158.827849129884</v>
      </c>
    </row>
    <row r="31" spans="2:9" x14ac:dyDescent="0.2">
      <c r="B31" s="10">
        <v>2038</v>
      </c>
      <c r="C31" s="12">
        <v>77749.960043054904</v>
      </c>
      <c r="D31" s="12">
        <v>74994.126859502023</v>
      </c>
      <c r="E31" s="12">
        <v>76372.043451278485</v>
      </c>
      <c r="F31" s="12">
        <v>79127.876634831351</v>
      </c>
      <c r="G31" s="12">
        <v>80505.793226607755</v>
      </c>
      <c r="H31" s="12">
        <v>74612.000381590435</v>
      </c>
      <c r="I31" s="12">
        <v>78697.477862712651</v>
      </c>
    </row>
    <row r="32" spans="2:9" x14ac:dyDescent="0.2">
      <c r="B32" s="10">
        <v>2039</v>
      </c>
      <c r="C32" s="12">
        <v>78308.382876906267</v>
      </c>
      <c r="D32" s="12">
        <v>75341.3776668434</v>
      </c>
      <c r="E32" s="12">
        <v>76824.880271874834</v>
      </c>
      <c r="F32" s="12">
        <v>79791.885481937716</v>
      </c>
      <c r="G32" s="12">
        <v>81275.388086969135</v>
      </c>
      <c r="H32" s="12">
        <v>75016.750980310404</v>
      </c>
      <c r="I32" s="12">
        <v>79265.378414805382</v>
      </c>
    </row>
    <row r="33" spans="2:12" x14ac:dyDescent="0.2">
      <c r="B33" s="10">
        <v>2040</v>
      </c>
      <c r="C33" s="12">
        <v>78838.015307861919</v>
      </c>
      <c r="D33" s="12">
        <v>75660.119517562693</v>
      </c>
      <c r="E33" s="12">
        <v>77249.06741271232</v>
      </c>
      <c r="F33" s="12">
        <v>80426.963203011488</v>
      </c>
      <c r="G33" s="12">
        <v>82015.911098161072</v>
      </c>
      <c r="H33" s="12">
        <v>75393.511681868011</v>
      </c>
      <c r="I33" s="12">
        <v>79789.856576665799</v>
      </c>
    </row>
    <row r="35" spans="2:12" x14ac:dyDescent="0.2">
      <c r="B35" s="3" t="s">
        <v>61</v>
      </c>
    </row>
    <row r="36" spans="2:12" x14ac:dyDescent="0.2">
      <c r="B36" s="3" t="s">
        <v>64</v>
      </c>
    </row>
    <row r="37" spans="2:12" x14ac:dyDescent="0.2">
      <c r="B37" s="3" t="s">
        <v>62</v>
      </c>
    </row>
    <row r="38" spans="2:12" x14ac:dyDescent="0.2">
      <c r="L38" s="3"/>
    </row>
    <row r="39" spans="2:12" x14ac:dyDescent="0.2">
      <c r="L39" s="3"/>
    </row>
    <row r="40" spans="2:12" x14ac:dyDescent="0.2">
      <c r="L4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tabSelected="1" topLeftCell="C1" workbookViewId="0">
      <selection activeCell="J9" sqref="J9"/>
    </sheetView>
  </sheetViews>
  <sheetFormatPr baseColWidth="10" defaultRowHeight="14.25" x14ac:dyDescent="0.2"/>
  <cols>
    <col min="1" max="2" width="11.42578125" style="21"/>
    <col min="3" max="3" width="3.85546875" style="29" customWidth="1"/>
    <col min="4" max="16384" width="11.42578125" style="21"/>
  </cols>
  <sheetData>
    <row r="1" spans="2:19" x14ac:dyDescent="0.2">
      <c r="D1" s="32" t="s">
        <v>66</v>
      </c>
    </row>
    <row r="3" spans="2:19" ht="67.5" x14ac:dyDescent="0.2">
      <c r="B3" s="27" t="s">
        <v>54</v>
      </c>
      <c r="C3" s="28"/>
      <c r="D3" s="30" t="s">
        <v>70</v>
      </c>
      <c r="E3" s="30" t="s">
        <v>69</v>
      </c>
      <c r="F3" s="30" t="s">
        <v>55</v>
      </c>
      <c r="G3" s="30" t="s">
        <v>56</v>
      </c>
      <c r="H3" s="30" t="s">
        <v>57</v>
      </c>
      <c r="I3" s="5"/>
      <c r="J3" s="5"/>
      <c r="K3" s="3"/>
      <c r="L3" s="5"/>
      <c r="M3" s="5"/>
      <c r="N3" s="5"/>
      <c r="O3" s="5"/>
      <c r="P3" s="5"/>
      <c r="Q3" s="5"/>
      <c r="R3" s="5"/>
      <c r="S3" s="5"/>
    </row>
    <row r="4" spans="2:19" x14ac:dyDescent="0.2">
      <c r="B4" s="27">
        <v>2018</v>
      </c>
      <c r="C4" s="28"/>
      <c r="D4" s="12">
        <v>2036.8853030661983</v>
      </c>
      <c r="E4" s="10">
        <v>158</v>
      </c>
      <c r="F4" s="12">
        <f>D4+E4</f>
        <v>2194.8853030661985</v>
      </c>
      <c r="G4" s="12">
        <v>1904.1989404808526</v>
      </c>
      <c r="H4" s="12">
        <f>F4-G4</f>
        <v>290.68636258534593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x14ac:dyDescent="0.2">
      <c r="B5" s="27">
        <v>2019</v>
      </c>
      <c r="C5" s="28"/>
      <c r="D5" s="12">
        <v>2079.4562958270999</v>
      </c>
      <c r="E5" s="10">
        <v>158</v>
      </c>
      <c r="F5" s="12">
        <f t="shared" ref="F5:F26" si="0">D5+E5</f>
        <v>2237.4562958270999</v>
      </c>
      <c r="G5" s="12">
        <v>2020.5810008457593</v>
      </c>
      <c r="H5" s="12">
        <f t="shared" ref="H5:H26" si="1">F5-G5</f>
        <v>216.87529498134063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2:19" x14ac:dyDescent="0.2">
      <c r="B6" s="27">
        <v>2020</v>
      </c>
      <c r="C6" s="28"/>
      <c r="D6" s="12">
        <v>2101.7436641850704</v>
      </c>
      <c r="E6" s="10">
        <v>158</v>
      </c>
      <c r="F6" s="12">
        <f t="shared" si="0"/>
        <v>2259.7436641850704</v>
      </c>
      <c r="G6" s="12">
        <v>2120.9724850446178</v>
      </c>
      <c r="H6" s="12">
        <f t="shared" si="1"/>
        <v>138.77117914045266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19" x14ac:dyDescent="0.2">
      <c r="B7" s="27">
        <v>2021</v>
      </c>
      <c r="C7" s="28"/>
      <c r="D7" s="12">
        <v>2106.9907377021727</v>
      </c>
      <c r="E7" s="10">
        <v>158</v>
      </c>
      <c r="F7" s="12">
        <f t="shared" si="0"/>
        <v>2264.9907377021727</v>
      </c>
      <c r="G7" s="12">
        <v>2166.1382931197641</v>
      </c>
      <c r="H7" s="12">
        <f t="shared" si="1"/>
        <v>98.85244458240868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19" x14ac:dyDescent="0.2">
      <c r="B8" s="27">
        <v>2022</v>
      </c>
      <c r="C8" s="28"/>
      <c r="D8" s="12">
        <v>2107.7504206709445</v>
      </c>
      <c r="E8" s="10">
        <v>158</v>
      </c>
      <c r="F8" s="12">
        <f t="shared" si="0"/>
        <v>2265.7504206709445</v>
      </c>
      <c r="G8" s="12">
        <v>2218.989304314628</v>
      </c>
      <c r="H8" s="12">
        <f t="shared" si="1"/>
        <v>46.761116356316506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 x14ac:dyDescent="0.2">
      <c r="B9" s="27">
        <v>2023</v>
      </c>
      <c r="C9" s="28"/>
      <c r="D9" s="12">
        <v>2113.1337341679473</v>
      </c>
      <c r="E9" s="10">
        <v>158</v>
      </c>
      <c r="F9" s="12">
        <f t="shared" si="0"/>
        <v>2271.1337341679473</v>
      </c>
      <c r="G9" s="12">
        <v>2289.0304920140861</v>
      </c>
      <c r="H9" s="12">
        <f t="shared" si="1"/>
        <v>-17.896757846138826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19" x14ac:dyDescent="0.2">
      <c r="B10" s="27">
        <v>2024</v>
      </c>
      <c r="C10" s="28"/>
      <c r="D10" s="12">
        <v>2117.2963645973568</v>
      </c>
      <c r="E10" s="10">
        <v>158</v>
      </c>
      <c r="F10" s="12">
        <f t="shared" si="0"/>
        <v>2275.2963645973568</v>
      </c>
      <c r="G10" s="12">
        <v>2279.9486861510786</v>
      </c>
      <c r="H10" s="12">
        <f t="shared" si="1"/>
        <v>-4.6523215537217766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x14ac:dyDescent="0.2">
      <c r="B11" s="27">
        <v>2025</v>
      </c>
      <c r="C11" s="28"/>
      <c r="D11" s="12">
        <v>2117.8935004510499</v>
      </c>
      <c r="E11" s="10">
        <v>158</v>
      </c>
      <c r="F11" s="12">
        <f t="shared" si="0"/>
        <v>2275.8935004510499</v>
      </c>
      <c r="G11" s="12">
        <v>2289.02377953935</v>
      </c>
      <c r="H11" s="12">
        <f t="shared" si="1"/>
        <v>-13.130279088300085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x14ac:dyDescent="0.2">
      <c r="B12" s="27">
        <v>2026</v>
      </c>
      <c r="C12" s="28"/>
      <c r="D12" s="12">
        <v>2119.0622624581206</v>
      </c>
      <c r="E12" s="10">
        <v>158</v>
      </c>
      <c r="F12" s="12">
        <f t="shared" si="0"/>
        <v>2277.0622624581206</v>
      </c>
      <c r="G12" s="12">
        <v>2252.4206760207976</v>
      </c>
      <c r="H12" s="12">
        <f t="shared" si="1"/>
        <v>24.641586437322985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2:19" x14ac:dyDescent="0.2">
      <c r="B13" s="27">
        <v>2027</v>
      </c>
      <c r="C13" s="28"/>
      <c r="D13" s="12">
        <v>2119.7527102317868</v>
      </c>
      <c r="E13" s="10">
        <v>158</v>
      </c>
      <c r="F13" s="12">
        <f t="shared" si="0"/>
        <v>2277.7527102317868</v>
      </c>
      <c r="G13" s="12">
        <v>2212.4423271769501</v>
      </c>
      <c r="H13" s="12">
        <f t="shared" si="1"/>
        <v>65.31038305483662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x14ac:dyDescent="0.2">
      <c r="B14" s="27">
        <v>2028</v>
      </c>
      <c r="C14" s="28"/>
      <c r="D14" s="12">
        <v>2119.830795551783</v>
      </c>
      <c r="E14" s="10">
        <v>158</v>
      </c>
      <c r="F14" s="12">
        <f t="shared" si="0"/>
        <v>2277.830795551783</v>
      </c>
      <c r="G14" s="12">
        <v>2132.7274401817026</v>
      </c>
      <c r="H14" s="12">
        <f t="shared" si="1"/>
        <v>145.10335537008041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2:19" x14ac:dyDescent="0.2">
      <c r="B15" s="27">
        <v>2029</v>
      </c>
      <c r="C15" s="28"/>
      <c r="D15" s="12">
        <v>2119.861815747397</v>
      </c>
      <c r="E15" s="10">
        <v>158</v>
      </c>
      <c r="F15" s="12">
        <f t="shared" si="0"/>
        <v>2277.861815747397</v>
      </c>
      <c r="G15" s="12">
        <v>2056.4176688645075</v>
      </c>
      <c r="H15" s="12">
        <f t="shared" si="1"/>
        <v>221.44414688288953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2:19" x14ac:dyDescent="0.2">
      <c r="B16" s="27">
        <v>2030</v>
      </c>
      <c r="C16" s="28"/>
      <c r="D16" s="12">
        <v>2119.8799999999997</v>
      </c>
      <c r="E16" s="10">
        <v>158</v>
      </c>
      <c r="F16" s="12">
        <f t="shared" si="0"/>
        <v>2277.8799999999997</v>
      </c>
      <c r="G16" s="12">
        <v>2028.2519649521796</v>
      </c>
      <c r="H16" s="12">
        <f t="shared" si="1"/>
        <v>249.62803504782005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x14ac:dyDescent="0.2">
      <c r="B17" s="27">
        <v>2031</v>
      </c>
      <c r="C17" s="28"/>
      <c r="D17" s="12">
        <v>2119.8799999999997</v>
      </c>
      <c r="E17" s="10">
        <v>158</v>
      </c>
      <c r="F17" s="12">
        <f t="shared" si="0"/>
        <v>2277.8799999999997</v>
      </c>
      <c r="G17" s="12">
        <v>1962.6574085895029</v>
      </c>
      <c r="H17" s="12">
        <f t="shared" si="1"/>
        <v>315.22259141049676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2:19" x14ac:dyDescent="0.2">
      <c r="B18" s="27">
        <v>2032</v>
      </c>
      <c r="C18" s="28"/>
      <c r="D18" s="12">
        <v>2119.8799999999997</v>
      </c>
      <c r="E18" s="10">
        <v>158</v>
      </c>
      <c r="F18" s="12">
        <f t="shared" si="0"/>
        <v>2277.8799999999997</v>
      </c>
      <c r="G18" s="12">
        <v>1886.6975155081461</v>
      </c>
      <c r="H18" s="12">
        <f t="shared" si="1"/>
        <v>391.18248449185353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2:19" x14ac:dyDescent="0.2">
      <c r="B19" s="27">
        <v>2033</v>
      </c>
      <c r="C19" s="28"/>
      <c r="D19" s="12">
        <v>2119.8799999999997</v>
      </c>
      <c r="E19" s="10">
        <v>158</v>
      </c>
      <c r="F19" s="12">
        <f t="shared" si="0"/>
        <v>2277.8799999999997</v>
      </c>
      <c r="G19" s="12">
        <v>1824.8682628590941</v>
      </c>
      <c r="H19" s="12">
        <f t="shared" si="1"/>
        <v>453.01173714090555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x14ac:dyDescent="0.2">
      <c r="B20" s="27">
        <v>2034</v>
      </c>
      <c r="C20" s="28"/>
      <c r="D20" s="12">
        <v>2119.8799999999997</v>
      </c>
      <c r="E20" s="10">
        <v>158</v>
      </c>
      <c r="F20" s="12">
        <f t="shared" si="0"/>
        <v>2277.8799999999997</v>
      </c>
      <c r="G20" s="12">
        <v>1802.0197781264437</v>
      </c>
      <c r="H20" s="12">
        <f t="shared" si="1"/>
        <v>475.86022187355593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2:19" x14ac:dyDescent="0.2">
      <c r="B21" s="27">
        <v>2035</v>
      </c>
      <c r="C21" s="28"/>
      <c r="D21" s="12">
        <v>2119.8799999999997</v>
      </c>
      <c r="E21" s="10">
        <v>158</v>
      </c>
      <c r="F21" s="12">
        <f t="shared" si="0"/>
        <v>2277.8799999999997</v>
      </c>
      <c r="G21" s="12">
        <v>1779.9717935005892</v>
      </c>
      <c r="H21" s="12">
        <f t="shared" si="1"/>
        <v>497.90820649941043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19" x14ac:dyDescent="0.2">
      <c r="B22" s="27">
        <v>2036</v>
      </c>
      <c r="C22" s="28"/>
      <c r="D22" s="12">
        <v>2119.8799999999997</v>
      </c>
      <c r="E22" s="10">
        <v>158</v>
      </c>
      <c r="F22" s="12">
        <f t="shared" si="0"/>
        <v>2277.8799999999997</v>
      </c>
      <c r="G22" s="12">
        <v>1725.2421111398487</v>
      </c>
      <c r="H22" s="12">
        <f t="shared" si="1"/>
        <v>552.63788886015095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x14ac:dyDescent="0.2">
      <c r="B23" s="27">
        <v>2037</v>
      </c>
      <c r="C23" s="28"/>
      <c r="D23" s="12">
        <v>2119.8799999999997</v>
      </c>
      <c r="E23" s="10">
        <v>158</v>
      </c>
      <c r="F23" s="12">
        <f t="shared" si="0"/>
        <v>2277.8799999999997</v>
      </c>
      <c r="G23" s="12">
        <v>1740.1376331721185</v>
      </c>
      <c r="H23" s="12">
        <f t="shared" si="1"/>
        <v>537.74236682788114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x14ac:dyDescent="0.2">
      <c r="B24" s="27">
        <v>2038</v>
      </c>
      <c r="C24" s="28"/>
      <c r="D24" s="12">
        <v>2119.8799999999997</v>
      </c>
      <c r="E24" s="10">
        <v>158</v>
      </c>
      <c r="F24" s="12">
        <f t="shared" si="0"/>
        <v>2277.8799999999997</v>
      </c>
      <c r="G24" s="12">
        <v>1719.4571661486341</v>
      </c>
      <c r="H24" s="12">
        <f t="shared" si="1"/>
        <v>558.42283385136557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x14ac:dyDescent="0.2">
      <c r="B25" s="27">
        <v>2039</v>
      </c>
      <c r="C25" s="28"/>
      <c r="D25" s="12">
        <v>2119.8799999999997</v>
      </c>
      <c r="E25" s="10">
        <v>158</v>
      </c>
      <c r="F25" s="12">
        <f t="shared" si="0"/>
        <v>2277.8799999999997</v>
      </c>
      <c r="G25" s="12">
        <v>1748.2475690443862</v>
      </c>
      <c r="H25" s="12">
        <f t="shared" si="1"/>
        <v>529.63243095561347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x14ac:dyDescent="0.2">
      <c r="B26" s="27">
        <v>2040</v>
      </c>
      <c r="C26" s="28"/>
      <c r="D26" s="12">
        <v>2119.8799999999997</v>
      </c>
      <c r="E26" s="10">
        <v>158</v>
      </c>
      <c r="F26" s="12">
        <f t="shared" si="0"/>
        <v>2277.8799999999997</v>
      </c>
      <c r="G26" s="12">
        <v>1738.6982364607456</v>
      </c>
      <c r="H26" s="12">
        <f t="shared" si="1"/>
        <v>539.18176353925401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2:19" x14ac:dyDescent="0.2">
      <c r="B27" s="5"/>
      <c r="C27" s="2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 x14ac:dyDescent="0.2">
      <c r="B28" s="5"/>
      <c r="C28" s="28"/>
      <c r="D28" s="3" t="s">
        <v>63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2:19" x14ac:dyDescent="0.2">
      <c r="B29" s="5"/>
      <c r="C29" s="28"/>
      <c r="D29" s="3" t="s">
        <v>64</v>
      </c>
      <c r="E29" s="5"/>
      <c r="F29" s="5"/>
      <c r="G29" s="5"/>
      <c r="H29" s="5"/>
      <c r="I29" s="5"/>
      <c r="J29" s="5"/>
      <c r="L29" s="5"/>
      <c r="M29" s="5"/>
      <c r="N29" s="5"/>
      <c r="O29" s="5"/>
      <c r="P29" s="5"/>
      <c r="Q29" s="5"/>
      <c r="R29" s="5"/>
      <c r="S29" s="5"/>
    </row>
    <row r="30" spans="2:19" x14ac:dyDescent="0.2">
      <c r="B30" s="5"/>
      <c r="C30" s="28"/>
      <c r="D30" s="3" t="s">
        <v>62</v>
      </c>
      <c r="E30" s="5"/>
      <c r="F30" s="5"/>
      <c r="G30" s="5"/>
      <c r="H30" s="5"/>
      <c r="I30" s="5"/>
      <c r="J30" s="5"/>
      <c r="L30" s="5"/>
      <c r="M30" s="5"/>
      <c r="N30" s="5"/>
      <c r="O30" s="5"/>
      <c r="P30" s="5"/>
      <c r="Q30" s="5"/>
      <c r="R30" s="5"/>
      <c r="S30" s="5"/>
    </row>
    <row r="31" spans="2:19" x14ac:dyDescent="0.2">
      <c r="B31" s="5"/>
      <c r="C31" s="28"/>
      <c r="D31" s="5"/>
      <c r="E31" s="5"/>
      <c r="F31" s="5"/>
      <c r="G31" s="5"/>
      <c r="H31" s="5"/>
      <c r="I31" s="5"/>
      <c r="J31" s="5"/>
      <c r="L31" s="5"/>
      <c r="M31" s="5"/>
      <c r="N31" s="5"/>
      <c r="O31" s="5"/>
      <c r="P31" s="5"/>
      <c r="Q31" s="5"/>
      <c r="R31" s="5"/>
      <c r="S31" s="5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graphique 2</vt:lpstr>
      <vt:lpstr>graphique 3</vt:lpstr>
      <vt:lpstr>graphique 4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MILLIEN, Christelle</dc:creator>
  <cp:lastModifiedBy>BOULANGER, Sabine (DREES/DIRECTION)</cp:lastModifiedBy>
  <dcterms:created xsi:type="dcterms:W3CDTF">2018-11-13T15:39:53Z</dcterms:created>
  <dcterms:modified xsi:type="dcterms:W3CDTF">2019-03-20T09:29:02Z</dcterms:modified>
</cp:coreProperties>
</file>