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25" windowWidth="8130" windowHeight="5385"/>
  </bookViews>
  <sheets>
    <sheet name="tableau 1" sheetId="1" r:id="rId1"/>
    <sheet name="tableau 2" sheetId="2" r:id="rId2"/>
    <sheet name="tableau 3" sheetId="3" r:id="rId3"/>
    <sheet name="tableau 4" sheetId="4" r:id="rId4"/>
  </sheets>
  <definedNames>
    <definedName name="_xlnm._FilterDatabase" localSheetId="1" hidden="1">'tableau 2'!#REF!</definedName>
    <definedName name="_xlnm._FilterDatabase" localSheetId="2" hidden="1">'tableau 3'!#REF!</definedName>
    <definedName name="_xlnm._FilterDatabase" localSheetId="3" hidden="1">'tableau 4'!#REF!</definedName>
    <definedName name="_xlnm.Print_Area" localSheetId="0">'tableau 1'!$B$1:$M$22</definedName>
    <definedName name="_xlnm.Print_Area" localSheetId="1">'tableau 2'!$B$1:$F$43</definedName>
    <definedName name="_xlnm.Print_Area" localSheetId="2">'tableau 3'!$B$1:$D$35</definedName>
    <definedName name="_xlnm.Print_Area" localSheetId="3">'tableau 4'!$B$1:$H$39</definedName>
  </definedNames>
  <calcPr calcId="125725"/>
</workbook>
</file>

<file path=xl/calcChain.xml><?xml version="1.0" encoding="utf-8"?>
<calcChain xmlns="http://schemas.openxmlformats.org/spreadsheetml/2006/main">
  <c r="N10" i="1"/>
  <c r="N15" s="1"/>
  <c r="M10"/>
  <c r="M15" s="1"/>
  <c r="L10"/>
  <c r="L22" s="1"/>
  <c r="K22"/>
  <c r="J22"/>
  <c r="I21"/>
  <c r="I22" s="1"/>
  <c r="H10"/>
  <c r="H22" s="1"/>
  <c r="G15"/>
  <c r="G21" s="1"/>
  <c r="G22" s="1"/>
  <c r="F22"/>
  <c r="E22"/>
  <c r="D22"/>
  <c r="N20"/>
  <c r="L20"/>
  <c r="K20"/>
  <c r="J20"/>
  <c r="I20"/>
  <c r="H20"/>
  <c r="G20"/>
  <c r="F20"/>
  <c r="E20"/>
  <c r="D20"/>
  <c r="N18"/>
  <c r="M18"/>
  <c r="K18"/>
  <c r="J18"/>
  <c r="I18"/>
  <c r="G18"/>
  <c r="F18"/>
  <c r="E18"/>
  <c r="D18"/>
  <c r="L15"/>
  <c r="L16" s="1"/>
  <c r="K16"/>
  <c r="J16"/>
  <c r="I16"/>
  <c r="H16"/>
  <c r="G16"/>
  <c r="F16"/>
  <c r="E16"/>
  <c r="D16"/>
  <c r="L11"/>
  <c r="L14" s="1"/>
  <c r="M13"/>
  <c r="N12"/>
  <c r="M12"/>
  <c r="K12"/>
  <c r="J12"/>
  <c r="I12"/>
  <c r="H12"/>
  <c r="G12"/>
  <c r="F12"/>
  <c r="E12"/>
  <c r="D12"/>
  <c r="N9"/>
  <c r="M9"/>
  <c r="L9"/>
  <c r="K9"/>
  <c r="J9"/>
  <c r="I9"/>
  <c r="H9"/>
  <c r="G9"/>
  <c r="F9"/>
  <c r="E9"/>
  <c r="D9"/>
  <c r="N7"/>
  <c r="M5"/>
  <c r="M6" s="1"/>
  <c r="M7" s="1"/>
  <c r="L5"/>
  <c r="L6"/>
  <c r="L7" s="1"/>
  <c r="K7"/>
  <c r="J7"/>
  <c r="I7"/>
  <c r="H7"/>
  <c r="G6"/>
  <c r="G7" s="1"/>
  <c r="F7"/>
  <c r="E7"/>
  <c r="D7"/>
  <c r="N21" l="1"/>
  <c r="N22" s="1"/>
  <c r="N16"/>
  <c r="M16"/>
  <c r="M21"/>
  <c r="M22" s="1"/>
  <c r="L12"/>
  <c r="H18"/>
  <c r="L18"/>
  <c r="M20"/>
</calcChain>
</file>

<file path=xl/sharedStrings.xml><?xml version="1.0" encoding="utf-8"?>
<sst xmlns="http://schemas.openxmlformats.org/spreadsheetml/2006/main" count="239" uniqueCount="161">
  <si>
    <t>(a)</t>
  </si>
  <si>
    <t>(b)</t>
  </si>
  <si>
    <t>Candidats inscrits et absents aux ECN</t>
  </si>
  <si>
    <t>en % d'inscrits</t>
  </si>
  <si>
    <t>(c)</t>
  </si>
  <si>
    <t>Postes ouverts aux ECN (y compris CESP)</t>
  </si>
  <si>
    <t>en % des inscrits et présents aux ECN</t>
  </si>
  <si>
    <t xml:space="preserve">Candidats inscrits et présents aux ECN </t>
  </si>
  <si>
    <t>(e)</t>
  </si>
  <si>
    <t>Étudiants autorisés à choisir un poste  (ayant passé les ECN et ayant validé leur DCEM)</t>
  </si>
  <si>
    <t>(g)</t>
  </si>
  <si>
    <t>dont étudiants démissionnaires déclarés</t>
  </si>
  <si>
    <t>(h)</t>
  </si>
  <si>
    <t>dont étudiants n’ayant pas choisi de postes</t>
  </si>
  <si>
    <t>Étudiants affectés (postes pourvus)</t>
  </si>
  <si>
    <t>Tableau 2. Répartition des postes ouverts et pourvus, par spécialité</t>
  </si>
  <si>
    <t>410 (+1)</t>
  </si>
  <si>
    <t>416 (+1)</t>
  </si>
  <si>
    <t>Biologie médicale</t>
  </si>
  <si>
    <t>Gynécologie médicale</t>
  </si>
  <si>
    <t>Gynécologie obstétrique</t>
  </si>
  <si>
    <t>208 (+2)</t>
  </si>
  <si>
    <t>Médecine générale</t>
  </si>
  <si>
    <t>3543 (+58)</t>
  </si>
  <si>
    <t>3799 (+71)</t>
  </si>
  <si>
    <t>Médecine du travail</t>
  </si>
  <si>
    <t>Pédiatrie</t>
  </si>
  <si>
    <t>301 (+1)</t>
  </si>
  <si>
    <t>298 (+2)</t>
  </si>
  <si>
    <t>Psychiatrie</t>
  </si>
  <si>
    <t>499 (+1)</t>
  </si>
  <si>
    <t>514 (+1)</t>
  </si>
  <si>
    <t>Santé publique</t>
  </si>
  <si>
    <t>Spécialités chirurgicales</t>
  </si>
  <si>
    <t>660 (+1)</t>
  </si>
  <si>
    <t>654 (+3)</t>
  </si>
  <si>
    <t>Chirurgie générale</t>
  </si>
  <si>
    <t>Neurochirurgie</t>
  </si>
  <si>
    <t>86 (+1)</t>
  </si>
  <si>
    <t>Ophtalmologie</t>
  </si>
  <si>
    <t>122 (+1)</t>
  </si>
  <si>
    <t>128 (+2)</t>
  </si>
  <si>
    <t>Chirurgie orale</t>
  </si>
  <si>
    <t>Spécialités médicales</t>
  </si>
  <si>
    <t>1533 (+3)</t>
  </si>
  <si>
    <t>Anatomie et cytologie pathologique</t>
  </si>
  <si>
    <t>Cardiologie et maladies vasculaires</t>
  </si>
  <si>
    <t>180 (+2)</t>
  </si>
  <si>
    <t>Dermatologie et vénérologie</t>
  </si>
  <si>
    <t>Gastro-entérologie et hépatologie</t>
  </si>
  <si>
    <t>Génétique médicale</t>
  </si>
  <si>
    <t>Hématologie</t>
  </si>
  <si>
    <t>Médecine interne</t>
  </si>
  <si>
    <t>Médecine nucléaire</t>
  </si>
  <si>
    <t>Médecine physique et de réadaptation</t>
  </si>
  <si>
    <t>Neurologie</t>
  </si>
  <si>
    <t>Néphrologie</t>
  </si>
  <si>
    <t>76 (+1)</t>
  </si>
  <si>
    <t>Oncologie</t>
  </si>
  <si>
    <t>Pneumologie</t>
  </si>
  <si>
    <t>Radiodiagnostic et imagerie médicale</t>
  </si>
  <si>
    <t>Rhumatologie</t>
  </si>
  <si>
    <t>Ensemble des disciplines hors médecine générale</t>
  </si>
  <si>
    <t>3959 (+4)</t>
  </si>
  <si>
    <t>4021 (+12)</t>
  </si>
  <si>
    <t>Ensemble des disciplines</t>
  </si>
  <si>
    <t>7502 (+62)</t>
  </si>
  <si>
    <t>7820 (+83)</t>
  </si>
  <si>
    <t>Rang du premier affecté (hors CESP)</t>
  </si>
  <si>
    <t>Rang du dernier affecté (hors CESP)</t>
  </si>
  <si>
    <t>Endocrinologie, diabète, maladies métaboliques</t>
  </si>
  <si>
    <t>Dont part des postes ouverts en médecine générale (en %)</t>
  </si>
  <si>
    <t>Taux d'affectation des postes ouverts en médecine générale</t>
  </si>
  <si>
    <t>Etudiants originaires de la subdivision (en %)</t>
  </si>
  <si>
    <t>Etudiants venant d'une autre subdivision</t>
  </si>
  <si>
    <t>Mobilité choisie (en %)</t>
  </si>
  <si>
    <t>Mobilité contrainte (en %)</t>
  </si>
  <si>
    <t>Aix-Marseille</t>
  </si>
  <si>
    <t>Amiens</t>
  </si>
  <si>
    <t>Angers</t>
  </si>
  <si>
    <t>Antilles-Guyane</t>
  </si>
  <si>
    <t>-</t>
  </si>
  <si>
    <t>Besançon</t>
  </si>
  <si>
    <t>Bordeaux</t>
  </si>
  <si>
    <t>Brest</t>
  </si>
  <si>
    <t>Clermont-Ferrand</t>
  </si>
  <si>
    <t>Dijon</t>
  </si>
  <si>
    <t>Grenoble</t>
  </si>
  <si>
    <t>Lille</t>
  </si>
  <si>
    <t>Limoges</t>
  </si>
  <si>
    <t>Lyon</t>
  </si>
  <si>
    <t>Montpellier</t>
  </si>
  <si>
    <t>Nancy</t>
  </si>
  <si>
    <t>Nantes</t>
  </si>
  <si>
    <t>Nice</t>
  </si>
  <si>
    <t>Poitiers</t>
  </si>
  <si>
    <t>Reims</t>
  </si>
  <si>
    <t>Rennes</t>
  </si>
  <si>
    <t>Rouen</t>
  </si>
  <si>
    <t>Strasbourg</t>
  </si>
  <si>
    <t>Toulouse</t>
  </si>
  <si>
    <t>Tours</t>
  </si>
  <si>
    <t>Autres pays de l'UE</t>
  </si>
  <si>
    <t>Indicateur d'attractivité (hors CESP)</t>
  </si>
  <si>
    <t>* Arrêtés fixant le nombre de postes offerts aux épreuves classantes nationales en médecine.</t>
  </si>
  <si>
    <t>Postes ouverts*</t>
  </si>
  <si>
    <t>Postes pourvus (en %)</t>
  </si>
  <si>
    <t>ORL et chirurgie cervico-faciale</t>
  </si>
  <si>
    <r>
      <t xml:space="preserve">Anesthésie </t>
    </r>
    <r>
      <rPr>
        <sz val="8"/>
        <rFont val="Calibri"/>
        <family val="2"/>
      </rPr>
      <t>–</t>
    </r>
    <r>
      <rPr>
        <sz val="8"/>
        <rFont val="Arial"/>
        <family val="2"/>
      </rPr>
      <t xml:space="preserve"> réanimation médicale</t>
    </r>
  </si>
  <si>
    <t>Postes pourvus (%)</t>
  </si>
  <si>
    <t>433 (+2)</t>
  </si>
  <si>
    <t>212 (+2)</t>
  </si>
  <si>
    <t>3752 (+108)</t>
  </si>
  <si>
    <t>320 (+3)</t>
  </si>
  <si>
    <t>526 (+3)</t>
  </si>
  <si>
    <t>686 (+10)</t>
  </si>
  <si>
    <t>423 (+1)</t>
  </si>
  <si>
    <t>142 (+8)</t>
  </si>
  <si>
    <t>1684 (+8)</t>
  </si>
  <si>
    <t>65 (+1)</t>
  </si>
  <si>
    <t>203 (+3)</t>
  </si>
  <si>
    <t>96 (+1)</t>
  </si>
  <si>
    <t>97 (+1)</t>
  </si>
  <si>
    <t>114 (+1)</t>
  </si>
  <si>
    <t>244 (+1)</t>
  </si>
  <si>
    <t>4302 (+28)</t>
  </si>
  <si>
    <t>8054 (+136)</t>
  </si>
  <si>
    <t>Tableau 4. Candidats, postes ouverts, affectations par subdivision (hors CESP)</t>
  </si>
  <si>
    <t>Candidats aux ECN issus de la subdivision</t>
  </si>
  <si>
    <t>Indicateur d'attractivité</t>
  </si>
  <si>
    <t xml:space="preserve">Nombre de postes ouverts* </t>
  </si>
  <si>
    <t>(d)=a-b</t>
  </si>
  <si>
    <t>(f)=d-e</t>
  </si>
  <si>
    <t>(i)= f-g-h</t>
  </si>
  <si>
    <t>dont étudiants ayant obtenu une dérogation pour repasser les ECN l’année suivante</t>
  </si>
  <si>
    <t>dont étudiants n'ayant pas validé leur DCEM (non classés)</t>
  </si>
  <si>
    <t>Candidats présents aux ECN, ne participant pas à la procédure de choix de postes</t>
  </si>
  <si>
    <t>Océan indien</t>
  </si>
  <si>
    <t>Saint-Étienne</t>
  </si>
  <si>
    <t>Total</t>
  </si>
  <si>
    <t>Paris-Île-de-France</t>
  </si>
  <si>
    <t>Taux d'affectation des postes ouverts en médecine générale (en %)</t>
  </si>
  <si>
    <t>Part des postes pourvus (en %)</t>
  </si>
  <si>
    <t>Part des femmes (en %)</t>
  </si>
  <si>
    <t>Tableau 1. Bilan des épreuves classantes nationales (ECN) de 2004 à 2014</t>
  </si>
  <si>
    <r>
      <rPr>
        <i/>
        <sz val="8"/>
        <color theme="1"/>
        <rFont val="Arial"/>
        <family val="2"/>
      </rPr>
      <t>Numerus clausus</t>
    </r>
    <r>
      <rPr>
        <sz val="8"/>
        <color theme="1"/>
        <rFont val="Arial"/>
        <family val="2"/>
      </rPr>
      <t xml:space="preserve"> cinq ans plus tôt</t>
    </r>
  </si>
  <si>
    <r>
      <t>C</t>
    </r>
    <r>
      <rPr>
        <sz val="8"/>
        <color theme="1"/>
        <rFont val="Calibri"/>
        <family val="2"/>
      </rPr>
      <t>ae</t>
    </r>
    <r>
      <rPr>
        <sz val="8"/>
        <color theme="1"/>
        <rFont val="Arial"/>
        <family val="2"/>
      </rPr>
      <t>n</t>
    </r>
  </si>
  <si>
    <t>Candidats inscrits</t>
  </si>
  <si>
    <t>Changement de subdivision pour obtenir une spécialité (en %, hors CESP)</t>
  </si>
  <si>
    <t>Mobilité choisie (en %, hors CESP)</t>
  </si>
  <si>
    <t>Mobilité contrainte (en %, hors CESP)</t>
  </si>
  <si>
    <t>* Arrêtés fixant le nombre de postes offerts aux épreuves classantes nationales en médecine (ECN).</t>
  </si>
  <si>
    <t>CESP : contrat d’engagement de service public ; DCEM : deuxième cycle des études médicales.</t>
  </si>
  <si>
    <t>Champ • Étudiants de médecine, hors étudiants du service de santé des armées.</t>
  </si>
  <si>
    <t>Sources • Fichiers de gestion automatisée des épreuves classantes nationales (ECN), traitement DREES-CNG.</t>
  </si>
  <si>
    <t>Chiffres entre parenthèses : ouvertures de postes dans le cadre du contrat d’engagement de service public (CESP).</t>
  </si>
  <si>
    <t>Champ • Étudiants en médecine, hors étudiants du service de santé des armées.</t>
  </si>
  <si>
    <t>Tableau 3. Rang du premier et du dernier étudiant affecté par discipline et indicateur d’attractivité, hors CESP</t>
  </si>
  <si>
    <t>Lecture • La cardiologie est la troisième spécialité à pourvoir tous ses postes et a attiré le douzième du classement. Selon l’indicateur d’attractivité, elle est classée deuxième.</t>
  </si>
  <si>
    <t>Champ • Étudiants en médecine, hors étudiants du service de santé des armées et hors contrat d’engagement de service public (CESP).</t>
  </si>
  <si>
    <t>Champ • Étudiants en médecine, hors étudiants du service de santé des armées et hors CESP.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</si>
</sst>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</font>
    <font>
      <sz val="8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5" fillId="0" borderId="0"/>
    <xf numFmtId="0" fontId="7" fillId="0" borderId="0"/>
    <xf numFmtId="9" fontId="5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2" xfId="0" applyFont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2" fontId="4" fillId="0" borderId="0" xfId="4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9" fontId="4" fillId="0" borderId="0" xfId="1" applyFont="1" applyFill="1" applyBorder="1" applyAlignment="1">
      <alignment horizontal="center" vertical="center"/>
    </xf>
    <xf numFmtId="9" fontId="4" fillId="0" borderId="0" xfId="1" applyNumberFormat="1" applyFont="1" applyFill="1" applyBorder="1" applyAlignment="1">
      <alignment horizontal="center" vertical="center"/>
    </xf>
    <xf numFmtId="9" fontId="4" fillId="0" borderId="0" xfId="4" applyNumberFormat="1" applyFont="1" applyFill="1" applyBorder="1" applyAlignment="1">
      <alignment horizontal="center" vertical="center"/>
    </xf>
    <xf numFmtId="165" fontId="4" fillId="0" borderId="0" xfId="4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5" fontId="4" fillId="0" borderId="0" xfId="1" applyNumberFormat="1" applyFont="1" applyAlignment="1">
      <alignment vertical="center"/>
    </xf>
    <xf numFmtId="9" fontId="4" fillId="0" borderId="0" xfId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10" fillId="0" borderId="0" xfId="2" applyFont="1" applyFill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10" fillId="0" borderId="0" xfId="2" applyFont="1" applyFill="1" applyBorder="1" applyAlignment="1">
      <alignment vertical="center"/>
    </xf>
    <xf numFmtId="3" fontId="10" fillId="0" borderId="0" xfId="2" applyNumberFormat="1" applyFont="1" applyFill="1" applyBorder="1" applyAlignment="1">
      <alignment vertical="center" wrapText="1"/>
    </xf>
    <xf numFmtId="9" fontId="10" fillId="0" borderId="0" xfId="4" applyFont="1" applyFill="1" applyBorder="1" applyAlignment="1">
      <alignment vertical="center"/>
    </xf>
    <xf numFmtId="3" fontId="10" fillId="0" borderId="0" xfId="3" applyNumberFormat="1" applyFont="1" applyFill="1" applyBorder="1" applyAlignment="1">
      <alignment horizontal="right" vertical="center"/>
    </xf>
    <xf numFmtId="3" fontId="10" fillId="0" borderId="0" xfId="2" applyNumberFormat="1" applyFont="1" applyFill="1" applyBorder="1" applyAlignment="1">
      <alignment horizontal="right" vertical="center" wrapText="1"/>
    </xf>
    <xf numFmtId="9" fontId="10" fillId="0" borderId="0" xfId="4" applyFont="1" applyFill="1" applyBorder="1" applyAlignment="1">
      <alignment horizontal="right" vertical="center"/>
    </xf>
    <xf numFmtId="9" fontId="10" fillId="0" borderId="0" xfId="2" applyNumberFormat="1" applyFont="1" applyFill="1" applyBorder="1" applyAlignment="1">
      <alignment horizontal="right" vertical="center"/>
    </xf>
    <xf numFmtId="4" fontId="10" fillId="0" borderId="0" xfId="2" applyNumberFormat="1" applyFont="1" applyFill="1" applyBorder="1" applyAlignment="1">
      <alignment horizontal="right" vertical="center"/>
    </xf>
    <xf numFmtId="0" fontId="10" fillId="0" borderId="0" xfId="2" applyFont="1" applyAlignment="1">
      <alignment vertical="center"/>
    </xf>
    <xf numFmtId="0" fontId="10" fillId="0" borderId="0" xfId="3" applyFont="1" applyFill="1" applyAlignment="1">
      <alignment vertical="center"/>
    </xf>
    <xf numFmtId="3" fontId="10" fillId="0" borderId="0" xfId="3" applyNumberFormat="1" applyFont="1" applyFill="1" applyAlignment="1">
      <alignment vertical="center"/>
    </xf>
    <xf numFmtId="0" fontId="11" fillId="0" borderId="0" xfId="3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9" fontId="11" fillId="0" borderId="2" xfId="1" applyFont="1" applyBorder="1" applyAlignment="1">
      <alignment horizontal="left" vertical="center" wrapText="1"/>
    </xf>
    <xf numFmtId="164" fontId="11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1" fontId="10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vertical="center"/>
    </xf>
    <xf numFmtId="3" fontId="10" fillId="0" borderId="2" xfId="0" applyNumberFormat="1" applyFont="1" applyFill="1" applyBorder="1" applyAlignment="1">
      <alignment vertical="center"/>
    </xf>
    <xf numFmtId="164" fontId="11" fillId="0" borderId="2" xfId="0" applyNumberFormat="1" applyFont="1" applyBorder="1" applyAlignment="1">
      <alignment vertical="center"/>
    </xf>
    <xf numFmtId="164" fontId="11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3" fontId="9" fillId="0" borderId="2" xfId="0" applyNumberFormat="1" applyFont="1" applyBorder="1" applyAlignment="1">
      <alignment vertical="center"/>
    </xf>
    <xf numFmtId="3" fontId="9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9" fontId="4" fillId="0" borderId="2" xfId="1" applyFont="1" applyFill="1" applyBorder="1" applyAlignment="1">
      <alignment horizontal="center" vertical="center"/>
    </xf>
    <xf numFmtId="9" fontId="4" fillId="0" borderId="2" xfId="4" applyFont="1" applyFill="1" applyBorder="1" applyAlignment="1">
      <alignment horizontal="center" vertical="center"/>
    </xf>
    <xf numFmtId="165" fontId="4" fillId="0" borderId="2" xfId="4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9" fontId="3" fillId="0" borderId="2" xfId="1" applyFont="1" applyFill="1" applyBorder="1" applyAlignment="1">
      <alignment horizontal="center" vertical="center"/>
    </xf>
    <xf numFmtId="9" fontId="3" fillId="0" borderId="2" xfId="4" applyFont="1" applyFill="1" applyBorder="1" applyAlignment="1">
      <alignment horizontal="center" vertical="center"/>
    </xf>
    <xf numFmtId="165" fontId="3" fillId="0" borderId="2" xfId="4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9" fontId="4" fillId="0" borderId="2" xfId="1" applyNumberFormat="1" applyFont="1" applyFill="1" applyBorder="1" applyAlignment="1">
      <alignment horizontal="center" vertical="center"/>
    </xf>
    <xf numFmtId="9" fontId="4" fillId="0" borderId="2" xfId="4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4" fontId="4" fillId="0" borderId="2" xfId="1" applyNumberFormat="1" applyFont="1" applyFill="1" applyBorder="1" applyAlignment="1">
      <alignment horizontal="center" vertical="center"/>
    </xf>
    <xf numFmtId="2" fontId="4" fillId="0" borderId="2" xfId="4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vertical="center"/>
    </xf>
    <xf numFmtId="0" fontId="10" fillId="0" borderId="2" xfId="2" applyFont="1" applyFill="1" applyBorder="1" applyAlignment="1">
      <alignment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vertical="center"/>
    </xf>
    <xf numFmtId="3" fontId="10" fillId="0" borderId="2" xfId="2" applyNumberFormat="1" applyFont="1" applyFill="1" applyBorder="1" applyAlignment="1">
      <alignment horizontal="center" vertical="center" wrapText="1"/>
    </xf>
    <xf numFmtId="9" fontId="10" fillId="0" borderId="2" xfId="4" applyFont="1" applyFill="1" applyBorder="1" applyAlignment="1">
      <alignment horizontal="center" vertical="center"/>
    </xf>
    <xf numFmtId="9" fontId="10" fillId="0" borderId="2" xfId="2" applyNumberFormat="1" applyFont="1" applyFill="1" applyBorder="1" applyAlignment="1">
      <alignment horizontal="center" vertical="center"/>
    </xf>
    <xf numFmtId="4" fontId="10" fillId="0" borderId="2" xfId="2" applyNumberFormat="1" applyFont="1" applyFill="1" applyBorder="1" applyAlignment="1">
      <alignment horizontal="center" vertical="center"/>
    </xf>
    <xf numFmtId="3" fontId="10" fillId="0" borderId="2" xfId="3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9">
    <cellStyle name="Commentaire 2" xfId="5"/>
    <cellStyle name="Normal" xfId="0" builtinId="0"/>
    <cellStyle name="Normal 2" xfId="6"/>
    <cellStyle name="Normal 3" xfId="2"/>
    <cellStyle name="Normal 4" xfId="7"/>
    <cellStyle name="Normal_partie III - affectation subdivision" xfId="3"/>
    <cellStyle name="Pourcentage" xfId="1" builtinId="5"/>
    <cellStyle name="Pourcentage 2" xfId="4"/>
    <cellStyle name="Pourcentage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26"/>
  <sheetViews>
    <sheetView showGridLines="0" tabSelected="1" zoomScaleNormal="100" workbookViewId="0"/>
  </sheetViews>
  <sheetFormatPr baseColWidth="10" defaultRowHeight="11.25"/>
  <cols>
    <col min="1" max="1" width="3.7109375" style="25" customWidth="1"/>
    <col min="2" max="2" width="11.5703125" style="25" customWidth="1"/>
    <col min="3" max="3" width="62.42578125" style="25" customWidth="1"/>
    <col min="4" max="12" width="6.7109375" style="25" customWidth="1"/>
    <col min="13" max="14" width="6.7109375" style="31" customWidth="1"/>
    <col min="15" max="16384" width="11.42578125" style="25"/>
  </cols>
  <sheetData>
    <row r="1" spans="2:16" ht="15" customHeight="1">
      <c r="B1" s="22" t="s">
        <v>144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24"/>
    </row>
    <row r="2" spans="2:16" ht="15" customHeight="1">
      <c r="B2" s="26"/>
      <c r="C2" s="26"/>
      <c r="D2" s="23"/>
      <c r="E2" s="23"/>
      <c r="F2" s="23"/>
      <c r="G2" s="23"/>
      <c r="H2" s="23"/>
      <c r="I2" s="23"/>
      <c r="J2" s="23"/>
      <c r="K2" s="26"/>
      <c r="L2" s="26"/>
      <c r="M2" s="27"/>
      <c r="N2" s="27"/>
    </row>
    <row r="3" spans="2:16" ht="15" customHeight="1">
      <c r="B3" s="51"/>
      <c r="C3" s="51"/>
      <c r="D3" s="7">
        <v>2004</v>
      </c>
      <c r="E3" s="7">
        <v>2005</v>
      </c>
      <c r="F3" s="7">
        <v>2006</v>
      </c>
      <c r="G3" s="7">
        <v>2007</v>
      </c>
      <c r="H3" s="7">
        <v>2008</v>
      </c>
      <c r="I3" s="7">
        <v>2009</v>
      </c>
      <c r="J3" s="8">
        <v>2010</v>
      </c>
      <c r="K3" s="7">
        <v>2011</v>
      </c>
      <c r="L3" s="7">
        <v>2012</v>
      </c>
      <c r="M3" s="8">
        <v>2013</v>
      </c>
      <c r="N3" s="8">
        <v>2014</v>
      </c>
    </row>
    <row r="4" spans="2:16" ht="15" customHeight="1">
      <c r="B4" s="20"/>
      <c r="C4" s="21" t="s">
        <v>145</v>
      </c>
      <c r="D4" s="9">
        <v>3700</v>
      </c>
      <c r="E4" s="9">
        <v>3850</v>
      </c>
      <c r="F4" s="9">
        <v>4100</v>
      </c>
      <c r="G4" s="9">
        <v>4700</v>
      </c>
      <c r="H4" s="9">
        <v>5100</v>
      </c>
      <c r="I4" s="9">
        <v>5550</v>
      </c>
      <c r="J4" s="9">
        <v>6200</v>
      </c>
      <c r="K4" s="9">
        <v>6850</v>
      </c>
      <c r="L4" s="9">
        <v>7100</v>
      </c>
      <c r="M4" s="10">
        <v>7300</v>
      </c>
      <c r="N4" s="10">
        <v>7400</v>
      </c>
    </row>
    <row r="5" spans="2:16" ht="15" customHeight="1">
      <c r="B5" s="52" t="s">
        <v>0</v>
      </c>
      <c r="C5" s="53" t="s">
        <v>147</v>
      </c>
      <c r="D5" s="12">
        <v>3879</v>
      </c>
      <c r="E5" s="12">
        <v>4472</v>
      </c>
      <c r="F5" s="12">
        <v>5176</v>
      </c>
      <c r="G5" s="12">
        <v>5631</v>
      </c>
      <c r="H5" s="12">
        <v>5884</v>
      </c>
      <c r="I5" s="12">
        <v>6422</v>
      </c>
      <c r="J5" s="12">
        <v>7106</v>
      </c>
      <c r="K5" s="11">
        <v>7924</v>
      </c>
      <c r="L5" s="11">
        <f>8257-101</f>
        <v>8156</v>
      </c>
      <c r="M5" s="11">
        <f>8546-90-6-9</f>
        <v>8441</v>
      </c>
      <c r="N5" s="11">
        <v>8668</v>
      </c>
      <c r="O5" s="28"/>
      <c r="P5" s="29"/>
    </row>
    <row r="6" spans="2:16" ht="15" customHeight="1">
      <c r="B6" s="52" t="s">
        <v>1</v>
      </c>
      <c r="C6" s="21" t="s">
        <v>2</v>
      </c>
      <c r="D6" s="9">
        <v>216</v>
      </c>
      <c r="E6" s="9">
        <v>240</v>
      </c>
      <c r="F6" s="9">
        <v>276</v>
      </c>
      <c r="G6" s="9">
        <f>37+146</f>
        <v>183</v>
      </c>
      <c r="H6" s="9">
        <v>185</v>
      </c>
      <c r="I6" s="10">
        <v>235</v>
      </c>
      <c r="J6" s="10">
        <v>266</v>
      </c>
      <c r="K6" s="9">
        <v>283</v>
      </c>
      <c r="L6" s="9">
        <f>L5-L10</f>
        <v>386</v>
      </c>
      <c r="M6" s="10">
        <f>M5-M10</f>
        <v>337</v>
      </c>
      <c r="N6" s="10">
        <v>311</v>
      </c>
    </row>
    <row r="7" spans="2:16" ht="15" customHeight="1">
      <c r="B7" s="52"/>
      <c r="C7" s="54" t="s">
        <v>3</v>
      </c>
      <c r="D7" s="55">
        <f t="shared" ref="D7:K7" si="0">100*D6/D5</f>
        <v>5.5684454756380513</v>
      </c>
      <c r="E7" s="55">
        <f t="shared" si="0"/>
        <v>5.3667262969588547</v>
      </c>
      <c r="F7" s="55">
        <f t="shared" si="0"/>
        <v>5.3323029366306027</v>
      </c>
      <c r="G7" s="55">
        <f t="shared" si="0"/>
        <v>3.2498668087373468</v>
      </c>
      <c r="H7" s="55">
        <f t="shared" si="0"/>
        <v>3.1441196464989805</v>
      </c>
      <c r="I7" s="55">
        <f t="shared" si="0"/>
        <v>3.6592961694176269</v>
      </c>
      <c r="J7" s="56">
        <f t="shared" si="0"/>
        <v>3.7433155080213902</v>
      </c>
      <c r="K7" s="56">
        <f t="shared" si="0"/>
        <v>3.5714285714285716</v>
      </c>
      <c r="L7" s="56">
        <f>100*L6/L5</f>
        <v>4.7327121137812656</v>
      </c>
      <c r="M7" s="56">
        <f>100*M6/M5</f>
        <v>3.992417959957351</v>
      </c>
      <c r="N7" s="56">
        <f>100*N6/N5</f>
        <v>3.5879095523765576</v>
      </c>
    </row>
    <row r="8" spans="2:16" ht="15" customHeight="1">
      <c r="B8" s="52" t="s">
        <v>4</v>
      </c>
      <c r="C8" s="53" t="s">
        <v>5</v>
      </c>
      <c r="D8" s="12">
        <v>3988</v>
      </c>
      <c r="E8" s="12">
        <v>4803</v>
      </c>
      <c r="F8" s="12">
        <v>4760</v>
      </c>
      <c r="G8" s="12">
        <v>5366</v>
      </c>
      <c r="H8" s="12">
        <v>5704</v>
      </c>
      <c r="I8" s="12">
        <v>6186</v>
      </c>
      <c r="J8" s="12">
        <v>6839</v>
      </c>
      <c r="K8" s="11">
        <v>7626</v>
      </c>
      <c r="L8" s="11">
        <v>7564</v>
      </c>
      <c r="M8" s="11">
        <v>7903</v>
      </c>
      <c r="N8" s="11">
        <v>8190</v>
      </c>
    </row>
    <row r="9" spans="2:16" ht="15" customHeight="1">
      <c r="B9" s="52"/>
      <c r="C9" s="54" t="s">
        <v>6</v>
      </c>
      <c r="D9" s="55">
        <f t="shared" ref="D9:L9" si="1">100*D8/D10</f>
        <v>108.87250887250887</v>
      </c>
      <c r="E9" s="55">
        <f t="shared" si="1"/>
        <v>113.49243856332703</v>
      </c>
      <c r="F9" s="55">
        <f t="shared" si="1"/>
        <v>97.142857142857139</v>
      </c>
      <c r="G9" s="55">
        <f t="shared" si="1"/>
        <v>98.494860499265783</v>
      </c>
      <c r="H9" s="55">
        <f t="shared" si="1"/>
        <v>100.08773469029654</v>
      </c>
      <c r="I9" s="55">
        <f t="shared" si="1"/>
        <v>99.983837077743658</v>
      </c>
      <c r="J9" s="55">
        <f t="shared" si="1"/>
        <v>99.985380116959064</v>
      </c>
      <c r="K9" s="55">
        <f t="shared" si="1"/>
        <v>99.803690616411458</v>
      </c>
      <c r="L9" s="55">
        <f t="shared" si="1"/>
        <v>97.348777348777347</v>
      </c>
      <c r="M9" s="56">
        <f>100*M8/M10</f>
        <v>97.51974333662389</v>
      </c>
      <c r="N9" s="56">
        <f>100*N8/N10</f>
        <v>98.001675242311833</v>
      </c>
    </row>
    <row r="10" spans="2:16" ht="15" customHeight="1">
      <c r="B10" s="52" t="s">
        <v>131</v>
      </c>
      <c r="C10" s="53" t="s">
        <v>7</v>
      </c>
      <c r="D10" s="12">
        <v>3663</v>
      </c>
      <c r="E10" s="12">
        <v>4232</v>
      </c>
      <c r="F10" s="12">
        <v>4900</v>
      </c>
      <c r="G10" s="12">
        <v>5448</v>
      </c>
      <c r="H10" s="12">
        <f>5884-185</f>
        <v>5699</v>
      </c>
      <c r="I10" s="11">
        <v>6187</v>
      </c>
      <c r="J10" s="11">
        <v>6840</v>
      </c>
      <c r="K10" s="12">
        <v>7641</v>
      </c>
      <c r="L10" s="12">
        <f>7871-101</f>
        <v>7770</v>
      </c>
      <c r="M10" s="11">
        <f>8207-90-6-7</f>
        <v>8104</v>
      </c>
      <c r="N10" s="11">
        <f>N5-N6</f>
        <v>8357</v>
      </c>
    </row>
    <row r="11" spans="2:16" ht="15" customHeight="1">
      <c r="B11" s="52" t="s">
        <v>8</v>
      </c>
      <c r="C11" s="21" t="s">
        <v>136</v>
      </c>
      <c r="D11" s="9">
        <v>286</v>
      </c>
      <c r="E11" s="9">
        <v>382</v>
      </c>
      <c r="F11" s="9">
        <v>375</v>
      </c>
      <c r="G11" s="9">
        <v>485</v>
      </c>
      <c r="H11" s="9">
        <v>564</v>
      </c>
      <c r="I11" s="10">
        <v>606</v>
      </c>
      <c r="J11" s="10">
        <v>625</v>
      </c>
      <c r="K11" s="9">
        <v>665</v>
      </c>
      <c r="L11" s="9">
        <f>L10-L15</f>
        <v>417</v>
      </c>
      <c r="M11" s="10">
        <v>429</v>
      </c>
      <c r="N11" s="10">
        <v>441</v>
      </c>
    </row>
    <row r="12" spans="2:16" ht="15" customHeight="1">
      <c r="B12" s="52"/>
      <c r="C12" s="54" t="s">
        <v>6</v>
      </c>
      <c r="D12" s="55">
        <f t="shared" ref="D12:N12" si="2">100*D11/D10</f>
        <v>7.8078078078078077</v>
      </c>
      <c r="E12" s="55">
        <f t="shared" si="2"/>
        <v>9.0264650283553873</v>
      </c>
      <c r="F12" s="55">
        <f t="shared" si="2"/>
        <v>7.6530612244897958</v>
      </c>
      <c r="G12" s="55">
        <f t="shared" si="2"/>
        <v>8.9023494860499266</v>
      </c>
      <c r="H12" s="55">
        <f t="shared" si="2"/>
        <v>9.8964730654500794</v>
      </c>
      <c r="I12" s="55">
        <f t="shared" si="2"/>
        <v>9.7947308873444321</v>
      </c>
      <c r="J12" s="55">
        <f t="shared" si="2"/>
        <v>9.1374269005847957</v>
      </c>
      <c r="K12" s="55">
        <f t="shared" si="2"/>
        <v>8.7030493390917414</v>
      </c>
      <c r="L12" s="55">
        <f>100*L11/L10</f>
        <v>5.3667953667953672</v>
      </c>
      <c r="M12" s="56">
        <f t="shared" si="2"/>
        <v>5.2936821322803551</v>
      </c>
      <c r="N12" s="56">
        <f t="shared" si="2"/>
        <v>5.2770132822783298</v>
      </c>
    </row>
    <row r="13" spans="2:16" ht="15" customHeight="1">
      <c r="B13" s="52"/>
      <c r="C13" s="57" t="s">
        <v>135</v>
      </c>
      <c r="D13" s="58">
        <v>286</v>
      </c>
      <c r="E13" s="58">
        <v>382</v>
      </c>
      <c r="F13" s="58">
        <v>375</v>
      </c>
      <c r="G13" s="58">
        <v>485</v>
      </c>
      <c r="H13" s="58">
        <v>564</v>
      </c>
      <c r="I13" s="58">
        <v>606</v>
      </c>
      <c r="J13" s="58">
        <v>625</v>
      </c>
      <c r="K13" s="58">
        <v>665</v>
      </c>
      <c r="L13" s="59">
        <v>209</v>
      </c>
      <c r="M13" s="59">
        <f>M11-M14</f>
        <v>199</v>
      </c>
      <c r="N13" s="59">
        <v>167</v>
      </c>
    </row>
    <row r="14" spans="2:16" ht="15" customHeight="1">
      <c r="B14" s="52"/>
      <c r="C14" s="57" t="s">
        <v>134</v>
      </c>
      <c r="D14" s="60" t="s">
        <v>81</v>
      </c>
      <c r="E14" s="60" t="s">
        <v>81</v>
      </c>
      <c r="F14" s="60" t="s">
        <v>81</v>
      </c>
      <c r="G14" s="60" t="s">
        <v>81</v>
      </c>
      <c r="H14" s="60" t="s">
        <v>81</v>
      </c>
      <c r="I14" s="60" t="s">
        <v>81</v>
      </c>
      <c r="J14" s="60" t="s">
        <v>81</v>
      </c>
      <c r="K14" s="60" t="s">
        <v>81</v>
      </c>
      <c r="L14" s="59">
        <f>L11-L13</f>
        <v>208</v>
      </c>
      <c r="M14" s="59">
        <v>230</v>
      </c>
      <c r="N14" s="59">
        <v>274</v>
      </c>
    </row>
    <row r="15" spans="2:16" ht="15" customHeight="1">
      <c r="B15" s="52" t="s">
        <v>132</v>
      </c>
      <c r="C15" s="21" t="s">
        <v>9</v>
      </c>
      <c r="D15" s="9">
        <v>3377</v>
      </c>
      <c r="E15" s="9">
        <v>3850</v>
      </c>
      <c r="F15" s="9">
        <v>4525</v>
      </c>
      <c r="G15" s="9">
        <f>G10-G11</f>
        <v>4963</v>
      </c>
      <c r="H15" s="9">
        <v>5135</v>
      </c>
      <c r="I15" s="10">
        <v>5581</v>
      </c>
      <c r="J15" s="10">
        <v>6215</v>
      </c>
      <c r="K15" s="61">
        <v>6976</v>
      </c>
      <c r="L15" s="61">
        <f>7313+40</f>
        <v>7353</v>
      </c>
      <c r="M15" s="62">
        <f>M10-M11</f>
        <v>7675</v>
      </c>
      <c r="N15" s="62">
        <f>N10-N11</f>
        <v>7916</v>
      </c>
    </row>
    <row r="16" spans="2:16" ht="15" customHeight="1">
      <c r="B16" s="52"/>
      <c r="C16" s="54" t="s">
        <v>6</v>
      </c>
      <c r="D16" s="55">
        <f t="shared" ref="D16:M16" si="3">100*D15/D10</f>
        <v>92.192192192192195</v>
      </c>
      <c r="E16" s="55">
        <f t="shared" si="3"/>
        <v>90.973534971644611</v>
      </c>
      <c r="F16" s="55">
        <f t="shared" si="3"/>
        <v>92.34693877551021</v>
      </c>
      <c r="G16" s="55">
        <f t="shared" si="3"/>
        <v>91.097650513950072</v>
      </c>
      <c r="H16" s="55">
        <f t="shared" si="3"/>
        <v>90.103526934549919</v>
      </c>
      <c r="I16" s="55">
        <f t="shared" si="3"/>
        <v>90.205269112655571</v>
      </c>
      <c r="J16" s="55">
        <f t="shared" si="3"/>
        <v>90.862573099415201</v>
      </c>
      <c r="K16" s="63">
        <f t="shared" si="3"/>
        <v>91.296950660908252</v>
      </c>
      <c r="L16" s="63">
        <f t="shared" si="3"/>
        <v>94.633204633204627</v>
      </c>
      <c r="M16" s="64">
        <f t="shared" si="3"/>
        <v>94.706317867719648</v>
      </c>
      <c r="N16" s="64">
        <f>100*N15/N10</f>
        <v>94.722986717721668</v>
      </c>
    </row>
    <row r="17" spans="2:14" ht="15" customHeight="1">
      <c r="B17" s="52" t="s">
        <v>10</v>
      </c>
      <c r="C17" s="57" t="s">
        <v>11</v>
      </c>
      <c r="D17" s="52">
        <v>0</v>
      </c>
      <c r="E17" s="52">
        <v>6</v>
      </c>
      <c r="F17" s="52">
        <v>95</v>
      </c>
      <c r="G17" s="52">
        <v>31</v>
      </c>
      <c r="H17" s="52">
        <v>23</v>
      </c>
      <c r="I17" s="65">
        <v>15</v>
      </c>
      <c r="J17" s="65">
        <v>0</v>
      </c>
      <c r="K17" s="52">
        <v>0</v>
      </c>
      <c r="L17" s="52">
        <v>0</v>
      </c>
      <c r="M17" s="65">
        <v>0</v>
      </c>
      <c r="N17" s="65">
        <v>0</v>
      </c>
    </row>
    <row r="18" spans="2:14" ht="15" customHeight="1">
      <c r="B18" s="52"/>
      <c r="C18" s="54" t="s">
        <v>6</v>
      </c>
      <c r="D18" s="55">
        <f t="shared" ref="D18:N18" si="4">100*D17/D10</f>
        <v>0</v>
      </c>
      <c r="E18" s="55">
        <f t="shared" si="4"/>
        <v>0.14177693761814744</v>
      </c>
      <c r="F18" s="55">
        <f t="shared" si="4"/>
        <v>1.9387755102040816</v>
      </c>
      <c r="G18" s="55">
        <f t="shared" si="4"/>
        <v>0.56901615271659323</v>
      </c>
      <c r="H18" s="55">
        <f t="shared" si="4"/>
        <v>0.40357957536409894</v>
      </c>
      <c r="I18" s="55">
        <f t="shared" si="4"/>
        <v>0.24244383384515922</v>
      </c>
      <c r="J18" s="55">
        <f t="shared" si="4"/>
        <v>0</v>
      </c>
      <c r="K18" s="55">
        <f t="shared" si="4"/>
        <v>0</v>
      </c>
      <c r="L18" s="55">
        <f t="shared" si="4"/>
        <v>0</v>
      </c>
      <c r="M18" s="56">
        <f t="shared" si="4"/>
        <v>0</v>
      </c>
      <c r="N18" s="56">
        <f t="shared" si="4"/>
        <v>0</v>
      </c>
    </row>
    <row r="19" spans="2:14" ht="15" customHeight="1">
      <c r="B19" s="52" t="s">
        <v>12</v>
      </c>
      <c r="C19" s="57" t="s">
        <v>13</v>
      </c>
      <c r="D19" s="9">
        <v>9</v>
      </c>
      <c r="E19" s="9">
        <v>21</v>
      </c>
      <c r="F19" s="9">
        <v>0</v>
      </c>
      <c r="G19" s="9">
        <v>27</v>
      </c>
      <c r="H19" s="9">
        <v>28</v>
      </c>
      <c r="I19" s="10">
        <v>48</v>
      </c>
      <c r="J19" s="10">
        <v>83</v>
      </c>
      <c r="K19" s="9">
        <v>35</v>
      </c>
      <c r="L19" s="9">
        <v>40</v>
      </c>
      <c r="M19" s="10">
        <v>52</v>
      </c>
      <c r="N19" s="10">
        <v>56</v>
      </c>
    </row>
    <row r="20" spans="2:14" ht="15" customHeight="1">
      <c r="B20" s="52"/>
      <c r="C20" s="54" t="s">
        <v>6</v>
      </c>
      <c r="D20" s="55">
        <f t="shared" ref="D20:N20" si="5">100*D19/D10</f>
        <v>0.24570024570024571</v>
      </c>
      <c r="E20" s="55">
        <f t="shared" si="5"/>
        <v>0.49621928166351609</v>
      </c>
      <c r="F20" s="55">
        <f t="shared" si="5"/>
        <v>0</v>
      </c>
      <c r="G20" s="55">
        <f t="shared" si="5"/>
        <v>0.49559471365638769</v>
      </c>
      <c r="H20" s="55">
        <f t="shared" si="5"/>
        <v>0.49131426566064224</v>
      </c>
      <c r="I20" s="55">
        <f t="shared" si="5"/>
        <v>0.77582026830450945</v>
      </c>
      <c r="J20" s="55">
        <f t="shared" si="5"/>
        <v>1.2134502923976609</v>
      </c>
      <c r="K20" s="55">
        <f t="shared" si="5"/>
        <v>0.45805522837324958</v>
      </c>
      <c r="L20" s="55">
        <f t="shared" si="5"/>
        <v>0.51480051480051481</v>
      </c>
      <c r="M20" s="56">
        <f t="shared" si="5"/>
        <v>0.64165844027640673</v>
      </c>
      <c r="N20" s="56">
        <f t="shared" si="5"/>
        <v>0.67009692473375615</v>
      </c>
    </row>
    <row r="21" spans="2:14" ht="15" customHeight="1">
      <c r="B21" s="7" t="s">
        <v>133</v>
      </c>
      <c r="C21" s="66" t="s">
        <v>14</v>
      </c>
      <c r="D21" s="12">
        <v>3368</v>
      </c>
      <c r="E21" s="12">
        <v>3823</v>
      </c>
      <c r="F21" s="12">
        <v>4430</v>
      </c>
      <c r="G21" s="12">
        <f>G15-G17-G19</f>
        <v>4905</v>
      </c>
      <c r="H21" s="12">
        <v>5084</v>
      </c>
      <c r="I21" s="12">
        <f>I15-I17-I19</f>
        <v>5518</v>
      </c>
      <c r="J21" s="12">
        <v>6132</v>
      </c>
      <c r="K21" s="67">
        <v>6941</v>
      </c>
      <c r="L21" s="67">
        <v>7313</v>
      </c>
      <c r="M21" s="68">
        <f>M15-M19</f>
        <v>7623</v>
      </c>
      <c r="N21" s="68">
        <f>N15-N19</f>
        <v>7860</v>
      </c>
    </row>
    <row r="22" spans="2:14" ht="15" customHeight="1">
      <c r="B22" s="20"/>
      <c r="C22" s="54" t="s">
        <v>6</v>
      </c>
      <c r="D22" s="55">
        <f t="shared" ref="D22:L22" si="6">100*D21/D10</f>
        <v>91.946491946491946</v>
      </c>
      <c r="E22" s="55">
        <f t="shared" si="6"/>
        <v>90.33553875236295</v>
      </c>
      <c r="F22" s="55">
        <f t="shared" si="6"/>
        <v>90.408163265306129</v>
      </c>
      <c r="G22" s="55">
        <f t="shared" si="6"/>
        <v>90.033039647577098</v>
      </c>
      <c r="H22" s="55">
        <f t="shared" si="6"/>
        <v>89.208633093525179</v>
      </c>
      <c r="I22" s="55">
        <f t="shared" si="6"/>
        <v>89.187005010505899</v>
      </c>
      <c r="J22" s="55">
        <f t="shared" si="6"/>
        <v>89.649122807017548</v>
      </c>
      <c r="K22" s="63">
        <f t="shared" si="6"/>
        <v>90.838895432535011</v>
      </c>
      <c r="L22" s="63">
        <f t="shared" si="6"/>
        <v>94.118404118404115</v>
      </c>
      <c r="M22" s="64">
        <f>100*M21/M10</f>
        <v>94.064659427443232</v>
      </c>
      <c r="N22" s="64">
        <f>100*N21/N10</f>
        <v>94.052889792987912</v>
      </c>
    </row>
    <row r="23" spans="2:14">
      <c r="I23" s="30"/>
      <c r="J23" s="30"/>
      <c r="K23" s="30"/>
    </row>
    <row r="24" spans="2:14">
      <c r="B24" s="25" t="s">
        <v>152</v>
      </c>
    </row>
    <row r="25" spans="2:14">
      <c r="B25" s="25" t="s">
        <v>153</v>
      </c>
    </row>
    <row r="26" spans="2:14">
      <c r="B26" s="25" t="s">
        <v>154</v>
      </c>
    </row>
  </sheetData>
  <mergeCells count="1">
    <mergeCell ref="B3:C3"/>
  </mergeCells>
  <pageMargins left="0.78740157499999996" right="0.4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AV43"/>
  <sheetViews>
    <sheetView showGridLines="0" zoomScaleNormal="100" workbookViewId="0"/>
  </sheetViews>
  <sheetFormatPr baseColWidth="10" defaultRowHeight="11.25"/>
  <cols>
    <col min="1" max="1" width="3.7109375" style="25" customWidth="1"/>
    <col min="2" max="2" width="42.28515625" style="25" customWidth="1"/>
    <col min="3" max="3" width="10" style="25" customWidth="1"/>
    <col min="4" max="4" width="9" style="25" customWidth="1"/>
    <col min="5" max="5" width="10" style="25" customWidth="1"/>
    <col min="6" max="6" width="9" style="25" customWidth="1"/>
    <col min="7" max="7" width="10" style="25" customWidth="1"/>
    <col min="8" max="8" width="9" style="25" customWidth="1"/>
    <col min="9" max="9" width="19.42578125" style="25" customWidth="1"/>
    <col min="10" max="10" width="12" style="25" customWidth="1"/>
    <col min="11" max="11" width="12.7109375" style="25" customWidth="1"/>
    <col min="12" max="12" width="9.42578125" style="25" customWidth="1"/>
    <col min="13" max="236" width="26" style="25" customWidth="1"/>
    <col min="237" max="16384" width="11.42578125" style="25"/>
  </cols>
  <sheetData>
    <row r="1" spans="2:48" ht="15" customHeight="1">
      <c r="B1" s="48" t="s">
        <v>15</v>
      </c>
    </row>
    <row r="2" spans="2:48" ht="15" customHeight="1">
      <c r="B2" s="48"/>
    </row>
    <row r="3" spans="2:48" ht="15" customHeight="1">
      <c r="B3" s="69"/>
      <c r="C3" s="50">
        <v>2012</v>
      </c>
      <c r="D3" s="50"/>
      <c r="E3" s="50">
        <v>2013</v>
      </c>
      <c r="F3" s="50"/>
      <c r="G3" s="50">
        <v>2014</v>
      </c>
      <c r="H3" s="50"/>
      <c r="I3" s="70"/>
      <c r="J3" s="70"/>
      <c r="K3" s="70"/>
      <c r="L3" s="71"/>
      <c r="M3" s="13"/>
    </row>
    <row r="4" spans="2:48" ht="60" customHeight="1">
      <c r="B4" s="72"/>
      <c r="C4" s="107" t="s">
        <v>105</v>
      </c>
      <c r="D4" s="107" t="s">
        <v>106</v>
      </c>
      <c r="E4" s="107" t="s">
        <v>105</v>
      </c>
      <c r="F4" s="107" t="s">
        <v>106</v>
      </c>
      <c r="G4" s="107" t="s">
        <v>105</v>
      </c>
      <c r="H4" s="107" t="s">
        <v>109</v>
      </c>
      <c r="I4" s="79" t="s">
        <v>148</v>
      </c>
      <c r="J4" s="79" t="s">
        <v>149</v>
      </c>
      <c r="K4" s="107" t="s">
        <v>150</v>
      </c>
      <c r="L4" s="107" t="s">
        <v>143</v>
      </c>
      <c r="M4" s="26"/>
    </row>
    <row r="5" spans="2:48" ht="15" customHeight="1">
      <c r="B5" s="69" t="s">
        <v>108</v>
      </c>
      <c r="C5" s="73" t="s">
        <v>16</v>
      </c>
      <c r="D5" s="74">
        <v>1</v>
      </c>
      <c r="E5" s="73" t="s">
        <v>17</v>
      </c>
      <c r="F5" s="74">
        <v>1</v>
      </c>
      <c r="G5" s="73" t="s">
        <v>110</v>
      </c>
      <c r="H5" s="75">
        <v>1</v>
      </c>
      <c r="I5" s="76">
        <v>0.5242494226327945</v>
      </c>
      <c r="J5" s="76">
        <v>0.26096997690531176</v>
      </c>
      <c r="K5" s="76">
        <v>0.26327944572748269</v>
      </c>
      <c r="L5" s="76">
        <v>0.39770114942528734</v>
      </c>
    </row>
    <row r="6" spans="2:48" ht="15" customHeight="1">
      <c r="B6" s="69" t="s">
        <v>18</v>
      </c>
      <c r="C6" s="73">
        <v>101</v>
      </c>
      <c r="D6" s="74">
        <v>1</v>
      </c>
      <c r="E6" s="73">
        <v>97</v>
      </c>
      <c r="F6" s="74">
        <v>1</v>
      </c>
      <c r="G6" s="73">
        <v>120</v>
      </c>
      <c r="H6" s="75">
        <v>0.93333333333333335</v>
      </c>
      <c r="I6" s="76">
        <v>0.5892857142857143</v>
      </c>
      <c r="J6" s="76">
        <v>0.3482142857142857</v>
      </c>
      <c r="K6" s="76">
        <v>0.24107142857142858</v>
      </c>
      <c r="L6" s="76">
        <v>0.5357142857142857</v>
      </c>
    </row>
    <row r="7" spans="2:48" ht="15" customHeight="1">
      <c r="B7" s="69" t="s">
        <v>19</v>
      </c>
      <c r="C7" s="73">
        <v>30</v>
      </c>
      <c r="D7" s="74">
        <v>1</v>
      </c>
      <c r="E7" s="73">
        <v>41</v>
      </c>
      <c r="F7" s="74">
        <v>1</v>
      </c>
      <c r="G7" s="73">
        <v>48</v>
      </c>
      <c r="H7" s="75">
        <v>1</v>
      </c>
      <c r="I7" s="76">
        <v>0.60416666666666663</v>
      </c>
      <c r="J7" s="76">
        <v>0.25</v>
      </c>
      <c r="K7" s="76">
        <v>0.35416666666666669</v>
      </c>
      <c r="L7" s="76">
        <v>0.97916666666666663</v>
      </c>
    </row>
    <row r="8" spans="2:48" ht="15" customHeight="1">
      <c r="B8" s="69" t="s">
        <v>20</v>
      </c>
      <c r="C8" s="73">
        <v>206</v>
      </c>
      <c r="D8" s="74">
        <v>1</v>
      </c>
      <c r="E8" s="73" t="s">
        <v>21</v>
      </c>
      <c r="F8" s="74">
        <v>1</v>
      </c>
      <c r="G8" s="73" t="s">
        <v>111</v>
      </c>
      <c r="H8" s="75">
        <v>1</v>
      </c>
      <c r="I8" s="76">
        <v>0.58018867924528306</v>
      </c>
      <c r="J8" s="76">
        <v>0.26886792452830188</v>
      </c>
      <c r="K8" s="76">
        <v>0.31132075471698112</v>
      </c>
      <c r="L8" s="76">
        <v>0.82710280373831779</v>
      </c>
    </row>
    <row r="9" spans="2:48" ht="15" customHeight="1">
      <c r="B9" s="69" t="s">
        <v>22</v>
      </c>
      <c r="C9" s="77" t="s">
        <v>23</v>
      </c>
      <c r="D9" s="74">
        <v>0.95084698694807002</v>
      </c>
      <c r="E9" s="77" t="s">
        <v>24</v>
      </c>
      <c r="F9" s="74">
        <v>0.95012919896640824</v>
      </c>
      <c r="G9" s="77" t="s">
        <v>112</v>
      </c>
      <c r="H9" s="75">
        <v>0.94430051813471505</v>
      </c>
      <c r="I9" s="76">
        <v>0.48210290827740493</v>
      </c>
      <c r="J9" s="76">
        <v>0.3901006711409396</v>
      </c>
      <c r="K9" s="76">
        <v>9.2002237136465326E-2</v>
      </c>
      <c r="L9" s="76">
        <v>0.6230452674897119</v>
      </c>
    </row>
    <row r="10" spans="2:48" ht="15" customHeight="1">
      <c r="B10" s="69" t="s">
        <v>25</v>
      </c>
      <c r="C10" s="73">
        <v>153</v>
      </c>
      <c r="D10" s="74">
        <v>0.65359477124183007</v>
      </c>
      <c r="E10" s="73">
        <v>170</v>
      </c>
      <c r="F10" s="74">
        <v>0.64117647058823535</v>
      </c>
      <c r="G10" s="73">
        <v>177</v>
      </c>
      <c r="H10" s="75">
        <v>0.66101694915254239</v>
      </c>
      <c r="I10" s="76">
        <v>0.47863247863247865</v>
      </c>
      <c r="J10" s="76">
        <v>0.25641025641025639</v>
      </c>
      <c r="K10" s="76">
        <v>0.22222222222222221</v>
      </c>
      <c r="L10" s="76">
        <v>0.58974358974358976</v>
      </c>
    </row>
    <row r="11" spans="2:48" ht="15" customHeight="1">
      <c r="B11" s="69" t="s">
        <v>26</v>
      </c>
      <c r="C11" s="73" t="s">
        <v>27</v>
      </c>
      <c r="D11" s="74">
        <v>1</v>
      </c>
      <c r="E11" s="73" t="s">
        <v>28</v>
      </c>
      <c r="F11" s="74">
        <v>1</v>
      </c>
      <c r="G11" s="73" t="s">
        <v>113</v>
      </c>
      <c r="H11" s="75">
        <v>1</v>
      </c>
      <c r="I11" s="76">
        <v>0.55000000000000004</v>
      </c>
      <c r="J11" s="76">
        <v>0.32187500000000002</v>
      </c>
      <c r="K11" s="76">
        <v>0.22812499999999999</v>
      </c>
      <c r="L11" s="76">
        <v>0.83900928792569662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</row>
    <row r="12" spans="2:48" ht="15" customHeight="1">
      <c r="B12" s="69" t="s">
        <v>29</v>
      </c>
      <c r="C12" s="73" t="s">
        <v>30</v>
      </c>
      <c r="D12" s="74">
        <v>0.98799999999999999</v>
      </c>
      <c r="E12" s="73" t="s">
        <v>31</v>
      </c>
      <c r="F12" s="74">
        <v>0.97669902912621365</v>
      </c>
      <c r="G12" s="73" t="s">
        <v>114</v>
      </c>
      <c r="H12" s="75">
        <v>0.95652173913043481</v>
      </c>
      <c r="I12" s="76">
        <v>0.53677932405566597</v>
      </c>
      <c r="J12" s="76">
        <v>0.33001988071570576</v>
      </c>
      <c r="K12" s="76">
        <v>0.20675944333996024</v>
      </c>
      <c r="L12" s="76">
        <v>0.62845849802371545</v>
      </c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</row>
    <row r="13" spans="2:48" ht="15" customHeight="1">
      <c r="B13" s="69" t="s">
        <v>32</v>
      </c>
      <c r="C13" s="73">
        <v>91</v>
      </c>
      <c r="D13" s="74">
        <v>0.8351648351648352</v>
      </c>
      <c r="E13" s="73">
        <v>90</v>
      </c>
      <c r="F13" s="74">
        <v>0.84444444444444444</v>
      </c>
      <c r="G13" s="73">
        <v>96</v>
      </c>
      <c r="H13" s="75">
        <v>0.75</v>
      </c>
      <c r="I13" s="76">
        <v>0.68055555555555558</v>
      </c>
      <c r="J13" s="76">
        <v>0.2361111111111111</v>
      </c>
      <c r="K13" s="76">
        <v>0.44444444444444442</v>
      </c>
      <c r="L13" s="76">
        <v>0.41666666666666669</v>
      </c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</row>
    <row r="14" spans="2:48" ht="15" customHeight="1">
      <c r="B14" s="78" t="s">
        <v>33</v>
      </c>
      <c r="C14" s="79" t="s">
        <v>34</v>
      </c>
      <c r="D14" s="80">
        <v>1</v>
      </c>
      <c r="E14" s="79" t="s">
        <v>35</v>
      </c>
      <c r="F14" s="80">
        <v>1</v>
      </c>
      <c r="G14" s="79" t="s">
        <v>115</v>
      </c>
      <c r="H14" s="81">
        <v>1</v>
      </c>
      <c r="I14" s="82">
        <v>0.61516034985422741</v>
      </c>
      <c r="J14" s="82">
        <v>0.32944606413994171</v>
      </c>
      <c r="K14" s="82">
        <v>0.2857142857142857</v>
      </c>
      <c r="L14" s="82">
        <v>0.37356321839080459</v>
      </c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</row>
    <row r="15" spans="2:48" ht="15" customHeight="1">
      <c r="B15" s="83" t="s">
        <v>36</v>
      </c>
      <c r="C15" s="84">
        <v>420</v>
      </c>
      <c r="D15" s="74">
        <v>1</v>
      </c>
      <c r="E15" s="84">
        <v>413</v>
      </c>
      <c r="F15" s="74">
        <v>1</v>
      </c>
      <c r="G15" s="84" t="s">
        <v>116</v>
      </c>
      <c r="H15" s="75">
        <v>1</v>
      </c>
      <c r="I15" s="76">
        <v>0.61229314420803782</v>
      </c>
      <c r="J15" s="76">
        <v>0.38770685579196218</v>
      </c>
      <c r="K15" s="76">
        <v>0.22458628841607564</v>
      </c>
      <c r="L15" s="76">
        <v>0.31367924528301888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</row>
    <row r="16" spans="2:48" ht="15" customHeight="1">
      <c r="B16" s="83" t="s">
        <v>37</v>
      </c>
      <c r="C16" s="84">
        <v>22</v>
      </c>
      <c r="D16" s="74">
        <v>1</v>
      </c>
      <c r="E16" s="84">
        <v>18</v>
      </c>
      <c r="F16" s="74">
        <v>1</v>
      </c>
      <c r="G16" s="84">
        <v>24</v>
      </c>
      <c r="H16" s="75">
        <v>1</v>
      </c>
      <c r="I16" s="76">
        <v>0.75</v>
      </c>
      <c r="J16" s="76">
        <v>0.125</v>
      </c>
      <c r="K16" s="76">
        <v>0.625</v>
      </c>
      <c r="L16" s="76">
        <v>0.375</v>
      </c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</row>
    <row r="17" spans="2:48" ht="15" customHeight="1">
      <c r="B17" s="83" t="s">
        <v>107</v>
      </c>
      <c r="C17" s="84">
        <v>84</v>
      </c>
      <c r="D17" s="74">
        <v>1</v>
      </c>
      <c r="E17" s="84" t="s">
        <v>38</v>
      </c>
      <c r="F17" s="74">
        <v>1</v>
      </c>
      <c r="G17" s="84" t="s">
        <v>38</v>
      </c>
      <c r="H17" s="75">
        <v>1</v>
      </c>
      <c r="I17" s="76">
        <v>0.63953488372093026</v>
      </c>
      <c r="J17" s="76">
        <v>0.20930232558139536</v>
      </c>
      <c r="K17" s="76">
        <v>0.43023255813953487</v>
      </c>
      <c r="L17" s="76">
        <v>0.47126436781609193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</row>
    <row r="18" spans="2:48" ht="15" customHeight="1">
      <c r="B18" s="83" t="s">
        <v>39</v>
      </c>
      <c r="C18" s="84" t="s">
        <v>40</v>
      </c>
      <c r="D18" s="74">
        <v>1</v>
      </c>
      <c r="E18" s="84" t="s">
        <v>41</v>
      </c>
      <c r="F18" s="74">
        <v>1</v>
      </c>
      <c r="G18" s="84" t="s">
        <v>117</v>
      </c>
      <c r="H18" s="75">
        <v>1</v>
      </c>
      <c r="I18" s="76">
        <v>0.57746478873239437</v>
      </c>
      <c r="J18" s="76">
        <v>0.28873239436619719</v>
      </c>
      <c r="K18" s="76">
        <v>0.28873239436619719</v>
      </c>
      <c r="L18" s="76">
        <v>0.49333333333333335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</row>
    <row r="19" spans="2:48" ht="15" customHeight="1">
      <c r="B19" s="83" t="s">
        <v>42</v>
      </c>
      <c r="C19" s="84">
        <v>12</v>
      </c>
      <c r="D19" s="74">
        <v>1</v>
      </c>
      <c r="E19" s="84">
        <v>9</v>
      </c>
      <c r="F19" s="74">
        <v>1</v>
      </c>
      <c r="G19" s="84">
        <v>11</v>
      </c>
      <c r="H19" s="75">
        <v>1</v>
      </c>
      <c r="I19" s="76">
        <v>0.72727272727272729</v>
      </c>
      <c r="J19" s="76">
        <v>0</v>
      </c>
      <c r="K19" s="76">
        <v>0.72727272727272729</v>
      </c>
      <c r="L19" s="76">
        <v>0.27272727272727271</v>
      </c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</row>
    <row r="20" spans="2:48" ht="15" customHeight="1">
      <c r="B20" s="78" t="s">
        <v>43</v>
      </c>
      <c r="C20" s="79">
        <v>1508</v>
      </c>
      <c r="D20" s="80">
        <v>1</v>
      </c>
      <c r="E20" s="79" t="s">
        <v>44</v>
      </c>
      <c r="F20" s="80">
        <v>1</v>
      </c>
      <c r="G20" s="79" t="s">
        <v>118</v>
      </c>
      <c r="H20" s="81">
        <v>1</v>
      </c>
      <c r="I20" s="82">
        <v>0.56532066508313539</v>
      </c>
      <c r="J20" s="82">
        <v>0.24406175771971497</v>
      </c>
      <c r="K20" s="82">
        <v>0.32125890736342044</v>
      </c>
      <c r="L20" s="82">
        <v>0.55910165484633567</v>
      </c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</row>
    <row r="21" spans="2:48" ht="15" customHeight="1">
      <c r="B21" s="83" t="s">
        <v>45</v>
      </c>
      <c r="C21" s="84">
        <v>63</v>
      </c>
      <c r="D21" s="74">
        <v>1</v>
      </c>
      <c r="E21" s="84">
        <v>68</v>
      </c>
      <c r="F21" s="74">
        <v>1</v>
      </c>
      <c r="G21" s="84" t="s">
        <v>119</v>
      </c>
      <c r="H21" s="75">
        <v>1</v>
      </c>
      <c r="I21" s="76">
        <v>0.67692307692307696</v>
      </c>
      <c r="J21" s="76">
        <v>0.23076923076923078</v>
      </c>
      <c r="K21" s="76">
        <v>0.44615384615384618</v>
      </c>
      <c r="L21" s="76">
        <v>0.68181818181818177</v>
      </c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</row>
    <row r="22" spans="2:48" ht="15" customHeight="1">
      <c r="B22" s="83" t="s">
        <v>46</v>
      </c>
      <c r="C22" s="84">
        <v>179</v>
      </c>
      <c r="D22" s="74">
        <v>1</v>
      </c>
      <c r="E22" s="84" t="s">
        <v>47</v>
      </c>
      <c r="F22" s="74">
        <v>1</v>
      </c>
      <c r="G22" s="84" t="s">
        <v>120</v>
      </c>
      <c r="H22" s="75">
        <v>1</v>
      </c>
      <c r="I22" s="76">
        <v>0.5073891625615764</v>
      </c>
      <c r="J22" s="76">
        <v>0.2857142857142857</v>
      </c>
      <c r="K22" s="76">
        <v>0.22167487684729065</v>
      </c>
      <c r="L22" s="76">
        <v>0.4563106796116505</v>
      </c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</row>
    <row r="23" spans="2:48" ht="15" customHeight="1">
      <c r="B23" s="83" t="s">
        <v>48</v>
      </c>
      <c r="C23" s="84">
        <v>88</v>
      </c>
      <c r="D23" s="74">
        <v>1</v>
      </c>
      <c r="E23" s="84">
        <v>93</v>
      </c>
      <c r="F23" s="74">
        <v>1</v>
      </c>
      <c r="G23" s="84" t="s">
        <v>121</v>
      </c>
      <c r="H23" s="75">
        <v>1</v>
      </c>
      <c r="I23" s="76">
        <v>0.61458333333333337</v>
      </c>
      <c r="J23" s="76">
        <v>0.27083333333333331</v>
      </c>
      <c r="K23" s="76">
        <v>0.34375</v>
      </c>
      <c r="L23" s="76">
        <v>0.865979381443299</v>
      </c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</row>
    <row r="24" spans="2:48" ht="15" customHeight="1">
      <c r="B24" s="83" t="s">
        <v>70</v>
      </c>
      <c r="C24" s="84">
        <v>73</v>
      </c>
      <c r="D24" s="74">
        <v>1</v>
      </c>
      <c r="E24" s="84">
        <v>71</v>
      </c>
      <c r="F24" s="74">
        <v>1</v>
      </c>
      <c r="G24" s="84">
        <v>79</v>
      </c>
      <c r="H24" s="75">
        <v>1</v>
      </c>
      <c r="I24" s="76">
        <v>0.49367088607594939</v>
      </c>
      <c r="J24" s="76">
        <v>0.26582278481012656</v>
      </c>
      <c r="K24" s="76">
        <v>0.22784810126582278</v>
      </c>
      <c r="L24" s="76">
        <v>0.70886075949367089</v>
      </c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</row>
    <row r="25" spans="2:48" ht="15" customHeight="1">
      <c r="B25" s="83" t="s">
        <v>49</v>
      </c>
      <c r="C25" s="84">
        <v>114</v>
      </c>
      <c r="D25" s="74">
        <v>1</v>
      </c>
      <c r="E25" s="84">
        <v>113</v>
      </c>
      <c r="F25" s="74">
        <v>1</v>
      </c>
      <c r="G25" s="84">
        <v>124</v>
      </c>
      <c r="H25" s="75">
        <v>1</v>
      </c>
      <c r="I25" s="76">
        <v>0.58870967741935487</v>
      </c>
      <c r="J25" s="76">
        <v>0.30645161290322581</v>
      </c>
      <c r="K25" s="76">
        <v>0.28225806451612906</v>
      </c>
      <c r="L25" s="76">
        <v>0.66935483870967738</v>
      </c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</row>
    <row r="26" spans="2:48" ht="15" customHeight="1">
      <c r="B26" s="83" t="s">
        <v>50</v>
      </c>
      <c r="C26" s="84">
        <v>21</v>
      </c>
      <c r="D26" s="74">
        <v>1</v>
      </c>
      <c r="E26" s="84">
        <v>20</v>
      </c>
      <c r="F26" s="74">
        <v>1</v>
      </c>
      <c r="G26" s="84">
        <v>21</v>
      </c>
      <c r="H26" s="75">
        <v>1</v>
      </c>
      <c r="I26" s="76">
        <v>0.7142857142857143</v>
      </c>
      <c r="J26" s="76">
        <v>4.7619047619047616E-2</v>
      </c>
      <c r="K26" s="76">
        <v>0.66666666666666663</v>
      </c>
      <c r="L26" s="76">
        <v>0.66666666666666663</v>
      </c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</row>
    <row r="27" spans="2:48" ht="15" customHeight="1">
      <c r="B27" s="83" t="s">
        <v>51</v>
      </c>
      <c r="C27" s="84">
        <v>47</v>
      </c>
      <c r="D27" s="74">
        <v>1</v>
      </c>
      <c r="E27" s="84">
        <v>48</v>
      </c>
      <c r="F27" s="74">
        <v>1</v>
      </c>
      <c r="G27" s="84">
        <v>45</v>
      </c>
      <c r="H27" s="75">
        <v>1</v>
      </c>
      <c r="I27" s="76">
        <v>0.57777777777777772</v>
      </c>
      <c r="J27" s="76">
        <v>0.15555555555555556</v>
      </c>
      <c r="K27" s="76">
        <v>0.42222222222222222</v>
      </c>
      <c r="L27" s="76">
        <v>0.51111111111111107</v>
      </c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</row>
    <row r="28" spans="2:48" ht="15" customHeight="1">
      <c r="B28" s="83" t="s">
        <v>52</v>
      </c>
      <c r="C28" s="84">
        <v>112</v>
      </c>
      <c r="D28" s="74">
        <v>1</v>
      </c>
      <c r="E28" s="84">
        <v>114</v>
      </c>
      <c r="F28" s="74">
        <v>1</v>
      </c>
      <c r="G28" s="84">
        <v>132</v>
      </c>
      <c r="H28" s="75">
        <v>1</v>
      </c>
      <c r="I28" s="76">
        <v>0.53787878787878785</v>
      </c>
      <c r="J28" s="76">
        <v>0.29545454545454547</v>
      </c>
      <c r="K28" s="76">
        <v>0.24242424242424243</v>
      </c>
      <c r="L28" s="76">
        <v>0.50757575757575757</v>
      </c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</row>
    <row r="29" spans="2:48" ht="15" customHeight="1">
      <c r="B29" s="83" t="s">
        <v>53</v>
      </c>
      <c r="C29" s="84">
        <v>37</v>
      </c>
      <c r="D29" s="74">
        <v>1</v>
      </c>
      <c r="E29" s="84">
        <v>34</v>
      </c>
      <c r="F29" s="74">
        <v>1</v>
      </c>
      <c r="G29" s="84">
        <v>40</v>
      </c>
      <c r="H29" s="75">
        <v>1</v>
      </c>
      <c r="I29" s="76">
        <v>0.57499999999999996</v>
      </c>
      <c r="J29" s="76">
        <v>0.15</v>
      </c>
      <c r="K29" s="76">
        <v>0.42499999999999999</v>
      </c>
      <c r="L29" s="76">
        <v>0.35</v>
      </c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</row>
    <row r="30" spans="2:48" ht="15" customHeight="1">
      <c r="B30" s="83" t="s">
        <v>54</v>
      </c>
      <c r="C30" s="84">
        <v>84</v>
      </c>
      <c r="D30" s="74">
        <v>1</v>
      </c>
      <c r="E30" s="84">
        <v>89</v>
      </c>
      <c r="F30" s="74">
        <v>1</v>
      </c>
      <c r="G30" s="84" t="s">
        <v>122</v>
      </c>
      <c r="H30" s="75">
        <v>1</v>
      </c>
      <c r="I30" s="76">
        <v>0.55670103092783507</v>
      </c>
      <c r="J30" s="76">
        <v>0.24742268041237114</v>
      </c>
      <c r="K30" s="76">
        <v>0.30927835051546393</v>
      </c>
      <c r="L30" s="76">
        <v>0.53061224489795922</v>
      </c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</row>
    <row r="31" spans="2:48" ht="15" customHeight="1">
      <c r="B31" s="83" t="s">
        <v>55</v>
      </c>
      <c r="C31" s="84">
        <v>102</v>
      </c>
      <c r="D31" s="74">
        <v>1</v>
      </c>
      <c r="E31" s="84">
        <v>104</v>
      </c>
      <c r="F31" s="74">
        <v>1</v>
      </c>
      <c r="G31" s="84">
        <v>118</v>
      </c>
      <c r="H31" s="75">
        <v>1</v>
      </c>
      <c r="I31" s="76">
        <v>0.6271186440677966</v>
      </c>
      <c r="J31" s="76">
        <v>0.22033898305084745</v>
      </c>
      <c r="K31" s="76">
        <v>0.40677966101694918</v>
      </c>
      <c r="L31" s="76">
        <v>0.64406779661016944</v>
      </c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</row>
    <row r="32" spans="2:48" ht="15" customHeight="1">
      <c r="B32" s="83" t="s">
        <v>56</v>
      </c>
      <c r="C32" s="84">
        <v>74</v>
      </c>
      <c r="D32" s="74">
        <v>1</v>
      </c>
      <c r="E32" s="84" t="s">
        <v>57</v>
      </c>
      <c r="F32" s="74">
        <v>1</v>
      </c>
      <c r="G32" s="84">
        <v>87</v>
      </c>
      <c r="H32" s="75">
        <v>1</v>
      </c>
      <c r="I32" s="76">
        <v>0.60919540229885061</v>
      </c>
      <c r="J32" s="76">
        <v>0.25287356321839083</v>
      </c>
      <c r="K32" s="76">
        <v>0.35632183908045978</v>
      </c>
      <c r="L32" s="76">
        <v>0.55172413793103448</v>
      </c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</row>
    <row r="33" spans="2:48" ht="15" customHeight="1">
      <c r="B33" s="83" t="s">
        <v>58</v>
      </c>
      <c r="C33" s="84">
        <v>126</v>
      </c>
      <c r="D33" s="74">
        <v>1</v>
      </c>
      <c r="E33" s="84">
        <v>125</v>
      </c>
      <c r="F33" s="74">
        <v>1</v>
      </c>
      <c r="G33" s="84">
        <v>132</v>
      </c>
      <c r="H33" s="75">
        <v>1</v>
      </c>
      <c r="I33" s="76">
        <v>0.51515151515151514</v>
      </c>
      <c r="J33" s="76">
        <v>0.21212121212121213</v>
      </c>
      <c r="K33" s="76">
        <v>0.30303030303030304</v>
      </c>
      <c r="L33" s="76">
        <v>0.5757575757575758</v>
      </c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</row>
    <row r="34" spans="2:48" ht="15" customHeight="1">
      <c r="B34" s="83" t="s">
        <v>59</v>
      </c>
      <c r="C34" s="84">
        <v>100</v>
      </c>
      <c r="D34" s="74">
        <v>1</v>
      </c>
      <c r="E34" s="84">
        <v>102</v>
      </c>
      <c r="F34" s="74">
        <v>1</v>
      </c>
      <c r="G34" s="84" t="s">
        <v>123</v>
      </c>
      <c r="H34" s="75">
        <v>1</v>
      </c>
      <c r="I34" s="76">
        <v>0.59649122807017541</v>
      </c>
      <c r="J34" s="76">
        <v>0.19298245614035087</v>
      </c>
      <c r="K34" s="76">
        <v>0.40350877192982454</v>
      </c>
      <c r="L34" s="76">
        <v>0.5130434782608696</v>
      </c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</row>
    <row r="35" spans="2:48" ht="15" customHeight="1">
      <c r="B35" s="83" t="s">
        <v>60</v>
      </c>
      <c r="C35" s="84">
        <v>207</v>
      </c>
      <c r="D35" s="74">
        <v>1</v>
      </c>
      <c r="E35" s="84">
        <v>212</v>
      </c>
      <c r="F35" s="74">
        <v>1</v>
      </c>
      <c r="G35" s="84" t="s">
        <v>124</v>
      </c>
      <c r="H35" s="75">
        <v>1</v>
      </c>
      <c r="I35" s="76">
        <v>0.54098360655737709</v>
      </c>
      <c r="J35" s="76">
        <v>0.22131147540983606</v>
      </c>
      <c r="K35" s="76">
        <v>0.31967213114754101</v>
      </c>
      <c r="L35" s="76">
        <v>0.39183673469387753</v>
      </c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</row>
    <row r="36" spans="2:48" ht="15" customHeight="1">
      <c r="B36" s="83" t="s">
        <v>61</v>
      </c>
      <c r="C36" s="84">
        <v>81</v>
      </c>
      <c r="D36" s="74">
        <v>1</v>
      </c>
      <c r="E36" s="84">
        <v>84</v>
      </c>
      <c r="F36" s="74">
        <v>1</v>
      </c>
      <c r="G36" s="84">
        <v>87</v>
      </c>
      <c r="H36" s="75">
        <v>1</v>
      </c>
      <c r="I36" s="76">
        <v>0.57471264367816088</v>
      </c>
      <c r="J36" s="76">
        <v>0.27586206896551724</v>
      </c>
      <c r="K36" s="76">
        <v>0.2988505747126437</v>
      </c>
      <c r="L36" s="76">
        <v>0.67816091954022983</v>
      </c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</row>
    <row r="37" spans="2:48" ht="15" customHeight="1">
      <c r="B37" s="85" t="s">
        <v>62</v>
      </c>
      <c r="C37" s="84" t="s">
        <v>63</v>
      </c>
      <c r="D37" s="74">
        <v>0.98132727731516523</v>
      </c>
      <c r="E37" s="84" t="s">
        <v>64</v>
      </c>
      <c r="F37" s="74">
        <v>0.97842796925365738</v>
      </c>
      <c r="G37" s="84" t="s">
        <v>125</v>
      </c>
      <c r="H37" s="75">
        <v>0.97344110854503463</v>
      </c>
      <c r="I37" s="76">
        <v>0.56603773584905659</v>
      </c>
      <c r="J37" s="76">
        <v>0.28039168855982805</v>
      </c>
      <c r="K37" s="76">
        <v>0.28564604728922854</v>
      </c>
      <c r="L37" s="76">
        <v>0.55776986951364171</v>
      </c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</row>
    <row r="38" spans="2:48" ht="15" customHeight="1">
      <c r="B38" s="78" t="s">
        <v>65</v>
      </c>
      <c r="C38" s="73" t="s">
        <v>66</v>
      </c>
      <c r="D38" s="74">
        <v>0.96681649920676893</v>
      </c>
      <c r="E38" s="73" t="s">
        <v>67</v>
      </c>
      <c r="F38" s="86">
        <v>0.96457041629760853</v>
      </c>
      <c r="G38" s="73" t="s">
        <v>126</v>
      </c>
      <c r="H38" s="87">
        <v>0.95970695970695974</v>
      </c>
      <c r="I38" s="76">
        <v>0.52737343810382586</v>
      </c>
      <c r="J38" s="76">
        <v>0.33092876465284038</v>
      </c>
      <c r="K38" s="76">
        <v>0.19644467345098546</v>
      </c>
      <c r="L38" s="76">
        <v>0.58804071246819334</v>
      </c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</row>
    <row r="39" spans="2:48">
      <c r="B39" s="14"/>
      <c r="C39" s="15"/>
      <c r="D39" s="16"/>
      <c r="E39" s="15"/>
      <c r="F39" s="17"/>
      <c r="G39" s="15"/>
      <c r="H39" s="18"/>
      <c r="I39" s="19"/>
      <c r="J39" s="19"/>
      <c r="K39" s="19"/>
      <c r="L39" s="19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</row>
    <row r="40" spans="2:48">
      <c r="B40" s="25" t="s">
        <v>104</v>
      </c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</row>
    <row r="41" spans="2:48">
      <c r="B41" s="25" t="s">
        <v>155</v>
      </c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</row>
    <row r="42" spans="2:48">
      <c r="B42" s="49" t="s">
        <v>156</v>
      </c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</row>
    <row r="43" spans="2:48">
      <c r="B43" s="25" t="s">
        <v>154</v>
      </c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</row>
  </sheetData>
  <mergeCells count="3">
    <mergeCell ref="G3:L3"/>
    <mergeCell ref="C3:D3"/>
    <mergeCell ref="E3:F3"/>
  </mergeCells>
  <pageMargins left="0.21" right="0.2" top="0.33" bottom="0.27" header="0.19" footer="0.19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AP38"/>
  <sheetViews>
    <sheetView showGridLines="0" zoomScaleNormal="100" workbookViewId="0"/>
  </sheetViews>
  <sheetFormatPr baseColWidth="10" defaultRowHeight="11.25"/>
  <cols>
    <col min="1" max="1" width="3.7109375" style="25" customWidth="1"/>
    <col min="2" max="2" width="35.42578125" style="25" customWidth="1"/>
    <col min="3" max="3" width="21.140625" style="25" customWidth="1"/>
    <col min="4" max="4" width="20.42578125" style="25" customWidth="1"/>
    <col min="5" max="5" width="18.85546875" style="25" customWidth="1"/>
    <col min="6" max="6" width="20.140625" style="25" customWidth="1"/>
    <col min="7" max="7" width="19.5703125" style="25" customWidth="1"/>
    <col min="8" max="230" width="26" style="25" customWidth="1"/>
    <col min="231" max="16384" width="11.42578125" style="25"/>
  </cols>
  <sheetData>
    <row r="1" spans="2:42" ht="15" customHeight="1">
      <c r="B1" s="22" t="s">
        <v>157</v>
      </c>
    </row>
    <row r="2" spans="2:42" ht="15" customHeight="1">
      <c r="B2" s="22"/>
    </row>
    <row r="3" spans="2:42" ht="15" customHeight="1">
      <c r="B3" s="88"/>
      <c r="C3" s="1">
        <v>2012</v>
      </c>
      <c r="D3" s="1">
        <v>2013</v>
      </c>
      <c r="E3" s="89">
        <v>2014</v>
      </c>
      <c r="F3" s="89"/>
      <c r="G3" s="89"/>
    </row>
    <row r="4" spans="2:42" ht="30" customHeight="1">
      <c r="B4" s="72"/>
      <c r="C4" s="79" t="s">
        <v>103</v>
      </c>
      <c r="D4" s="79" t="s">
        <v>103</v>
      </c>
      <c r="E4" s="79" t="s">
        <v>68</v>
      </c>
      <c r="F4" s="79" t="s">
        <v>69</v>
      </c>
      <c r="G4" s="79" t="s">
        <v>103</v>
      </c>
    </row>
    <row r="5" spans="2:42" ht="15" customHeight="1">
      <c r="B5" s="90" t="s">
        <v>39</v>
      </c>
      <c r="C5" s="91">
        <v>0.13438</v>
      </c>
      <c r="D5" s="91">
        <v>0.11409999999999999</v>
      </c>
      <c r="E5" s="77">
        <v>1</v>
      </c>
      <c r="F5" s="77">
        <v>2770</v>
      </c>
      <c r="G5" s="92">
        <v>0.11326</v>
      </c>
    </row>
    <row r="6" spans="2:42" ht="15" customHeight="1">
      <c r="B6" s="90" t="s">
        <v>46</v>
      </c>
      <c r="C6" s="91">
        <v>0.13764999999999999</v>
      </c>
      <c r="D6" s="91">
        <v>0.15201000000000001</v>
      </c>
      <c r="E6" s="2">
        <v>12</v>
      </c>
      <c r="F6" s="2">
        <v>2938</v>
      </c>
      <c r="G6" s="92">
        <v>0.13899</v>
      </c>
    </row>
    <row r="7" spans="2:42" ht="15" customHeight="1">
      <c r="B7" s="90" t="s">
        <v>48</v>
      </c>
      <c r="C7" s="91">
        <v>0.14196</v>
      </c>
      <c r="D7" s="91">
        <v>0.14316000000000001</v>
      </c>
      <c r="E7" s="2">
        <v>91</v>
      </c>
      <c r="F7" s="2">
        <v>2712</v>
      </c>
      <c r="G7" s="92">
        <v>0.14391000000000001</v>
      </c>
    </row>
    <row r="8" spans="2:42" ht="15" customHeight="1">
      <c r="B8" s="72" t="s">
        <v>60</v>
      </c>
      <c r="C8" s="91">
        <v>0.13028000000000001</v>
      </c>
      <c r="D8" s="91">
        <v>0.13971</v>
      </c>
      <c r="E8" s="2">
        <v>5</v>
      </c>
      <c r="F8" s="2">
        <v>3033</v>
      </c>
      <c r="G8" s="92">
        <v>0.15623999999999999</v>
      </c>
    </row>
    <row r="9" spans="2:42" ht="15" customHeight="1">
      <c r="B9" s="72" t="s">
        <v>56</v>
      </c>
      <c r="C9" s="91">
        <v>0.16497999999999999</v>
      </c>
      <c r="D9" s="91">
        <v>0.13583000000000001</v>
      </c>
      <c r="E9" s="2">
        <v>4</v>
      </c>
      <c r="F9" s="2">
        <v>4208</v>
      </c>
      <c r="G9" s="92">
        <v>0.16389000000000001</v>
      </c>
    </row>
    <row r="10" spans="2:42" ht="15" customHeight="1">
      <c r="B10" s="90" t="s">
        <v>52</v>
      </c>
      <c r="C10" s="91">
        <v>0.1769</v>
      </c>
      <c r="D10" s="91">
        <v>0.16714999999999999</v>
      </c>
      <c r="E10" s="77">
        <v>10</v>
      </c>
      <c r="F10" s="77">
        <v>4457</v>
      </c>
      <c r="G10" s="92">
        <v>0.18293000000000001</v>
      </c>
    </row>
    <row r="11" spans="2:42" ht="15" customHeight="1">
      <c r="B11" s="90" t="s">
        <v>107</v>
      </c>
      <c r="C11" s="91">
        <v>0.21406</v>
      </c>
      <c r="D11" s="91">
        <v>0.18876000000000001</v>
      </c>
      <c r="E11" s="77">
        <v>69</v>
      </c>
      <c r="F11" s="77">
        <v>3492</v>
      </c>
      <c r="G11" s="92">
        <v>0.19583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</row>
    <row r="12" spans="2:42" ht="15" customHeight="1">
      <c r="B12" s="72" t="s">
        <v>49</v>
      </c>
      <c r="C12" s="91">
        <v>0.18415999999999999</v>
      </c>
      <c r="D12" s="91">
        <v>0.17025000000000001</v>
      </c>
      <c r="E12" s="2">
        <v>3</v>
      </c>
      <c r="F12" s="2">
        <v>3669</v>
      </c>
      <c r="G12" s="92">
        <v>0.20723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</row>
    <row r="13" spans="2:42" ht="15" customHeight="1">
      <c r="B13" s="72" t="s">
        <v>108</v>
      </c>
      <c r="C13" s="91">
        <v>0.25387999999999999</v>
      </c>
      <c r="D13" s="91">
        <v>0.24137</v>
      </c>
      <c r="E13" s="2">
        <v>6</v>
      </c>
      <c r="F13" s="2">
        <v>3797</v>
      </c>
      <c r="G13" s="92">
        <v>0.23307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2:42" ht="15" customHeight="1">
      <c r="B14" s="90" t="s">
        <v>55</v>
      </c>
      <c r="C14" s="91">
        <v>0.25589000000000001</v>
      </c>
      <c r="D14" s="91">
        <v>0.19878000000000001</v>
      </c>
      <c r="E14" s="2">
        <v>2</v>
      </c>
      <c r="F14" s="2">
        <v>4446</v>
      </c>
      <c r="G14" s="92">
        <v>0.23571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</row>
    <row r="15" spans="2:42" ht="15" customHeight="1">
      <c r="B15" s="72" t="s">
        <v>58</v>
      </c>
      <c r="C15" s="91">
        <v>0.26973000000000003</v>
      </c>
      <c r="D15" s="91">
        <v>0.22450000000000001</v>
      </c>
      <c r="E15" s="2">
        <v>24</v>
      </c>
      <c r="F15" s="2">
        <v>4119</v>
      </c>
      <c r="G15" s="92">
        <v>0.25778000000000001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</row>
    <row r="16" spans="2:42" ht="15" customHeight="1">
      <c r="B16" s="72" t="s">
        <v>61</v>
      </c>
      <c r="C16" s="91">
        <v>0.24417</v>
      </c>
      <c r="D16" s="91">
        <v>0.23132</v>
      </c>
      <c r="E16" s="2">
        <v>22</v>
      </c>
      <c r="F16" s="2">
        <v>4241</v>
      </c>
      <c r="G16" s="92">
        <v>0.25790999999999997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</row>
    <row r="17" spans="2:42" ht="15" customHeight="1">
      <c r="B17" s="90" t="s">
        <v>36</v>
      </c>
      <c r="C17" s="91">
        <v>0.30341000000000001</v>
      </c>
      <c r="D17" s="91">
        <v>0.29425000000000001</v>
      </c>
      <c r="E17" s="77">
        <v>28</v>
      </c>
      <c r="F17" s="77">
        <v>4258</v>
      </c>
      <c r="G17" s="92">
        <v>0.27317000000000002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</row>
    <row r="18" spans="2:42" ht="15" customHeight="1">
      <c r="B18" s="72" t="s">
        <v>37</v>
      </c>
      <c r="C18" s="91">
        <v>0.30843999999999999</v>
      </c>
      <c r="D18" s="91">
        <v>0.24573</v>
      </c>
      <c r="E18" s="2">
        <v>88</v>
      </c>
      <c r="F18" s="2">
        <v>4036</v>
      </c>
      <c r="G18" s="92">
        <v>0.27500000000000002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</row>
    <row r="19" spans="2:42" ht="15" customHeight="1">
      <c r="B19" s="90" t="s">
        <v>53</v>
      </c>
      <c r="C19" s="91">
        <v>0.25042999999999999</v>
      </c>
      <c r="D19" s="91">
        <v>0.27999000000000002</v>
      </c>
      <c r="E19" s="2">
        <v>167</v>
      </c>
      <c r="F19" s="2">
        <v>3857</v>
      </c>
      <c r="G19" s="92">
        <v>0.2802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spans="2:42" ht="15" customHeight="1">
      <c r="B20" s="72" t="s">
        <v>59</v>
      </c>
      <c r="C20" s="91">
        <v>0.32412999999999997</v>
      </c>
      <c r="D20" s="91">
        <v>0.27281</v>
      </c>
      <c r="E20" s="2">
        <v>57</v>
      </c>
      <c r="F20" s="2">
        <v>4152</v>
      </c>
      <c r="G20" s="92">
        <v>0.29432999999999998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</row>
    <row r="21" spans="2:42" ht="15" customHeight="1">
      <c r="B21" s="90" t="s">
        <v>19</v>
      </c>
      <c r="C21" s="91">
        <v>0.31112000000000001</v>
      </c>
      <c r="D21" s="91">
        <v>0.32118999999999998</v>
      </c>
      <c r="E21" s="77">
        <v>208</v>
      </c>
      <c r="F21" s="77">
        <v>4361</v>
      </c>
      <c r="G21" s="92">
        <v>0.29508000000000001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</row>
    <row r="22" spans="2:42" ht="15" customHeight="1">
      <c r="B22" s="90" t="s">
        <v>26</v>
      </c>
      <c r="C22" s="91">
        <v>0.29987000000000003</v>
      </c>
      <c r="D22" s="91">
        <v>0.30890000000000001</v>
      </c>
      <c r="E22" s="2">
        <v>58</v>
      </c>
      <c r="F22" s="2">
        <v>4892</v>
      </c>
      <c r="G22" s="92">
        <v>0.30953000000000003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</row>
    <row r="23" spans="2:42" ht="15" customHeight="1">
      <c r="B23" s="72" t="s">
        <v>45</v>
      </c>
      <c r="C23" s="91">
        <v>0.30869999999999997</v>
      </c>
      <c r="D23" s="91">
        <v>0.36875000000000002</v>
      </c>
      <c r="E23" s="2">
        <v>39</v>
      </c>
      <c r="F23" s="2">
        <v>4404</v>
      </c>
      <c r="G23" s="92">
        <v>0.31796000000000002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</row>
    <row r="24" spans="2:42" ht="15" customHeight="1">
      <c r="B24" s="90" t="s">
        <v>20</v>
      </c>
      <c r="C24" s="91">
        <v>0.30536999999999997</v>
      </c>
      <c r="D24" s="91">
        <v>0.27635999999999999</v>
      </c>
      <c r="E24" s="2">
        <v>40</v>
      </c>
      <c r="F24" s="2">
        <v>4325</v>
      </c>
      <c r="G24" s="92">
        <v>0.32490999999999998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</row>
    <row r="25" spans="2:42" ht="15" customHeight="1">
      <c r="B25" s="72" t="s">
        <v>51</v>
      </c>
      <c r="C25" s="91">
        <v>0.35299999999999998</v>
      </c>
      <c r="D25" s="91">
        <v>0.30242999999999998</v>
      </c>
      <c r="E25" s="2">
        <v>14</v>
      </c>
      <c r="F25" s="2">
        <v>4660</v>
      </c>
      <c r="G25" s="92">
        <v>0.32505000000000001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</row>
    <row r="26" spans="2:42" ht="15" customHeight="1">
      <c r="B26" s="90" t="s">
        <v>42</v>
      </c>
      <c r="C26" s="91">
        <v>0.42137999999999998</v>
      </c>
      <c r="D26" s="91">
        <v>0.37813000000000002</v>
      </c>
      <c r="E26" s="77">
        <v>2015</v>
      </c>
      <c r="F26" s="77">
        <v>3806</v>
      </c>
      <c r="G26" s="92">
        <v>0.37840000000000001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</row>
    <row r="27" spans="2:42" ht="15" customHeight="1">
      <c r="B27" s="90" t="s">
        <v>70</v>
      </c>
      <c r="C27" s="91">
        <v>0.34472000000000003</v>
      </c>
      <c r="D27" s="91">
        <v>0.31735999999999998</v>
      </c>
      <c r="E27" s="77">
        <v>114</v>
      </c>
      <c r="F27" s="77">
        <v>4796</v>
      </c>
      <c r="G27" s="92">
        <v>0.39249000000000001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</row>
    <row r="28" spans="2:42" ht="15" customHeight="1">
      <c r="B28" s="90" t="s">
        <v>50</v>
      </c>
      <c r="C28" s="91">
        <v>0.65658000000000005</v>
      </c>
      <c r="D28" s="91">
        <v>0.50495999999999996</v>
      </c>
      <c r="E28" s="2">
        <v>518</v>
      </c>
      <c r="F28" s="2">
        <v>5888</v>
      </c>
      <c r="G28" s="92">
        <v>0.50521000000000005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</row>
    <row r="29" spans="2:42" ht="15" customHeight="1">
      <c r="B29" s="90" t="s">
        <v>54</v>
      </c>
      <c r="C29" s="91">
        <v>0.47654999999999997</v>
      </c>
      <c r="D29" s="91">
        <v>0.45487</v>
      </c>
      <c r="E29" s="2">
        <v>777</v>
      </c>
      <c r="F29" s="2">
        <v>6987</v>
      </c>
      <c r="G29" s="92">
        <v>0.55250999999999995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</row>
    <row r="30" spans="2:42" ht="15" customHeight="1">
      <c r="B30" s="90" t="s">
        <v>29</v>
      </c>
      <c r="C30" s="91">
        <v>0.67276000000000002</v>
      </c>
      <c r="D30" s="91">
        <v>0.68323</v>
      </c>
      <c r="E30" s="77">
        <v>130</v>
      </c>
      <c r="F30" s="77">
        <v>8301</v>
      </c>
      <c r="G30" s="92">
        <v>0.67871000000000004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</row>
    <row r="31" spans="2:42" ht="15" customHeight="1">
      <c r="B31" s="90" t="s">
        <v>18</v>
      </c>
      <c r="C31" s="91">
        <v>0.67493999999999998</v>
      </c>
      <c r="D31" s="91">
        <v>0.70872999999999997</v>
      </c>
      <c r="E31" s="77">
        <v>316</v>
      </c>
      <c r="F31" s="77">
        <v>8265</v>
      </c>
      <c r="G31" s="92">
        <v>0.72497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</row>
    <row r="32" spans="2:42" ht="15" customHeight="1">
      <c r="B32" s="90" t="s">
        <v>32</v>
      </c>
      <c r="C32" s="91">
        <v>0.72933999999999999</v>
      </c>
      <c r="D32" s="91">
        <v>0.75810999999999995</v>
      </c>
      <c r="E32" s="2">
        <v>122</v>
      </c>
      <c r="F32" s="2">
        <v>8235</v>
      </c>
      <c r="G32" s="92">
        <v>0.73143000000000002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</row>
    <row r="33" spans="2:42" ht="15" customHeight="1">
      <c r="B33" s="90" t="s">
        <v>25</v>
      </c>
      <c r="C33" s="91">
        <v>0.87146000000000001</v>
      </c>
      <c r="D33" s="91">
        <v>0.84445000000000003</v>
      </c>
      <c r="E33" s="2">
        <v>1174</v>
      </c>
      <c r="F33" s="2">
        <v>8297</v>
      </c>
      <c r="G33" s="92">
        <v>0.82159000000000004</v>
      </c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</row>
    <row r="34" spans="2:42" ht="15" customHeight="1">
      <c r="B34" s="90" t="s">
        <v>22</v>
      </c>
      <c r="C34" s="91">
        <v>0.82621</v>
      </c>
      <c r="D34" s="91">
        <v>0.83342000000000005</v>
      </c>
      <c r="E34" s="2">
        <v>25</v>
      </c>
      <c r="F34" s="2">
        <v>8304</v>
      </c>
      <c r="G34" s="92">
        <v>0.84116000000000002</v>
      </c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</row>
    <row r="35" spans="2:42">
      <c r="B35" s="3"/>
      <c r="C35" s="4"/>
      <c r="D35" s="4"/>
      <c r="E35" s="5"/>
      <c r="F35" s="5"/>
      <c r="G35" s="6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</row>
    <row r="36" spans="2:42">
      <c r="B36" s="25" t="s">
        <v>158</v>
      </c>
    </row>
    <row r="37" spans="2:42">
      <c r="B37" s="25" t="s">
        <v>159</v>
      </c>
    </row>
    <row r="38" spans="2:42">
      <c r="B38" s="25" t="s">
        <v>154</v>
      </c>
    </row>
  </sheetData>
  <sortState ref="B4:G33">
    <sortCondition ref="G4:G33"/>
  </sortState>
  <mergeCells count="1">
    <mergeCell ref="E3:G3"/>
  </mergeCells>
  <printOptions horizontalCentered="1"/>
  <pageMargins left="0.19685039370078741" right="0.19685039370078741" top="0.31496062992125984" bottom="0.27559055118110237" header="0.19685039370078741" footer="0.1968503937007874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AJ43"/>
  <sheetViews>
    <sheetView showGridLines="0" zoomScaleNormal="100" workbookViewId="0"/>
  </sheetViews>
  <sheetFormatPr baseColWidth="10" defaultRowHeight="11.25"/>
  <cols>
    <col min="1" max="1" width="3.7109375" style="33" customWidth="1"/>
    <col min="2" max="2" width="15.7109375" style="33" customWidth="1"/>
    <col min="3" max="3" width="11.85546875" style="33" customWidth="1"/>
    <col min="4" max="4" width="9.28515625" style="34" customWidth="1"/>
    <col min="5" max="5" width="9" style="33" customWidth="1"/>
    <col min="6" max="6" width="14.5703125" style="33" customWidth="1"/>
    <col min="7" max="7" width="9.5703125" style="34" customWidth="1"/>
    <col min="8" max="8" width="9" style="33" customWidth="1"/>
    <col min="9" max="9" width="12.85546875" style="33" customWidth="1"/>
    <col min="10" max="10" width="9" style="34" customWidth="1"/>
    <col min="11" max="11" width="16.42578125" style="34" customWidth="1"/>
    <col min="12" max="12" width="9" style="33" customWidth="1"/>
    <col min="13" max="13" width="18.28515625" style="35" customWidth="1"/>
    <col min="14" max="14" width="10.7109375" style="35" customWidth="1"/>
    <col min="15" max="15" width="12.140625" style="33" customWidth="1"/>
    <col min="16" max="16" width="11.85546875" style="33" customWidth="1"/>
    <col min="17" max="17" width="10.7109375" style="33" customWidth="1"/>
    <col min="18" max="16384" width="11.42578125" style="33"/>
  </cols>
  <sheetData>
    <row r="1" spans="2:17" ht="15" customHeight="1">
      <c r="B1" s="32" t="s">
        <v>127</v>
      </c>
    </row>
    <row r="2" spans="2:17" ht="15" customHeight="1">
      <c r="B2" s="32"/>
    </row>
    <row r="3" spans="2:17" ht="15" customHeight="1">
      <c r="B3" s="93"/>
      <c r="C3" s="102">
        <v>2012</v>
      </c>
      <c r="D3" s="103"/>
      <c r="E3" s="103"/>
      <c r="F3" s="102">
        <v>2013</v>
      </c>
      <c r="G3" s="103"/>
      <c r="H3" s="103"/>
      <c r="I3" s="102">
        <v>2014</v>
      </c>
      <c r="J3" s="103"/>
      <c r="K3" s="103"/>
      <c r="L3" s="103"/>
      <c r="M3" s="103"/>
      <c r="N3" s="104"/>
      <c r="O3" s="104"/>
      <c r="P3" s="104"/>
      <c r="Q3" s="104"/>
    </row>
    <row r="4" spans="2:17" ht="30" customHeight="1">
      <c r="B4" s="94"/>
      <c r="C4" s="105" t="s">
        <v>128</v>
      </c>
      <c r="D4" s="105" t="s">
        <v>130</v>
      </c>
      <c r="E4" s="105" t="s">
        <v>142</v>
      </c>
      <c r="F4" s="105" t="s">
        <v>128</v>
      </c>
      <c r="G4" s="105" t="s">
        <v>130</v>
      </c>
      <c r="H4" s="105" t="s">
        <v>142</v>
      </c>
      <c r="I4" s="105" t="s">
        <v>128</v>
      </c>
      <c r="J4" s="105" t="s">
        <v>130</v>
      </c>
      <c r="K4" s="105" t="s">
        <v>71</v>
      </c>
      <c r="L4" s="105" t="s">
        <v>142</v>
      </c>
      <c r="M4" s="105" t="s">
        <v>141</v>
      </c>
      <c r="N4" s="105" t="s">
        <v>73</v>
      </c>
      <c r="O4" s="105" t="s">
        <v>74</v>
      </c>
      <c r="P4" s="105"/>
      <c r="Q4" s="105" t="s">
        <v>129</v>
      </c>
    </row>
    <row r="5" spans="2:17" ht="30" customHeight="1">
      <c r="B5" s="9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 t="s">
        <v>72</v>
      </c>
      <c r="N5" s="105"/>
      <c r="O5" s="106" t="s">
        <v>75</v>
      </c>
      <c r="P5" s="106" t="s">
        <v>76</v>
      </c>
      <c r="Q5" s="105"/>
    </row>
    <row r="6" spans="2:17" ht="15" customHeight="1">
      <c r="B6" s="96" t="s">
        <v>77</v>
      </c>
      <c r="C6" s="97">
        <v>400</v>
      </c>
      <c r="D6" s="97">
        <v>372</v>
      </c>
      <c r="E6" s="98">
        <v>1</v>
      </c>
      <c r="F6" s="97">
        <v>411</v>
      </c>
      <c r="G6" s="97">
        <v>401</v>
      </c>
      <c r="H6" s="98">
        <v>1</v>
      </c>
      <c r="I6" s="97">
        <v>366</v>
      </c>
      <c r="J6" s="97">
        <v>424</v>
      </c>
      <c r="K6" s="98">
        <v>0.53066037735849059</v>
      </c>
      <c r="L6" s="98">
        <v>1</v>
      </c>
      <c r="M6" s="99">
        <v>1</v>
      </c>
      <c r="N6" s="99">
        <v>0.42452830188679247</v>
      </c>
      <c r="O6" s="99">
        <v>0.31839622641509435</v>
      </c>
      <c r="P6" s="99">
        <v>0.25707547169811323</v>
      </c>
      <c r="Q6" s="100">
        <v>0.56949000000000005</v>
      </c>
    </row>
    <row r="7" spans="2:17" ht="15" customHeight="1">
      <c r="B7" s="96" t="s">
        <v>78</v>
      </c>
      <c r="C7" s="97">
        <v>186</v>
      </c>
      <c r="D7" s="97">
        <v>219</v>
      </c>
      <c r="E7" s="98">
        <v>0.84931506849315064</v>
      </c>
      <c r="F7" s="97">
        <v>210</v>
      </c>
      <c r="G7" s="97">
        <v>218</v>
      </c>
      <c r="H7" s="98">
        <v>0.8165137614678899</v>
      </c>
      <c r="I7" s="97">
        <v>229</v>
      </c>
      <c r="J7" s="97">
        <v>188</v>
      </c>
      <c r="K7" s="98">
        <v>0.38829787234042551</v>
      </c>
      <c r="L7" s="98">
        <v>0.98936170212765961</v>
      </c>
      <c r="M7" s="99">
        <v>1</v>
      </c>
      <c r="N7" s="99">
        <v>0.58064516129032262</v>
      </c>
      <c r="O7" s="99">
        <v>3.7634408602150539E-2</v>
      </c>
      <c r="P7" s="99">
        <v>0.38172043010752688</v>
      </c>
      <c r="Q7" s="100">
        <v>0.62121999999999999</v>
      </c>
    </row>
    <row r="8" spans="2:17" ht="15" customHeight="1">
      <c r="B8" s="96" t="s">
        <v>79</v>
      </c>
      <c r="C8" s="97">
        <v>167</v>
      </c>
      <c r="D8" s="97">
        <v>204</v>
      </c>
      <c r="E8" s="98">
        <v>0.99019607843137258</v>
      </c>
      <c r="F8" s="97">
        <v>163</v>
      </c>
      <c r="G8" s="97">
        <v>215</v>
      </c>
      <c r="H8" s="98">
        <v>0.96744186046511627</v>
      </c>
      <c r="I8" s="97">
        <v>195</v>
      </c>
      <c r="J8" s="97">
        <v>219</v>
      </c>
      <c r="K8" s="98">
        <v>0.52054794520547942</v>
      </c>
      <c r="L8" s="98">
        <v>0.95890410958904104</v>
      </c>
      <c r="M8" s="99">
        <v>1</v>
      </c>
      <c r="N8" s="99">
        <v>0.1761904761904762</v>
      </c>
      <c r="O8" s="99">
        <v>0.53809523809523807</v>
      </c>
      <c r="P8" s="99">
        <v>0.2857142857142857</v>
      </c>
      <c r="Q8" s="100">
        <v>0.61595</v>
      </c>
    </row>
    <row r="9" spans="2:17" ht="15" customHeight="1">
      <c r="B9" s="96" t="s">
        <v>80</v>
      </c>
      <c r="C9" s="101" t="s">
        <v>81</v>
      </c>
      <c r="D9" s="97">
        <v>121</v>
      </c>
      <c r="E9" s="98">
        <v>1</v>
      </c>
      <c r="F9" s="97" t="s">
        <v>81</v>
      </c>
      <c r="G9" s="97">
        <v>118</v>
      </c>
      <c r="H9" s="98">
        <v>1</v>
      </c>
      <c r="I9" s="97" t="s">
        <v>81</v>
      </c>
      <c r="J9" s="97">
        <v>136</v>
      </c>
      <c r="K9" s="98">
        <v>0.46323529411764708</v>
      </c>
      <c r="L9" s="98">
        <v>1</v>
      </c>
      <c r="M9" s="99">
        <v>1</v>
      </c>
      <c r="N9" s="99" t="s">
        <v>81</v>
      </c>
      <c r="O9" s="99">
        <v>0.55882352941176472</v>
      </c>
      <c r="P9" s="99">
        <v>0.44117647058823528</v>
      </c>
      <c r="Q9" s="100">
        <v>0.58375999999999995</v>
      </c>
    </row>
    <row r="10" spans="2:17" ht="15" customHeight="1">
      <c r="B10" s="96" t="s">
        <v>82</v>
      </c>
      <c r="C10" s="97">
        <v>188</v>
      </c>
      <c r="D10" s="97">
        <v>152</v>
      </c>
      <c r="E10" s="98">
        <v>0.98684210526315785</v>
      </c>
      <c r="F10" s="97">
        <v>195</v>
      </c>
      <c r="G10" s="97">
        <v>164</v>
      </c>
      <c r="H10" s="98">
        <v>0.97560975609756095</v>
      </c>
      <c r="I10" s="97">
        <v>212</v>
      </c>
      <c r="J10" s="97">
        <v>189</v>
      </c>
      <c r="K10" s="98">
        <v>0.41798941798941797</v>
      </c>
      <c r="L10" s="98">
        <v>0.97354497354497349</v>
      </c>
      <c r="M10" s="99">
        <v>1</v>
      </c>
      <c r="N10" s="99">
        <v>0.57608695652173914</v>
      </c>
      <c r="O10" s="99">
        <v>0.13043478260869565</v>
      </c>
      <c r="P10" s="99">
        <v>0.29347826086956524</v>
      </c>
      <c r="Q10" s="100">
        <v>0.58606999999999998</v>
      </c>
    </row>
    <row r="11" spans="2:17" ht="15" customHeight="1">
      <c r="B11" s="96" t="s">
        <v>83</v>
      </c>
      <c r="C11" s="97">
        <v>450</v>
      </c>
      <c r="D11" s="97">
        <v>363</v>
      </c>
      <c r="E11" s="98">
        <v>1</v>
      </c>
      <c r="F11" s="97">
        <v>511</v>
      </c>
      <c r="G11" s="97">
        <v>382</v>
      </c>
      <c r="H11" s="98">
        <v>1</v>
      </c>
      <c r="I11" s="97">
        <v>506</v>
      </c>
      <c r="J11" s="97">
        <v>378</v>
      </c>
      <c r="K11" s="98">
        <v>0.52645502645502651</v>
      </c>
      <c r="L11" s="98">
        <v>1</v>
      </c>
      <c r="M11" s="99">
        <v>1</v>
      </c>
      <c r="N11" s="99">
        <v>0.42063492063492064</v>
      </c>
      <c r="O11" s="99">
        <v>0.55291005291005291</v>
      </c>
      <c r="P11" s="99">
        <v>2.6455026455026454E-2</v>
      </c>
      <c r="Q11" s="100">
        <v>0.43064999999999998</v>
      </c>
    </row>
    <row r="12" spans="2:17" ht="15" customHeight="1">
      <c r="B12" s="96" t="s">
        <v>84</v>
      </c>
      <c r="C12" s="97">
        <v>141</v>
      </c>
      <c r="D12" s="97">
        <v>168</v>
      </c>
      <c r="E12" s="98">
        <v>0.9464285714285714</v>
      </c>
      <c r="F12" s="97">
        <v>167</v>
      </c>
      <c r="G12" s="97">
        <v>180</v>
      </c>
      <c r="H12" s="98">
        <v>0.92777777777777781</v>
      </c>
      <c r="I12" s="97">
        <v>151</v>
      </c>
      <c r="J12" s="97">
        <v>196</v>
      </c>
      <c r="K12" s="98">
        <v>0.47959183673469385</v>
      </c>
      <c r="L12" s="98">
        <v>0.86224489795918369</v>
      </c>
      <c r="M12" s="99">
        <v>0.9042553191489362</v>
      </c>
      <c r="N12" s="99">
        <v>0.46153846153846156</v>
      </c>
      <c r="O12" s="99">
        <v>0.28994082840236685</v>
      </c>
      <c r="P12" s="99">
        <v>0.24852071005917159</v>
      </c>
      <c r="Q12" s="100">
        <v>0.57157999999999998</v>
      </c>
    </row>
    <row r="13" spans="2:17" ht="15" customHeight="1">
      <c r="B13" s="96" t="s">
        <v>146</v>
      </c>
      <c r="C13" s="97">
        <v>173</v>
      </c>
      <c r="D13" s="97">
        <v>208</v>
      </c>
      <c r="E13" s="98">
        <v>0.89423076923076927</v>
      </c>
      <c r="F13" s="97">
        <v>211</v>
      </c>
      <c r="G13" s="97">
        <v>230</v>
      </c>
      <c r="H13" s="98">
        <v>0.93913043478260871</v>
      </c>
      <c r="I13" s="97">
        <v>192</v>
      </c>
      <c r="J13" s="97">
        <v>223</v>
      </c>
      <c r="K13" s="98">
        <v>0.42152466367713004</v>
      </c>
      <c r="L13" s="98">
        <v>0.85201793721973096</v>
      </c>
      <c r="M13" s="99">
        <v>0.84042553191489366</v>
      </c>
      <c r="N13" s="99">
        <v>0.41578947368421054</v>
      </c>
      <c r="O13" s="99">
        <v>0.21578947368421053</v>
      </c>
      <c r="P13" s="99">
        <v>0.36842105263157893</v>
      </c>
      <c r="Q13" s="100">
        <v>0.58735000000000004</v>
      </c>
    </row>
    <row r="14" spans="2:17" ht="15" customHeight="1">
      <c r="B14" s="96" t="s">
        <v>85</v>
      </c>
      <c r="C14" s="97">
        <v>183</v>
      </c>
      <c r="D14" s="97">
        <v>195</v>
      </c>
      <c r="E14" s="98">
        <v>0.96410256410256412</v>
      </c>
      <c r="F14" s="97">
        <v>197</v>
      </c>
      <c r="G14" s="97">
        <v>194</v>
      </c>
      <c r="H14" s="98">
        <v>0.96391752577319589</v>
      </c>
      <c r="I14" s="97">
        <v>174</v>
      </c>
      <c r="J14" s="97">
        <v>215</v>
      </c>
      <c r="K14" s="98">
        <v>0.4</v>
      </c>
      <c r="L14" s="98">
        <v>0.93488372093023253</v>
      </c>
      <c r="M14" s="99">
        <v>0.89534883720930236</v>
      </c>
      <c r="N14" s="99">
        <v>0.46268656716417911</v>
      </c>
      <c r="O14" s="99">
        <v>0.13930348258706468</v>
      </c>
      <c r="P14" s="99">
        <v>0.39800995024875624</v>
      </c>
      <c r="Q14" s="100">
        <v>0.55457999999999996</v>
      </c>
    </row>
    <row r="15" spans="2:17" ht="15" customHeight="1">
      <c r="B15" s="96" t="s">
        <v>86</v>
      </c>
      <c r="C15" s="97">
        <v>188</v>
      </c>
      <c r="D15" s="97">
        <v>187</v>
      </c>
      <c r="E15" s="98">
        <v>0.95721925133689845</v>
      </c>
      <c r="F15" s="97">
        <v>185</v>
      </c>
      <c r="G15" s="97">
        <v>210</v>
      </c>
      <c r="H15" s="98">
        <v>0.91428571428571426</v>
      </c>
      <c r="I15" s="97">
        <v>199</v>
      </c>
      <c r="J15" s="97">
        <v>230</v>
      </c>
      <c r="K15" s="98">
        <v>0.43478260869565216</v>
      </c>
      <c r="L15" s="98">
        <v>0.83043478260869563</v>
      </c>
      <c r="M15" s="99">
        <v>0.74</v>
      </c>
      <c r="N15" s="99">
        <v>0.36649214659685864</v>
      </c>
      <c r="O15" s="99">
        <v>0.21465968586387435</v>
      </c>
      <c r="P15" s="99">
        <v>0.41884816753926701</v>
      </c>
      <c r="Q15" s="100">
        <v>0.58077999999999996</v>
      </c>
    </row>
    <row r="16" spans="2:17" ht="15" customHeight="1">
      <c r="B16" s="96" t="s">
        <v>87</v>
      </c>
      <c r="C16" s="97">
        <v>214</v>
      </c>
      <c r="D16" s="97">
        <v>197</v>
      </c>
      <c r="E16" s="98">
        <v>0.98984771573604058</v>
      </c>
      <c r="F16" s="97">
        <v>186</v>
      </c>
      <c r="G16" s="97">
        <v>208</v>
      </c>
      <c r="H16" s="98">
        <v>1</v>
      </c>
      <c r="I16" s="97">
        <v>184</v>
      </c>
      <c r="J16" s="97">
        <v>219</v>
      </c>
      <c r="K16" s="98">
        <v>0.48858447488584472</v>
      </c>
      <c r="L16" s="98">
        <v>1</v>
      </c>
      <c r="M16" s="99">
        <v>1</v>
      </c>
      <c r="N16" s="99">
        <v>0.32420091324200911</v>
      </c>
      <c r="O16" s="99">
        <v>0.58447488584474883</v>
      </c>
      <c r="P16" s="99">
        <v>9.1324200913242004E-2</v>
      </c>
      <c r="Q16" s="100">
        <v>0.38869999999999999</v>
      </c>
    </row>
    <row r="17" spans="2:17" ht="15" customHeight="1">
      <c r="B17" s="96" t="s">
        <v>140</v>
      </c>
      <c r="C17" s="97">
        <v>1925</v>
      </c>
      <c r="D17" s="97">
        <v>1293</v>
      </c>
      <c r="E17" s="98">
        <v>0.99922660479505032</v>
      </c>
      <c r="F17" s="97">
        <v>1904</v>
      </c>
      <c r="G17" s="97">
        <v>1382</v>
      </c>
      <c r="H17" s="98">
        <v>0.95151953690303903</v>
      </c>
      <c r="I17" s="97">
        <v>1877</v>
      </c>
      <c r="J17" s="97">
        <v>1426</v>
      </c>
      <c r="K17" s="98">
        <v>0.42847124824684429</v>
      </c>
      <c r="L17" s="98">
        <v>0.96143057503506313</v>
      </c>
      <c r="M17" s="99">
        <v>0.91489361702127658</v>
      </c>
      <c r="N17" s="99">
        <v>0.74325309992706057</v>
      </c>
      <c r="O17" s="99">
        <v>0.17724288840262581</v>
      </c>
      <c r="P17" s="99">
        <v>7.9504011670313637E-2</v>
      </c>
      <c r="Q17" s="100">
        <v>0.42926999999999998</v>
      </c>
    </row>
    <row r="18" spans="2:17" ht="15" customHeight="1">
      <c r="B18" s="96" t="s">
        <v>88</v>
      </c>
      <c r="C18" s="97">
        <v>485</v>
      </c>
      <c r="D18" s="97">
        <v>489</v>
      </c>
      <c r="E18" s="98">
        <v>0.99795501022494892</v>
      </c>
      <c r="F18" s="97">
        <v>530</v>
      </c>
      <c r="G18" s="97">
        <v>491</v>
      </c>
      <c r="H18" s="98">
        <v>1</v>
      </c>
      <c r="I18" s="97">
        <v>609</v>
      </c>
      <c r="J18" s="97">
        <v>518</v>
      </c>
      <c r="K18" s="98">
        <v>0.46332046332046334</v>
      </c>
      <c r="L18" s="98">
        <v>0.99227799227799229</v>
      </c>
      <c r="M18" s="99">
        <v>1</v>
      </c>
      <c r="N18" s="99">
        <v>0.67898832684824906</v>
      </c>
      <c r="O18" s="99">
        <v>0.20038910505836577</v>
      </c>
      <c r="P18" s="99">
        <v>0.12062256809338522</v>
      </c>
      <c r="Q18" s="100">
        <v>0.47910000000000003</v>
      </c>
    </row>
    <row r="19" spans="2:17" ht="15" customHeight="1">
      <c r="B19" s="96" t="s">
        <v>89</v>
      </c>
      <c r="C19" s="97">
        <v>140</v>
      </c>
      <c r="D19" s="97">
        <v>123</v>
      </c>
      <c r="E19" s="98">
        <v>0.82926829268292679</v>
      </c>
      <c r="F19" s="97">
        <v>144</v>
      </c>
      <c r="G19" s="97">
        <v>128</v>
      </c>
      <c r="H19" s="98">
        <v>1</v>
      </c>
      <c r="I19" s="97">
        <v>150</v>
      </c>
      <c r="J19" s="97">
        <v>120</v>
      </c>
      <c r="K19" s="98">
        <v>0.45</v>
      </c>
      <c r="L19" s="98">
        <v>0.92500000000000004</v>
      </c>
      <c r="M19" s="99">
        <v>0.90740740740740744</v>
      </c>
      <c r="N19" s="99">
        <v>0.54054054054054057</v>
      </c>
      <c r="O19" s="99">
        <v>4.5045045045045043E-2</v>
      </c>
      <c r="P19" s="99">
        <v>0.4144144144144144</v>
      </c>
      <c r="Q19" s="100">
        <v>0.64053000000000004</v>
      </c>
    </row>
    <row r="20" spans="2:17" ht="15" customHeight="1">
      <c r="B20" s="96" t="s">
        <v>90</v>
      </c>
      <c r="C20" s="97">
        <v>491</v>
      </c>
      <c r="D20" s="97">
        <v>375</v>
      </c>
      <c r="E20" s="98">
        <v>1</v>
      </c>
      <c r="F20" s="97">
        <v>457</v>
      </c>
      <c r="G20" s="97">
        <v>376</v>
      </c>
      <c r="H20" s="98">
        <v>1</v>
      </c>
      <c r="I20" s="97">
        <v>524</v>
      </c>
      <c r="J20" s="97">
        <v>389</v>
      </c>
      <c r="K20" s="98">
        <v>0.46015424164524421</v>
      </c>
      <c r="L20" s="98">
        <v>1</v>
      </c>
      <c r="M20" s="99">
        <v>1</v>
      </c>
      <c r="N20" s="99">
        <v>0.40616966580976865</v>
      </c>
      <c r="O20" s="99">
        <v>0.53470437017994854</v>
      </c>
      <c r="P20" s="99">
        <v>5.9125964010282778E-2</v>
      </c>
      <c r="Q20" s="100">
        <v>0.35091</v>
      </c>
    </row>
    <row r="21" spans="2:17" ht="15" customHeight="1">
      <c r="B21" s="96" t="s">
        <v>91</v>
      </c>
      <c r="C21" s="97">
        <v>270</v>
      </c>
      <c r="D21" s="97">
        <v>298</v>
      </c>
      <c r="E21" s="98">
        <v>1</v>
      </c>
      <c r="F21" s="97">
        <v>271</v>
      </c>
      <c r="G21" s="97">
        <v>310</v>
      </c>
      <c r="H21" s="98">
        <v>1</v>
      </c>
      <c r="I21" s="97">
        <v>271</v>
      </c>
      <c r="J21" s="97">
        <v>309</v>
      </c>
      <c r="K21" s="98">
        <v>0.51132686084142398</v>
      </c>
      <c r="L21" s="98">
        <v>0.99676375404530748</v>
      </c>
      <c r="M21" s="99">
        <v>1</v>
      </c>
      <c r="N21" s="99">
        <v>0.27272727272727271</v>
      </c>
      <c r="O21" s="99">
        <v>0.64935064935064934</v>
      </c>
      <c r="P21" s="99">
        <v>7.792207792207792E-2</v>
      </c>
      <c r="Q21" s="100">
        <v>0.42724000000000001</v>
      </c>
    </row>
    <row r="22" spans="2:17" ht="15" customHeight="1">
      <c r="B22" s="96" t="s">
        <v>92</v>
      </c>
      <c r="C22" s="97">
        <v>288</v>
      </c>
      <c r="D22" s="97">
        <v>281</v>
      </c>
      <c r="E22" s="98">
        <v>0.97153024911032027</v>
      </c>
      <c r="F22" s="97">
        <v>313</v>
      </c>
      <c r="G22" s="97">
        <v>295</v>
      </c>
      <c r="H22" s="98">
        <v>0.88813559322033897</v>
      </c>
      <c r="I22" s="97">
        <v>311</v>
      </c>
      <c r="J22" s="97">
        <v>285</v>
      </c>
      <c r="K22" s="98">
        <v>0.44210526315789472</v>
      </c>
      <c r="L22" s="98">
        <v>0.95438596491228067</v>
      </c>
      <c r="M22" s="99">
        <v>0.95238095238095233</v>
      </c>
      <c r="N22" s="99">
        <v>0.6654411764705882</v>
      </c>
      <c r="O22" s="99">
        <v>0.125</v>
      </c>
      <c r="P22" s="99">
        <v>0.20955882352941177</v>
      </c>
      <c r="Q22" s="100">
        <v>0.55391999999999997</v>
      </c>
    </row>
    <row r="23" spans="2:17" ht="15" customHeight="1">
      <c r="B23" s="96" t="s">
        <v>93</v>
      </c>
      <c r="C23" s="97">
        <v>222</v>
      </c>
      <c r="D23" s="97">
        <v>214</v>
      </c>
      <c r="E23" s="98">
        <v>1</v>
      </c>
      <c r="F23" s="97">
        <v>202</v>
      </c>
      <c r="G23" s="97">
        <v>220</v>
      </c>
      <c r="H23" s="98">
        <v>1</v>
      </c>
      <c r="I23" s="97">
        <v>225</v>
      </c>
      <c r="J23" s="97">
        <v>230</v>
      </c>
      <c r="K23" s="98">
        <v>0.4826086956521739</v>
      </c>
      <c r="L23" s="98">
        <v>1</v>
      </c>
      <c r="M23" s="99">
        <v>1</v>
      </c>
      <c r="N23" s="99">
        <v>0.28260869565217389</v>
      </c>
      <c r="O23" s="99">
        <v>0.65652173913043477</v>
      </c>
      <c r="P23" s="99">
        <v>6.0869565217391307E-2</v>
      </c>
      <c r="Q23" s="100">
        <v>0.38424999999999998</v>
      </c>
    </row>
    <row r="24" spans="2:17" ht="15" customHeight="1">
      <c r="B24" s="96" t="s">
        <v>94</v>
      </c>
      <c r="C24" s="97">
        <v>161</v>
      </c>
      <c r="D24" s="97">
        <v>152</v>
      </c>
      <c r="E24" s="98">
        <v>1</v>
      </c>
      <c r="F24" s="97">
        <v>156</v>
      </c>
      <c r="G24" s="97">
        <v>164</v>
      </c>
      <c r="H24" s="98">
        <v>1</v>
      </c>
      <c r="I24" s="97">
        <v>141</v>
      </c>
      <c r="J24" s="97">
        <v>164</v>
      </c>
      <c r="K24" s="98">
        <v>0.51829268292682928</v>
      </c>
      <c r="L24" s="98">
        <v>1</v>
      </c>
      <c r="M24" s="99">
        <v>1</v>
      </c>
      <c r="N24" s="99">
        <v>0.36585365853658536</v>
      </c>
      <c r="O24" s="99">
        <v>0.3597560975609756</v>
      </c>
      <c r="P24" s="99">
        <v>0.27439024390243905</v>
      </c>
      <c r="Q24" s="100">
        <v>0.54718999999999995</v>
      </c>
    </row>
    <row r="25" spans="2:17" ht="15" customHeight="1">
      <c r="B25" s="96" t="s">
        <v>137</v>
      </c>
      <c r="C25" s="101" t="s">
        <v>81</v>
      </c>
      <c r="D25" s="97">
        <v>82</v>
      </c>
      <c r="E25" s="98">
        <v>1</v>
      </c>
      <c r="F25" s="97" t="s">
        <v>81</v>
      </c>
      <c r="G25" s="97">
        <v>96</v>
      </c>
      <c r="H25" s="98">
        <v>1</v>
      </c>
      <c r="I25" s="97" t="s">
        <v>81</v>
      </c>
      <c r="J25" s="97">
        <v>97</v>
      </c>
      <c r="K25" s="98">
        <v>0.52577319587628868</v>
      </c>
      <c r="L25" s="98">
        <v>0.98969072164948457</v>
      </c>
      <c r="M25" s="99">
        <v>1</v>
      </c>
      <c r="N25" s="99" t="s">
        <v>81</v>
      </c>
      <c r="O25" s="99">
        <v>0.60416666666666663</v>
      </c>
      <c r="P25" s="99">
        <v>0.39583333333333331</v>
      </c>
      <c r="Q25" s="100">
        <v>0.54098999999999997</v>
      </c>
    </row>
    <row r="26" spans="2:17" ht="15" customHeight="1">
      <c r="B26" s="96" t="s">
        <v>95</v>
      </c>
      <c r="C26" s="97">
        <v>188</v>
      </c>
      <c r="D26" s="97">
        <v>237</v>
      </c>
      <c r="E26" s="98">
        <v>0.96202531645569622</v>
      </c>
      <c r="F26" s="97">
        <v>199</v>
      </c>
      <c r="G26" s="97">
        <v>236</v>
      </c>
      <c r="H26" s="98">
        <v>0.97033898305084743</v>
      </c>
      <c r="I26" s="97">
        <v>195</v>
      </c>
      <c r="J26" s="97">
        <v>245</v>
      </c>
      <c r="K26" s="98">
        <v>0.5061224489795918</v>
      </c>
      <c r="L26" s="98">
        <v>0.98775510204081629</v>
      </c>
      <c r="M26" s="99">
        <v>1</v>
      </c>
      <c r="N26" s="99">
        <v>0.21487603305785125</v>
      </c>
      <c r="O26" s="99">
        <v>0.42975206611570249</v>
      </c>
      <c r="P26" s="99">
        <v>0.35537190082644626</v>
      </c>
      <c r="Q26" s="100">
        <v>0.63351999999999997</v>
      </c>
    </row>
    <row r="27" spans="2:17" ht="15" customHeight="1">
      <c r="B27" s="96" t="s">
        <v>96</v>
      </c>
      <c r="C27" s="97">
        <v>177</v>
      </c>
      <c r="D27" s="97">
        <v>209</v>
      </c>
      <c r="E27" s="98">
        <v>0.78468899521531099</v>
      </c>
      <c r="F27" s="97">
        <v>179</v>
      </c>
      <c r="G27" s="97">
        <v>214</v>
      </c>
      <c r="H27" s="98">
        <v>0.85514018691588789</v>
      </c>
      <c r="I27" s="97">
        <v>228</v>
      </c>
      <c r="J27" s="97">
        <v>206</v>
      </c>
      <c r="K27" s="98">
        <v>0.46116504854368934</v>
      </c>
      <c r="L27" s="98">
        <v>0.81067961165048541</v>
      </c>
      <c r="M27" s="99">
        <v>0.68421052631578949</v>
      </c>
      <c r="N27" s="99">
        <v>0.52694610778443118</v>
      </c>
      <c r="O27" s="99">
        <v>7.1856287425149698E-2</v>
      </c>
      <c r="P27" s="99">
        <v>0.40119760479041916</v>
      </c>
      <c r="Q27" s="100">
        <v>0.61604000000000003</v>
      </c>
    </row>
    <row r="28" spans="2:17" ht="15" customHeight="1">
      <c r="B28" s="96" t="s">
        <v>97</v>
      </c>
      <c r="C28" s="97">
        <v>194</v>
      </c>
      <c r="D28" s="97">
        <v>219</v>
      </c>
      <c r="E28" s="98">
        <v>0.97716894977168944</v>
      </c>
      <c r="F28" s="97">
        <v>217</v>
      </c>
      <c r="G28" s="97">
        <v>219</v>
      </c>
      <c r="H28" s="98">
        <v>0.97716894977168944</v>
      </c>
      <c r="I28" s="97">
        <v>195</v>
      </c>
      <c r="J28" s="97">
        <v>223</v>
      </c>
      <c r="K28" s="98">
        <v>0.47085201793721976</v>
      </c>
      <c r="L28" s="98">
        <v>0.98654708520179368</v>
      </c>
      <c r="M28" s="99">
        <v>1</v>
      </c>
      <c r="N28" s="99">
        <v>0.23181818181818181</v>
      </c>
      <c r="O28" s="99">
        <v>0.65454545454545454</v>
      </c>
      <c r="P28" s="99">
        <v>0.11363636363636363</v>
      </c>
      <c r="Q28" s="100">
        <v>0.43970999999999999</v>
      </c>
    </row>
    <row r="29" spans="2:17" ht="15" customHeight="1">
      <c r="B29" s="96" t="s">
        <v>98</v>
      </c>
      <c r="C29" s="97">
        <v>216</v>
      </c>
      <c r="D29" s="97">
        <v>243</v>
      </c>
      <c r="E29" s="98">
        <v>0.87654320987654322</v>
      </c>
      <c r="F29" s="97">
        <v>244</v>
      </c>
      <c r="G29" s="97">
        <v>240</v>
      </c>
      <c r="H29" s="98">
        <v>0.97499999999999998</v>
      </c>
      <c r="I29" s="97">
        <v>237</v>
      </c>
      <c r="J29" s="97">
        <v>252</v>
      </c>
      <c r="K29" s="98">
        <v>0.41269841269841268</v>
      </c>
      <c r="L29" s="98">
        <v>0.92460317460317465</v>
      </c>
      <c r="M29" s="99">
        <v>0.88461538461538458</v>
      </c>
      <c r="N29" s="99">
        <v>0.46351931330472101</v>
      </c>
      <c r="O29" s="99">
        <v>0.18025751072961374</v>
      </c>
      <c r="P29" s="99">
        <v>0.35622317596566522</v>
      </c>
      <c r="Q29" s="100">
        <v>0.56138999999999994</v>
      </c>
    </row>
    <row r="30" spans="2:17" ht="15" customHeight="1">
      <c r="B30" s="96" t="s">
        <v>138</v>
      </c>
      <c r="C30" s="97">
        <v>132</v>
      </c>
      <c r="D30" s="97">
        <v>151</v>
      </c>
      <c r="E30" s="98">
        <v>1</v>
      </c>
      <c r="F30" s="97">
        <v>132</v>
      </c>
      <c r="G30" s="97">
        <v>162</v>
      </c>
      <c r="H30" s="98">
        <v>0.98765432098765427</v>
      </c>
      <c r="I30" s="97">
        <v>143</v>
      </c>
      <c r="J30" s="97">
        <v>159</v>
      </c>
      <c r="K30" s="98">
        <v>0.52830188679245282</v>
      </c>
      <c r="L30" s="98">
        <v>0.99371069182389937</v>
      </c>
      <c r="M30" s="99">
        <v>1</v>
      </c>
      <c r="N30" s="99">
        <v>0.38607594936708861</v>
      </c>
      <c r="O30" s="99">
        <v>0.25316455696202533</v>
      </c>
      <c r="P30" s="99">
        <v>0.36075949367088606</v>
      </c>
      <c r="Q30" s="100">
        <v>0.58982000000000001</v>
      </c>
    </row>
    <row r="31" spans="2:17" ht="15" customHeight="1">
      <c r="B31" s="96" t="s">
        <v>99</v>
      </c>
      <c r="C31" s="97">
        <v>286</v>
      </c>
      <c r="D31" s="97">
        <v>252</v>
      </c>
      <c r="E31" s="98">
        <v>1</v>
      </c>
      <c r="F31" s="97">
        <v>280</v>
      </c>
      <c r="G31" s="97">
        <v>265</v>
      </c>
      <c r="H31" s="98">
        <v>1</v>
      </c>
      <c r="I31" s="97">
        <v>270</v>
      </c>
      <c r="J31" s="97">
        <v>275</v>
      </c>
      <c r="K31" s="98">
        <v>0.5127272727272727</v>
      </c>
      <c r="L31" s="98">
        <v>0.99272727272727268</v>
      </c>
      <c r="M31" s="99">
        <v>1</v>
      </c>
      <c r="N31" s="99">
        <v>0.54578754578754574</v>
      </c>
      <c r="O31" s="99">
        <v>0.31135531135531136</v>
      </c>
      <c r="P31" s="99">
        <v>0.14285714285714285</v>
      </c>
      <c r="Q31" s="100">
        <v>0.51227999999999996</v>
      </c>
    </row>
    <row r="32" spans="2:17" ht="15" customHeight="1">
      <c r="B32" s="96" t="s">
        <v>100</v>
      </c>
      <c r="C32" s="97">
        <v>292</v>
      </c>
      <c r="D32" s="97">
        <v>300</v>
      </c>
      <c r="E32" s="98">
        <v>1</v>
      </c>
      <c r="F32" s="97">
        <v>295</v>
      </c>
      <c r="G32" s="97">
        <v>310</v>
      </c>
      <c r="H32" s="98">
        <v>1</v>
      </c>
      <c r="I32" s="97">
        <v>293</v>
      </c>
      <c r="J32" s="97">
        <v>335</v>
      </c>
      <c r="K32" s="98">
        <v>0.46865671641791046</v>
      </c>
      <c r="L32" s="98">
        <v>1</v>
      </c>
      <c r="M32" s="99">
        <v>1</v>
      </c>
      <c r="N32" s="99">
        <v>0.40597014925373132</v>
      </c>
      <c r="O32" s="99">
        <v>0.5044776119402985</v>
      </c>
      <c r="P32" s="99">
        <v>8.9552238805970144E-2</v>
      </c>
      <c r="Q32" s="100">
        <v>0.41587000000000002</v>
      </c>
    </row>
    <row r="33" spans="2:36" ht="15" customHeight="1">
      <c r="B33" s="96" t="s">
        <v>101</v>
      </c>
      <c r="C33" s="97">
        <v>196</v>
      </c>
      <c r="D33" s="97">
        <v>198</v>
      </c>
      <c r="E33" s="98">
        <v>0.88888888888888884</v>
      </c>
      <c r="F33" s="97">
        <v>223</v>
      </c>
      <c r="G33" s="97">
        <v>192</v>
      </c>
      <c r="H33" s="98">
        <v>1</v>
      </c>
      <c r="I33" s="97">
        <v>233</v>
      </c>
      <c r="J33" s="97">
        <v>204</v>
      </c>
      <c r="K33" s="98">
        <v>0.45588235294117646</v>
      </c>
      <c r="L33" s="98">
        <v>0.94117647058823528</v>
      </c>
      <c r="M33" s="99">
        <v>0.87096774193548387</v>
      </c>
      <c r="N33" s="99">
        <v>0.34895833333333331</v>
      </c>
      <c r="O33" s="99">
        <v>0.31770833333333331</v>
      </c>
      <c r="P33" s="99">
        <v>0.33333333333333331</v>
      </c>
      <c r="Q33" s="100">
        <v>0.52434000000000003</v>
      </c>
    </row>
    <row r="34" spans="2:36" ht="15" customHeight="1">
      <c r="B34" s="96" t="s">
        <v>102</v>
      </c>
      <c r="C34" s="101">
        <v>165</v>
      </c>
      <c r="D34" s="101" t="s">
        <v>81</v>
      </c>
      <c r="E34" s="101" t="s">
        <v>81</v>
      </c>
      <c r="F34" s="97">
        <v>202</v>
      </c>
      <c r="G34" s="97" t="s">
        <v>81</v>
      </c>
      <c r="H34" s="97" t="s">
        <v>81</v>
      </c>
      <c r="I34" s="97">
        <v>258</v>
      </c>
      <c r="J34" s="97" t="s">
        <v>81</v>
      </c>
      <c r="K34" s="98" t="s">
        <v>81</v>
      </c>
      <c r="L34" s="97" t="s">
        <v>81</v>
      </c>
      <c r="M34" s="99" t="s">
        <v>81</v>
      </c>
      <c r="N34" s="99" t="s">
        <v>81</v>
      </c>
      <c r="O34" s="99" t="s">
        <v>81</v>
      </c>
      <c r="P34" s="99" t="s">
        <v>81</v>
      </c>
      <c r="Q34" s="99" t="s">
        <v>81</v>
      </c>
    </row>
    <row r="35" spans="2:36" ht="15" customHeight="1">
      <c r="B35" s="94" t="s">
        <v>139</v>
      </c>
      <c r="C35" s="97">
        <v>8118</v>
      </c>
      <c r="D35" s="97">
        <v>7502</v>
      </c>
      <c r="E35" s="98">
        <v>0.96974140229272199</v>
      </c>
      <c r="F35" s="101">
        <v>8384</v>
      </c>
      <c r="G35" s="97">
        <v>7820</v>
      </c>
      <c r="H35" s="98">
        <v>0.96751918158567773</v>
      </c>
      <c r="I35" s="101">
        <v>8568</v>
      </c>
      <c r="J35" s="97">
        <v>8054</v>
      </c>
      <c r="K35" s="98">
        <v>0.46585547554010431</v>
      </c>
      <c r="L35" s="98">
        <v>0.96386888502607404</v>
      </c>
      <c r="M35" s="99">
        <v>0.95309168443496806</v>
      </c>
      <c r="N35" s="99">
        <v>0.47262656189617414</v>
      </c>
      <c r="O35" s="99">
        <v>0.33092876465284038</v>
      </c>
      <c r="P35" s="99">
        <v>0.19644467345098546</v>
      </c>
      <c r="Q35" s="100" t="s">
        <v>81</v>
      </c>
    </row>
    <row r="36" spans="2:36">
      <c r="B36" s="36"/>
      <c r="C36" s="37"/>
      <c r="D36" s="37"/>
      <c r="E36" s="38"/>
      <c r="F36" s="39"/>
      <c r="G36" s="40"/>
      <c r="H36" s="38"/>
      <c r="I36" s="39"/>
      <c r="J36" s="40"/>
      <c r="K36" s="41"/>
      <c r="L36" s="41"/>
      <c r="M36" s="42"/>
      <c r="N36" s="42"/>
      <c r="O36" s="42"/>
      <c r="P36" s="42"/>
      <c r="Q36" s="43"/>
    </row>
    <row r="37" spans="2:36" s="44" customFormat="1">
      <c r="B37" s="33" t="s">
        <v>151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2:36" s="23" customFormat="1">
      <c r="B38" s="26" t="s">
        <v>160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</row>
    <row r="39" spans="2:36">
      <c r="B39" s="23" t="s">
        <v>154</v>
      </c>
    </row>
    <row r="40" spans="2:36"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46"/>
    </row>
    <row r="42" spans="2:36">
      <c r="M42" s="47"/>
      <c r="N42" s="47"/>
    </row>
    <row r="43" spans="2:36">
      <c r="M43" s="47"/>
      <c r="N43" s="47"/>
    </row>
  </sheetData>
  <mergeCells count="17">
    <mergeCell ref="I3:Q3"/>
    <mergeCell ref="I4:I5"/>
    <mergeCell ref="J4:J5"/>
    <mergeCell ref="K4:K5"/>
    <mergeCell ref="L4:L5"/>
    <mergeCell ref="M4:M5"/>
    <mergeCell ref="N4:N5"/>
    <mergeCell ref="O4:P4"/>
    <mergeCell ref="Q4:Q5"/>
    <mergeCell ref="C3:E3"/>
    <mergeCell ref="F3:H3"/>
    <mergeCell ref="C4:C5"/>
    <mergeCell ref="D4:D5"/>
    <mergeCell ref="F4:F5"/>
    <mergeCell ref="G4:G5"/>
    <mergeCell ref="E4:E5"/>
    <mergeCell ref="H4:H5"/>
  </mergeCells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tableau 1</vt:lpstr>
      <vt:lpstr>tableau 2</vt:lpstr>
      <vt:lpstr>tableau 3</vt:lpstr>
      <vt:lpstr>tableau 4</vt:lpstr>
      <vt:lpstr>'tableau 1'!Zone_d_impression</vt:lpstr>
      <vt:lpstr>'tableau 2'!Zone_d_impression</vt:lpstr>
      <vt:lpstr>'tableau 3'!Zone_d_impression</vt:lpstr>
      <vt:lpstr>'tableau 4'!Zone_d_impression</vt:lpstr>
    </vt:vector>
  </TitlesOfParts>
  <Company>MSS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tbetty</cp:lastModifiedBy>
  <cp:lastPrinted>2014-08-11T13:57:29Z</cp:lastPrinted>
  <dcterms:created xsi:type="dcterms:W3CDTF">2014-04-25T14:45:49Z</dcterms:created>
  <dcterms:modified xsi:type="dcterms:W3CDTF">2015-10-23T08:16:15Z</dcterms:modified>
</cp:coreProperties>
</file>