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15105" yWindow="4065" windowWidth="18495" windowHeight="11640" activeTab="5"/>
  </bookViews>
  <sheets>
    <sheet name="Graphique 1" sheetId="2" r:id="rId1"/>
    <sheet name="Tableau 1" sheetId="3" r:id="rId2"/>
    <sheet name="Graphique 2" sheetId="5" r:id="rId3"/>
    <sheet name="Tableau 2" sheetId="8" r:id="rId4"/>
    <sheet name="Tableau 3" sheetId="6" r:id="rId5"/>
    <sheet name="Graphique 3" sheetId="7" r:id="rId6"/>
    <sheet name="Tableau A" sheetId="9" r:id="rId7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9" l="1"/>
  <c r="E8" i="9"/>
  <c r="E9" i="9"/>
  <c r="E10" i="9"/>
  <c r="E11" i="9"/>
  <c r="E12" i="9"/>
  <c r="E13" i="9"/>
  <c r="E15" i="9"/>
  <c r="E16" i="9"/>
  <c r="E17" i="9"/>
  <c r="E18" i="9"/>
  <c r="E19" i="9"/>
  <c r="E20" i="9"/>
  <c r="E6" i="9"/>
  <c r="E9" i="6"/>
  <c r="E8" i="6"/>
  <c r="F9" i="6"/>
  <c r="F8" i="6"/>
  <c r="D9" i="6"/>
  <c r="D8" i="6"/>
</calcChain>
</file>

<file path=xl/sharedStrings.xml><?xml version="1.0" encoding="utf-8"?>
<sst xmlns="http://schemas.openxmlformats.org/spreadsheetml/2006/main" count="257" uniqueCount="154">
  <si>
    <t>Modélisation</t>
  </si>
  <si>
    <t>Probabilité de renoncer à des soins dentaires ou médicaux</t>
  </si>
  <si>
    <t>Variable explicative</t>
  </si>
  <si>
    <t>Modalité</t>
  </si>
  <si>
    <t>Odds Ratio</t>
  </si>
  <si>
    <t>Sexe</t>
  </si>
  <si>
    <t>Homme</t>
  </si>
  <si>
    <t>réf.</t>
  </si>
  <si>
    <t>Femme</t>
  </si>
  <si>
    <t>ns.</t>
  </si>
  <si>
    <t>0,6**</t>
  </si>
  <si>
    <t>Couverture complémentaire</t>
  </si>
  <si>
    <t>2,0***</t>
  </si>
  <si>
    <t>Non couvert</t>
  </si>
  <si>
    <t>Pauvreté en conditions de vie</t>
  </si>
  <si>
    <t>Pas de difficulté de logement</t>
  </si>
  <si>
    <t>Difficultés de logement</t>
  </si>
  <si>
    <t>Pas de retard de paiement</t>
  </si>
  <si>
    <t>Retard de paiement</t>
  </si>
  <si>
    <t>Pas de difficultés de budget</t>
  </si>
  <si>
    <t>1,8***</t>
  </si>
  <si>
    <t>2,1***</t>
  </si>
  <si>
    <t>Pas de restrictions de consommation</t>
  </si>
  <si>
    <t>Restrictions de consommation</t>
  </si>
  <si>
    <t>Très bon, bon ou assez bon</t>
  </si>
  <si>
    <t>Mauvais ou très mauvais</t>
  </si>
  <si>
    <t>Détresse psychologique</t>
  </si>
  <si>
    <t>Est en détresse psychologique</t>
  </si>
  <si>
    <t>Probabilité de se percevoir en mauvaise ou très mauvaise santé</t>
  </si>
  <si>
    <t>Ensemble</t>
  </si>
  <si>
    <t>Femmes</t>
  </si>
  <si>
    <t>Hommes</t>
  </si>
  <si>
    <t>Très bon</t>
  </si>
  <si>
    <t>Bon</t>
  </si>
  <si>
    <t>Assez bon</t>
  </si>
  <si>
    <t>Mauvais</t>
  </si>
  <si>
    <t>Très mauvais</t>
  </si>
  <si>
    <t>Couvert par la CMU-C</t>
  </si>
  <si>
    <t>Consultations médicales</t>
  </si>
  <si>
    <t>Soins dentaires</t>
  </si>
  <si>
    <t>Tableau 3 - Modalités de couverture par une complémentaire santé</t>
  </si>
  <si>
    <t>Dont ayant une prise en charge à 100% par la sécurité sociale</t>
  </si>
  <si>
    <t>Couvert par contrat</t>
  </si>
  <si>
    <t>Entrée avant 65 ans</t>
  </si>
  <si>
    <t>Entrée après 65 ans</t>
  </si>
  <si>
    <t>Difficultés à équilibrer son budget</t>
  </si>
  <si>
    <t>Profil</t>
  </si>
  <si>
    <t>0,6***</t>
  </si>
  <si>
    <t>0,5***</t>
  </si>
  <si>
    <t>Isolement vis-à-vis de la famille</t>
  </si>
  <si>
    <t>Contacts réguliers (au moins mensuels) avec sa famille</t>
  </si>
  <si>
    <t>Contacts réguliers (mensuels) avec des amis</t>
  </si>
  <si>
    <t>1,3**</t>
  </si>
  <si>
    <t>1,3*</t>
  </si>
  <si>
    <t>1,7***</t>
  </si>
  <si>
    <t>1,6**</t>
  </si>
  <si>
    <t>1,9***</t>
  </si>
  <si>
    <t>0,7*</t>
  </si>
  <si>
    <t>2,5***</t>
  </si>
  <si>
    <t>2,4***</t>
  </si>
  <si>
    <t>1,5**</t>
  </si>
  <si>
    <r>
      <t xml:space="preserve">Lecture • </t>
    </r>
    <r>
      <rPr>
        <sz val="8"/>
        <color theme="1"/>
        <rFont val="Arial"/>
        <family val="2"/>
      </rPr>
      <t>70 % des allocataires du minimum vieillesse ont au moins une maladie chronique.</t>
    </r>
  </si>
  <si>
    <r>
      <t xml:space="preserve">Sources • </t>
    </r>
    <r>
      <rPr>
        <sz val="8"/>
        <color theme="1"/>
        <rFont val="Arial"/>
        <family val="2"/>
      </rPr>
      <t xml:space="preserve">DREES, enquête auprès des bénéficiaires de minima sociaux 2012. Irdes, enquête Santé et protection sociale 2012. Exploitation : DREES. </t>
    </r>
  </si>
  <si>
    <t>En %</t>
  </si>
  <si>
    <t>État de santé perçu</t>
  </si>
  <si>
    <r>
      <t xml:space="preserve">Sources • </t>
    </r>
    <r>
      <rPr>
        <sz val="8"/>
        <color theme="1"/>
        <rFont val="Arial"/>
        <family val="2"/>
      </rPr>
      <t>DREES, enquête auprès des bénéficiaires de minima sociaux 2012. Irdes, enquête Santé et protection sociale 2012. Exploitation : DREES.</t>
    </r>
    <r>
      <rPr>
        <b/>
        <sz val="8"/>
        <color theme="1"/>
        <rFont val="Arial"/>
        <family val="2"/>
      </rPr>
      <t xml:space="preserve"> </t>
    </r>
  </si>
  <si>
    <t>Score</t>
  </si>
  <si>
    <t>Inférieur à 50 (détresse psychologique)</t>
  </si>
  <si>
    <t>Compris entre 50 à 75</t>
  </si>
  <si>
    <t>Supérieur à 75</t>
  </si>
  <si>
    <r>
      <t xml:space="preserve">Lecture • </t>
    </r>
    <r>
      <rPr>
        <sz val="8"/>
        <color theme="1"/>
        <rFont val="Arial"/>
        <family val="2"/>
      </rPr>
      <t>29 % des allocataires du minimum vieillesse ont un score de santé mentale MH-5 (en base 100) inférieur à 50, indicateur de détresse psychologique.</t>
    </r>
  </si>
  <si>
    <t>Fréquence (en %)</t>
  </si>
  <si>
    <t>49</t>
  </si>
  <si>
    <t>51</t>
  </si>
  <si>
    <t>39</t>
  </si>
  <si>
    <t>14</t>
  </si>
  <si>
    <t>18</t>
  </si>
  <si>
    <t>29</t>
  </si>
  <si>
    <t>84</t>
  </si>
  <si>
    <t>16</t>
  </si>
  <si>
    <t>87</t>
  </si>
  <si>
    <t>13</t>
  </si>
  <si>
    <t>67</t>
  </si>
  <si>
    <t>33</t>
  </si>
  <si>
    <t>45</t>
  </si>
  <si>
    <t>55</t>
  </si>
  <si>
    <t>88</t>
  </si>
  <si>
    <t>12</t>
  </si>
  <si>
    <t>73</t>
  </si>
  <si>
    <t>27</t>
  </si>
  <si>
    <t>52</t>
  </si>
  <si>
    <t>48</t>
  </si>
  <si>
    <t>71</t>
  </si>
  <si>
    <r>
      <t xml:space="preserve">Source • </t>
    </r>
    <r>
      <rPr>
        <sz val="8"/>
        <color theme="1"/>
        <rFont val="Arial"/>
        <family val="2"/>
      </rPr>
      <t xml:space="preserve">DREES, enquête auprès des bénéficiaires des minima sociaux 2012. </t>
    </r>
  </si>
  <si>
    <t>Entrée dans le minimum vieillesse avant 65 ans et moins de 75 ans</t>
  </si>
  <si>
    <t>Entrée dans le minimum vieillesse avant 65 ans et 75 ans ou plus</t>
  </si>
  <si>
    <t>Entrée dans le minimum vieillesse après 65 ans et moins de 75 ans</t>
  </si>
  <si>
    <t>Entrée dans le minimum vieillesse après 65 ans et 75 ans ou plus</t>
  </si>
  <si>
    <t>Couvert par une complémentaire santé ou pris en charge à 100 %</t>
  </si>
  <si>
    <t>Non couvert par une complémentaire santé ni pris en charge à 100 %</t>
  </si>
  <si>
    <r>
      <t xml:space="preserve">Lecture • </t>
    </r>
    <r>
      <rPr>
        <sz val="8"/>
        <color theme="1"/>
        <rFont val="Arial"/>
        <family val="2"/>
      </rPr>
      <t>13 % des allocataires du minimum vieillesse répondant à l'enquête BMS sont couverts par un contrat souscrit en bénéficiant de l'aide au paiement d'une complémentaire santé (ACS).</t>
    </r>
  </si>
  <si>
    <r>
      <t xml:space="preserve">Sources • </t>
    </r>
    <r>
      <rPr>
        <sz val="8"/>
        <color theme="1"/>
        <rFont val="Arial"/>
        <family val="2"/>
      </rPr>
      <t>DREES, enquête auprès des bénéficiaires de minima sociaux 2012. Irdes, enquête Santé et protection sociale 2012. Exploitation : DREES.</t>
    </r>
  </si>
  <si>
    <t>CMU-C : couverture maladie universelle complémentaire.</t>
  </si>
  <si>
    <r>
      <t xml:space="preserve">Lecture • </t>
    </r>
    <r>
      <rPr>
        <sz val="8"/>
        <color theme="1"/>
        <rFont val="Arial"/>
        <family val="2"/>
      </rPr>
      <t>31 %</t>
    </r>
    <r>
      <rPr>
        <b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des allocataires du minimum vieillesse ont renoncé à des soins dentaires pour des raisons financières au cours des 12 derniers mois.</t>
    </r>
  </si>
  <si>
    <r>
      <t xml:space="preserve">Graphique 1- </t>
    </r>
    <r>
      <rPr>
        <b/>
        <sz val="8"/>
        <rFont val="Arial"/>
        <family val="2"/>
      </rPr>
      <t>État de santé perçu par les allocataires du minimum vieillesse et par les 60 ans ou plus</t>
    </r>
  </si>
  <si>
    <t>Allocataires du minimum vieillesse</t>
  </si>
  <si>
    <t>60 ans ou plus</t>
  </si>
  <si>
    <t xml:space="preserve">60 ans ou plus </t>
  </si>
  <si>
    <t>Tableau 1 - Indicateurs de santé et âge d’entrée dans le minimum vieillesse</t>
  </si>
  <si>
    <r>
      <t xml:space="preserve">Lecture • </t>
    </r>
    <r>
      <rPr>
        <sz val="8"/>
        <rFont val="Arial"/>
        <family val="2"/>
      </rPr>
      <t>47 % des allocataires du minimum vieillesse se perçoivent en mauvaise ou très mauvaise santé : 35 %  en mauvaise santé et 12 % en très mauvaise santé.</t>
    </r>
  </si>
  <si>
    <t xml:space="preserve">Graphique 2 - Répartition du score de santé mentale </t>
  </si>
  <si>
    <t xml:space="preserve">Allocataires du minimum vieillesse </t>
  </si>
  <si>
    <t>Tableau 2 - Déterminants de la perception d’une santé altérée, d’une santé mentale dégradée et du renoncement aux soins pour raisons financières</t>
  </si>
  <si>
    <t>Probabilité d’être en détresse psychologique</t>
  </si>
  <si>
    <t>N’a pas de contacts réguliers avec sa famille</t>
  </si>
  <si>
    <t>Isolement vis-à-vis d’amis</t>
  </si>
  <si>
    <t>N’a pas de contacts réguliers avec des amis</t>
  </si>
  <si>
    <t>N’est pas en détresse psychologique</t>
  </si>
  <si>
    <r>
      <t xml:space="preserve">Lecture • </t>
    </r>
    <r>
      <rPr>
        <sz val="8"/>
        <color theme="1"/>
        <rFont val="Arial"/>
        <family val="2"/>
      </rPr>
      <t>Toutes choses égales par ailleurs, les femmes allocataires ont, par rapport aux hommes allocataires, 1,7 fois plus de risque d’être en situation de détresse psychologique que de ne pas l’être.</t>
    </r>
  </si>
  <si>
    <t>*** : significatif au seuil de 1% ; ** : significatif au seuil de 5% ; * : significatif au seuil de 10% ; ns : non-significatif.</t>
  </si>
  <si>
    <r>
      <t xml:space="preserve">Note • </t>
    </r>
    <r>
      <rPr>
        <sz val="8"/>
        <color theme="1"/>
        <rFont val="Arial"/>
        <family val="2"/>
      </rPr>
      <t>La catégorie « couvert à 100 % par la Sécurité sociale » regroupe ceux qui ne déclarent pas bénéficier de la CMU-C ou d'une autre mutuelle, mais se disent couverts à 100 % par la Sécurité sociale, notamment au titre d'une ALD, sans précision sur le prémiètre de prise en charge.</t>
    </r>
  </si>
  <si>
    <r>
      <t>Allocataires du minimum vieillesse</t>
    </r>
    <r>
      <rPr>
        <b/>
        <sz val="8"/>
        <color rgb="FFFF0000"/>
        <rFont val="Arial"/>
        <family val="2"/>
      </rPr>
      <t xml:space="preserve"> </t>
    </r>
  </si>
  <si>
    <r>
      <t xml:space="preserve">Champ • </t>
    </r>
    <r>
      <rPr>
        <sz val="8"/>
        <rFont val="Arial"/>
        <family val="2"/>
      </rPr>
      <t>Allocataires du minimum vieillesse au 31 décembre 2011 vivant en ménage ordinaire en France métropolitaine interrogés fin 2012 dans le cadre de l'enquête Bénéficiaires de minima sociaux. Répondants à l'enquête Santé et protection sociale de 60 ans ou plus vivant en ménage ordinaire en France métropolitaine.</t>
    </r>
  </si>
  <si>
    <t>Graphique 3 - Niveau de renoncement pour raisons financières aux consultations médicales et aux soins dentaires au cours des 12 derniers mois</t>
  </si>
  <si>
    <r>
      <t xml:space="preserve">Champ • </t>
    </r>
    <r>
      <rPr>
        <sz val="8"/>
        <color theme="1"/>
        <rFont val="Arial"/>
        <family val="2"/>
      </rPr>
      <t>Allocataires du minimum vieillesse au 31 décembre 2011 vivant en ménage ordinaire en France métropolitaine interrogés fin 2012 dans le cadre de l’enquête Bénéficiaires de minima sociaux. Répondants à l’enquête Santé et protection sociale de 60 ans ou plus vivant en ménage ordinaire en France métropolitaine.</t>
    </r>
  </si>
  <si>
    <t>Moins de 70 ans</t>
  </si>
  <si>
    <t>70 à 79 ans</t>
  </si>
  <si>
    <t>80 ans ou plus</t>
  </si>
  <si>
    <t>Entrés dans le dispositif avant 65 ans</t>
  </si>
  <si>
    <t>Entrés dans le dispositif après 65 ans</t>
  </si>
  <si>
    <t>Fumeur quotidien</t>
  </si>
  <si>
    <t>Fumeur occasionnel</t>
  </si>
  <si>
    <t>Total fumeur</t>
  </si>
  <si>
    <t>Tableau A - Tabagisme des allocataires du minimum vieillesse et de l'ensemble des 60 ans ou plus</t>
  </si>
  <si>
    <r>
      <t xml:space="preserve">Lecture • </t>
    </r>
    <r>
      <rPr>
        <sz val="8"/>
        <color theme="1"/>
        <rFont val="Arial"/>
        <family val="2"/>
      </rPr>
      <t>14 % des allocataires du minimum vieillesse répondant à l'enquête BMS fument tous les jours et 2 % occasionnellement.</t>
    </r>
  </si>
  <si>
    <t>Part de la population ayant…</t>
  </si>
  <si>
    <t>… un état de santé perçu</t>
  </si>
  <si>
    <t>…une maladie chronique</t>
  </si>
  <si>
    <t>… des limitations d’activité au cours des six derniers mois</t>
  </si>
  <si>
    <t>fortes</t>
  </si>
  <si>
    <t>légères</t>
  </si>
  <si>
    <t>très bon ou bon</t>
  </si>
  <si>
    <t>assez bon</t>
  </si>
  <si>
    <t>mauvais ou très mauvais</t>
  </si>
  <si>
    <r>
      <t xml:space="preserve">Champ • </t>
    </r>
    <r>
      <rPr>
        <sz val="8"/>
        <rFont val="Arial"/>
        <family val="2"/>
      </rPr>
      <t>Allocataires du minimum vieillesse au 31 décembre 2011 vivant en ménage ordinaire en France métropolitaine interrogés fin 2012 dans le cadre de l'enquête bénéficiaires de minima sociaux. Répondants à l'enquête Santé et protection sociale de 60 ans ou plus vivant en ménage ordinaire en France métropolitaine.</t>
    </r>
  </si>
  <si>
    <r>
      <rPr>
        <b/>
        <sz val="8"/>
        <rFont val="Arial"/>
        <family val="2"/>
      </rPr>
      <t>Champ •</t>
    </r>
    <r>
      <rPr>
        <sz val="8"/>
        <rFont val="Arial"/>
        <family val="2"/>
      </rPr>
      <t xml:space="preserve"> Allocataires du minimum vieillesse au 31 décembre 2011 vivant en ménage ordinaire en France métropolitaine interrogés fin 2012 dans le cadre de l’enquête bénéficiaires de minima sociaux. Répondants à l’enquête Santé et protection sociale de 60 ans ou plus vivant en ménage ordinaire en France métropolitaine.</t>
    </r>
  </si>
  <si>
    <r>
      <t xml:space="preserve">Champ • </t>
    </r>
    <r>
      <rPr>
        <sz val="8"/>
        <rFont val="Arial"/>
        <family val="2"/>
      </rPr>
      <t>Allocataires du minimum vieillesse au 31 décembre 2011 vivant en ménage ordinaire en France métropolitaine interrogés fin 2012 dans le cadre de l’enquête bénéficiaires de minima sociaux. Répondants à l’enquête Santé et protection sociale de 60 ans ou plus vivant en ménage ordinaire en France métropolitaine.</t>
    </r>
  </si>
  <si>
    <r>
      <t xml:space="preserve">Note • </t>
    </r>
    <r>
      <rPr>
        <sz val="8"/>
        <color theme="1"/>
        <rFont val="Arial"/>
        <family val="2"/>
      </rPr>
      <t>Odds-ratios estimés dans le cadre d’un modèle de régression logistique. La variable « détresse psychologique » vaut 1 si le score au module MHI-5 est inférieur à 50 (en base 100) et 0 sinon. Le renoncement à des soins correspond au renoncement à une consultation médicale ou à des soins dentaires pour des raisons financières au cours des 12 derniers mois. « Pris en charge à 100 % » s’entend au titre d’une prise en charge de dépenses par la sécurité sociale, notamment au titre d’une ALD.</t>
    </r>
  </si>
  <si>
    <r>
      <t xml:space="preserve">Champ • </t>
    </r>
    <r>
      <rPr>
        <sz val="8"/>
        <color theme="1"/>
        <rFont val="Arial"/>
        <family val="2"/>
      </rPr>
      <t>Allocataires du minimum vieillesse au 31 décembre 2011 vivant en ménage ordinaire en France métropolitaine et interrogés fin 2012dans le cadre de l'enquête auprès des bénéficaires des minima sociaux (BMS).</t>
    </r>
  </si>
  <si>
    <r>
      <t xml:space="preserve">Sources • </t>
    </r>
    <r>
      <rPr>
        <sz val="8"/>
        <color theme="1"/>
        <rFont val="Arial"/>
        <family val="2"/>
      </rPr>
      <t>DREES, enquête auprès des bénéficiaires de minima sociaux 2012. Irdes, enquête santé et protection sociale 2012.  Exploitation : DREES.</t>
    </r>
  </si>
  <si>
    <r>
      <t xml:space="preserve">Sources • </t>
    </r>
    <r>
      <rPr>
        <sz val="8"/>
        <color theme="1"/>
        <rFont val="Arial"/>
        <family val="2"/>
      </rPr>
      <t xml:space="preserve"> DREES, enquête auprès des bénéficiaires de minima sociaux 2012. Irdes, enquête santé et protection sociale 2012. Exploitation : DREES.</t>
    </r>
  </si>
  <si>
    <t>avec ACS</t>
  </si>
  <si>
    <t>sans ACS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</si>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</sst>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sz val="8"/>
      <color theme="7"/>
      <name val="Arial"/>
      <family val="2"/>
    </font>
    <font>
      <b/>
      <sz val="8"/>
      <color theme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</borders>
  <cellStyleXfs count="1">
    <xf numFmtId="0" fontId="0" fillId="0" borderId="0"/>
  </cellStyleXfs>
  <cellXfs count="21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vertical="center" wrapText="1"/>
    </xf>
    <xf numFmtId="1" fontId="2" fillId="0" borderId="0" xfId="0" applyNumberFormat="1" applyFont="1" applyBorder="1"/>
    <xf numFmtId="0" fontId="4" fillId="0" borderId="0" xfId="0" applyFont="1"/>
    <xf numFmtId="0" fontId="1" fillId="0" borderId="0" xfId="0" applyFont="1" applyAlignment="1">
      <alignment vertical="top"/>
    </xf>
    <xf numFmtId="1" fontId="2" fillId="0" borderId="0" xfId="0" applyNumberFormat="1" applyFont="1"/>
    <xf numFmtId="0" fontId="2" fillId="0" borderId="0" xfId="0" applyFont="1" applyFill="1"/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1" fontId="4" fillId="0" borderId="0" xfId="0" applyNumberFormat="1" applyFont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left"/>
    </xf>
    <xf numFmtId="0" fontId="4" fillId="0" borderId="0" xfId="0" applyFont="1" applyFill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14" xfId="0" applyFont="1" applyBorder="1"/>
    <xf numFmtId="0" fontId="1" fillId="0" borderId="2" xfId="0" applyFont="1" applyFill="1" applyBorder="1" applyAlignment="1">
      <alignment horizontal="right" indent="2"/>
    </xf>
    <xf numFmtId="0" fontId="2" fillId="0" borderId="13" xfId="0" applyFont="1" applyFill="1" applyBorder="1" applyAlignment="1">
      <alignment horizontal="right" indent="2"/>
    </xf>
    <xf numFmtId="0" fontId="1" fillId="0" borderId="13" xfId="0" applyFont="1" applyFill="1" applyBorder="1" applyAlignment="1">
      <alignment horizontal="right" indent="2"/>
    </xf>
    <xf numFmtId="0" fontId="2" fillId="0" borderId="2" xfId="0" applyFont="1" applyFill="1" applyBorder="1" applyAlignment="1">
      <alignment horizontal="right" indent="2"/>
    </xf>
    <xf numFmtId="0" fontId="1" fillId="0" borderId="0" xfId="0" applyFont="1" applyFill="1" applyBorder="1" applyAlignment="1">
      <alignment horizontal="right" indent="2"/>
    </xf>
    <xf numFmtId="0" fontId="2" fillId="0" borderId="11" xfId="0" applyFont="1" applyFill="1" applyBorder="1" applyAlignment="1">
      <alignment horizontal="right" indent="2"/>
    </xf>
    <xf numFmtId="0" fontId="1" fillId="0" borderId="11" xfId="0" applyFont="1" applyFill="1" applyBorder="1" applyAlignment="1">
      <alignment horizontal="right" indent="2"/>
    </xf>
    <xf numFmtId="0" fontId="2" fillId="0" borderId="0" xfId="0" applyFont="1" applyFill="1" applyBorder="1" applyAlignment="1">
      <alignment horizontal="right" indent="2"/>
    </xf>
    <xf numFmtId="0" fontId="6" fillId="0" borderId="11" xfId="0" applyFont="1" applyFill="1" applyBorder="1" applyAlignment="1">
      <alignment horizontal="right" indent="2"/>
    </xf>
    <xf numFmtId="0" fontId="1" fillId="0" borderId="1" xfId="0" applyFont="1" applyFill="1" applyBorder="1" applyAlignment="1">
      <alignment horizontal="right" indent="2"/>
    </xf>
    <xf numFmtId="0" fontId="2" fillId="0" borderId="12" xfId="0" applyFont="1" applyFill="1" applyBorder="1" applyAlignment="1">
      <alignment horizontal="right" indent="2"/>
    </xf>
    <xf numFmtId="0" fontId="1" fillId="0" borderId="12" xfId="0" applyFont="1" applyFill="1" applyBorder="1" applyAlignment="1">
      <alignment horizontal="right" indent="2"/>
    </xf>
    <xf numFmtId="0" fontId="2" fillId="0" borderId="1" xfId="0" applyFont="1" applyFill="1" applyBorder="1" applyAlignment="1">
      <alignment horizontal="right" indent="2"/>
    </xf>
    <xf numFmtId="0" fontId="7" fillId="0" borderId="0" xfId="0" applyFont="1" applyFill="1"/>
    <xf numFmtId="0" fontId="7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/>
    <xf numFmtId="0" fontId="7" fillId="0" borderId="0" xfId="0" applyFont="1" applyBorder="1"/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right" vertical="top" indent="2"/>
    </xf>
    <xf numFmtId="1" fontId="2" fillId="0" borderId="11" xfId="0" applyNumberFormat="1" applyFont="1" applyBorder="1" applyAlignment="1">
      <alignment horizontal="right" indent="2"/>
    </xf>
    <xf numFmtId="1" fontId="2" fillId="0" borderId="12" xfId="0" applyNumberFormat="1" applyFont="1" applyBorder="1" applyAlignment="1">
      <alignment horizontal="right" indent="2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right" vertical="top" wrapText="1" indent="2"/>
    </xf>
    <xf numFmtId="1" fontId="4" fillId="0" borderId="11" xfId="0" applyNumberFormat="1" applyFont="1" applyBorder="1" applyAlignment="1">
      <alignment horizontal="right" indent="2"/>
    </xf>
    <xf numFmtId="1" fontId="4" fillId="0" borderId="12" xfId="0" applyNumberFormat="1" applyFont="1" applyBorder="1" applyAlignment="1">
      <alignment horizontal="right" indent="2"/>
    </xf>
    <xf numFmtId="0" fontId="1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right" vertical="top" indent="3"/>
    </xf>
    <xf numFmtId="1" fontId="2" fillId="0" borderId="11" xfId="0" applyNumberFormat="1" applyFont="1" applyBorder="1" applyAlignment="1">
      <alignment horizontal="right" indent="3"/>
    </xf>
    <xf numFmtId="1" fontId="2" fillId="0" borderId="12" xfId="0" applyNumberFormat="1" applyFont="1" applyBorder="1" applyAlignment="1">
      <alignment horizontal="right" indent="3"/>
    </xf>
    <xf numFmtId="0" fontId="2" fillId="0" borderId="12" xfId="0" applyFont="1" applyBorder="1" applyAlignment="1">
      <alignment horizontal="right" vertical="top" indent="2"/>
    </xf>
    <xf numFmtId="0" fontId="2" fillId="0" borderId="12" xfId="0" applyFont="1" applyBorder="1" applyAlignment="1">
      <alignment horizontal="right" vertical="top" wrapText="1" indent="2"/>
    </xf>
    <xf numFmtId="0" fontId="2" fillId="0" borderId="12" xfId="0" applyFont="1" applyBorder="1" applyAlignment="1">
      <alignment horizontal="right" vertical="top" indent="3"/>
    </xf>
    <xf numFmtId="1" fontId="2" fillId="0" borderId="3" xfId="0" applyNumberFormat="1" applyFont="1" applyBorder="1" applyAlignment="1">
      <alignment horizontal="right" indent="2"/>
    </xf>
    <xf numFmtId="1" fontId="4" fillId="0" borderId="3" xfId="0" applyNumberFormat="1" applyFont="1" applyBorder="1" applyAlignment="1">
      <alignment horizontal="right" indent="2"/>
    </xf>
    <xf numFmtId="1" fontId="2" fillId="0" borderId="3" xfId="0" applyNumberFormat="1" applyFont="1" applyBorder="1" applyAlignment="1">
      <alignment horizontal="right" indent="3"/>
    </xf>
    <xf numFmtId="0" fontId="2" fillId="0" borderId="0" xfId="0" applyFont="1" applyAlignment="1">
      <alignment vertical="top" wrapText="1"/>
    </xf>
    <xf numFmtId="0" fontId="1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13" xfId="0" applyFont="1" applyBorder="1"/>
    <xf numFmtId="0" fontId="1" fillId="0" borderId="11" xfId="0" applyFont="1" applyBorder="1"/>
    <xf numFmtId="0" fontId="1" fillId="0" borderId="12" xfId="0" applyFont="1" applyBorder="1"/>
    <xf numFmtId="0" fontId="2" fillId="0" borderId="13" xfId="0" applyFont="1" applyBorder="1" applyAlignment="1">
      <alignment horizontal="right" indent="2"/>
    </xf>
    <xf numFmtId="0" fontId="2" fillId="0" borderId="11" xfId="0" applyFont="1" applyBorder="1" applyAlignment="1">
      <alignment horizontal="right" indent="2"/>
    </xf>
    <xf numFmtId="0" fontId="2" fillId="0" borderId="12" xfId="0" applyFont="1" applyBorder="1" applyAlignment="1">
      <alignment horizontal="right" indent="2"/>
    </xf>
    <xf numFmtId="0" fontId="1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right" indent="4"/>
    </xf>
    <xf numFmtId="0" fontId="4" fillId="0" borderId="12" xfId="0" applyFont="1" applyBorder="1" applyAlignment="1">
      <alignment horizontal="right" indent="4"/>
    </xf>
    <xf numFmtId="0" fontId="4" fillId="0" borderId="11" xfId="0" applyFont="1" applyFill="1" applyBorder="1" applyAlignment="1">
      <alignment horizontal="right" indent="4"/>
    </xf>
    <xf numFmtId="0" fontId="1" fillId="0" borderId="4" xfId="0" applyFont="1" applyBorder="1"/>
    <xf numFmtId="0" fontId="1" fillId="0" borderId="2" xfId="0" applyFont="1" applyBorder="1"/>
    <xf numFmtId="0" fontId="1" fillId="0" borderId="5" xfId="0" applyFont="1" applyBorder="1"/>
    <xf numFmtId="0" fontId="2" fillId="0" borderId="0" xfId="0" applyFont="1" applyBorder="1" applyAlignment="1">
      <alignment wrapText="1"/>
    </xf>
    <xf numFmtId="0" fontId="2" fillId="2" borderId="11" xfId="0" applyFont="1" applyFill="1" applyBorder="1" applyAlignment="1">
      <alignment horizontal="left" indent="11"/>
    </xf>
    <xf numFmtId="0" fontId="2" fillId="2" borderId="12" xfId="0" applyFont="1" applyFill="1" applyBorder="1" applyAlignment="1">
      <alignment horizontal="left" indent="11"/>
    </xf>
    <xf numFmtId="0" fontId="2" fillId="2" borderId="13" xfId="0" applyFont="1" applyFill="1" applyBorder="1" applyAlignment="1">
      <alignment horizontal="left" indent="11"/>
    </xf>
    <xf numFmtId="0" fontId="2" fillId="0" borderId="11" xfId="0" applyFont="1" applyBorder="1" applyAlignment="1">
      <alignment horizontal="left" indent="1"/>
    </xf>
    <xf numFmtId="0" fontId="2" fillId="0" borderId="13" xfId="0" applyFont="1" applyBorder="1" applyAlignment="1">
      <alignment horizontal="left" indent="1"/>
    </xf>
    <xf numFmtId="0" fontId="2" fillId="0" borderId="12" xfId="0" applyFont="1" applyBorder="1" applyAlignment="1">
      <alignment horizontal="left" indent="1"/>
    </xf>
    <xf numFmtId="0" fontId="1" fillId="0" borderId="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/>
    <xf numFmtId="1" fontId="2" fillId="0" borderId="15" xfId="0" applyNumberFormat="1" applyFont="1" applyBorder="1" applyAlignment="1">
      <alignment horizontal="right" indent="3"/>
    </xf>
    <xf numFmtId="1" fontId="2" fillId="0" borderId="7" xfId="0" applyNumberFormat="1" applyFont="1" applyBorder="1" applyAlignment="1">
      <alignment horizontal="right" indent="3"/>
    </xf>
    <xf numFmtId="1" fontId="2" fillId="0" borderId="13" xfId="0" applyNumberFormat="1" applyFont="1" applyBorder="1" applyAlignment="1">
      <alignment horizontal="right" indent="3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right" indent="2"/>
    </xf>
    <xf numFmtId="0" fontId="2" fillId="0" borderId="7" xfId="0" applyFont="1" applyBorder="1" applyAlignment="1">
      <alignment horizontal="right" indent="2"/>
    </xf>
    <xf numFmtId="0" fontId="1" fillId="0" borderId="3" xfId="0" applyFont="1" applyBorder="1"/>
    <xf numFmtId="0" fontId="1" fillId="0" borderId="6" xfId="0" applyFont="1" applyBorder="1"/>
    <xf numFmtId="0" fontId="1" fillId="0" borderId="13" xfId="0" applyFont="1" applyBorder="1" applyAlignment="1">
      <alignment horizontal="right" indent="2"/>
    </xf>
    <xf numFmtId="0" fontId="1" fillId="0" borderId="12" xfId="0" applyFont="1" applyBorder="1" applyAlignment="1">
      <alignment horizontal="right" indent="2"/>
    </xf>
    <xf numFmtId="1" fontId="1" fillId="0" borderId="14" xfId="0" applyNumberFormat="1" applyFont="1" applyBorder="1" applyAlignment="1">
      <alignment horizontal="right" indent="3"/>
    </xf>
    <xf numFmtId="1" fontId="1" fillId="0" borderId="6" xfId="0" applyNumberFormat="1" applyFont="1" applyBorder="1" applyAlignment="1">
      <alignment horizontal="right" indent="3"/>
    </xf>
    <xf numFmtId="1" fontId="1" fillId="0" borderId="11" xfId="0" applyNumberFormat="1" applyFont="1" applyBorder="1" applyAlignment="1">
      <alignment horizontal="right" indent="3"/>
    </xf>
    <xf numFmtId="1" fontId="1" fillId="0" borderId="12" xfId="0" applyNumberFormat="1" applyFont="1" applyBorder="1" applyAlignment="1">
      <alignment horizontal="right" indent="3"/>
    </xf>
    <xf numFmtId="0" fontId="1" fillId="0" borderId="15" xfId="0" applyFont="1" applyBorder="1" applyAlignment="1">
      <alignment horizontal="right" indent="2"/>
    </xf>
    <xf numFmtId="0" fontId="1" fillId="0" borderId="11" xfId="0" applyFont="1" applyBorder="1" applyAlignment="1">
      <alignment horizontal="right" indent="2"/>
    </xf>
    <xf numFmtId="0" fontId="5" fillId="0" borderId="0" xfId="0" applyFont="1"/>
    <xf numFmtId="9" fontId="2" fillId="2" borderId="0" xfId="0" quotePrefix="1" applyNumberFormat="1" applyFont="1" applyFill="1" applyBorder="1" applyAlignment="1">
      <alignment horizontal="right" indent="3"/>
    </xf>
    <xf numFmtId="9" fontId="2" fillId="2" borderId="6" xfId="0" quotePrefix="1" applyNumberFormat="1" applyFont="1" applyFill="1" applyBorder="1" applyAlignment="1">
      <alignment horizontal="right" indent="3"/>
    </xf>
    <xf numFmtId="9" fontId="2" fillId="2" borderId="1" xfId="0" quotePrefix="1" applyNumberFormat="1" applyFont="1" applyFill="1" applyBorder="1" applyAlignment="1">
      <alignment horizontal="right" indent="3"/>
    </xf>
    <xf numFmtId="9" fontId="2" fillId="0" borderId="1" xfId="0" quotePrefix="1" applyNumberFormat="1" applyFont="1" applyBorder="1" applyAlignment="1">
      <alignment horizontal="right" indent="3"/>
    </xf>
    <xf numFmtId="9" fontId="2" fillId="2" borderId="2" xfId="0" quotePrefix="1" applyNumberFormat="1" applyFont="1" applyFill="1" applyBorder="1" applyAlignment="1">
      <alignment horizontal="right" indent="3"/>
    </xf>
    <xf numFmtId="0" fontId="7" fillId="0" borderId="0" xfId="0" applyFont="1" applyAlignment="1"/>
    <xf numFmtId="0" fontId="8" fillId="0" borderId="0" xfId="0" applyFont="1"/>
    <xf numFmtId="0" fontId="8" fillId="0" borderId="0" xfId="0" applyFont="1" applyAlignment="1">
      <alignment vertical="top"/>
    </xf>
    <xf numFmtId="0" fontId="9" fillId="0" borderId="0" xfId="0" applyFont="1" applyBorder="1" applyAlignment="1"/>
    <xf numFmtId="0" fontId="8" fillId="0" borderId="0" xfId="0" applyFont="1" applyBorder="1" applyAlignment="1"/>
    <xf numFmtId="0" fontId="4" fillId="0" borderId="0" xfId="0" applyFont="1" applyAlignment="1">
      <alignment horizontal="right"/>
    </xf>
    <xf numFmtId="0" fontId="2" fillId="0" borderId="14" xfId="0" applyFont="1" applyBorder="1" applyAlignment="1">
      <alignment horizontal="left" vertical="top" indent="1"/>
    </xf>
    <xf numFmtId="0" fontId="2" fillId="0" borderId="6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center" wrapText="1"/>
    </xf>
    <xf numFmtId="1" fontId="2" fillId="0" borderId="0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vertical="top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top" indent="1"/>
    </xf>
    <xf numFmtId="1" fontId="2" fillId="0" borderId="14" xfId="0" applyNumberFormat="1" applyFont="1" applyBorder="1" applyAlignment="1"/>
    <xf numFmtId="1" fontId="2" fillId="0" borderId="11" xfId="0" applyNumberFormat="1" applyFont="1" applyBorder="1" applyAlignment="1"/>
    <xf numFmtId="1" fontId="2" fillId="0" borderId="15" xfId="0" applyNumberFormat="1" applyFont="1" applyBorder="1" applyAlignment="1"/>
    <xf numFmtId="1" fontId="2" fillId="0" borderId="6" xfId="0" applyNumberFormat="1" applyFont="1" applyBorder="1" applyAlignment="1">
      <alignment vertical="top"/>
    </xf>
    <xf numFmtId="1" fontId="2" fillId="0" borderId="12" xfId="0" applyNumberFormat="1" applyFont="1" applyBorder="1" applyAlignment="1">
      <alignment vertical="top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top" indent="1"/>
    </xf>
    <xf numFmtId="0" fontId="2" fillId="0" borderId="15" xfId="0" applyFont="1" applyBorder="1" applyAlignment="1">
      <alignment horizontal="left" vertical="top" inden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top" indent="1"/>
    </xf>
    <xf numFmtId="0" fontId="2" fillId="0" borderId="7" xfId="0" applyFont="1" applyBorder="1" applyAlignment="1">
      <alignment horizontal="left" vertical="top" inden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indent="1"/>
    </xf>
    <xf numFmtId="0" fontId="2" fillId="0" borderId="15" xfId="0" applyFont="1" applyBorder="1" applyAlignment="1">
      <alignment horizontal="left" indent="1"/>
    </xf>
    <xf numFmtId="0" fontId="2" fillId="0" borderId="6" xfId="0" applyFont="1" applyBorder="1" applyAlignment="1">
      <alignment horizontal="left" indent="1"/>
    </xf>
    <xf numFmtId="0" fontId="2" fillId="0" borderId="7" xfId="0" applyFont="1" applyBorder="1" applyAlignment="1">
      <alignment horizontal="left" indent="1"/>
    </xf>
    <xf numFmtId="0" fontId="1" fillId="0" borderId="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1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0" borderId="1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right" vertical="center"/>
    </xf>
    <xf numFmtId="0" fontId="1" fillId="0" borderId="8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1" fillId="0" borderId="14" xfId="0" applyFont="1" applyBorder="1" applyAlignment="1">
      <alignment vertical="top"/>
    </xf>
    <xf numFmtId="0" fontId="1" fillId="0" borderId="15" xfId="0" applyFont="1" applyBorder="1" applyAlignment="1">
      <alignment vertical="top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center" wrapText="1"/>
    </xf>
    <xf numFmtId="1" fontId="2" fillId="0" borderId="0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4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1" fontId="1" fillId="0" borderId="13" xfId="0" applyNumberFormat="1" applyFont="1" applyBorder="1" applyAlignment="1">
      <alignment horizontal="right" vertical="center" indent="3"/>
    </xf>
    <xf numFmtId="1" fontId="1" fillId="0" borderId="12" xfId="0" applyNumberFormat="1" applyFont="1" applyBorder="1" applyAlignment="1">
      <alignment horizontal="right" vertical="center" indent="3"/>
    </xf>
    <xf numFmtId="1" fontId="2" fillId="0" borderId="13" xfId="0" applyNumberFormat="1" applyFont="1" applyBorder="1" applyAlignment="1">
      <alignment horizontal="right" vertical="center" indent="3"/>
    </xf>
    <xf numFmtId="1" fontId="2" fillId="0" borderId="12" xfId="0" applyNumberFormat="1" applyFont="1" applyBorder="1" applyAlignment="1">
      <alignment horizontal="right" vertical="center" indent="3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6"/>
  <sheetViews>
    <sheetView workbookViewId="0">
      <selection activeCell="D12" sqref="D12"/>
    </sheetView>
  </sheetViews>
  <sheetFormatPr baseColWidth="10" defaultColWidth="10.85546875" defaultRowHeight="11.25" x14ac:dyDescent="0.2"/>
  <cols>
    <col min="1" max="11" width="10.85546875" style="2"/>
    <col min="12" max="12" width="12.85546875" style="2" customWidth="1"/>
    <col min="13" max="16384" width="10.85546875" style="2"/>
  </cols>
  <sheetData>
    <row r="1" spans="2:23" ht="15" customHeight="1" x14ac:dyDescent="0.2">
      <c r="B1" s="145" t="s">
        <v>104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</row>
    <row r="2" spans="2:23" ht="11.1" x14ac:dyDescent="0.15">
      <c r="N2" s="1"/>
      <c r="O2" s="1"/>
    </row>
    <row r="4" spans="2:23" ht="15" customHeight="1" x14ac:dyDescent="0.2">
      <c r="C4" s="139" t="s">
        <v>105</v>
      </c>
      <c r="D4" s="140"/>
      <c r="E4" s="141"/>
      <c r="F4" s="139" t="s">
        <v>106</v>
      </c>
      <c r="G4" s="140"/>
      <c r="H4" s="141"/>
      <c r="J4" s="115"/>
    </row>
    <row r="5" spans="2:23" x14ac:dyDescent="0.2">
      <c r="C5" s="142"/>
      <c r="D5" s="143"/>
      <c r="E5" s="144"/>
      <c r="F5" s="142"/>
      <c r="G5" s="143"/>
      <c r="H5" s="144"/>
      <c r="J5" s="36"/>
    </row>
    <row r="6" spans="2:23" ht="11.1" x14ac:dyDescent="0.15">
      <c r="C6" s="62" t="s">
        <v>29</v>
      </c>
      <c r="D6" s="63" t="s">
        <v>30</v>
      </c>
      <c r="E6" s="63" t="s">
        <v>31</v>
      </c>
      <c r="F6" s="64" t="s">
        <v>29</v>
      </c>
      <c r="G6" s="63" t="s">
        <v>30</v>
      </c>
      <c r="H6" s="65" t="s">
        <v>31</v>
      </c>
      <c r="U6" s="9"/>
      <c r="V6" s="9"/>
    </row>
    <row r="7" spans="2:23" x14ac:dyDescent="0.2">
      <c r="B7" s="66" t="s">
        <v>32</v>
      </c>
      <c r="C7" s="22">
        <v>2.34</v>
      </c>
      <c r="D7" s="23">
        <v>2.17</v>
      </c>
      <c r="E7" s="23">
        <v>2.5099999999999998</v>
      </c>
      <c r="F7" s="24">
        <v>6.68</v>
      </c>
      <c r="G7" s="25">
        <v>5.84</v>
      </c>
      <c r="H7" s="23">
        <v>7.81</v>
      </c>
      <c r="U7" s="18"/>
      <c r="V7" s="18"/>
      <c r="W7" s="6"/>
    </row>
    <row r="8" spans="2:23" ht="11.1" x14ac:dyDescent="0.15">
      <c r="B8" s="67" t="s">
        <v>33</v>
      </c>
      <c r="C8" s="26">
        <v>14.58</v>
      </c>
      <c r="D8" s="27">
        <v>12.92</v>
      </c>
      <c r="E8" s="27">
        <v>16.87</v>
      </c>
      <c r="F8" s="28">
        <v>37.93</v>
      </c>
      <c r="G8" s="29">
        <v>36.49</v>
      </c>
      <c r="H8" s="27">
        <v>39.85</v>
      </c>
      <c r="U8" s="18"/>
      <c r="V8" s="18"/>
      <c r="W8" s="6"/>
    </row>
    <row r="9" spans="2:23" ht="11.1" x14ac:dyDescent="0.15">
      <c r="B9" s="67" t="s">
        <v>34</v>
      </c>
      <c r="C9" s="26">
        <v>35.85</v>
      </c>
      <c r="D9" s="27">
        <v>38.53</v>
      </c>
      <c r="E9" s="27">
        <v>32.4</v>
      </c>
      <c r="F9" s="28">
        <v>39.729999999999997</v>
      </c>
      <c r="G9" s="29">
        <v>40.68</v>
      </c>
      <c r="H9" s="27">
        <v>38.47</v>
      </c>
      <c r="U9" s="18"/>
      <c r="V9" s="18"/>
      <c r="W9" s="6"/>
    </row>
    <row r="10" spans="2:23" ht="11.1" x14ac:dyDescent="0.15">
      <c r="B10" s="67" t="s">
        <v>35</v>
      </c>
      <c r="C10" s="26">
        <v>35.32</v>
      </c>
      <c r="D10" s="27">
        <v>34.67</v>
      </c>
      <c r="E10" s="27">
        <v>36.130000000000003</v>
      </c>
      <c r="F10" s="30">
        <v>13</v>
      </c>
      <c r="G10" s="29">
        <v>15.37</v>
      </c>
      <c r="H10" s="27">
        <v>11.17</v>
      </c>
      <c r="U10" s="18"/>
      <c r="V10" s="18"/>
      <c r="W10" s="6"/>
    </row>
    <row r="11" spans="2:23" x14ac:dyDescent="0.2">
      <c r="B11" s="68" t="s">
        <v>36</v>
      </c>
      <c r="C11" s="31">
        <v>11.9</v>
      </c>
      <c r="D11" s="32">
        <v>11.71</v>
      </c>
      <c r="E11" s="32">
        <v>12.11</v>
      </c>
      <c r="F11" s="33">
        <v>2.09</v>
      </c>
      <c r="G11" s="34">
        <v>1.63</v>
      </c>
      <c r="H11" s="32">
        <v>2.7</v>
      </c>
      <c r="U11" s="18"/>
      <c r="V11" s="18"/>
      <c r="W11" s="6"/>
    </row>
    <row r="12" spans="2:23" ht="11.1" x14ac:dyDescent="0.15">
      <c r="C12" s="35"/>
      <c r="D12" s="35"/>
      <c r="E12" s="35"/>
      <c r="F12" s="35"/>
      <c r="G12" s="35"/>
      <c r="H12" s="35"/>
      <c r="J12" s="36"/>
      <c r="O12" s="115"/>
      <c r="U12" s="9"/>
      <c r="V12" s="9"/>
    </row>
    <row r="14" spans="2:23" ht="22.5" customHeight="1" x14ac:dyDescent="0.2">
      <c r="B14" s="146" t="s">
        <v>109</v>
      </c>
      <c r="C14" s="146"/>
      <c r="D14" s="146"/>
      <c r="E14" s="146"/>
      <c r="F14" s="146"/>
      <c r="G14" s="146"/>
      <c r="H14" s="146"/>
      <c r="I14" s="38"/>
      <c r="J14" s="114"/>
      <c r="K14" s="38"/>
      <c r="L14" s="38"/>
      <c r="O14" s="116"/>
    </row>
    <row r="15" spans="2:23" ht="36" customHeight="1" x14ac:dyDescent="0.2">
      <c r="B15" s="147" t="s">
        <v>146</v>
      </c>
      <c r="C15" s="147"/>
      <c r="D15" s="147"/>
      <c r="E15" s="147"/>
      <c r="F15" s="147"/>
      <c r="G15" s="147"/>
      <c r="H15" s="147"/>
      <c r="I15" s="117"/>
      <c r="K15" s="61"/>
      <c r="L15" s="61"/>
    </row>
    <row r="16" spans="2:23" ht="22.5" customHeight="1" x14ac:dyDescent="0.2">
      <c r="B16" s="138" t="s">
        <v>65</v>
      </c>
      <c r="C16" s="138"/>
      <c r="D16" s="138"/>
      <c r="E16" s="138"/>
      <c r="F16" s="138"/>
      <c r="G16" s="138"/>
      <c r="H16" s="138"/>
      <c r="I16" s="38"/>
      <c r="J16" s="38"/>
      <c r="K16" s="38"/>
      <c r="L16" s="38"/>
    </row>
    <row r="22" spans="17:20" ht="11.1" x14ac:dyDescent="0.15">
      <c r="Q22" s="8"/>
      <c r="R22" s="8"/>
      <c r="S22" s="8"/>
      <c r="T22" s="8"/>
    </row>
    <row r="23" spans="17:20" ht="11.1" x14ac:dyDescent="0.15">
      <c r="Q23" s="8"/>
      <c r="R23" s="8"/>
      <c r="S23" s="8"/>
      <c r="T23" s="8"/>
    </row>
    <row r="24" spans="17:20" ht="11.1" x14ac:dyDescent="0.15">
      <c r="Q24" s="8"/>
      <c r="R24" s="8"/>
      <c r="S24" s="8"/>
      <c r="T24" s="8"/>
    </row>
    <row r="25" spans="17:20" ht="11.1" x14ac:dyDescent="0.15">
      <c r="Q25" s="8"/>
      <c r="R25" s="8"/>
      <c r="S25" s="8"/>
      <c r="T25" s="8"/>
    </row>
    <row r="26" spans="17:20" ht="11.1" x14ac:dyDescent="0.15">
      <c r="Q26" s="8"/>
      <c r="R26" s="8"/>
      <c r="S26" s="8"/>
      <c r="T26" s="8"/>
    </row>
  </sheetData>
  <mergeCells count="6">
    <mergeCell ref="B16:H16"/>
    <mergeCell ref="F4:H5"/>
    <mergeCell ref="B1:L1"/>
    <mergeCell ref="C4:E5"/>
    <mergeCell ref="B14:H14"/>
    <mergeCell ref="B15:H1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R17"/>
  <sheetViews>
    <sheetView topLeftCell="B1" workbookViewId="0">
      <selection activeCell="B16" sqref="B16:G16"/>
    </sheetView>
  </sheetViews>
  <sheetFormatPr baseColWidth="10" defaultColWidth="10.85546875" defaultRowHeight="11.25" x14ac:dyDescent="0.2"/>
  <cols>
    <col min="1" max="1" width="10.85546875" style="2"/>
    <col min="2" max="2" width="23.42578125" style="2" customWidth="1"/>
    <col min="3" max="3" width="20" style="2" customWidth="1"/>
    <col min="4" max="4" width="8.42578125" style="2" customWidth="1"/>
    <col min="5" max="5" width="10" style="2" customWidth="1"/>
    <col min="6" max="6" width="10.42578125" style="2" customWidth="1"/>
    <col min="7" max="7" width="12" style="2" customWidth="1"/>
    <col min="8" max="16384" width="10.85546875" style="2"/>
  </cols>
  <sheetData>
    <row r="1" spans="2:18" x14ac:dyDescent="0.2">
      <c r="B1" s="145" t="s">
        <v>108</v>
      </c>
      <c r="C1" s="145"/>
      <c r="D1" s="145"/>
      <c r="E1" s="145"/>
      <c r="F1" s="145"/>
      <c r="G1" s="145"/>
      <c r="I1" s="12"/>
      <c r="J1" s="3"/>
      <c r="K1" s="3"/>
      <c r="L1" s="3"/>
      <c r="M1" s="3"/>
      <c r="N1" s="3"/>
      <c r="O1" s="3"/>
      <c r="P1" s="3"/>
      <c r="Q1" s="3"/>
      <c r="R1" s="3"/>
    </row>
    <row r="2" spans="2:18" ht="11.1" x14ac:dyDescent="0.15">
      <c r="I2" s="3"/>
      <c r="J2" s="3"/>
      <c r="K2" s="3"/>
      <c r="L2" s="3"/>
      <c r="M2" s="3"/>
      <c r="N2" s="3"/>
      <c r="O2" s="3"/>
      <c r="P2" s="3"/>
      <c r="Q2" s="3"/>
      <c r="R2" s="3"/>
    </row>
    <row r="3" spans="2:18" ht="11.1" x14ac:dyDescent="0.15">
      <c r="G3" s="119" t="s">
        <v>63</v>
      </c>
      <c r="I3" s="3"/>
      <c r="J3" s="3"/>
      <c r="K3" s="3"/>
      <c r="L3" s="3"/>
      <c r="M3" s="3"/>
      <c r="N3" s="3"/>
      <c r="O3" s="3"/>
      <c r="P3" s="3"/>
      <c r="Q3" s="3"/>
      <c r="R3" s="3"/>
    </row>
    <row r="4" spans="2:18" ht="22.5" customHeight="1" x14ac:dyDescent="0.2">
      <c r="B4" s="3"/>
      <c r="C4" s="3"/>
      <c r="D4" s="155" t="s">
        <v>105</v>
      </c>
      <c r="E4" s="156"/>
      <c r="F4" s="157"/>
      <c r="G4" s="149" t="s">
        <v>107</v>
      </c>
      <c r="I4" s="39"/>
      <c r="J4" s="3"/>
      <c r="K4" s="16"/>
      <c r="M4" s="16"/>
      <c r="N4" s="117"/>
      <c r="O4" s="16"/>
      <c r="P4" s="16"/>
      <c r="Q4" s="16"/>
      <c r="R4" s="16"/>
    </row>
    <row r="5" spans="2:18" ht="33.75" x14ac:dyDescent="0.2">
      <c r="B5" s="153" t="s">
        <v>135</v>
      </c>
      <c r="C5" s="154"/>
      <c r="D5" s="41" t="s">
        <v>29</v>
      </c>
      <c r="E5" s="46" t="s">
        <v>43</v>
      </c>
      <c r="F5" s="46" t="s">
        <v>44</v>
      </c>
      <c r="G5" s="150"/>
      <c r="I5" s="39"/>
      <c r="J5" s="3"/>
      <c r="K5" s="10"/>
      <c r="L5" s="10"/>
      <c r="M5" s="10"/>
      <c r="N5" s="117"/>
      <c r="O5" s="10"/>
      <c r="P5" s="10"/>
      <c r="Q5" s="11"/>
      <c r="R5" s="11"/>
    </row>
    <row r="6" spans="2:18" x14ac:dyDescent="0.2">
      <c r="B6" s="160" t="s">
        <v>136</v>
      </c>
      <c r="C6" s="161"/>
      <c r="D6" s="42"/>
      <c r="E6" s="47"/>
      <c r="F6" s="47"/>
      <c r="G6" s="51"/>
      <c r="I6" s="39"/>
      <c r="J6" s="3"/>
      <c r="K6" s="10"/>
      <c r="L6" s="10"/>
      <c r="M6" s="10"/>
      <c r="N6" s="10"/>
      <c r="O6" s="10"/>
      <c r="P6" s="10"/>
      <c r="Q6" s="11"/>
      <c r="R6" s="11"/>
    </row>
    <row r="7" spans="2:18" ht="11.25" customHeight="1" x14ac:dyDescent="0.2">
      <c r="B7" s="151" t="s">
        <v>141</v>
      </c>
      <c r="C7" s="152"/>
      <c r="D7" s="43">
        <v>17</v>
      </c>
      <c r="E7" s="48">
        <v>12</v>
      </c>
      <c r="F7" s="48">
        <v>22</v>
      </c>
      <c r="G7" s="52">
        <v>45</v>
      </c>
      <c r="I7" s="39"/>
      <c r="J7" s="3"/>
      <c r="K7" s="10"/>
      <c r="L7" s="10"/>
      <c r="M7" s="10"/>
      <c r="N7" s="117"/>
      <c r="O7" s="10"/>
      <c r="P7" s="10"/>
      <c r="Q7" s="11"/>
      <c r="R7" s="11"/>
    </row>
    <row r="8" spans="2:18" ht="12" customHeight="1" x14ac:dyDescent="0.15">
      <c r="B8" s="151" t="s">
        <v>142</v>
      </c>
      <c r="C8" s="152"/>
      <c r="D8" s="43">
        <v>36</v>
      </c>
      <c r="E8" s="48">
        <v>33</v>
      </c>
      <c r="F8" s="48">
        <v>38</v>
      </c>
      <c r="G8" s="52">
        <v>40</v>
      </c>
      <c r="I8" s="39"/>
      <c r="J8" s="3"/>
      <c r="K8" s="10"/>
      <c r="L8" s="10"/>
      <c r="M8" s="10"/>
      <c r="N8" s="117"/>
      <c r="O8" s="10"/>
      <c r="P8" s="10"/>
      <c r="Q8" s="11"/>
      <c r="R8" s="11"/>
    </row>
    <row r="9" spans="2:18" ht="12" customHeight="1" x14ac:dyDescent="0.2">
      <c r="B9" s="158" t="s">
        <v>143</v>
      </c>
      <c r="C9" s="159"/>
      <c r="D9" s="55">
        <v>47</v>
      </c>
      <c r="E9" s="56">
        <v>55</v>
      </c>
      <c r="F9" s="56">
        <v>40</v>
      </c>
      <c r="G9" s="57">
        <v>15</v>
      </c>
      <c r="I9" s="3"/>
      <c r="J9" s="3"/>
      <c r="K9" s="10"/>
      <c r="L9" s="10"/>
      <c r="M9" s="10"/>
      <c r="N9" s="10"/>
      <c r="O9" s="10"/>
      <c r="P9" s="10"/>
      <c r="Q9" s="11"/>
      <c r="R9" s="11"/>
    </row>
    <row r="10" spans="2:18" ht="11.25" customHeight="1" x14ac:dyDescent="0.2">
      <c r="B10" s="168" t="s">
        <v>137</v>
      </c>
      <c r="C10" s="169"/>
      <c r="D10" s="58">
        <v>70.23</v>
      </c>
      <c r="E10" s="59">
        <v>78.13</v>
      </c>
      <c r="F10" s="59">
        <v>61.28</v>
      </c>
      <c r="G10" s="60">
        <v>57.35</v>
      </c>
      <c r="I10" s="13"/>
      <c r="J10" s="12"/>
      <c r="K10" s="5"/>
      <c r="L10" s="5"/>
      <c r="M10" s="5"/>
      <c r="N10" s="5"/>
      <c r="O10" s="5"/>
      <c r="P10" s="5"/>
      <c r="Q10" s="14"/>
      <c r="R10" s="14"/>
    </row>
    <row r="11" spans="2:18" ht="11.25" customHeight="1" x14ac:dyDescent="0.2">
      <c r="B11" s="162" t="s">
        <v>138</v>
      </c>
      <c r="C11" s="163"/>
      <c r="D11" s="44"/>
      <c r="E11" s="49"/>
      <c r="F11" s="49"/>
      <c r="G11" s="53"/>
      <c r="I11" s="13"/>
      <c r="J11" s="12"/>
      <c r="K11" s="5"/>
      <c r="L11" s="5"/>
      <c r="M11" s="5"/>
      <c r="N11" s="5"/>
      <c r="O11" s="5"/>
      <c r="P11" s="5"/>
      <c r="Q11" s="14"/>
      <c r="R11" s="14"/>
    </row>
    <row r="12" spans="2:18" ht="9.75" customHeight="1" x14ac:dyDescent="0.15">
      <c r="B12" s="164" t="s">
        <v>139</v>
      </c>
      <c r="C12" s="165"/>
      <c r="D12" s="44">
        <v>43.88</v>
      </c>
      <c r="E12" s="49">
        <v>50.51</v>
      </c>
      <c r="F12" s="49">
        <v>35.85</v>
      </c>
      <c r="G12" s="53">
        <v>16.399999999999999</v>
      </c>
      <c r="I12" s="15"/>
      <c r="J12" s="12"/>
      <c r="K12" s="5"/>
      <c r="L12" s="5"/>
      <c r="M12" s="5"/>
      <c r="N12" s="5"/>
      <c r="O12" s="5"/>
      <c r="P12" s="5"/>
      <c r="Q12" s="14"/>
      <c r="R12" s="14"/>
    </row>
    <row r="13" spans="2:18" ht="12" customHeight="1" x14ac:dyDescent="0.2">
      <c r="B13" s="166" t="s">
        <v>140</v>
      </c>
      <c r="C13" s="167"/>
      <c r="D13" s="45">
        <v>27.97</v>
      </c>
      <c r="E13" s="50">
        <v>28.18</v>
      </c>
      <c r="F13" s="50">
        <v>28.14</v>
      </c>
      <c r="G13" s="54">
        <v>30.71</v>
      </c>
      <c r="I13" s="15"/>
      <c r="J13" s="12"/>
      <c r="K13" s="5"/>
      <c r="L13" s="5"/>
      <c r="M13" s="5"/>
      <c r="N13" s="5"/>
      <c r="O13" s="5"/>
      <c r="P13" s="5"/>
      <c r="Q13" s="14"/>
      <c r="R13" s="14"/>
    </row>
    <row r="14" spans="2:18" ht="11.1" x14ac:dyDescent="0.15">
      <c r="B14" s="4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2:18" ht="12.75" customHeight="1" x14ac:dyDescent="0.2">
      <c r="B15" s="148" t="s">
        <v>61</v>
      </c>
      <c r="C15" s="148"/>
      <c r="D15" s="148"/>
      <c r="E15" s="148"/>
      <c r="F15" s="148"/>
      <c r="G15" s="148"/>
    </row>
    <row r="16" spans="2:18" ht="37.5" customHeight="1" x14ac:dyDescent="0.2">
      <c r="B16" s="147" t="s">
        <v>146</v>
      </c>
      <c r="C16" s="147"/>
      <c r="D16" s="147"/>
      <c r="E16" s="147"/>
      <c r="F16" s="147"/>
      <c r="G16" s="147"/>
      <c r="H16" s="117"/>
    </row>
    <row r="17" spans="2:12" ht="22.5" customHeight="1" x14ac:dyDescent="0.2">
      <c r="B17" s="148" t="s">
        <v>62</v>
      </c>
      <c r="C17" s="148"/>
      <c r="D17" s="148"/>
      <c r="E17" s="148"/>
      <c r="F17" s="148"/>
      <c r="G17" s="148"/>
      <c r="H17" s="38"/>
      <c r="I17" s="38"/>
      <c r="J17" s="38"/>
      <c r="K17" s="38"/>
      <c r="L17" s="38"/>
    </row>
  </sheetData>
  <mergeCells count="15">
    <mergeCell ref="B17:G17"/>
    <mergeCell ref="G4:G5"/>
    <mergeCell ref="B7:C7"/>
    <mergeCell ref="B8:C8"/>
    <mergeCell ref="B1:G1"/>
    <mergeCell ref="B5:C5"/>
    <mergeCell ref="D4:F4"/>
    <mergeCell ref="B16:G16"/>
    <mergeCell ref="B15:G15"/>
    <mergeCell ref="B9:C9"/>
    <mergeCell ref="B6:C6"/>
    <mergeCell ref="B11:C11"/>
    <mergeCell ref="B12:C12"/>
    <mergeCell ref="B13:C13"/>
    <mergeCell ref="B10:C1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T21"/>
  <sheetViews>
    <sheetView workbookViewId="0">
      <selection activeCell="O25" sqref="O25"/>
    </sheetView>
  </sheetViews>
  <sheetFormatPr baseColWidth="10" defaultColWidth="10.85546875" defaultRowHeight="11.25" x14ac:dyDescent="0.2"/>
  <cols>
    <col min="1" max="6" width="10.85546875" style="2"/>
    <col min="7" max="7" width="10.42578125" style="2" customWidth="1"/>
    <col min="8" max="9" width="17.28515625" style="2" customWidth="1"/>
    <col min="10" max="16384" width="10.85546875" style="2"/>
  </cols>
  <sheetData>
    <row r="2" spans="2:20" x14ac:dyDescent="0.2">
      <c r="B2" s="173" t="s">
        <v>110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"/>
      <c r="O2" s="108"/>
      <c r="P2" s="1"/>
      <c r="T2" s="115"/>
    </row>
    <row r="3" spans="2:20" ht="11.1" x14ac:dyDescent="0.15">
      <c r="L3" s="119" t="s">
        <v>63</v>
      </c>
    </row>
    <row r="4" spans="2:20" ht="15" customHeight="1" x14ac:dyDescent="0.2">
      <c r="B4" s="175" t="s">
        <v>66</v>
      </c>
      <c r="C4" s="176"/>
      <c r="D4" s="177"/>
      <c r="E4" s="174" t="s">
        <v>111</v>
      </c>
      <c r="F4" s="171"/>
      <c r="G4" s="171"/>
      <c r="H4" s="171"/>
      <c r="I4" s="171"/>
      <c r="J4" s="171" t="s">
        <v>106</v>
      </c>
      <c r="K4" s="171"/>
      <c r="L4" s="172"/>
      <c r="N4" s="36"/>
      <c r="T4" s="117"/>
    </row>
    <row r="5" spans="2:20" x14ac:dyDescent="0.2">
      <c r="B5" s="178"/>
      <c r="C5" s="179"/>
      <c r="D5" s="180"/>
      <c r="E5" s="41" t="s">
        <v>29</v>
      </c>
      <c r="F5" s="41" t="s">
        <v>30</v>
      </c>
      <c r="G5" s="41" t="s">
        <v>31</v>
      </c>
      <c r="H5" s="41" t="s">
        <v>43</v>
      </c>
      <c r="I5" s="41" t="s">
        <v>44</v>
      </c>
      <c r="J5" s="41" t="s">
        <v>29</v>
      </c>
      <c r="K5" s="41" t="s">
        <v>30</v>
      </c>
      <c r="L5" s="72" t="s">
        <v>31</v>
      </c>
      <c r="N5" s="36"/>
      <c r="T5" s="117"/>
    </row>
    <row r="6" spans="2:20" x14ac:dyDescent="0.2">
      <c r="B6" s="76" t="s">
        <v>67</v>
      </c>
      <c r="C6" s="77"/>
      <c r="D6" s="78"/>
      <c r="E6" s="106">
        <v>29.13</v>
      </c>
      <c r="F6" s="70">
        <v>32.11</v>
      </c>
      <c r="G6" s="70">
        <v>25.91</v>
      </c>
      <c r="H6" s="75">
        <v>34.49</v>
      </c>
      <c r="I6" s="73">
        <v>22.6</v>
      </c>
      <c r="J6" s="107">
        <v>15.47</v>
      </c>
      <c r="K6" s="70">
        <v>19.04</v>
      </c>
      <c r="L6" s="69">
        <v>10.78</v>
      </c>
      <c r="N6" s="36"/>
      <c r="T6" s="117"/>
    </row>
    <row r="7" spans="2:20" x14ac:dyDescent="0.2">
      <c r="B7" s="181" t="s">
        <v>68</v>
      </c>
      <c r="C7" s="182"/>
      <c r="D7" s="183"/>
      <c r="E7" s="106">
        <v>49.68</v>
      </c>
      <c r="F7" s="70">
        <v>48.72</v>
      </c>
      <c r="G7" s="70">
        <v>50.72</v>
      </c>
      <c r="H7" s="73">
        <v>46.92</v>
      </c>
      <c r="I7" s="73">
        <v>53.09</v>
      </c>
      <c r="J7" s="107">
        <v>47.55</v>
      </c>
      <c r="K7" s="70">
        <v>50.05</v>
      </c>
      <c r="L7" s="70">
        <v>44.26</v>
      </c>
      <c r="N7" s="36"/>
      <c r="T7" s="117"/>
    </row>
    <row r="8" spans="2:20" x14ac:dyDescent="0.2">
      <c r="B8" s="184" t="s">
        <v>69</v>
      </c>
      <c r="C8" s="185"/>
      <c r="D8" s="186"/>
      <c r="E8" s="101">
        <v>21.19</v>
      </c>
      <c r="F8" s="71">
        <v>19.170000000000002</v>
      </c>
      <c r="G8" s="71">
        <v>23.37</v>
      </c>
      <c r="H8" s="74">
        <v>18.57</v>
      </c>
      <c r="I8" s="74">
        <v>24.31</v>
      </c>
      <c r="J8" s="101">
        <v>36.979999999999997</v>
      </c>
      <c r="K8" s="71">
        <v>30.92</v>
      </c>
      <c r="L8" s="71">
        <v>44.96</v>
      </c>
    </row>
    <row r="10" spans="2:20" ht="11.25" customHeight="1" x14ac:dyDescent="0.2">
      <c r="B10" s="170" t="s">
        <v>70</v>
      </c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79"/>
      <c r="N10" s="3"/>
    </row>
    <row r="11" spans="2:20" ht="22.5" customHeight="1" x14ac:dyDescent="0.2">
      <c r="B11" s="148" t="s">
        <v>124</v>
      </c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17"/>
    </row>
    <row r="12" spans="2:20" x14ac:dyDescent="0.2">
      <c r="B12" s="145" t="s">
        <v>101</v>
      </c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38"/>
    </row>
    <row r="20" ht="22.5" customHeight="1" x14ac:dyDescent="0.15"/>
    <row r="21" ht="22.5" customHeight="1" x14ac:dyDescent="0.15"/>
  </sheetData>
  <mergeCells count="9">
    <mergeCell ref="B10:L10"/>
    <mergeCell ref="B11:L11"/>
    <mergeCell ref="B12:L12"/>
    <mergeCell ref="J4:L4"/>
    <mergeCell ref="B2:M2"/>
    <mergeCell ref="E4:I4"/>
    <mergeCell ref="B4:D5"/>
    <mergeCell ref="B7:D7"/>
    <mergeCell ref="B8:D8"/>
  </mergeCells>
  <pageMargins left="0.70866141732283472" right="0.70866141732283472" top="0.74803149606299213" bottom="0.74803149606299213" header="0.31496062992125984" footer="0.31496062992125984"/>
  <pageSetup paperSize="9" scale="88" fitToWidth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8"/>
  <sheetViews>
    <sheetView topLeftCell="C6" workbookViewId="0">
      <selection activeCell="E27" sqref="E27"/>
    </sheetView>
  </sheetViews>
  <sheetFormatPr baseColWidth="10" defaultColWidth="10.85546875" defaultRowHeight="11.25" x14ac:dyDescent="0.2"/>
  <cols>
    <col min="1" max="1" width="10.85546875" style="2"/>
    <col min="2" max="2" width="17.140625" style="2" customWidth="1"/>
    <col min="3" max="3" width="53.28515625" style="2" customWidth="1"/>
    <col min="4" max="4" width="10.140625" style="2" customWidth="1"/>
    <col min="5" max="7" width="25.7109375" style="2" customWidth="1"/>
    <col min="8" max="16384" width="10.85546875" style="2"/>
  </cols>
  <sheetData>
    <row r="2" spans="2:7" x14ac:dyDescent="0.2">
      <c r="B2" s="145" t="s">
        <v>112</v>
      </c>
      <c r="C2" s="145"/>
      <c r="D2" s="145"/>
      <c r="E2" s="145"/>
      <c r="F2" s="145"/>
      <c r="G2" s="145"/>
    </row>
    <row r="4" spans="2:7" ht="11.25" customHeight="1" x14ac:dyDescent="0.2">
      <c r="B4" s="139" t="s">
        <v>0</v>
      </c>
      <c r="C4" s="140"/>
      <c r="D4" s="141"/>
      <c r="E4" s="149" t="s">
        <v>28</v>
      </c>
      <c r="F4" s="149" t="s">
        <v>113</v>
      </c>
      <c r="G4" s="149" t="s">
        <v>1</v>
      </c>
    </row>
    <row r="5" spans="2:7" ht="22.5" customHeight="1" x14ac:dyDescent="0.2">
      <c r="B5" s="193"/>
      <c r="C5" s="143"/>
      <c r="D5" s="144"/>
      <c r="E5" s="194"/>
      <c r="F5" s="194"/>
      <c r="G5" s="150"/>
    </row>
    <row r="6" spans="2:7" ht="22.5" x14ac:dyDescent="0.2">
      <c r="B6" s="86" t="s">
        <v>2</v>
      </c>
      <c r="C6" s="87" t="s">
        <v>3</v>
      </c>
      <c r="D6" s="88" t="s">
        <v>71</v>
      </c>
      <c r="E6" s="41" t="s">
        <v>4</v>
      </c>
      <c r="F6" s="41" t="s">
        <v>4</v>
      </c>
      <c r="G6" s="41" t="s">
        <v>4</v>
      </c>
    </row>
    <row r="7" spans="2:7" x14ac:dyDescent="0.2">
      <c r="B7" s="190" t="s">
        <v>5</v>
      </c>
      <c r="C7" s="84" t="s">
        <v>6</v>
      </c>
      <c r="D7" s="109" t="s">
        <v>72</v>
      </c>
      <c r="E7" s="80" t="s">
        <v>7</v>
      </c>
      <c r="F7" s="80" t="s">
        <v>7</v>
      </c>
      <c r="G7" s="80" t="s">
        <v>7</v>
      </c>
    </row>
    <row r="8" spans="2:7" x14ac:dyDescent="0.2">
      <c r="B8" s="191"/>
      <c r="C8" s="85" t="s">
        <v>8</v>
      </c>
      <c r="D8" s="110" t="s">
        <v>73</v>
      </c>
      <c r="E8" s="81" t="s">
        <v>9</v>
      </c>
      <c r="F8" s="81" t="s">
        <v>54</v>
      </c>
      <c r="G8" s="81" t="s">
        <v>9</v>
      </c>
    </row>
    <row r="9" spans="2:7" x14ac:dyDescent="0.2">
      <c r="B9" s="187" t="s">
        <v>46</v>
      </c>
      <c r="C9" s="83" t="s">
        <v>94</v>
      </c>
      <c r="D9" s="109" t="s">
        <v>74</v>
      </c>
      <c r="E9" s="80" t="s">
        <v>7</v>
      </c>
      <c r="F9" s="80" t="s">
        <v>7</v>
      </c>
      <c r="G9" s="80" t="s">
        <v>7</v>
      </c>
    </row>
    <row r="10" spans="2:7" x14ac:dyDescent="0.2">
      <c r="B10" s="187"/>
      <c r="C10" s="83" t="s">
        <v>95</v>
      </c>
      <c r="D10" s="109" t="s">
        <v>75</v>
      </c>
      <c r="E10" s="80" t="s">
        <v>9</v>
      </c>
      <c r="F10" s="80" t="s">
        <v>10</v>
      </c>
      <c r="G10" s="80" t="s">
        <v>48</v>
      </c>
    </row>
    <row r="11" spans="2:7" x14ac:dyDescent="0.2">
      <c r="B11" s="187"/>
      <c r="C11" s="83" t="s">
        <v>96</v>
      </c>
      <c r="D11" s="109" t="s">
        <v>76</v>
      </c>
      <c r="E11" s="80" t="s">
        <v>48</v>
      </c>
      <c r="F11" s="80" t="s">
        <v>10</v>
      </c>
      <c r="G11" s="80" t="s">
        <v>9</v>
      </c>
    </row>
    <row r="12" spans="2:7" ht="11.25" customHeight="1" x14ac:dyDescent="0.2">
      <c r="B12" s="188"/>
      <c r="C12" s="85" t="s">
        <v>97</v>
      </c>
      <c r="D12" s="111" t="s">
        <v>77</v>
      </c>
      <c r="E12" s="81" t="s">
        <v>47</v>
      </c>
      <c r="F12" s="81" t="s">
        <v>48</v>
      </c>
      <c r="G12" s="81" t="s">
        <v>57</v>
      </c>
    </row>
    <row r="13" spans="2:7" x14ac:dyDescent="0.2">
      <c r="B13" s="192" t="s">
        <v>11</v>
      </c>
      <c r="C13" s="83" t="s">
        <v>98</v>
      </c>
      <c r="D13" s="109" t="s">
        <v>78</v>
      </c>
      <c r="E13" s="80" t="s">
        <v>7</v>
      </c>
      <c r="F13" s="80" t="s">
        <v>7</v>
      </c>
      <c r="G13" s="80" t="s">
        <v>7</v>
      </c>
    </row>
    <row r="14" spans="2:7" x14ac:dyDescent="0.2">
      <c r="B14" s="188"/>
      <c r="C14" s="85" t="s">
        <v>99</v>
      </c>
      <c r="D14" s="112" t="s">
        <v>79</v>
      </c>
      <c r="E14" s="81" t="s">
        <v>9</v>
      </c>
      <c r="F14" s="81" t="s">
        <v>9</v>
      </c>
      <c r="G14" s="81" t="s">
        <v>59</v>
      </c>
    </row>
    <row r="15" spans="2:7" x14ac:dyDescent="0.2">
      <c r="B15" s="187" t="s">
        <v>14</v>
      </c>
      <c r="C15" s="83" t="s">
        <v>15</v>
      </c>
      <c r="D15" s="109" t="s">
        <v>78</v>
      </c>
      <c r="E15" s="80" t="s">
        <v>7</v>
      </c>
      <c r="F15" s="80" t="s">
        <v>7</v>
      </c>
      <c r="G15" s="80" t="s">
        <v>7</v>
      </c>
    </row>
    <row r="16" spans="2:7" x14ac:dyDescent="0.2">
      <c r="B16" s="187"/>
      <c r="C16" s="83" t="s">
        <v>16</v>
      </c>
      <c r="D16" s="109" t="s">
        <v>79</v>
      </c>
      <c r="E16" s="80" t="s">
        <v>9</v>
      </c>
      <c r="F16" s="80" t="s">
        <v>55</v>
      </c>
      <c r="G16" s="80" t="s">
        <v>60</v>
      </c>
    </row>
    <row r="17" spans="2:10" x14ac:dyDescent="0.2">
      <c r="B17" s="187"/>
      <c r="C17" s="83" t="s">
        <v>17</v>
      </c>
      <c r="D17" s="109" t="s">
        <v>80</v>
      </c>
      <c r="E17" s="80" t="s">
        <v>7</v>
      </c>
      <c r="F17" s="80" t="s">
        <v>7</v>
      </c>
      <c r="G17" s="80" t="s">
        <v>7</v>
      </c>
    </row>
    <row r="18" spans="2:10" x14ac:dyDescent="0.2">
      <c r="B18" s="187"/>
      <c r="C18" s="83" t="s">
        <v>18</v>
      </c>
      <c r="D18" s="109" t="s">
        <v>81</v>
      </c>
      <c r="E18" s="80" t="s">
        <v>9</v>
      </c>
      <c r="F18" s="80" t="s">
        <v>12</v>
      </c>
      <c r="G18" s="80" t="s">
        <v>56</v>
      </c>
    </row>
    <row r="19" spans="2:10" x14ac:dyDescent="0.2">
      <c r="B19" s="187"/>
      <c r="C19" s="83" t="s">
        <v>19</v>
      </c>
      <c r="D19" s="109" t="s">
        <v>82</v>
      </c>
      <c r="E19" s="80" t="s">
        <v>7</v>
      </c>
      <c r="F19" s="80" t="s">
        <v>7</v>
      </c>
      <c r="G19" s="80" t="s">
        <v>7</v>
      </c>
    </row>
    <row r="20" spans="2:10" x14ac:dyDescent="0.2">
      <c r="B20" s="187"/>
      <c r="C20" s="83" t="s">
        <v>45</v>
      </c>
      <c r="D20" s="109" t="s">
        <v>83</v>
      </c>
      <c r="E20" s="80" t="s">
        <v>56</v>
      </c>
      <c r="F20" s="80" t="s">
        <v>21</v>
      </c>
      <c r="G20" s="80" t="s">
        <v>21</v>
      </c>
    </row>
    <row r="21" spans="2:10" ht="11.25" customHeight="1" x14ac:dyDescent="0.2">
      <c r="B21" s="187"/>
      <c r="C21" s="83" t="s">
        <v>22</v>
      </c>
      <c r="D21" s="109" t="s">
        <v>84</v>
      </c>
      <c r="E21" s="80" t="s">
        <v>9</v>
      </c>
      <c r="F21" s="80" t="s">
        <v>9</v>
      </c>
      <c r="G21" s="80" t="s">
        <v>9</v>
      </c>
    </row>
    <row r="22" spans="2:10" x14ac:dyDescent="0.2">
      <c r="B22" s="188"/>
      <c r="C22" s="85" t="s">
        <v>23</v>
      </c>
      <c r="D22" s="111" t="s">
        <v>85</v>
      </c>
      <c r="E22" s="81" t="s">
        <v>52</v>
      </c>
      <c r="F22" s="81" t="s">
        <v>20</v>
      </c>
      <c r="G22" s="81" t="s">
        <v>58</v>
      </c>
    </row>
    <row r="23" spans="2:10" x14ac:dyDescent="0.2">
      <c r="B23" s="187" t="s">
        <v>49</v>
      </c>
      <c r="C23" s="83" t="s">
        <v>50</v>
      </c>
      <c r="D23" s="109" t="s">
        <v>86</v>
      </c>
      <c r="E23" s="80" t="s">
        <v>7</v>
      </c>
      <c r="F23" s="80" t="s">
        <v>7</v>
      </c>
      <c r="G23" s="80" t="s">
        <v>7</v>
      </c>
    </row>
    <row r="24" spans="2:10" x14ac:dyDescent="0.2">
      <c r="B24" s="188"/>
      <c r="C24" s="85" t="s">
        <v>114</v>
      </c>
      <c r="D24" s="111" t="s">
        <v>87</v>
      </c>
      <c r="E24" s="81" t="s">
        <v>9</v>
      </c>
      <c r="F24" s="81" t="s">
        <v>9</v>
      </c>
      <c r="G24" s="81" t="s">
        <v>9</v>
      </c>
    </row>
    <row r="25" spans="2:10" x14ac:dyDescent="0.2">
      <c r="B25" s="187" t="s">
        <v>115</v>
      </c>
      <c r="C25" s="83" t="s">
        <v>51</v>
      </c>
      <c r="D25" s="109" t="s">
        <v>88</v>
      </c>
      <c r="E25" s="80" t="s">
        <v>7</v>
      </c>
      <c r="F25" s="80" t="s">
        <v>7</v>
      </c>
      <c r="G25" s="80" t="s">
        <v>7</v>
      </c>
    </row>
    <row r="26" spans="2:10" x14ac:dyDescent="0.2">
      <c r="B26" s="188"/>
      <c r="C26" s="85" t="s">
        <v>116</v>
      </c>
      <c r="D26" s="111" t="s">
        <v>89</v>
      </c>
      <c r="E26" s="81" t="s">
        <v>53</v>
      </c>
      <c r="F26" s="81" t="s">
        <v>9</v>
      </c>
      <c r="G26" s="81" t="s">
        <v>9</v>
      </c>
    </row>
    <row r="27" spans="2:10" x14ac:dyDescent="0.2">
      <c r="B27" s="190" t="s">
        <v>64</v>
      </c>
      <c r="C27" s="84" t="s">
        <v>24</v>
      </c>
      <c r="D27" s="113" t="s">
        <v>90</v>
      </c>
      <c r="E27" s="135" t="s">
        <v>153</v>
      </c>
      <c r="F27" s="135" t="s">
        <v>153</v>
      </c>
      <c r="G27" s="82" t="s">
        <v>7</v>
      </c>
    </row>
    <row r="28" spans="2:10" x14ac:dyDescent="0.2">
      <c r="B28" s="191"/>
      <c r="C28" s="85" t="s">
        <v>25</v>
      </c>
      <c r="D28" s="111" t="s">
        <v>91</v>
      </c>
      <c r="E28" s="136" t="s">
        <v>153</v>
      </c>
      <c r="F28" s="136" t="s">
        <v>153</v>
      </c>
      <c r="G28" s="81" t="s">
        <v>9</v>
      </c>
    </row>
    <row r="29" spans="2:10" x14ac:dyDescent="0.2">
      <c r="B29" s="187" t="s">
        <v>26</v>
      </c>
      <c r="C29" s="83" t="s">
        <v>117</v>
      </c>
      <c r="D29" s="109" t="s">
        <v>92</v>
      </c>
      <c r="E29" s="137" t="s">
        <v>153</v>
      </c>
      <c r="F29" s="137" t="s">
        <v>153</v>
      </c>
      <c r="G29" s="80" t="s">
        <v>7</v>
      </c>
    </row>
    <row r="30" spans="2:10" x14ac:dyDescent="0.2">
      <c r="B30" s="188"/>
      <c r="C30" s="85" t="s">
        <v>27</v>
      </c>
      <c r="D30" s="111" t="s">
        <v>77</v>
      </c>
      <c r="E30" s="136" t="s">
        <v>153</v>
      </c>
      <c r="F30" s="136" t="s">
        <v>153</v>
      </c>
      <c r="G30" s="81" t="s">
        <v>9</v>
      </c>
    </row>
    <row r="31" spans="2:10" ht="11.1" x14ac:dyDescent="0.15">
      <c r="B31" s="3"/>
      <c r="C31" s="3"/>
      <c r="D31" s="3"/>
      <c r="E31" s="3"/>
      <c r="F31" s="3"/>
      <c r="G31" s="3"/>
    </row>
    <row r="32" spans="2:10" ht="11.1" x14ac:dyDescent="0.15">
      <c r="B32" s="189"/>
      <c r="C32" s="189"/>
      <c r="D32" s="89"/>
      <c r="E32" s="189"/>
      <c r="F32" s="189"/>
      <c r="G32" s="189"/>
      <c r="I32" s="36"/>
      <c r="J32" s="118"/>
    </row>
    <row r="34" spans="2:9" ht="14.25" customHeight="1" x14ac:dyDescent="0.15">
      <c r="B34" s="195" t="s">
        <v>119</v>
      </c>
      <c r="C34" s="146"/>
      <c r="D34" s="146"/>
      <c r="E34" s="146"/>
      <c r="F34" s="146"/>
      <c r="G34" s="146"/>
    </row>
    <row r="35" spans="2:9" ht="33.75" customHeight="1" x14ac:dyDescent="0.2">
      <c r="B35" s="148" t="s">
        <v>147</v>
      </c>
      <c r="C35" s="148"/>
      <c r="D35" s="148"/>
      <c r="E35" s="148"/>
      <c r="F35" s="148"/>
      <c r="G35" s="148"/>
    </row>
    <row r="36" spans="2:9" ht="12.75" customHeight="1" x14ac:dyDescent="0.2">
      <c r="B36" s="148" t="s">
        <v>118</v>
      </c>
      <c r="C36" s="148"/>
      <c r="D36" s="148"/>
      <c r="E36" s="148"/>
      <c r="F36" s="148"/>
      <c r="G36" s="148"/>
      <c r="I36" s="117"/>
    </row>
    <row r="37" spans="2:9" x14ac:dyDescent="0.2">
      <c r="B37" s="170" t="s">
        <v>148</v>
      </c>
      <c r="C37" s="170"/>
      <c r="D37" s="170"/>
      <c r="E37" s="170"/>
      <c r="F37" s="170"/>
      <c r="G37" s="170"/>
    </row>
    <row r="38" spans="2:9" x14ac:dyDescent="0.2">
      <c r="B38" s="170" t="s">
        <v>93</v>
      </c>
      <c r="C38" s="170"/>
      <c r="D38" s="170"/>
      <c r="E38" s="170"/>
      <c r="F38" s="170"/>
      <c r="G38" s="170"/>
    </row>
  </sheetData>
  <mergeCells count="20">
    <mergeCell ref="B34:G34"/>
    <mergeCell ref="B35:G35"/>
    <mergeCell ref="B36:G36"/>
    <mergeCell ref="B37:G37"/>
    <mergeCell ref="B38:G38"/>
    <mergeCell ref="B7:B8"/>
    <mergeCell ref="B2:G2"/>
    <mergeCell ref="B4:D5"/>
    <mergeCell ref="E4:E5"/>
    <mergeCell ref="F4:F5"/>
    <mergeCell ref="G4:G5"/>
    <mergeCell ref="B29:B30"/>
    <mergeCell ref="B32:C32"/>
    <mergeCell ref="E32:G32"/>
    <mergeCell ref="B27:B28"/>
    <mergeCell ref="B9:B12"/>
    <mergeCell ref="B13:B14"/>
    <mergeCell ref="B15:B22"/>
    <mergeCell ref="B23:B24"/>
    <mergeCell ref="B25:B26"/>
  </mergeCells>
  <pageMargins left="0.7" right="0.7" top="0.75" bottom="0.75" header="0.3" footer="0.3"/>
  <pageSetup paperSize="9" orientation="portrait" verticalDpi="0" r:id="rId1"/>
  <ignoredErrors>
    <ignoredError sqref="D30 D7:D2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21"/>
  <sheetViews>
    <sheetView topLeftCell="D1" workbookViewId="0">
      <selection activeCell="K21" sqref="K21"/>
    </sheetView>
  </sheetViews>
  <sheetFormatPr baseColWidth="10" defaultColWidth="10.85546875" defaultRowHeight="11.25" x14ac:dyDescent="0.2"/>
  <cols>
    <col min="1" max="1" width="10.85546875" style="2"/>
    <col min="2" max="2" width="17.140625" style="2" customWidth="1"/>
    <col min="3" max="3" width="30" style="2" customWidth="1"/>
    <col min="4" max="16384" width="10.85546875" style="2"/>
  </cols>
  <sheetData>
    <row r="2" spans="2:22" x14ac:dyDescent="0.2">
      <c r="B2" s="145" t="s">
        <v>40</v>
      </c>
      <c r="C2" s="145"/>
      <c r="D2" s="145"/>
      <c r="E2" s="145"/>
      <c r="F2" s="145"/>
      <c r="G2" s="145"/>
      <c r="H2" s="145"/>
      <c r="I2" s="145"/>
      <c r="K2" s="12"/>
      <c r="L2" s="3"/>
      <c r="M2" s="3"/>
      <c r="N2" s="3"/>
      <c r="O2" s="3"/>
      <c r="P2" s="3"/>
      <c r="Q2" s="3"/>
      <c r="R2" s="3"/>
      <c r="S2" s="3"/>
      <c r="T2" s="3"/>
    </row>
    <row r="3" spans="2:22" ht="11.1" x14ac:dyDescent="0.15">
      <c r="K3" s="3"/>
      <c r="L3" s="3"/>
      <c r="M3" s="3"/>
      <c r="N3" s="3"/>
      <c r="O3" s="3"/>
      <c r="P3" s="3"/>
      <c r="Q3" s="3"/>
      <c r="R3" s="3"/>
      <c r="S3" s="3"/>
      <c r="T3" s="3"/>
    </row>
    <row r="4" spans="2:22" ht="11.1" x14ac:dyDescent="0.15">
      <c r="D4" s="174" t="s">
        <v>111</v>
      </c>
      <c r="E4" s="171"/>
      <c r="F4" s="172"/>
      <c r="G4" s="140" t="s">
        <v>107</v>
      </c>
      <c r="H4" s="140"/>
      <c r="I4" s="140"/>
      <c r="J4" s="21"/>
      <c r="K4" s="39"/>
      <c r="L4" s="3"/>
      <c r="M4" s="117"/>
      <c r="N4" s="16"/>
      <c r="O4" s="16"/>
      <c r="P4" s="207"/>
      <c r="Q4" s="207"/>
      <c r="R4" s="207"/>
      <c r="S4" s="207"/>
      <c r="T4" s="207"/>
    </row>
    <row r="5" spans="2:22" ht="11.1" x14ac:dyDescent="0.15">
      <c r="D5" s="40" t="s">
        <v>29</v>
      </c>
      <c r="E5" s="41" t="s">
        <v>30</v>
      </c>
      <c r="F5" s="90" t="s">
        <v>31</v>
      </c>
      <c r="G5" s="41" t="s">
        <v>29</v>
      </c>
      <c r="H5" s="41" t="s">
        <v>30</v>
      </c>
      <c r="I5" s="41" t="s">
        <v>31</v>
      </c>
      <c r="K5" s="3"/>
      <c r="L5" s="3"/>
      <c r="M5" s="10"/>
      <c r="N5" s="10"/>
      <c r="O5" s="10"/>
      <c r="P5" s="10"/>
      <c r="Q5" s="10"/>
      <c r="R5" s="10"/>
      <c r="S5" s="12"/>
      <c r="T5" s="17"/>
    </row>
    <row r="6" spans="2:22" ht="11.1" x14ac:dyDescent="0.15">
      <c r="B6" s="197" t="s">
        <v>37</v>
      </c>
      <c r="C6" s="198"/>
      <c r="D6" s="102">
        <v>12.49</v>
      </c>
      <c r="E6" s="53">
        <v>11.44</v>
      </c>
      <c r="F6" s="92">
        <v>13.67</v>
      </c>
      <c r="G6" s="104">
        <v>1.6</v>
      </c>
      <c r="H6" s="53">
        <v>1.6</v>
      </c>
      <c r="I6" s="53">
        <v>1.6</v>
      </c>
      <c r="K6" s="201"/>
      <c r="L6" s="201"/>
      <c r="M6" s="5"/>
      <c r="N6" s="5"/>
      <c r="O6" s="5"/>
      <c r="P6" s="5"/>
      <c r="Q6" s="5"/>
      <c r="R6" s="5"/>
      <c r="S6" s="14"/>
      <c r="T6" s="14"/>
    </row>
    <row r="7" spans="2:22" ht="11.1" x14ac:dyDescent="0.15">
      <c r="B7" s="204" t="s">
        <v>42</v>
      </c>
      <c r="C7" s="205"/>
      <c r="D7" s="102"/>
      <c r="E7" s="53"/>
      <c r="F7" s="92"/>
      <c r="G7" s="105"/>
      <c r="H7" s="54"/>
      <c r="I7" s="54"/>
      <c r="K7" s="19"/>
      <c r="L7" s="19"/>
      <c r="M7" s="5"/>
      <c r="N7" s="5"/>
      <c r="O7" s="5"/>
      <c r="P7" s="5"/>
      <c r="Q7" s="5"/>
      <c r="R7" s="5"/>
      <c r="S7" s="14"/>
      <c r="T7" s="14"/>
    </row>
    <row r="8" spans="2:22" ht="11.25" customHeight="1" x14ac:dyDescent="0.2">
      <c r="B8" s="151" t="s">
        <v>151</v>
      </c>
      <c r="C8" s="152"/>
      <c r="D8" s="102">
        <f>0.73+12.23</f>
        <v>12.96</v>
      </c>
      <c r="E8" s="53">
        <f>0.97+16.65</f>
        <v>17.619999999999997</v>
      </c>
      <c r="F8" s="92">
        <f>0.46+7.32</f>
        <v>7.78</v>
      </c>
      <c r="G8" s="209">
        <v>93.3</v>
      </c>
      <c r="H8" s="211">
        <v>94</v>
      </c>
      <c r="I8" s="211">
        <v>92.3</v>
      </c>
      <c r="K8" s="202"/>
      <c r="L8" s="20"/>
      <c r="M8" s="203"/>
      <c r="N8" s="203"/>
      <c r="O8" s="203"/>
      <c r="P8" s="5"/>
      <c r="Q8" s="5"/>
      <c r="R8" s="5"/>
      <c r="S8" s="14"/>
      <c r="T8" s="14"/>
    </row>
    <row r="9" spans="2:22" ht="12" customHeight="1" x14ac:dyDescent="0.2">
      <c r="B9" s="158" t="s">
        <v>152</v>
      </c>
      <c r="C9" s="159"/>
      <c r="D9" s="103">
        <f>2.57+48.34</f>
        <v>50.910000000000004</v>
      </c>
      <c r="E9" s="54">
        <f>52.28+3.67</f>
        <v>55.95</v>
      </c>
      <c r="F9" s="93">
        <f>1.34+43.94</f>
        <v>45.28</v>
      </c>
      <c r="G9" s="210"/>
      <c r="H9" s="212"/>
      <c r="I9" s="212"/>
      <c r="K9" s="202"/>
      <c r="L9" s="20"/>
      <c r="M9" s="203"/>
      <c r="N9" s="203"/>
      <c r="O9" s="203"/>
      <c r="P9" s="5"/>
      <c r="Q9" s="5"/>
      <c r="R9" s="5"/>
      <c r="S9" s="14"/>
      <c r="T9" s="14"/>
      <c r="U9" s="196"/>
      <c r="V9" s="196"/>
    </row>
    <row r="10" spans="2:22" x14ac:dyDescent="0.2">
      <c r="B10" s="199" t="s">
        <v>13</v>
      </c>
      <c r="C10" s="200"/>
      <c r="D10" s="102">
        <v>24</v>
      </c>
      <c r="E10" s="53">
        <v>15</v>
      </c>
      <c r="F10" s="92">
        <v>33</v>
      </c>
      <c r="G10" s="104">
        <v>5</v>
      </c>
      <c r="H10" s="53">
        <v>4</v>
      </c>
      <c r="I10" s="94">
        <v>6</v>
      </c>
      <c r="K10" s="201"/>
      <c r="L10" s="201"/>
      <c r="M10" s="5"/>
      <c r="N10" s="5"/>
      <c r="O10" s="5"/>
      <c r="P10" s="5"/>
      <c r="Q10" s="5"/>
      <c r="R10" s="5"/>
      <c r="S10" s="14"/>
      <c r="T10" s="14"/>
      <c r="U10" s="196"/>
      <c r="V10" s="196"/>
    </row>
    <row r="11" spans="2:22" x14ac:dyDescent="0.2">
      <c r="B11" s="158" t="s">
        <v>41</v>
      </c>
      <c r="C11" s="159"/>
      <c r="D11" s="103">
        <v>8</v>
      </c>
      <c r="E11" s="54">
        <v>5</v>
      </c>
      <c r="F11" s="93">
        <v>12</v>
      </c>
      <c r="G11" s="105">
        <v>3</v>
      </c>
      <c r="H11" s="54">
        <v>2</v>
      </c>
      <c r="I11" s="54">
        <v>2.7</v>
      </c>
      <c r="K11" s="208"/>
      <c r="L11" s="208"/>
      <c r="M11" s="5"/>
      <c r="N11" s="5"/>
      <c r="O11" s="5"/>
      <c r="P11" s="5"/>
      <c r="Q11" s="5"/>
      <c r="R11" s="5"/>
      <c r="S11" s="14"/>
      <c r="T11" s="14"/>
    </row>
    <row r="13" spans="2:22" x14ac:dyDescent="0.2">
      <c r="B13" s="206" t="s">
        <v>102</v>
      </c>
      <c r="C13" s="206"/>
      <c r="D13" s="206"/>
      <c r="E13" s="206"/>
      <c r="F13" s="206"/>
      <c r="G13" s="206"/>
      <c r="H13" s="206"/>
      <c r="I13" s="206"/>
      <c r="K13" s="115"/>
    </row>
    <row r="14" spans="2:22" ht="22.5" customHeight="1" x14ac:dyDescent="0.2">
      <c r="B14" s="148" t="s">
        <v>120</v>
      </c>
      <c r="C14" s="148"/>
      <c r="D14" s="148"/>
      <c r="E14" s="148"/>
      <c r="F14" s="148"/>
      <c r="G14" s="148"/>
      <c r="H14" s="148"/>
      <c r="I14" s="148"/>
      <c r="J14" s="8"/>
    </row>
    <row r="15" spans="2:22" ht="22.5" customHeight="1" x14ac:dyDescent="0.2">
      <c r="B15" s="138" t="s">
        <v>100</v>
      </c>
      <c r="C15" s="138"/>
      <c r="D15" s="138"/>
      <c r="E15" s="138"/>
      <c r="F15" s="138"/>
      <c r="G15" s="138"/>
      <c r="H15" s="138"/>
      <c r="I15" s="138"/>
    </row>
    <row r="16" spans="2:22" ht="22.5" customHeight="1" x14ac:dyDescent="0.2">
      <c r="B16" s="148" t="s">
        <v>122</v>
      </c>
      <c r="C16" s="148"/>
      <c r="D16" s="148"/>
      <c r="E16" s="148"/>
      <c r="F16" s="148"/>
      <c r="G16" s="148"/>
      <c r="H16" s="148"/>
      <c r="I16" s="148"/>
      <c r="K16" s="117"/>
    </row>
    <row r="17" spans="2:9" x14ac:dyDescent="0.2">
      <c r="B17" s="1" t="s">
        <v>149</v>
      </c>
      <c r="C17" s="38"/>
      <c r="D17" s="38"/>
      <c r="E17" s="38"/>
      <c r="F17" s="38"/>
      <c r="G17" s="38"/>
      <c r="H17" s="38"/>
      <c r="I17" s="38"/>
    </row>
    <row r="21" spans="2:9" ht="11.1" x14ac:dyDescent="0.15">
      <c r="D21" s="8"/>
    </row>
  </sheetData>
  <mergeCells count="26">
    <mergeCell ref="B14:I14"/>
    <mergeCell ref="B15:I15"/>
    <mergeCell ref="B16:I16"/>
    <mergeCell ref="B13:I13"/>
    <mergeCell ref="P4:T4"/>
    <mergeCell ref="K11:L11"/>
    <mergeCell ref="G8:G9"/>
    <mergeCell ref="H8:H9"/>
    <mergeCell ref="I8:I9"/>
    <mergeCell ref="B2:I2"/>
    <mergeCell ref="G4:I4"/>
    <mergeCell ref="D4:F4"/>
    <mergeCell ref="B11:C11"/>
    <mergeCell ref="U9:U10"/>
    <mergeCell ref="V9:V10"/>
    <mergeCell ref="B6:C6"/>
    <mergeCell ref="B10:C10"/>
    <mergeCell ref="K6:L6"/>
    <mergeCell ref="K8:K9"/>
    <mergeCell ref="M8:M9"/>
    <mergeCell ref="N8:N9"/>
    <mergeCell ref="O8:O9"/>
    <mergeCell ref="K10:L10"/>
    <mergeCell ref="B8:C8"/>
    <mergeCell ref="B9:C9"/>
    <mergeCell ref="B7:C7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X23"/>
  <sheetViews>
    <sheetView tabSelected="1" workbookViewId="0">
      <selection activeCell="L29" sqref="L29"/>
    </sheetView>
  </sheetViews>
  <sheetFormatPr baseColWidth="10" defaultColWidth="10.85546875" defaultRowHeight="11.25" x14ac:dyDescent="0.2"/>
  <cols>
    <col min="1" max="1" width="10.85546875" style="2"/>
    <col min="2" max="2" width="19.7109375" style="2" customWidth="1"/>
    <col min="3" max="16384" width="10.85546875" style="2"/>
  </cols>
  <sheetData>
    <row r="2" spans="2:24" ht="15" customHeight="1" x14ac:dyDescent="0.2">
      <c r="B2" s="213" t="s">
        <v>123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</row>
    <row r="4" spans="2:24" ht="11.1" x14ac:dyDescent="0.15">
      <c r="H4" s="119" t="s">
        <v>63</v>
      </c>
    </row>
    <row r="5" spans="2:24" ht="15" customHeight="1" x14ac:dyDescent="0.2">
      <c r="C5" s="139" t="s">
        <v>121</v>
      </c>
      <c r="D5" s="140"/>
      <c r="E5" s="140"/>
      <c r="F5" s="140" t="s">
        <v>106</v>
      </c>
      <c r="G5" s="140"/>
      <c r="H5" s="141"/>
      <c r="K5" s="36"/>
      <c r="M5" s="117"/>
    </row>
    <row r="6" spans="2:24" x14ac:dyDescent="0.2">
      <c r="C6" s="142"/>
      <c r="D6" s="143"/>
      <c r="E6" s="143"/>
      <c r="F6" s="143"/>
      <c r="G6" s="143"/>
      <c r="H6" s="144"/>
    </row>
    <row r="7" spans="2:24" ht="11.1" x14ac:dyDescent="0.15">
      <c r="C7" s="87" t="s">
        <v>29</v>
      </c>
      <c r="D7" s="87" t="s">
        <v>30</v>
      </c>
      <c r="E7" s="87" t="s">
        <v>31</v>
      </c>
      <c r="F7" s="87" t="s">
        <v>29</v>
      </c>
      <c r="G7" s="87" t="s">
        <v>30</v>
      </c>
      <c r="H7" s="95" t="s">
        <v>31</v>
      </c>
    </row>
    <row r="8" spans="2:24" x14ac:dyDescent="0.2">
      <c r="B8" s="98" t="s">
        <v>38</v>
      </c>
      <c r="C8" s="100">
        <v>14.91</v>
      </c>
      <c r="D8" s="69">
        <v>11.54</v>
      </c>
      <c r="E8" s="69">
        <v>18.07</v>
      </c>
      <c r="F8" s="100">
        <v>3.03</v>
      </c>
      <c r="G8" s="69">
        <v>3.59</v>
      </c>
      <c r="H8" s="96">
        <v>2.39</v>
      </c>
      <c r="W8" s="6"/>
      <c r="X8" s="6"/>
    </row>
    <row r="9" spans="2:24" ht="11.1" x14ac:dyDescent="0.15">
      <c r="B9" s="99" t="s">
        <v>39</v>
      </c>
      <c r="C9" s="101">
        <v>31.46</v>
      </c>
      <c r="D9" s="71">
        <v>28.45</v>
      </c>
      <c r="E9" s="71">
        <v>34.29</v>
      </c>
      <c r="F9" s="101">
        <v>16.05</v>
      </c>
      <c r="G9" s="71">
        <v>18.3</v>
      </c>
      <c r="H9" s="97">
        <v>13.53</v>
      </c>
      <c r="W9" s="6"/>
      <c r="X9" s="6"/>
    </row>
    <row r="11" spans="2:24" x14ac:dyDescent="0.2">
      <c r="B11" s="138" t="s">
        <v>103</v>
      </c>
      <c r="C11" s="138"/>
      <c r="D11" s="138"/>
      <c r="E11" s="138"/>
      <c r="F11" s="138"/>
      <c r="G11" s="138"/>
      <c r="H11" s="138"/>
      <c r="I11" s="91"/>
      <c r="J11" s="91"/>
      <c r="K11" s="91"/>
      <c r="L11" s="91"/>
      <c r="M11" s="91"/>
      <c r="N11" s="91"/>
    </row>
    <row r="12" spans="2:24" ht="35.25" customHeight="1" x14ac:dyDescent="0.2">
      <c r="B12" s="216" t="s">
        <v>145</v>
      </c>
      <c r="C12" s="216"/>
      <c r="D12" s="216"/>
      <c r="E12" s="216"/>
      <c r="F12" s="216"/>
      <c r="G12" s="216"/>
      <c r="H12" s="216"/>
      <c r="I12" s="37"/>
      <c r="J12" s="37"/>
      <c r="K12" s="37"/>
      <c r="L12" s="37"/>
      <c r="M12" s="117"/>
      <c r="N12" s="37"/>
    </row>
    <row r="13" spans="2:24" ht="23.25" customHeight="1" x14ac:dyDescent="0.2">
      <c r="B13" s="138" t="s">
        <v>150</v>
      </c>
      <c r="C13" s="138"/>
      <c r="D13" s="138"/>
      <c r="E13" s="138"/>
      <c r="F13" s="138"/>
      <c r="G13" s="138"/>
      <c r="H13" s="138"/>
      <c r="I13" s="38"/>
      <c r="J13" s="38"/>
      <c r="K13" s="38"/>
      <c r="L13" s="38"/>
      <c r="M13" s="38"/>
      <c r="N13" s="38"/>
    </row>
    <row r="21" spans="2:14" ht="11.1" x14ac:dyDescent="0.15">
      <c r="B21" s="1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</row>
    <row r="22" spans="2:14" ht="22.5" customHeight="1" x14ac:dyDescent="0.15">
      <c r="B22" s="7"/>
      <c r="C22" s="215"/>
      <c r="D22" s="215"/>
      <c r="E22" s="215"/>
      <c r="F22" s="215"/>
      <c r="G22" s="215"/>
      <c r="H22" s="215"/>
      <c r="I22" s="215"/>
      <c r="J22" s="215"/>
      <c r="K22" s="215"/>
      <c r="L22" s="215"/>
      <c r="M22" s="215"/>
      <c r="N22" s="215"/>
    </row>
    <row r="23" spans="2:14" ht="11.1" x14ac:dyDescent="0.15">
      <c r="B23" s="1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</row>
  </sheetData>
  <mergeCells count="9">
    <mergeCell ref="F5:H6"/>
    <mergeCell ref="B2:N2"/>
    <mergeCell ref="C21:N21"/>
    <mergeCell ref="C22:N22"/>
    <mergeCell ref="C23:N23"/>
    <mergeCell ref="C5:E6"/>
    <mergeCell ref="B11:H11"/>
    <mergeCell ref="B12:H12"/>
    <mergeCell ref="B13:H13"/>
  </mergeCells>
  <pageMargins left="0.70866141732283472" right="0.70866141732283472" top="0.74803149606299213" bottom="0.74803149606299213" header="0.31496062992125984" footer="0.31496062992125984"/>
  <pageSetup paperSize="9" scale="88" fitToWidth="2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0"/>
  <sheetViews>
    <sheetView topLeftCell="A9" zoomScale="110" zoomScaleNormal="110" workbookViewId="0">
      <selection activeCell="B35" sqref="B35"/>
    </sheetView>
  </sheetViews>
  <sheetFormatPr baseColWidth="10" defaultColWidth="10.85546875" defaultRowHeight="11.25" x14ac:dyDescent="0.2"/>
  <cols>
    <col min="1" max="1" width="10.85546875" style="2"/>
    <col min="2" max="2" width="29.85546875" style="2" customWidth="1"/>
    <col min="3" max="16384" width="10.85546875" style="2"/>
  </cols>
  <sheetData>
    <row r="2" spans="2:18" ht="22.5" customHeight="1" x14ac:dyDescent="0.15">
      <c r="B2" s="217" t="s">
        <v>133</v>
      </c>
      <c r="C2" s="217"/>
      <c r="D2" s="217"/>
      <c r="E2" s="217"/>
      <c r="G2" s="12"/>
      <c r="H2" s="3"/>
      <c r="I2" s="3"/>
      <c r="J2" s="3"/>
      <c r="K2" s="3"/>
      <c r="L2" s="3"/>
      <c r="M2" s="3"/>
      <c r="N2" s="3"/>
      <c r="O2" s="3"/>
      <c r="P2" s="3"/>
    </row>
    <row r="3" spans="2:18" ht="11.1" x14ac:dyDescent="0.15">
      <c r="G3" s="3"/>
      <c r="H3" s="3"/>
      <c r="I3" s="3"/>
      <c r="J3" s="3"/>
      <c r="K3" s="3"/>
      <c r="L3" s="3"/>
      <c r="M3" s="3"/>
      <c r="N3" s="3"/>
      <c r="O3" s="3"/>
      <c r="P3" s="3"/>
    </row>
    <row r="4" spans="2:18" ht="21.95" x14ac:dyDescent="0.15">
      <c r="C4" s="46" t="s">
        <v>130</v>
      </c>
      <c r="D4" s="46" t="s">
        <v>131</v>
      </c>
      <c r="E4" s="46" t="s">
        <v>132</v>
      </c>
      <c r="G4" s="3"/>
      <c r="H4" s="3"/>
      <c r="I4" s="10"/>
      <c r="J4" s="10"/>
      <c r="K4" s="10"/>
      <c r="L4" s="10"/>
      <c r="M4" s="10"/>
      <c r="N4" s="10"/>
      <c r="O4" s="12"/>
      <c r="P4" s="122"/>
    </row>
    <row r="5" spans="2:18" ht="11.1" x14ac:dyDescent="0.15">
      <c r="B5" s="127" t="s">
        <v>105</v>
      </c>
      <c r="C5" s="102"/>
      <c r="D5" s="53"/>
      <c r="E5" s="94"/>
      <c r="G5" s="124"/>
      <c r="H5" s="124"/>
      <c r="I5" s="5"/>
      <c r="J5" s="5"/>
      <c r="K5" s="5"/>
      <c r="L5" s="5"/>
      <c r="M5" s="5"/>
      <c r="N5" s="5"/>
      <c r="O5" s="14"/>
      <c r="P5" s="14"/>
    </row>
    <row r="6" spans="2:18" ht="11.25" customHeight="1" x14ac:dyDescent="0.2">
      <c r="B6" s="121" t="s">
        <v>29</v>
      </c>
      <c r="C6" s="133">
        <v>13.61</v>
      </c>
      <c r="D6" s="133">
        <v>2.4900000000000002</v>
      </c>
      <c r="E6" s="134">
        <f>C6+D6</f>
        <v>16.100000000000001</v>
      </c>
      <c r="G6" s="202"/>
      <c r="H6" s="128"/>
      <c r="I6" s="203"/>
      <c r="J6" s="203"/>
      <c r="K6" s="203"/>
      <c r="L6" s="5"/>
      <c r="M6" s="5"/>
      <c r="N6" s="5"/>
      <c r="O6" s="14"/>
      <c r="P6" s="14"/>
    </row>
    <row r="7" spans="2:18" ht="12" customHeight="1" x14ac:dyDescent="0.2">
      <c r="B7" s="120" t="s">
        <v>30</v>
      </c>
      <c r="C7" s="130">
        <v>7.89</v>
      </c>
      <c r="D7" s="131">
        <v>1.7</v>
      </c>
      <c r="E7" s="131">
        <f t="shared" ref="E7:E20" si="0">C7+D7</f>
        <v>9.59</v>
      </c>
      <c r="G7" s="202"/>
      <c r="H7" s="128"/>
      <c r="I7" s="203"/>
      <c r="J7" s="203"/>
      <c r="K7" s="203"/>
      <c r="L7" s="5"/>
      <c r="M7" s="5"/>
      <c r="N7" s="5"/>
      <c r="O7" s="14"/>
      <c r="P7" s="14"/>
      <c r="Q7" s="196"/>
      <c r="R7" s="196"/>
    </row>
    <row r="8" spans="2:18" ht="12" customHeight="1" x14ac:dyDescent="0.2">
      <c r="B8" s="121" t="s">
        <v>31</v>
      </c>
      <c r="C8" s="133">
        <v>19.989999999999998</v>
      </c>
      <c r="D8" s="133">
        <v>3.37</v>
      </c>
      <c r="E8" s="134">
        <f t="shared" si="0"/>
        <v>23.36</v>
      </c>
      <c r="G8" s="125"/>
      <c r="H8" s="128"/>
      <c r="I8" s="126"/>
      <c r="J8" s="126"/>
      <c r="K8" s="126"/>
      <c r="L8" s="5"/>
      <c r="M8" s="5"/>
      <c r="N8" s="5"/>
      <c r="O8" s="14"/>
      <c r="P8" s="14"/>
      <c r="Q8" s="196"/>
      <c r="R8" s="196"/>
    </row>
    <row r="9" spans="2:18" ht="12" customHeight="1" x14ac:dyDescent="0.2">
      <c r="B9" s="120" t="s">
        <v>125</v>
      </c>
      <c r="C9" s="130">
        <v>22.53</v>
      </c>
      <c r="D9" s="131">
        <v>3.29</v>
      </c>
      <c r="E9" s="131">
        <f t="shared" si="0"/>
        <v>25.82</v>
      </c>
      <c r="G9" s="125"/>
      <c r="H9" s="128"/>
      <c r="I9" s="126"/>
      <c r="J9" s="126"/>
      <c r="K9" s="126"/>
      <c r="L9" s="5"/>
      <c r="M9" s="5"/>
      <c r="N9" s="5"/>
      <c r="O9" s="14"/>
      <c r="P9" s="14"/>
      <c r="Q9" s="196"/>
      <c r="R9" s="196"/>
    </row>
    <row r="10" spans="2:18" ht="12" customHeight="1" x14ac:dyDescent="0.2">
      <c r="B10" s="120" t="s">
        <v>126</v>
      </c>
      <c r="C10" s="130">
        <v>11.18</v>
      </c>
      <c r="D10" s="131">
        <v>2.21</v>
      </c>
      <c r="E10" s="131">
        <f t="shared" si="0"/>
        <v>13.39</v>
      </c>
      <c r="G10" s="125"/>
      <c r="H10" s="128"/>
      <c r="I10" s="126"/>
      <c r="J10" s="126"/>
      <c r="K10" s="126"/>
      <c r="L10" s="5"/>
      <c r="M10" s="5"/>
      <c r="N10" s="5"/>
      <c r="O10" s="14"/>
      <c r="P10" s="14"/>
      <c r="Q10" s="196"/>
      <c r="R10" s="196"/>
    </row>
    <row r="11" spans="2:18" ht="12" customHeight="1" x14ac:dyDescent="0.2">
      <c r="B11" s="121" t="s">
        <v>127</v>
      </c>
      <c r="C11" s="133">
        <v>4.5599999999999996</v>
      </c>
      <c r="D11" s="133">
        <v>1.74</v>
      </c>
      <c r="E11" s="134">
        <f t="shared" si="0"/>
        <v>6.3</v>
      </c>
      <c r="G11" s="125"/>
      <c r="H11" s="128"/>
      <c r="I11" s="126"/>
      <c r="J11" s="126"/>
      <c r="K11" s="126"/>
      <c r="L11" s="5"/>
      <c r="M11" s="5"/>
      <c r="N11" s="5"/>
      <c r="O11" s="14"/>
      <c r="P11" s="14"/>
      <c r="Q11" s="196"/>
      <c r="R11" s="196"/>
    </row>
    <row r="12" spans="2:18" ht="12" customHeight="1" x14ac:dyDescent="0.2">
      <c r="B12" s="120" t="s">
        <v>128</v>
      </c>
      <c r="C12" s="130">
        <v>17.39</v>
      </c>
      <c r="D12" s="131">
        <v>3.21</v>
      </c>
      <c r="E12" s="131">
        <f t="shared" si="0"/>
        <v>20.6</v>
      </c>
      <c r="G12" s="125"/>
      <c r="H12" s="128"/>
      <c r="I12" s="126"/>
      <c r="J12" s="126"/>
      <c r="K12" s="126"/>
      <c r="L12" s="5"/>
      <c r="M12" s="5"/>
      <c r="N12" s="5"/>
      <c r="O12" s="14"/>
      <c r="P12" s="14"/>
      <c r="Q12" s="196"/>
      <c r="R12" s="196"/>
    </row>
    <row r="13" spans="2:18" ht="12" customHeight="1" x14ac:dyDescent="0.2">
      <c r="B13" s="121" t="s">
        <v>129</v>
      </c>
      <c r="C13" s="133">
        <v>9.73</v>
      </c>
      <c r="D13" s="133">
        <v>1.75</v>
      </c>
      <c r="E13" s="134">
        <f t="shared" si="0"/>
        <v>11.48</v>
      </c>
      <c r="G13" s="125"/>
      <c r="H13" s="128"/>
      <c r="I13" s="126"/>
      <c r="J13" s="126"/>
      <c r="K13" s="126"/>
      <c r="L13" s="5"/>
      <c r="M13" s="5"/>
      <c r="N13" s="5"/>
      <c r="O13" s="14"/>
      <c r="P13" s="14"/>
      <c r="Q13" s="196"/>
      <c r="R13" s="196"/>
    </row>
    <row r="14" spans="2:18" x14ac:dyDescent="0.2">
      <c r="B14" s="127" t="s">
        <v>106</v>
      </c>
      <c r="C14" s="130"/>
      <c r="D14" s="131"/>
      <c r="E14" s="132"/>
      <c r="G14" s="201"/>
      <c r="H14" s="201"/>
      <c r="I14" s="5"/>
      <c r="J14" s="5"/>
      <c r="K14" s="5"/>
      <c r="L14" s="5"/>
      <c r="M14" s="5"/>
      <c r="N14" s="5"/>
      <c r="O14" s="14"/>
      <c r="P14" s="14"/>
      <c r="Q14" s="196"/>
      <c r="R14" s="196"/>
    </row>
    <row r="15" spans="2:18" ht="11.1" x14ac:dyDescent="0.15">
      <c r="B15" s="121" t="s">
        <v>29</v>
      </c>
      <c r="C15" s="133">
        <v>9.67</v>
      </c>
      <c r="D15" s="133">
        <v>0.94</v>
      </c>
      <c r="E15" s="134">
        <f t="shared" si="0"/>
        <v>10.61</v>
      </c>
      <c r="G15" s="124"/>
      <c r="H15" s="124"/>
      <c r="I15" s="5"/>
      <c r="J15" s="5"/>
      <c r="K15" s="5"/>
      <c r="L15" s="5"/>
      <c r="M15" s="5"/>
      <c r="N15" s="5"/>
      <c r="O15" s="14"/>
      <c r="P15" s="14"/>
      <c r="Q15" s="123"/>
      <c r="R15" s="123"/>
    </row>
    <row r="16" spans="2:18" ht="11.1" x14ac:dyDescent="0.15">
      <c r="B16" s="120" t="s">
        <v>30</v>
      </c>
      <c r="C16" s="130">
        <v>7.21</v>
      </c>
      <c r="D16" s="131">
        <v>0.81</v>
      </c>
      <c r="E16" s="131">
        <f t="shared" si="0"/>
        <v>8.02</v>
      </c>
      <c r="G16" s="124"/>
      <c r="H16" s="124"/>
      <c r="I16" s="5"/>
      <c r="J16" s="5"/>
      <c r="K16" s="5"/>
      <c r="L16" s="5"/>
      <c r="M16" s="5"/>
      <c r="N16" s="5"/>
      <c r="O16" s="14"/>
      <c r="P16" s="14"/>
      <c r="Q16" s="123"/>
      <c r="R16" s="123"/>
    </row>
    <row r="17" spans="2:18" ht="11.1" x14ac:dyDescent="0.15">
      <c r="B17" s="121" t="s">
        <v>31</v>
      </c>
      <c r="C17" s="133">
        <v>12.96</v>
      </c>
      <c r="D17" s="133">
        <v>1.1200000000000001</v>
      </c>
      <c r="E17" s="134">
        <f t="shared" si="0"/>
        <v>14.080000000000002</v>
      </c>
      <c r="G17" s="124"/>
      <c r="H17" s="124"/>
      <c r="I17" s="5"/>
      <c r="J17" s="5"/>
      <c r="K17" s="5"/>
      <c r="L17" s="5"/>
      <c r="M17" s="5"/>
      <c r="N17" s="5"/>
      <c r="O17" s="14"/>
      <c r="P17" s="14"/>
      <c r="Q17" s="123"/>
      <c r="R17" s="123"/>
    </row>
    <row r="18" spans="2:18" ht="11.1" x14ac:dyDescent="0.15">
      <c r="B18" s="120" t="s">
        <v>125</v>
      </c>
      <c r="C18" s="130">
        <v>15.9</v>
      </c>
      <c r="D18" s="131">
        <v>1.6</v>
      </c>
      <c r="E18" s="131">
        <f t="shared" si="0"/>
        <v>17.5</v>
      </c>
      <c r="G18" s="124"/>
      <c r="H18" s="124"/>
      <c r="I18" s="5"/>
      <c r="J18" s="5"/>
      <c r="K18" s="5"/>
      <c r="L18" s="5"/>
      <c r="M18" s="5"/>
      <c r="N18" s="5"/>
      <c r="O18" s="14"/>
      <c r="P18" s="14"/>
      <c r="Q18" s="123"/>
      <c r="R18" s="123"/>
    </row>
    <row r="19" spans="2:18" x14ac:dyDescent="0.2">
      <c r="B19" s="120" t="s">
        <v>126</v>
      </c>
      <c r="C19" s="130">
        <v>5.97</v>
      </c>
      <c r="D19" s="131">
        <v>0.43</v>
      </c>
      <c r="E19" s="131">
        <f t="shared" si="0"/>
        <v>6.3999999999999995</v>
      </c>
      <c r="G19" s="208"/>
      <c r="H19" s="208"/>
      <c r="I19" s="5"/>
      <c r="J19" s="5"/>
      <c r="K19" s="5"/>
      <c r="L19" s="5"/>
      <c r="M19" s="5"/>
      <c r="N19" s="5"/>
      <c r="O19" s="14"/>
      <c r="P19" s="14"/>
    </row>
    <row r="20" spans="2:18" ht="11.1" x14ac:dyDescent="0.15">
      <c r="B20" s="121" t="s">
        <v>127</v>
      </c>
      <c r="C20" s="133">
        <v>2.94</v>
      </c>
      <c r="D20" s="133">
        <v>0.35</v>
      </c>
      <c r="E20" s="134">
        <f t="shared" si="0"/>
        <v>3.29</v>
      </c>
    </row>
    <row r="21" spans="2:18" ht="11.1" x14ac:dyDescent="0.15">
      <c r="B21" s="129"/>
    </row>
    <row r="22" spans="2:18" ht="11.1" x14ac:dyDescent="0.15">
      <c r="B22" s="206"/>
      <c r="C22" s="206"/>
      <c r="D22" s="206"/>
      <c r="E22" s="206"/>
      <c r="G22" s="115"/>
    </row>
    <row r="23" spans="2:18" ht="22.5" customHeight="1" x14ac:dyDescent="0.15">
      <c r="B23" s="148"/>
      <c r="C23" s="148"/>
      <c r="D23" s="148"/>
      <c r="E23" s="148"/>
      <c r="F23" s="8"/>
    </row>
    <row r="24" spans="2:18" ht="22.5" customHeight="1" x14ac:dyDescent="0.2">
      <c r="B24" s="138" t="s">
        <v>134</v>
      </c>
      <c r="C24" s="138"/>
      <c r="D24" s="138"/>
      <c r="E24" s="138"/>
    </row>
    <row r="25" spans="2:18" ht="45" customHeight="1" x14ac:dyDescent="0.2">
      <c r="B25" s="148" t="s">
        <v>144</v>
      </c>
      <c r="C25" s="148"/>
      <c r="D25" s="148"/>
      <c r="E25" s="148"/>
      <c r="G25" s="117"/>
    </row>
    <row r="26" spans="2:18" ht="22.5" customHeight="1" x14ac:dyDescent="0.2">
      <c r="B26" s="148" t="s">
        <v>149</v>
      </c>
      <c r="C26" s="148"/>
      <c r="D26" s="148"/>
      <c r="E26" s="148"/>
    </row>
    <row r="30" spans="2:18" ht="11.1" x14ac:dyDescent="0.15">
      <c r="C30" s="8"/>
    </row>
  </sheetData>
  <mergeCells count="14">
    <mergeCell ref="B2:E2"/>
    <mergeCell ref="I6:I7"/>
    <mergeCell ref="J6:J7"/>
    <mergeCell ref="K6:K7"/>
    <mergeCell ref="Q7:Q14"/>
    <mergeCell ref="R7:R14"/>
    <mergeCell ref="B26:E26"/>
    <mergeCell ref="G19:H19"/>
    <mergeCell ref="B22:E22"/>
    <mergeCell ref="B23:E23"/>
    <mergeCell ref="B24:E24"/>
    <mergeCell ref="B25:E25"/>
    <mergeCell ref="G14:H14"/>
    <mergeCell ref="G6:G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Graphique 1</vt:lpstr>
      <vt:lpstr>Tableau 1</vt:lpstr>
      <vt:lpstr>Graphique 2</vt:lpstr>
      <vt:lpstr>Tableau 2</vt:lpstr>
      <vt:lpstr>Tableau 3</vt:lpstr>
      <vt:lpstr>Graphique 3</vt:lpstr>
      <vt:lpstr>Tableau 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2018-05-30T07:56:00Z</dcterms:modified>
</cp:coreProperties>
</file>