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defaultThemeVersion="124226"/>
  <mc:AlternateContent xmlns:mc="http://schemas.openxmlformats.org/markup-compatibility/2006">
    <mc:Choice Requires="x15">
      <x15ac:absPath xmlns:x15ac="http://schemas.microsoft.com/office/spreadsheetml/2010/11/ac" url="C:\Users\Bob and Math\Desktop\Retraites 2020\V5\EXCEL\"/>
    </mc:Choice>
  </mc:AlternateContent>
  <xr:revisionPtr revIDLastSave="0" documentId="13_ncr:1_{80B7A3C8-6134-4329-96B4-5759AA0124C2}" xr6:coauthVersionLast="45" xr6:coauthVersionMax="45" xr10:uidLastSave="{00000000-0000-0000-0000-000000000000}"/>
  <bookViews>
    <workbookView xWindow="-120" yWindow="-120" windowWidth="29040" windowHeight="15840" activeTab="6" xr2:uid="{00000000-000D-0000-FFFF-FFFF00000000}"/>
  </bookViews>
  <sheets>
    <sheet name="F.4_Tableau1" sheetId="1" r:id="rId1"/>
    <sheet name="F.4_Graphique1" sheetId="2" r:id="rId2"/>
    <sheet name="F.4_Graphique2" sheetId="8" r:id="rId3"/>
    <sheet name="F.4_Graphique3" sheetId="7" r:id="rId4"/>
    <sheet name="F.4_Graphique 4a" sheetId="6" r:id="rId5"/>
    <sheet name="F.4_Graphique 4b" sheetId="5" r:id="rId6"/>
    <sheet name="Tableau Complémentaire" sheetId="9" r:id="rId7"/>
  </sheets>
  <externalReferences>
    <externalReference r:id="rId8"/>
    <externalReference r:id="rId9"/>
    <externalReference r:id="rId10"/>
    <externalReference r:id="rId11"/>
    <externalReference r:id="rId12"/>
    <externalReference r:id="rId13"/>
    <externalReference r:id="rId14"/>
    <externalReference r:id="rId1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 i="8" l="1"/>
  <c r="G5" i="8" s="1"/>
  <c r="G7" i="8"/>
  <c r="G8" i="8"/>
  <c r="G9" i="8"/>
  <c r="G10" i="8"/>
  <c r="G11" i="8"/>
  <c r="G12" i="8"/>
  <c r="G13" i="8"/>
  <c r="G14" i="8"/>
  <c r="G15" i="8"/>
  <c r="G16" i="8"/>
  <c r="G17" i="8"/>
  <c r="G18" i="8"/>
  <c r="G19" i="8"/>
  <c r="G20" i="8"/>
  <c r="G21" i="8"/>
  <c r="G22" i="8"/>
  <c r="G23" i="8"/>
  <c r="G24" i="8"/>
  <c r="G25" i="8"/>
  <c r="G26" i="8"/>
  <c r="G27" i="8"/>
  <c r="G28" i="8"/>
  <c r="G29" i="8"/>
  <c r="G30" i="8"/>
  <c r="J33" i="7" l="1"/>
  <c r="K33" i="7"/>
  <c r="L33" i="7"/>
  <c r="M33" i="7"/>
  <c r="N33" i="7"/>
  <c r="O33" i="7"/>
  <c r="P33" i="7"/>
  <c r="J34" i="7"/>
  <c r="K34" i="7"/>
  <c r="L34" i="7"/>
  <c r="M34" i="7"/>
  <c r="N34" i="7"/>
  <c r="O34" i="7"/>
  <c r="P34" i="7"/>
  <c r="J35" i="7"/>
  <c r="K35" i="7"/>
  <c r="L35" i="7"/>
  <c r="M35" i="7"/>
  <c r="N35" i="7"/>
  <c r="O35" i="7"/>
  <c r="P35" i="7"/>
  <c r="J36" i="7"/>
  <c r="K36" i="7"/>
  <c r="L36" i="7"/>
  <c r="M36" i="7"/>
  <c r="N36" i="7"/>
  <c r="O36" i="7"/>
  <c r="P36" i="7"/>
  <c r="J37" i="7"/>
  <c r="K37" i="7"/>
  <c r="L37" i="7"/>
  <c r="M37" i="7"/>
  <c r="N37" i="7"/>
  <c r="O37" i="7"/>
  <c r="P37" i="7"/>
  <c r="J38" i="7"/>
  <c r="K38" i="7"/>
  <c r="L38" i="7"/>
  <c r="M38" i="7"/>
  <c r="N38" i="7"/>
  <c r="O38" i="7"/>
  <c r="P38" i="7"/>
  <c r="J39" i="7"/>
  <c r="K39" i="7"/>
  <c r="L39" i="7"/>
  <c r="M39" i="7"/>
  <c r="N39" i="7"/>
  <c r="O39" i="7"/>
  <c r="P39" i="7"/>
  <c r="J40" i="7"/>
  <c r="K40" i="7"/>
  <c r="L40" i="7"/>
  <c r="M40" i="7"/>
  <c r="N40" i="7"/>
  <c r="O40" i="7"/>
  <c r="P40" i="7"/>
  <c r="J41" i="7"/>
  <c r="K41" i="7"/>
  <c r="L41" i="7"/>
  <c r="M41" i="7"/>
  <c r="N41" i="7"/>
  <c r="O41" i="7"/>
  <c r="P41" i="7"/>
  <c r="J42" i="7"/>
  <c r="K42" i="7"/>
  <c r="L42" i="7"/>
  <c r="M42" i="7"/>
  <c r="N42" i="7"/>
  <c r="O42" i="7"/>
  <c r="P42" i="7"/>
  <c r="J43" i="7"/>
  <c r="K43" i="7"/>
  <c r="L43" i="7"/>
  <c r="M43" i="7"/>
  <c r="N43" i="7"/>
  <c r="O43" i="7"/>
  <c r="P43" i="7"/>
  <c r="J44" i="7"/>
  <c r="K44" i="7"/>
  <c r="L44" i="7"/>
  <c r="M44" i="7"/>
  <c r="N44" i="7"/>
  <c r="O44" i="7"/>
  <c r="P44" i="7"/>
  <c r="J45" i="7"/>
  <c r="K45" i="7"/>
  <c r="L45" i="7"/>
  <c r="M45" i="7"/>
  <c r="N45" i="7"/>
  <c r="O45" i="7"/>
  <c r="P45" i="7"/>
  <c r="J46" i="7"/>
  <c r="K46" i="7"/>
  <c r="L46" i="7"/>
  <c r="M46" i="7"/>
  <c r="N46" i="7"/>
  <c r="O46" i="7"/>
  <c r="P46" i="7"/>
  <c r="J47" i="7"/>
  <c r="K47" i="7"/>
  <c r="L47" i="7"/>
  <c r="M47" i="7"/>
  <c r="N47" i="7"/>
  <c r="O47" i="7"/>
  <c r="P47" i="7"/>
  <c r="J48" i="7"/>
  <c r="K48" i="7"/>
  <c r="L48" i="7"/>
  <c r="M48" i="7"/>
  <c r="N48" i="7"/>
  <c r="O48" i="7"/>
  <c r="P48" i="7"/>
  <c r="J49" i="7"/>
  <c r="K49" i="7"/>
  <c r="L49" i="7"/>
  <c r="M49" i="7"/>
  <c r="N49" i="7"/>
  <c r="O49" i="7"/>
  <c r="P49" i="7"/>
  <c r="J50" i="7"/>
  <c r="K50" i="7"/>
  <c r="L50" i="7"/>
  <c r="M50" i="7"/>
  <c r="N50" i="7"/>
  <c r="O50" i="7"/>
  <c r="P50" i="7"/>
  <c r="J51" i="7"/>
  <c r="K51" i="7"/>
  <c r="L51" i="7"/>
  <c r="M51" i="7"/>
  <c r="N51" i="7"/>
  <c r="O51" i="7"/>
  <c r="P51" i="7"/>
  <c r="J52" i="7"/>
  <c r="K52" i="7"/>
  <c r="L52" i="7"/>
  <c r="M52" i="7"/>
  <c r="N52" i="7"/>
  <c r="O52" i="7"/>
  <c r="P52" i="7"/>
  <c r="J53" i="7"/>
  <c r="K53" i="7"/>
  <c r="L53" i="7"/>
  <c r="M53" i="7"/>
  <c r="N53" i="7"/>
  <c r="O53" i="7"/>
  <c r="P53" i="7"/>
  <c r="J54" i="7"/>
  <c r="K54" i="7"/>
  <c r="L54" i="7"/>
  <c r="M54" i="7"/>
  <c r="N54" i="7"/>
  <c r="O54" i="7"/>
  <c r="P54" i="7"/>
  <c r="J55" i="7"/>
  <c r="K55" i="7"/>
  <c r="L55" i="7"/>
  <c r="M55" i="7"/>
  <c r="N55" i="7"/>
  <c r="O55" i="7"/>
  <c r="P55" i="7"/>
  <c r="J56" i="7"/>
  <c r="K56" i="7"/>
  <c r="L56" i="7"/>
  <c r="M56" i="7"/>
  <c r="N56" i="7"/>
  <c r="O56" i="7"/>
  <c r="P56" i="7"/>
  <c r="J32" i="7"/>
  <c r="C30" i="7"/>
  <c r="D30" i="7"/>
  <c r="E30" i="7"/>
  <c r="F30" i="7"/>
  <c r="G30" i="7"/>
  <c r="H30" i="7"/>
  <c r="I30" i="7"/>
  <c r="B30" i="7"/>
  <c r="B56" i="7" s="1"/>
  <c r="B20" i="7"/>
  <c r="B46" i="7" s="1"/>
  <c r="B25" i="7"/>
  <c r="B51" i="7" s="1"/>
  <c r="B10" i="7"/>
  <c r="B36" i="7" s="1"/>
  <c r="B15" i="7"/>
  <c r="B41" i="7" s="1"/>
  <c r="B5" i="1" l="1"/>
  <c r="B12" i="9" l="1"/>
  <c r="C12" i="9"/>
  <c r="D12" i="9"/>
  <c r="E12" i="9"/>
  <c r="F12" i="9"/>
  <c r="G12" i="9"/>
  <c r="H12" i="9"/>
  <c r="I12" i="9"/>
  <c r="J12" i="9"/>
  <c r="K12" i="9"/>
  <c r="C7" i="9"/>
  <c r="D7" i="9"/>
  <c r="E7" i="9"/>
  <c r="F7" i="9"/>
  <c r="G7" i="9"/>
  <c r="H7" i="9"/>
  <c r="I7" i="9"/>
  <c r="J7" i="9"/>
  <c r="K7" i="9"/>
  <c r="L7" i="9"/>
  <c r="C8" i="9"/>
  <c r="D8" i="9"/>
  <c r="E8" i="9"/>
  <c r="F8" i="9"/>
  <c r="G8" i="9"/>
  <c r="H8" i="9"/>
  <c r="I8" i="9"/>
  <c r="J8" i="9"/>
  <c r="K8" i="9"/>
  <c r="L8" i="9"/>
  <c r="C9" i="9"/>
  <c r="D9" i="9"/>
  <c r="E9" i="9"/>
  <c r="F9" i="9"/>
  <c r="G9" i="9"/>
  <c r="H9" i="9"/>
  <c r="I9" i="9"/>
  <c r="J9" i="9"/>
  <c r="K9" i="9"/>
  <c r="L9" i="9"/>
  <c r="C10" i="9"/>
  <c r="D10" i="9"/>
  <c r="E10" i="9"/>
  <c r="F10" i="9"/>
  <c r="G10" i="9"/>
  <c r="H10" i="9"/>
  <c r="I10" i="9"/>
  <c r="J10" i="9"/>
  <c r="K10" i="9"/>
  <c r="L10" i="9"/>
  <c r="C11" i="9"/>
  <c r="D11" i="9"/>
  <c r="E11" i="9"/>
  <c r="F11" i="9"/>
  <c r="G11" i="9"/>
  <c r="H11" i="9"/>
  <c r="I11" i="9"/>
  <c r="J11" i="9"/>
  <c r="K11" i="9"/>
  <c r="L11" i="9"/>
  <c r="L12" i="9"/>
  <c r="C13" i="9"/>
  <c r="D13" i="9"/>
  <c r="E13" i="9"/>
  <c r="F13" i="9"/>
  <c r="G13" i="9"/>
  <c r="H13" i="9"/>
  <c r="I13" i="9"/>
  <c r="J13" i="9"/>
  <c r="K13" i="9"/>
  <c r="L13" i="9"/>
  <c r="B13" i="9"/>
  <c r="B11" i="9"/>
  <c r="B10" i="9"/>
  <c r="B9" i="9"/>
  <c r="B8" i="9"/>
  <c r="B7" i="9"/>
  <c r="J27" i="6" l="1"/>
  <c r="K27" i="6"/>
  <c r="L27" i="6"/>
  <c r="M27" i="6"/>
  <c r="J28" i="6"/>
  <c r="K28" i="6"/>
  <c r="L28" i="6"/>
  <c r="M28" i="6"/>
  <c r="J29" i="6"/>
  <c r="K29" i="6"/>
  <c r="L29" i="6"/>
  <c r="M29" i="6"/>
  <c r="J30" i="6"/>
  <c r="K30" i="6"/>
  <c r="L30" i="6"/>
  <c r="M30" i="6"/>
  <c r="J31" i="6"/>
  <c r="K31" i="6"/>
  <c r="L31" i="6"/>
  <c r="M31" i="6"/>
  <c r="J32" i="6"/>
  <c r="K32" i="6"/>
  <c r="L32" i="6"/>
  <c r="M32" i="6"/>
  <c r="J33" i="6"/>
  <c r="K33" i="6"/>
  <c r="L33" i="6"/>
  <c r="M33" i="6"/>
  <c r="J34" i="6"/>
  <c r="K34" i="6"/>
  <c r="L34" i="6"/>
  <c r="M34" i="6"/>
  <c r="J35" i="6"/>
  <c r="K35" i="6"/>
  <c r="L35" i="6"/>
  <c r="M35" i="6"/>
  <c r="J36" i="6"/>
  <c r="K36" i="6"/>
  <c r="L36" i="6"/>
  <c r="M36" i="6"/>
  <c r="J37" i="6"/>
  <c r="K37" i="6"/>
  <c r="L37" i="6"/>
  <c r="M37" i="6"/>
  <c r="J38" i="6"/>
  <c r="K38" i="6"/>
  <c r="L38" i="6"/>
  <c r="M38" i="6"/>
  <c r="J39" i="6"/>
  <c r="K39" i="6"/>
  <c r="L39" i="6"/>
  <c r="M39" i="6"/>
  <c r="J40" i="6"/>
  <c r="K40" i="6"/>
  <c r="L40" i="6"/>
  <c r="M40" i="6"/>
  <c r="J41" i="6"/>
  <c r="K41" i="6"/>
  <c r="L41" i="6"/>
  <c r="M41" i="6"/>
  <c r="J42" i="6"/>
  <c r="K42" i="6"/>
  <c r="L42" i="6"/>
  <c r="M42" i="6"/>
  <c r="J43" i="6"/>
  <c r="K43" i="6"/>
  <c r="L43" i="6"/>
  <c r="M43" i="6"/>
  <c r="J44" i="6"/>
  <c r="K44" i="6"/>
  <c r="L44" i="6"/>
  <c r="M44" i="6"/>
  <c r="J45" i="6"/>
  <c r="K45" i="6"/>
  <c r="L45" i="6"/>
  <c r="M45" i="6"/>
  <c r="J46" i="6"/>
  <c r="K46" i="6"/>
  <c r="L46" i="6"/>
  <c r="M46" i="6"/>
  <c r="K26" i="6"/>
  <c r="L26" i="6"/>
  <c r="M26" i="6"/>
  <c r="J26" i="6"/>
  <c r="D5" i="6"/>
  <c r="E5" i="6"/>
  <c r="F5" i="6"/>
  <c r="G5" i="6"/>
  <c r="H5" i="6"/>
  <c r="I5" i="6"/>
  <c r="D6" i="6"/>
  <c r="E6" i="6"/>
  <c r="F6" i="6"/>
  <c r="G6" i="6"/>
  <c r="H6" i="6"/>
  <c r="I6" i="6"/>
  <c r="D7" i="6"/>
  <c r="E7" i="6"/>
  <c r="F7" i="6"/>
  <c r="G7" i="6"/>
  <c r="H7" i="6"/>
  <c r="I7" i="6"/>
  <c r="D8" i="6"/>
  <c r="E8" i="6"/>
  <c r="F8" i="6"/>
  <c r="G8" i="6"/>
  <c r="H8" i="6"/>
  <c r="I8" i="6"/>
  <c r="D9" i="6"/>
  <c r="E9" i="6"/>
  <c r="F9" i="6"/>
  <c r="G9" i="6"/>
  <c r="H9" i="6"/>
  <c r="I9" i="6"/>
  <c r="D10" i="6"/>
  <c r="E10" i="6"/>
  <c r="F10" i="6"/>
  <c r="G10" i="6"/>
  <c r="H10" i="6"/>
  <c r="I10" i="6"/>
  <c r="D11" i="6"/>
  <c r="E11" i="6"/>
  <c r="F11" i="6"/>
  <c r="G11" i="6"/>
  <c r="H11" i="6"/>
  <c r="I11" i="6"/>
  <c r="D12" i="6"/>
  <c r="E12" i="6"/>
  <c r="F12" i="6"/>
  <c r="G12" i="6"/>
  <c r="H12" i="6"/>
  <c r="I12" i="6"/>
  <c r="D13" i="6"/>
  <c r="E13" i="6"/>
  <c r="F13" i="6"/>
  <c r="G13" i="6"/>
  <c r="H13" i="6"/>
  <c r="I13" i="6"/>
  <c r="D14" i="6"/>
  <c r="E14" i="6"/>
  <c r="F14" i="6"/>
  <c r="G14" i="6"/>
  <c r="H14" i="6"/>
  <c r="I14" i="6"/>
  <c r="D15" i="6"/>
  <c r="E15" i="6"/>
  <c r="F15" i="6"/>
  <c r="G15" i="6"/>
  <c r="H15" i="6"/>
  <c r="I15" i="6"/>
  <c r="D16" i="6"/>
  <c r="E16" i="6"/>
  <c r="F16" i="6"/>
  <c r="G16" i="6"/>
  <c r="H16" i="6"/>
  <c r="I16" i="6"/>
  <c r="D17" i="6"/>
  <c r="E17" i="6"/>
  <c r="F17" i="6"/>
  <c r="G17" i="6"/>
  <c r="H17" i="6"/>
  <c r="I17" i="6"/>
  <c r="D18" i="6"/>
  <c r="E18" i="6"/>
  <c r="F18" i="6"/>
  <c r="G18" i="6"/>
  <c r="H18" i="6"/>
  <c r="I18" i="6"/>
  <c r="D19" i="6"/>
  <c r="E19" i="6"/>
  <c r="F19" i="6"/>
  <c r="G19" i="6"/>
  <c r="H19" i="6"/>
  <c r="I19" i="6"/>
  <c r="D20" i="6"/>
  <c r="E20" i="6"/>
  <c r="F20" i="6"/>
  <c r="G20" i="6"/>
  <c r="H20" i="6"/>
  <c r="I20" i="6"/>
  <c r="D21" i="6"/>
  <c r="E21" i="6"/>
  <c r="F21" i="6"/>
  <c r="G21" i="6"/>
  <c r="H21" i="6"/>
  <c r="I21" i="6"/>
  <c r="D22" i="6"/>
  <c r="E22" i="6"/>
  <c r="F22" i="6"/>
  <c r="G22" i="6"/>
  <c r="H22" i="6"/>
  <c r="I22" i="6"/>
  <c r="D23" i="6"/>
  <c r="E23" i="6"/>
  <c r="F23" i="6"/>
  <c r="G23" i="6"/>
  <c r="H23" i="6"/>
  <c r="I23" i="6"/>
  <c r="D24" i="6"/>
  <c r="E24" i="6"/>
  <c r="F24" i="6"/>
  <c r="G24" i="6"/>
  <c r="H24" i="6"/>
  <c r="I24" i="6"/>
  <c r="E4" i="6"/>
  <c r="F4" i="6"/>
  <c r="G4" i="6"/>
  <c r="H4" i="6"/>
  <c r="I4" i="6"/>
  <c r="D4" i="6"/>
  <c r="J27" i="5"/>
  <c r="K27" i="5"/>
  <c r="L27" i="5"/>
  <c r="M27" i="5"/>
  <c r="J28" i="5"/>
  <c r="K28" i="5"/>
  <c r="L28" i="5"/>
  <c r="M28" i="5"/>
  <c r="J29" i="5"/>
  <c r="K29" i="5"/>
  <c r="L29" i="5"/>
  <c r="M29" i="5"/>
  <c r="J30" i="5"/>
  <c r="K30" i="5"/>
  <c r="L30" i="5"/>
  <c r="M30" i="5"/>
  <c r="J31" i="5"/>
  <c r="K31" i="5"/>
  <c r="L31" i="5"/>
  <c r="M31" i="5"/>
  <c r="J32" i="5"/>
  <c r="K32" i="5"/>
  <c r="L32" i="5"/>
  <c r="M32" i="5"/>
  <c r="J33" i="5"/>
  <c r="K33" i="5"/>
  <c r="L33" i="5"/>
  <c r="M33" i="5"/>
  <c r="J34" i="5"/>
  <c r="K34" i="5"/>
  <c r="L34" i="5"/>
  <c r="M34" i="5"/>
  <c r="J35" i="5"/>
  <c r="K35" i="5"/>
  <c r="L35" i="5"/>
  <c r="M35" i="5"/>
  <c r="J36" i="5"/>
  <c r="K36" i="5"/>
  <c r="L36" i="5"/>
  <c r="M36" i="5"/>
  <c r="J37" i="5"/>
  <c r="K37" i="5"/>
  <c r="L37" i="5"/>
  <c r="M37" i="5"/>
  <c r="J38" i="5"/>
  <c r="K38" i="5"/>
  <c r="L38" i="5"/>
  <c r="M38" i="5"/>
  <c r="J39" i="5"/>
  <c r="K39" i="5"/>
  <c r="L39" i="5"/>
  <c r="M39" i="5"/>
  <c r="J40" i="5"/>
  <c r="K40" i="5"/>
  <c r="L40" i="5"/>
  <c r="M40" i="5"/>
  <c r="J41" i="5"/>
  <c r="K41" i="5"/>
  <c r="L41" i="5"/>
  <c r="M41" i="5"/>
  <c r="J42" i="5"/>
  <c r="K42" i="5"/>
  <c r="L42" i="5"/>
  <c r="M42" i="5"/>
  <c r="J43" i="5"/>
  <c r="K43" i="5"/>
  <c r="L43" i="5"/>
  <c r="M43" i="5"/>
  <c r="J44" i="5"/>
  <c r="K44" i="5"/>
  <c r="L44" i="5"/>
  <c r="M44" i="5"/>
  <c r="J45" i="5"/>
  <c r="K45" i="5"/>
  <c r="L45" i="5"/>
  <c r="M45" i="5"/>
  <c r="J46" i="5"/>
  <c r="K46" i="5"/>
  <c r="L46" i="5"/>
  <c r="M46" i="5"/>
  <c r="K26" i="5"/>
  <c r="L26" i="5"/>
  <c r="M26" i="5"/>
  <c r="J26" i="5"/>
  <c r="D5" i="5"/>
  <c r="E5" i="5"/>
  <c r="F5" i="5"/>
  <c r="G5" i="5"/>
  <c r="H5" i="5"/>
  <c r="I5" i="5"/>
  <c r="D6" i="5"/>
  <c r="E6" i="5"/>
  <c r="F6" i="5"/>
  <c r="G6" i="5"/>
  <c r="H6" i="5"/>
  <c r="I6" i="5"/>
  <c r="D7" i="5"/>
  <c r="E7" i="5"/>
  <c r="F7" i="5"/>
  <c r="G7" i="5"/>
  <c r="H7" i="5"/>
  <c r="I7" i="5"/>
  <c r="D8" i="5"/>
  <c r="E8" i="5"/>
  <c r="F8" i="5"/>
  <c r="G8" i="5"/>
  <c r="H8" i="5"/>
  <c r="I8" i="5"/>
  <c r="D9" i="5"/>
  <c r="E9" i="5"/>
  <c r="F9" i="5"/>
  <c r="G9" i="5"/>
  <c r="H9" i="5"/>
  <c r="I9" i="5"/>
  <c r="D10" i="5"/>
  <c r="E10" i="5"/>
  <c r="F10" i="5"/>
  <c r="G10" i="5"/>
  <c r="H10" i="5"/>
  <c r="I10" i="5"/>
  <c r="D11" i="5"/>
  <c r="E11" i="5"/>
  <c r="F11" i="5"/>
  <c r="G11" i="5"/>
  <c r="H11" i="5"/>
  <c r="I11" i="5"/>
  <c r="D12" i="5"/>
  <c r="E12" i="5"/>
  <c r="F12" i="5"/>
  <c r="G12" i="5"/>
  <c r="H12" i="5"/>
  <c r="I12" i="5"/>
  <c r="D13" i="5"/>
  <c r="E13" i="5"/>
  <c r="F13" i="5"/>
  <c r="G13" i="5"/>
  <c r="H13" i="5"/>
  <c r="I13" i="5"/>
  <c r="D14" i="5"/>
  <c r="E14" i="5"/>
  <c r="F14" i="5"/>
  <c r="G14" i="5"/>
  <c r="H14" i="5"/>
  <c r="I14" i="5"/>
  <c r="D15" i="5"/>
  <c r="E15" i="5"/>
  <c r="F15" i="5"/>
  <c r="G15" i="5"/>
  <c r="H15" i="5"/>
  <c r="I15" i="5"/>
  <c r="D16" i="5"/>
  <c r="E16" i="5"/>
  <c r="F16" i="5"/>
  <c r="G16" i="5"/>
  <c r="H16" i="5"/>
  <c r="I16" i="5"/>
  <c r="D17" i="5"/>
  <c r="E17" i="5"/>
  <c r="F17" i="5"/>
  <c r="G17" i="5"/>
  <c r="H17" i="5"/>
  <c r="I17" i="5"/>
  <c r="D18" i="5"/>
  <c r="E18" i="5"/>
  <c r="F18" i="5"/>
  <c r="G18" i="5"/>
  <c r="H18" i="5"/>
  <c r="I18" i="5"/>
  <c r="D19" i="5"/>
  <c r="E19" i="5"/>
  <c r="F19" i="5"/>
  <c r="G19" i="5"/>
  <c r="H19" i="5"/>
  <c r="I19" i="5"/>
  <c r="D20" i="5"/>
  <c r="E20" i="5"/>
  <c r="F20" i="5"/>
  <c r="G20" i="5"/>
  <c r="H20" i="5"/>
  <c r="I20" i="5"/>
  <c r="D21" i="5"/>
  <c r="E21" i="5"/>
  <c r="F21" i="5"/>
  <c r="G21" i="5"/>
  <c r="H21" i="5"/>
  <c r="I21" i="5"/>
  <c r="D22" i="5"/>
  <c r="E22" i="5"/>
  <c r="F22" i="5"/>
  <c r="G22" i="5"/>
  <c r="H22" i="5"/>
  <c r="I22" i="5"/>
  <c r="D23" i="5"/>
  <c r="E23" i="5"/>
  <c r="F23" i="5"/>
  <c r="G23" i="5"/>
  <c r="H23" i="5"/>
  <c r="I23" i="5"/>
  <c r="D24" i="5"/>
  <c r="E24" i="5"/>
  <c r="F24" i="5"/>
  <c r="G24" i="5"/>
  <c r="H24" i="5"/>
  <c r="I24" i="5"/>
  <c r="E4" i="5"/>
  <c r="F4" i="5"/>
  <c r="G4" i="5"/>
  <c r="H4" i="5"/>
  <c r="I4" i="5"/>
  <c r="D4" i="5"/>
  <c r="C30" i="8"/>
  <c r="D30" i="8"/>
  <c r="H30" i="8"/>
  <c r="K32" i="7"/>
  <c r="L32" i="7"/>
  <c r="M32" i="7"/>
  <c r="N32" i="7"/>
  <c r="O32" i="7"/>
  <c r="P32" i="7"/>
  <c r="C7" i="7"/>
  <c r="D7" i="7"/>
  <c r="E7" i="7"/>
  <c r="F7" i="7"/>
  <c r="G7" i="7"/>
  <c r="H7" i="7"/>
  <c r="I7" i="7"/>
  <c r="C8" i="7"/>
  <c r="D8" i="7"/>
  <c r="E8" i="7"/>
  <c r="F8" i="7"/>
  <c r="G8" i="7"/>
  <c r="H8" i="7"/>
  <c r="I8" i="7"/>
  <c r="C9" i="7"/>
  <c r="D9" i="7"/>
  <c r="E9" i="7"/>
  <c r="F9" i="7"/>
  <c r="G9" i="7"/>
  <c r="H9" i="7"/>
  <c r="I9" i="7"/>
  <c r="C10" i="7"/>
  <c r="D10" i="7"/>
  <c r="E10" i="7"/>
  <c r="F10" i="7"/>
  <c r="G10" i="7"/>
  <c r="H10" i="7"/>
  <c r="I10" i="7"/>
  <c r="C11" i="7"/>
  <c r="D11" i="7"/>
  <c r="E11" i="7"/>
  <c r="F11" i="7"/>
  <c r="G11" i="7"/>
  <c r="H11" i="7"/>
  <c r="I11" i="7"/>
  <c r="C12" i="7"/>
  <c r="D12" i="7"/>
  <c r="E12" i="7"/>
  <c r="F12" i="7"/>
  <c r="G12" i="7"/>
  <c r="H12" i="7"/>
  <c r="I12" i="7"/>
  <c r="C13" i="7"/>
  <c r="D13" i="7"/>
  <c r="E13" i="7"/>
  <c r="F13" i="7"/>
  <c r="G13" i="7"/>
  <c r="H13" i="7"/>
  <c r="I13" i="7"/>
  <c r="C14" i="7"/>
  <c r="D14" i="7"/>
  <c r="E14" i="7"/>
  <c r="F14" i="7"/>
  <c r="G14" i="7"/>
  <c r="H14" i="7"/>
  <c r="I14" i="7"/>
  <c r="C15" i="7"/>
  <c r="D15" i="7"/>
  <c r="E15" i="7"/>
  <c r="F15" i="7"/>
  <c r="G15" i="7"/>
  <c r="H15" i="7"/>
  <c r="I15" i="7"/>
  <c r="C16" i="7"/>
  <c r="D16" i="7"/>
  <c r="E16" i="7"/>
  <c r="F16" i="7"/>
  <c r="G16" i="7"/>
  <c r="H16" i="7"/>
  <c r="I16" i="7"/>
  <c r="C17" i="7"/>
  <c r="D17" i="7"/>
  <c r="E17" i="7"/>
  <c r="F17" i="7"/>
  <c r="G17" i="7"/>
  <c r="H17" i="7"/>
  <c r="I17" i="7"/>
  <c r="C18" i="7"/>
  <c r="D18" i="7"/>
  <c r="E18" i="7"/>
  <c r="F18" i="7"/>
  <c r="G18" i="7"/>
  <c r="H18" i="7"/>
  <c r="I18" i="7"/>
  <c r="C19" i="7"/>
  <c r="D19" i="7"/>
  <c r="E19" i="7"/>
  <c r="F19" i="7"/>
  <c r="G19" i="7"/>
  <c r="H19" i="7"/>
  <c r="I19" i="7"/>
  <c r="C20" i="7"/>
  <c r="D20" i="7"/>
  <c r="E20" i="7"/>
  <c r="F20" i="7"/>
  <c r="G20" i="7"/>
  <c r="H20" i="7"/>
  <c r="I20" i="7"/>
  <c r="C21" i="7"/>
  <c r="D21" i="7"/>
  <c r="E21" i="7"/>
  <c r="F21" i="7"/>
  <c r="G21" i="7"/>
  <c r="H21" i="7"/>
  <c r="I21" i="7"/>
  <c r="C22" i="7"/>
  <c r="D22" i="7"/>
  <c r="E22" i="7"/>
  <c r="F22" i="7"/>
  <c r="G22" i="7"/>
  <c r="H22" i="7"/>
  <c r="I22" i="7"/>
  <c r="C23" i="7"/>
  <c r="D23" i="7"/>
  <c r="E23" i="7"/>
  <c r="F23" i="7"/>
  <c r="G23" i="7"/>
  <c r="H23" i="7"/>
  <c r="I23" i="7"/>
  <c r="C24" i="7"/>
  <c r="D24" i="7"/>
  <c r="E24" i="7"/>
  <c r="F24" i="7"/>
  <c r="G24" i="7"/>
  <c r="H24" i="7"/>
  <c r="I24" i="7"/>
  <c r="C25" i="7"/>
  <c r="D25" i="7"/>
  <c r="E25" i="7"/>
  <c r="F25" i="7"/>
  <c r="G25" i="7"/>
  <c r="H25" i="7"/>
  <c r="I25" i="7"/>
  <c r="C26" i="7"/>
  <c r="D26" i="7"/>
  <c r="E26" i="7"/>
  <c r="F26" i="7"/>
  <c r="G26" i="7"/>
  <c r="H26" i="7"/>
  <c r="I26" i="7"/>
  <c r="C27" i="7"/>
  <c r="D27" i="7"/>
  <c r="E27" i="7"/>
  <c r="F27" i="7"/>
  <c r="G27" i="7"/>
  <c r="H27" i="7"/>
  <c r="I27" i="7"/>
  <c r="C28" i="7"/>
  <c r="D28" i="7"/>
  <c r="E28" i="7"/>
  <c r="F28" i="7"/>
  <c r="G28" i="7"/>
  <c r="H28" i="7"/>
  <c r="I28" i="7"/>
  <c r="C29" i="7"/>
  <c r="D29" i="7"/>
  <c r="E29" i="7"/>
  <c r="F29" i="7"/>
  <c r="G29" i="7"/>
  <c r="H29" i="7"/>
  <c r="I29" i="7"/>
  <c r="C6" i="7"/>
  <c r="D6" i="7"/>
  <c r="E6" i="7"/>
  <c r="F6" i="7"/>
  <c r="G6" i="7"/>
  <c r="H6" i="7"/>
  <c r="I6" i="7"/>
  <c r="B6" i="7"/>
  <c r="B32" i="7" s="1"/>
  <c r="H17" i="2"/>
  <c r="H18" i="2"/>
  <c r="H19" i="2"/>
  <c r="H20" i="2"/>
  <c r="H21" i="2"/>
  <c r="H22" i="2"/>
  <c r="H23" i="2"/>
  <c r="H24" i="2"/>
  <c r="H25" i="2"/>
  <c r="H26" i="2"/>
  <c r="H16" i="2"/>
  <c r="F17" i="2"/>
  <c r="F18" i="2"/>
  <c r="F19" i="2"/>
  <c r="F20" i="2"/>
  <c r="F21" i="2"/>
  <c r="F22" i="2"/>
  <c r="F23" i="2"/>
  <c r="F24" i="2"/>
  <c r="F25" i="2"/>
  <c r="F26" i="2"/>
  <c r="F16" i="2"/>
  <c r="D17" i="2"/>
  <c r="D18" i="2"/>
  <c r="D19" i="2"/>
  <c r="D20" i="2"/>
  <c r="D21" i="2"/>
  <c r="D22" i="2"/>
  <c r="D23" i="2"/>
  <c r="D24" i="2"/>
  <c r="D25" i="2"/>
  <c r="D26" i="2"/>
  <c r="D16" i="2"/>
  <c r="E5" i="2"/>
  <c r="E6" i="2"/>
  <c r="E7" i="2"/>
  <c r="E8" i="2"/>
  <c r="E9" i="2"/>
  <c r="E10" i="2"/>
  <c r="E11" i="2"/>
  <c r="E12" i="2"/>
  <c r="E13" i="2"/>
  <c r="E14" i="2"/>
  <c r="G5" i="2"/>
  <c r="G6" i="2"/>
  <c r="G7" i="2"/>
  <c r="G8" i="2"/>
  <c r="G9" i="2"/>
  <c r="G10" i="2"/>
  <c r="G11" i="2"/>
  <c r="G12" i="2"/>
  <c r="G13" i="2"/>
  <c r="G14" i="2"/>
  <c r="G4" i="2"/>
  <c r="E4" i="2"/>
  <c r="C5" i="2"/>
  <c r="C6" i="2"/>
  <c r="C7" i="2"/>
  <c r="C8" i="2"/>
  <c r="C9" i="2"/>
  <c r="C10" i="2"/>
  <c r="C11" i="2"/>
  <c r="C12" i="2"/>
  <c r="C13" i="2"/>
  <c r="C14" i="2"/>
  <c r="C4" i="2"/>
  <c r="H5" i="1"/>
  <c r="G5" i="1"/>
  <c r="F5" i="1"/>
  <c r="E5" i="1"/>
  <c r="D5" i="1"/>
  <c r="C5" i="1"/>
  <c r="H29" i="8"/>
  <c r="H28" i="8"/>
  <c r="H27" i="8"/>
  <c r="H26" i="8"/>
  <c r="H25" i="8"/>
  <c r="H24" i="8"/>
  <c r="H23" i="8"/>
  <c r="H22" i="8"/>
  <c r="H21" i="8"/>
  <c r="H20" i="8"/>
  <c r="H19" i="8"/>
  <c r="H18" i="8"/>
  <c r="H17" i="8"/>
  <c r="H16" i="8"/>
  <c r="H15" i="8"/>
  <c r="H14" i="8"/>
  <c r="H13" i="8"/>
  <c r="H12" i="8"/>
  <c r="H11" i="8"/>
  <c r="H10" i="8"/>
  <c r="H9" i="8"/>
  <c r="H8" i="8"/>
  <c r="H7" i="8"/>
  <c r="H6" i="8"/>
  <c r="H5" i="8"/>
</calcChain>
</file>

<file path=xl/sharedStrings.xml><?xml version="1.0" encoding="utf-8"?>
<sst xmlns="http://schemas.openxmlformats.org/spreadsheetml/2006/main" count="271" uniqueCount="107">
  <si>
    <t>Revalorisation (en euros courants)</t>
  </si>
  <si>
    <t>Évolution (en euros constants)</t>
  </si>
  <si>
    <t>Indice des prix à la consommation, y compris tabac, France entière</t>
  </si>
  <si>
    <t>Régimes de base</t>
  </si>
  <si>
    <r>
      <t>RSI commerçants (complémentaire)</t>
    </r>
    <r>
      <rPr>
        <vertAlign val="superscript"/>
        <sz val="8"/>
        <rFont val="Arial"/>
        <family val="2"/>
      </rPr>
      <t>1</t>
    </r>
  </si>
  <si>
    <r>
      <t>RSI artisans (complémentaire)</t>
    </r>
    <r>
      <rPr>
        <vertAlign val="superscript"/>
        <sz val="8"/>
        <rFont val="Arial"/>
        <family val="2"/>
      </rPr>
      <t>1</t>
    </r>
  </si>
  <si>
    <t>RAFP</t>
  </si>
  <si>
    <t>Cadre du secteur privé</t>
  </si>
  <si>
    <t>Non-cadre du secteur privé</t>
  </si>
  <si>
    <t>Tous régimes</t>
  </si>
  <si>
    <t>Évolution du revenu moyen d'activité net en euros constants</t>
  </si>
  <si>
    <t>Évolution de la pension nette moyenne des retraités en euros constants</t>
  </si>
  <si>
    <t>Contribution des revalorisations (Échelle de droite)</t>
  </si>
  <si>
    <t>Contribution des prélèvements sociaux  (Échelle de droite)</t>
  </si>
  <si>
    <t>ai</t>
  </si>
  <si>
    <t>cas</t>
  </si>
  <si>
    <t>Erosion25</t>
  </si>
  <si>
    <t>Erosion30</t>
  </si>
  <si>
    <t>Érosion des pensions (relativement au SMPT)</t>
  </si>
  <si>
    <t>1</t>
  </si>
  <si>
    <t>Érosion des pensions (relativement au prix)</t>
  </si>
  <si>
    <t>Erosion5</t>
  </si>
  <si>
    <t>Erosion10</t>
  </si>
  <si>
    <t>Erosion15</t>
  </si>
  <si>
    <t>Erosion20</t>
  </si>
  <si>
    <t>2</t>
  </si>
  <si>
    <t>Cadre</t>
  </si>
  <si>
    <t>Non-Cadre</t>
  </si>
  <si>
    <t>CSG (base + complémentaire comme assiette)</t>
  </si>
  <si>
    <t>Revalorisations par régime</t>
  </si>
  <si>
    <t>Pension brute, en euros constants</t>
  </si>
  <si>
    <t>Pension nette de prélèvements sociaux (CSG taux plein), en euros constants</t>
  </si>
  <si>
    <t>Revenu moyen d'activité</t>
  </si>
  <si>
    <t>Pension moyenne des retraités</t>
  </si>
  <si>
    <t>Pension ou revenu bruts</t>
  </si>
  <si>
    <t>Pension ou revenu nets des prélèvements sociaux</t>
  </si>
  <si>
    <t>-</t>
  </si>
  <si>
    <t>Ircantec</t>
  </si>
  <si>
    <t>Évolution de la pension brute en glissement annuel (en euros constants)  (Échelle de droite)</t>
  </si>
  <si>
    <t>Évolution de la pension nette en glissement annuel (en euros constants)  (Échelle de droite)</t>
  </si>
  <si>
    <t>Taux maladie qui s'applique à l'ensemble de la pension</t>
  </si>
  <si>
    <t>Sur taux maladie s'appliquant à la complémentaire uniquement</t>
  </si>
  <si>
    <r>
      <t>Agirc</t>
    </r>
    <r>
      <rPr>
        <strike/>
        <sz val="8"/>
        <rFont val="Arial"/>
        <family val="2"/>
      </rPr>
      <t xml:space="preserve"> </t>
    </r>
  </si>
  <si>
    <t xml:space="preserve">Arrco </t>
  </si>
  <si>
    <t>Contribution de l'indice des prix y compris le tabac (Échelle de droite)</t>
  </si>
  <si>
    <t>Fonctionnaire</t>
  </si>
  <si>
    <t>Pensions déjà liquidées au 31/12/2008</t>
  </si>
  <si>
    <t>Moyennes annuelles, en %</t>
  </si>
  <si>
    <t>2018-2019</t>
  </si>
  <si>
    <t>2017-2018</t>
  </si>
  <si>
    <t>2016-2017</t>
  </si>
  <si>
    <t>2015-2016</t>
  </si>
  <si>
    <t>2014-2015</t>
  </si>
  <si>
    <t>2013-2014</t>
  </si>
  <si>
    <t>2012-2013</t>
  </si>
  <si>
    <t>2011-2012</t>
  </si>
  <si>
    <t>2010-2011</t>
  </si>
  <si>
    <t>2009-2010</t>
  </si>
  <si>
    <t>2008-2009</t>
  </si>
  <si>
    <t>Cas type d'un salarié cadre</t>
  </si>
  <si>
    <t>Cas type d'un salarié non cadre</t>
  </si>
  <si>
    <t>Tableau 1. Revalorisations et évolutions annuelles moyennes des pensions brutes depuis 2008</t>
  </si>
  <si>
    <t>1,5  </t>
  </si>
  <si>
    <t>1,6  </t>
  </si>
  <si>
    <t>0,6  </t>
  </si>
  <si>
    <t>1,4  </t>
  </si>
  <si>
    <t>0,3  </t>
  </si>
  <si>
    <t>0,0  </t>
  </si>
  <si>
    <t>0,2  </t>
  </si>
  <si>
    <t>-1,6  </t>
  </si>
  <si>
    <t>-0,4  </t>
  </si>
  <si>
    <t>0,1  </t>
  </si>
  <si>
    <t>1,0  </t>
  </si>
  <si>
    <t>-1,0  </t>
  </si>
  <si>
    <t>-0,5  </t>
  </si>
  <si>
    <t>-0,3  </t>
  </si>
  <si>
    <t>1,9  </t>
  </si>
  <si>
    <t>0,5  </t>
  </si>
  <si>
    <t>1,1  </t>
  </si>
  <si>
    <t>0,9  </t>
  </si>
  <si>
    <t>-0,1  </t>
  </si>
  <si>
    <t>0,7  </t>
  </si>
  <si>
    <t>1,3  </t>
  </si>
  <si>
    <t>-1,2  </t>
  </si>
  <si>
    <t>-1,4  </t>
  </si>
  <si>
    <t>0,4  </t>
  </si>
  <si>
    <t>Graphique 2. Évolution du taux de prélèvements sociaux sur les pensions de retraite (au 31 décembre de chaque année)</t>
  </si>
  <si>
    <t>Graphique 3. Évolution cumulée du pouvoir d’achat de la pension tous régimes d’assurés ayant liquidé en 1994</t>
  </si>
  <si>
    <t>Graphique 4a. Évolution de l’érosion des pensions brutes par rapport au revenu d’activité moyen et à l’indice des prix, selon l’année de naissance, pour un salarié non cadre</t>
  </si>
  <si>
    <r>
      <rPr>
        <sz val="8"/>
        <rFont val="Arial"/>
        <family val="2"/>
      </rPr>
      <t>1. À compter du 1</t>
    </r>
    <r>
      <rPr>
        <vertAlign val="superscript"/>
        <sz val="8"/>
        <rFont val="Arial"/>
        <family val="2"/>
      </rPr>
      <t>er</t>
    </r>
    <r>
      <rPr>
        <sz val="8"/>
        <rFont val="Arial"/>
        <family val="2"/>
      </rPr>
      <t xml:space="preserve"> janvier 2013, les deux régimes complémentaires du RSI fusionnent.</t>
    </r>
  </si>
  <si>
    <r>
      <t>Tableau complémentaire • Revalorisation annuelle moyenne des pensions brutes depuis 2008</t>
    </r>
    <r>
      <rPr>
        <b/>
        <strike/>
        <sz val="8"/>
        <rFont val="Arial"/>
        <family val="2"/>
      </rPr>
      <t xml:space="preserve"> </t>
    </r>
  </si>
  <si>
    <r>
      <t>Revalorisation moyenne selon 
le régime principal d’affiliation</t>
    </r>
    <r>
      <rPr>
        <b/>
        <vertAlign val="superscript"/>
        <sz val="8"/>
        <rFont val="Arial"/>
        <family val="2"/>
      </rPr>
      <t>2</t>
    </r>
  </si>
  <si>
    <t>Agirc </t>
  </si>
  <si>
    <t>Arrco </t>
  </si>
  <si>
    <r>
      <t>RSI commerçants (complémentaire)</t>
    </r>
    <r>
      <rPr>
        <vertAlign val="superscript"/>
        <sz val="8"/>
        <color theme="1"/>
        <rFont val="Arial"/>
        <family val="2"/>
      </rPr>
      <t>1</t>
    </r>
  </si>
  <si>
    <r>
      <t>RSI artisans (complémentaire)</t>
    </r>
    <r>
      <rPr>
        <vertAlign val="superscript"/>
        <sz val="8"/>
        <color theme="1"/>
        <rFont val="Arial"/>
        <family val="2"/>
      </rPr>
      <t>1</t>
    </r>
  </si>
  <si>
    <r>
      <t xml:space="preserve">nd : non défini. 
1. Voir annexe 5, note sur la fusion de la SSI.
2. Les lignes par statut principal sont obtenues en tenant compte des revalorisations des différents régimes et de la part qu’ils représentent selon le régime principal de l’assuré (déterminé comme étant celui dans lequel il a validé le plus de trimestres).
</t>
    </r>
    <r>
      <rPr>
        <b/>
        <sz val="8"/>
        <rFont val="Arial"/>
        <family val="2"/>
      </rPr>
      <t>Lecture &gt;</t>
    </r>
    <r>
      <rPr>
        <sz val="8"/>
        <rFont val="Arial"/>
        <family val="2"/>
      </rPr>
      <t xml:space="preserve"> Entre fin 2013 et fin 2018, les pensions de retraite des régimes de base ont augmenté de 0,2 % par an en moyenne.
</t>
    </r>
    <r>
      <rPr>
        <b/>
        <sz val="8"/>
        <rFont val="Arial"/>
        <family val="2"/>
      </rPr>
      <t>Sources &gt;</t>
    </r>
    <r>
      <rPr>
        <sz val="8"/>
        <rFont val="Arial"/>
        <family val="2"/>
      </rPr>
      <t xml:space="preserve"> CNAV, MSA, RS I, SRE, CNRACL, Agirc, Arrco, Ircantec, RAFP ; Insee, indice des prix à la consommation.</t>
    </r>
  </si>
  <si>
    <r>
      <rPr>
        <b/>
        <sz val="8"/>
        <color theme="1"/>
        <rFont val="Arial"/>
        <family val="2"/>
      </rPr>
      <t>Note &gt;</t>
    </r>
    <r>
      <rPr>
        <sz val="8"/>
        <color theme="1"/>
        <rFont val="Arial"/>
        <family val="2"/>
      </rPr>
      <t xml:space="preserve"> L’évolution des pensions est obtenue en tenant compte chaque année de la revalorisation accordée par les différents régimes et de la part de chacun de ces régimes dans la pension moyenne d’un retraité. Cette structure est déterminée chaque année à l’aide des comptes des différentes caisses de retraite. Cette méthode revient à pondérer chaque retraité par son montant de pension, si bien que les résultats présentés correspondent aux revalorisations des masses de pensions, et non directement à la revalorisation moyenne par retraité. À titre illustratif, la pension brute moyenne se décompose de la manière suivante en 2017 : 37,8 % pour la CNAV, 17,1 % pour le SRE, 2,3 % pour la MSA salariés, 1,7 % pour la MSA exploitants, 6,3 % pour la CNRACL, 2,3 % pour le RSI de base, 0,6 % pour le RSI complémentaire, 1,0 % pour l’Ircantec, 7,7 % pour l’Agirc, 16,1 % pour l’Arrco et 7,0 % pour les autres régimes pour lesquels nous faisons l’hypothèse que les pensions évoluent au même rythme que les pensions du régime général. Les pensions considérées ici sont soumises au taux plein de CSG .
</t>
    </r>
    <r>
      <rPr>
        <b/>
        <sz val="8"/>
        <color theme="1"/>
        <rFont val="Arial"/>
        <family val="2"/>
      </rPr>
      <t>Lecture &gt;</t>
    </r>
    <r>
      <rPr>
        <sz val="8"/>
        <color theme="1"/>
        <rFont val="Arial"/>
        <family val="2"/>
      </rPr>
      <t xml:space="preserve"> Fin 2018, la pension brute moyenne des retraités qui percevaient déjà une pension fin 2008 a diminué de 3,0 % en euros constants depuis cette date (ce que traduit un indice égal à 97,0 pour une base 100 en 2008) ; la pension brute moyenne de l’ensemble des retraités, tenant compte du renouvellement de cette population, a, elle, augmenté de 6 % en euros constant depuis 2008.
</t>
    </r>
    <r>
      <rPr>
        <b/>
        <sz val="8"/>
        <color theme="1"/>
        <rFont val="Arial"/>
        <family val="2"/>
      </rPr>
      <t>Sources &gt;</t>
    </r>
    <r>
      <rPr>
        <sz val="8"/>
        <color theme="1"/>
        <rFont val="Arial"/>
        <family val="2"/>
      </rPr>
      <t xml:space="preserve"> Régimes de retraite ; DREES, EACR, EIR, modèle ANCETRE ; Insee, indice des prix à la consommation, comptes de la Nation.</t>
    </r>
  </si>
  <si>
    <r>
      <rPr>
        <b/>
        <sz val="8"/>
        <color theme="1"/>
        <rFont val="Arial"/>
        <family val="2"/>
      </rPr>
      <t xml:space="preserve">Note &gt; </t>
    </r>
    <r>
      <rPr>
        <sz val="8"/>
        <color theme="1"/>
        <rFont val="Arial"/>
        <family val="2"/>
      </rPr>
      <t xml:space="preserve">Ce graphique correspond aux cas types 1 (salarié cadre) et 2 (salarié non cadre) du Conseil d’orientation des retraites (COR). Le taux de prélèvement sur les pensions dépend de la part des régimes de base et complémentaires dans la pension. On suppose ces deux cas types soumis au taux plein de CSG. 
</t>
    </r>
    <r>
      <rPr>
        <b/>
        <sz val="8"/>
        <color theme="1"/>
        <rFont val="Arial"/>
        <family val="2"/>
      </rPr>
      <t>Sources &gt;</t>
    </r>
    <r>
      <rPr>
        <sz val="8"/>
        <color theme="1"/>
        <rFont val="Arial"/>
        <family val="2"/>
      </rPr>
      <t xml:space="preserve"> CNAV, Agirc et Arrco ; DREES, modèle CALIPER, calculs DREES.</t>
    </r>
  </si>
  <si>
    <r>
      <rPr>
        <b/>
        <sz val="8"/>
        <color theme="1"/>
        <rFont val="Arial"/>
        <family val="2"/>
      </rPr>
      <t>Note &gt;</t>
    </r>
    <r>
      <rPr>
        <sz val="8"/>
        <color theme="1"/>
        <rFont val="Arial"/>
        <family val="2"/>
      </rPr>
      <t xml:space="preserve"> Ce graphique correspond aux cas types 1 (salarié cadre) et 2 (salarié non cadre) du Conseil d’orientation des retraites (COR). Pour chaque année, la valeur est estimée au mois de décembre, l’évolution de la pension en euros constants est déflatée de l’indice des prix, y compris le tabac. On suppose ces deux cas types soumis au taux plein de CSG. 
</t>
    </r>
    <r>
      <rPr>
        <b/>
        <sz val="8"/>
        <color theme="1"/>
        <rFont val="Arial"/>
        <family val="2"/>
      </rPr>
      <t xml:space="preserve">Lecture &gt; </t>
    </r>
    <r>
      <rPr>
        <sz val="8"/>
        <color theme="1"/>
        <rFont val="Arial"/>
        <family val="2"/>
      </rPr>
      <t xml:space="preserve">Un salarié non cadre du secteur privé à carrière continue, correspondant au cas type 2 du COR, qui a liquidé sa pension de retraite à taux plein à 60 ans en 1994, a vu le pouvoir d’achat de sa pension de retraite brute diminuer de 4,0 % au total entre 1995 et 2019, et le pouvoir d’achat de sa pension nette de 9,3 % sur la même période, en raison de l’augmentation des prélèvements sociaux.
</t>
    </r>
    <r>
      <rPr>
        <b/>
        <sz val="8"/>
        <color theme="1"/>
        <rFont val="Arial"/>
        <family val="2"/>
      </rPr>
      <t>Sources &gt;</t>
    </r>
    <r>
      <rPr>
        <sz val="8"/>
        <color theme="1"/>
        <rFont val="Arial"/>
        <family val="2"/>
      </rPr>
      <t xml:space="preserve"> CNAV, Agirc et Arrco ; DREES, modèle CALIPER, calculs DREES ; Insee, indice des prix à la consommation.</t>
    </r>
  </si>
  <si>
    <t>Graphique 4b. Évolution de l’érosion des pensions brutes par rapport au revenu d’activité moyen et à l’indice des prix, selon l’année de naissance, pour un salarié cadre</t>
  </si>
  <si>
    <t xml:space="preserve">Graphique 1. Évolution des pensions de retraite brutes déjà liquidées au 31 décembre 2008, des pensions moyennes de retraite et du revenu moyen d’activité en euros constants depuis 2008 </t>
  </si>
  <si>
    <t>Pensions brutes déjà liquidées au 31/12/2008</t>
  </si>
  <si>
    <r>
      <rPr>
        <b/>
        <sz val="8"/>
        <color theme="1"/>
        <rFont val="Arial"/>
        <family val="2"/>
      </rPr>
      <t xml:space="preserve">Note &gt; </t>
    </r>
    <r>
      <rPr>
        <sz val="8"/>
        <color theme="1"/>
        <rFont val="Arial"/>
        <family val="2"/>
      </rPr>
      <t xml:space="preserve">Ces graphiques correspondent aux cas types 1 (salarié cadre) et 2 (salarié non cadre) du Conseil d’orientation des retraites (COR). Le coefficient d’érosion sur les 5 premières années est calculé comme le ratio entre la pension brute relative (au salaire moyen par tête [SMPT] et à l’indice des prix) moyenne versée au cas type sur les 5 premières années de sa retraite et la pension brute relative (au SMPT et à l’indice des prix) moyenne versée au cas type au cours de sa première année de retraite.
</t>
    </r>
    <r>
      <rPr>
        <b/>
        <sz val="8"/>
        <color theme="1"/>
        <rFont val="Arial"/>
        <family val="2"/>
      </rPr>
      <t>Lecture &gt;</t>
    </r>
    <r>
      <rPr>
        <sz val="8"/>
        <color theme="1"/>
        <rFont val="Arial"/>
        <family val="2"/>
      </rPr>
      <t xml:space="preserve"> Pour un salarié non cadre né en 1933, la pension brute relative (au revenu moyen d’activité) moyenne perçue au cours des 10 premières années de retraite se situe 2 % en dessous de la pension brute relative perçue l’année de la liquidation des droits.
</t>
    </r>
    <r>
      <rPr>
        <b/>
        <sz val="8"/>
        <color theme="1"/>
        <rFont val="Arial"/>
        <family val="2"/>
      </rPr>
      <t>Source &gt;</t>
    </r>
    <r>
      <rPr>
        <sz val="8"/>
        <color theme="1"/>
        <rFont val="Arial"/>
        <family val="2"/>
      </rPr>
      <t xml:space="preserve"> DREES, modèle CALIPER, calculs DREES.</t>
    </r>
  </si>
  <si>
    <r>
      <rPr>
        <b/>
        <sz val="8"/>
        <color theme="1"/>
        <rFont val="Arial"/>
        <family val="2"/>
      </rPr>
      <t>Note &gt;</t>
    </r>
    <r>
      <rPr>
        <sz val="8"/>
        <color theme="1"/>
        <rFont val="Arial"/>
        <family val="2"/>
      </rPr>
      <t xml:space="preserve"> Ces graphiques correspondent aux cas types 1 (salarié cadre) et 2 (salarié non cadre) du Conseil d’orientation des retraites (COR). Le coefficient d’érosion sur les 5 premières années est calculé comme le ratio entre la pension brute relative (au salaire moyen par tête [SMPT] et à l’indice des prix) moyenne versée au cas type sur les 5 premières années de sa retraite et la pension brute relative (au SMPT et à l’indice des prix) moyenne versée au cas type au cours de sa première année de retraite.
</t>
    </r>
    <r>
      <rPr>
        <b/>
        <sz val="8"/>
        <color theme="1"/>
        <rFont val="Arial"/>
        <family val="2"/>
      </rPr>
      <t>Lecture &gt;</t>
    </r>
    <r>
      <rPr>
        <sz val="8"/>
        <color theme="1"/>
        <rFont val="Arial"/>
        <family val="2"/>
      </rPr>
      <t xml:space="preserve"> Pour un salarié non cadre né en 1933, la pension brute relative (au revenu moyen d’activité) moyenne perçue au cours des 10 premières années de retraite se situe 2 % en dessous de la pension brute relative perçue l’année de la liquidation des droits.
</t>
    </r>
    <r>
      <rPr>
        <b/>
        <sz val="8"/>
        <color theme="1"/>
        <rFont val="Arial"/>
        <family val="2"/>
      </rPr>
      <t>Source &gt;</t>
    </r>
    <r>
      <rPr>
        <sz val="8"/>
        <color theme="1"/>
        <rFont val="Arial"/>
        <family val="2"/>
      </rPr>
      <t xml:space="preserve"> DREES, modèle CALIPER, calculs DREES.</t>
    </r>
  </si>
  <si>
    <r>
      <rPr>
        <b/>
        <sz val="8"/>
        <rFont val="Arial"/>
        <family val="2"/>
      </rPr>
      <t xml:space="preserve">Lecture  • </t>
    </r>
    <r>
      <rPr>
        <sz val="8"/>
        <rFont val="Arial"/>
        <family val="2"/>
      </rPr>
      <t>Entre 2013 et 2018, les pensions de retraite des régimes de base ont augmenté de 0,2 % par an en moyenne.</t>
    </r>
  </si>
  <si>
    <r>
      <rPr>
        <b/>
        <sz val="8"/>
        <rFont val="Arial"/>
        <family val="2"/>
      </rPr>
      <t>Sources •</t>
    </r>
    <r>
      <rPr>
        <sz val="8"/>
        <rFont val="Arial"/>
        <family val="2"/>
      </rPr>
      <t xml:space="preserve"> CNAV, MSA, RSI, SRE, CNRACL, Agirc, Arrco, Ircantec, RAFP.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</si>
</sst>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quot;  &quot;"/>
    <numFmt numFmtId="165" formatCode="0.0%"/>
  </numFmts>
  <fonts count="15" x14ac:knownFonts="1">
    <font>
      <sz val="11"/>
      <color theme="1"/>
      <name val="Calibri"/>
      <family val="2"/>
      <scheme val="minor"/>
    </font>
    <font>
      <sz val="11"/>
      <color theme="1"/>
      <name val="Calibri"/>
      <family val="2"/>
      <scheme val="minor"/>
    </font>
    <font>
      <sz val="8"/>
      <name val="Arial"/>
      <family val="2"/>
    </font>
    <font>
      <b/>
      <sz val="8"/>
      <color theme="1"/>
      <name val="Arial"/>
      <family val="2"/>
    </font>
    <font>
      <b/>
      <sz val="8"/>
      <name val="Arial"/>
      <family val="2"/>
    </font>
    <font>
      <vertAlign val="superscript"/>
      <sz val="8"/>
      <name val="Arial"/>
      <family val="2"/>
    </font>
    <font>
      <sz val="8"/>
      <color theme="1"/>
      <name val="Arial"/>
      <family val="2"/>
    </font>
    <font>
      <b/>
      <sz val="8"/>
      <color rgb="FFFF0000"/>
      <name val="Arial"/>
      <family val="2"/>
    </font>
    <font>
      <b/>
      <vertAlign val="superscript"/>
      <sz val="8"/>
      <name val="Arial"/>
      <family val="2"/>
    </font>
    <font>
      <sz val="8"/>
      <color rgb="FFFF0000"/>
      <name val="Arial"/>
      <family val="2"/>
    </font>
    <font>
      <b/>
      <strike/>
      <sz val="8"/>
      <name val="Arial"/>
      <family val="2"/>
    </font>
    <font>
      <strike/>
      <sz val="8"/>
      <name val="Arial"/>
      <family val="2"/>
    </font>
    <font>
      <b/>
      <strike/>
      <sz val="8"/>
      <color rgb="FFFF0000"/>
      <name val="Arial"/>
      <family val="2"/>
    </font>
    <font>
      <strike/>
      <sz val="8"/>
      <color theme="1"/>
      <name val="Arial"/>
      <family val="2"/>
    </font>
    <font>
      <vertAlign val="superscript"/>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2">
    <border>
      <left/>
      <right/>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style="hair">
        <color indexed="64"/>
      </right>
      <top/>
      <bottom style="hair">
        <color indexed="64"/>
      </bottom>
      <diagonal/>
    </border>
    <border>
      <left/>
      <right/>
      <top style="hair">
        <color indexed="64"/>
      </top>
      <bottom/>
      <diagonal/>
    </border>
  </borders>
  <cellStyleXfs count="2">
    <xf numFmtId="0" fontId="0" fillId="0" borderId="0"/>
    <xf numFmtId="9" fontId="1" fillId="0" borderId="0" applyFont="0" applyFill="0" applyBorder="0" applyAlignment="0" applyProtection="0"/>
  </cellStyleXfs>
  <cellXfs count="98">
    <xf numFmtId="0" fontId="0" fillId="0" borderId="0" xfId="0"/>
    <xf numFmtId="0" fontId="2" fillId="0" borderId="1" xfId="0" applyFont="1" applyFill="1" applyBorder="1" applyAlignment="1">
      <alignment vertical="center"/>
    </xf>
    <xf numFmtId="3" fontId="4"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7" xfId="0" applyFont="1" applyFill="1" applyBorder="1" applyAlignment="1">
      <alignment vertical="center" wrapText="1"/>
    </xf>
    <xf numFmtId="164" fontId="2" fillId="0" borderId="7" xfId="1" applyNumberFormat="1" applyFont="1" applyFill="1" applyBorder="1" applyAlignment="1">
      <alignment horizontal="center" vertical="center"/>
    </xf>
    <xf numFmtId="0" fontId="2" fillId="0" borderId="7" xfId="0" applyFont="1" applyFill="1" applyBorder="1" applyAlignment="1">
      <alignment vertical="center"/>
    </xf>
    <xf numFmtId="0" fontId="6" fillId="0" borderId="0" xfId="0" applyFont="1"/>
    <xf numFmtId="0" fontId="3" fillId="0" borderId="0" xfId="0" applyFont="1"/>
    <xf numFmtId="0" fontId="2" fillId="0" borderId="8" xfId="0" applyFont="1" applyFill="1" applyBorder="1" applyAlignment="1">
      <alignment horizontal="center" vertical="center"/>
    </xf>
    <xf numFmtId="0" fontId="4" fillId="0" borderId="0" xfId="0" applyFont="1" applyFill="1" applyAlignment="1">
      <alignment vertical="center"/>
    </xf>
    <xf numFmtId="165" fontId="4" fillId="0" borderId="0" xfId="0" applyNumberFormat="1" applyFont="1" applyFill="1" applyAlignment="1">
      <alignment vertical="center"/>
    </xf>
    <xf numFmtId="165" fontId="7" fillId="0" borderId="0" xfId="0" applyNumberFormat="1"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left" vertical="center"/>
    </xf>
    <xf numFmtId="165" fontId="2" fillId="0" borderId="0" xfId="0" applyNumberFormat="1" applyFont="1" applyFill="1" applyAlignment="1">
      <alignment horizontal="left" vertical="center"/>
    </xf>
    <xf numFmtId="0" fontId="4" fillId="0" borderId="8" xfId="0" applyFont="1" applyFill="1" applyBorder="1" applyAlignment="1">
      <alignment horizontal="center" vertical="center" wrapText="1"/>
    </xf>
    <xf numFmtId="165" fontId="4" fillId="0" borderId="8" xfId="0" applyNumberFormat="1" applyFont="1" applyFill="1" applyBorder="1" applyAlignment="1">
      <alignment horizontal="center" vertical="center" wrapText="1"/>
    </xf>
    <xf numFmtId="0" fontId="2" fillId="0" borderId="8" xfId="0" applyFont="1" applyFill="1" applyBorder="1" applyAlignment="1">
      <alignment horizontal="center"/>
    </xf>
    <xf numFmtId="165" fontId="2" fillId="2" borderId="8" xfId="1" applyNumberFormat="1" applyFont="1" applyFill="1" applyBorder="1" applyAlignment="1">
      <alignment vertical="center"/>
    </xf>
    <xf numFmtId="0" fontId="2" fillId="0" borderId="5" xfId="0" applyFont="1" applyFill="1" applyBorder="1" applyAlignment="1">
      <alignment horizontal="center"/>
    </xf>
    <xf numFmtId="165" fontId="2" fillId="2" borderId="0" xfId="1" applyNumberFormat="1" applyFont="1" applyFill="1" applyBorder="1" applyAlignment="1">
      <alignment vertical="center"/>
    </xf>
    <xf numFmtId="0" fontId="4" fillId="0" borderId="7" xfId="0" applyFont="1" applyFill="1" applyBorder="1" applyAlignment="1">
      <alignment vertical="center" wrapText="1"/>
    </xf>
    <xf numFmtId="0" fontId="2" fillId="0" borderId="0" xfId="0" applyFont="1"/>
    <xf numFmtId="0" fontId="4" fillId="0" borderId="0" xfId="0" applyFont="1" applyAlignment="1">
      <alignment vertical="center"/>
    </xf>
    <xf numFmtId="0" fontId="2" fillId="0" borderId="9" xfId="0" applyFont="1" applyFill="1" applyBorder="1" applyAlignment="1">
      <alignment vertical="center"/>
    </xf>
    <xf numFmtId="0" fontId="2" fillId="0" borderId="10" xfId="0" applyFont="1" applyFill="1" applyBorder="1" applyAlignment="1">
      <alignment vertical="center"/>
    </xf>
    <xf numFmtId="2" fontId="4" fillId="0" borderId="8" xfId="0" applyNumberFormat="1" applyFont="1" applyFill="1" applyBorder="1" applyAlignment="1">
      <alignment horizontal="center" vertical="center" wrapText="1"/>
    </xf>
    <xf numFmtId="0" fontId="2" fillId="0" borderId="8" xfId="0" applyFont="1" applyFill="1" applyBorder="1" applyAlignment="1">
      <alignment vertical="center" wrapText="1"/>
    </xf>
    <xf numFmtId="0" fontId="4" fillId="0" borderId="6" xfId="0" applyFont="1" applyBorder="1" applyAlignment="1">
      <alignment vertical="center" wrapText="1"/>
    </xf>
    <xf numFmtId="0" fontId="10" fillId="0" borderId="0" xfId="0" applyFont="1" applyAlignment="1">
      <alignment vertical="center"/>
    </xf>
    <xf numFmtId="0" fontId="12" fillId="0" borderId="0" xfId="0" applyFont="1" applyAlignment="1">
      <alignment vertical="center"/>
    </xf>
    <xf numFmtId="0" fontId="2" fillId="0" borderId="7" xfId="0" applyFont="1" applyBorder="1" applyAlignment="1">
      <alignment vertical="center" wrapText="1"/>
    </xf>
    <xf numFmtId="164" fontId="2" fillId="0" borderId="7" xfId="0" applyNumberFormat="1" applyFont="1" applyBorder="1" applyAlignment="1">
      <alignment horizontal="center" vertical="center" wrapText="1"/>
    </xf>
    <xf numFmtId="0" fontId="2" fillId="0" borderId="5" xfId="0" applyFont="1" applyBorder="1" applyAlignment="1">
      <alignment vertical="center" wrapText="1"/>
    </xf>
    <xf numFmtId="164" fontId="2" fillId="0" borderId="5" xfId="0" applyNumberFormat="1" applyFont="1" applyBorder="1" applyAlignment="1">
      <alignment horizontal="center" vertical="center" wrapText="1"/>
    </xf>
    <xf numFmtId="0" fontId="5" fillId="0" borderId="0" xfId="0" applyFont="1"/>
    <xf numFmtId="0" fontId="2" fillId="0" borderId="0" xfId="0" applyFont="1" applyAlignment="1">
      <alignment vertical="center"/>
    </xf>
    <xf numFmtId="3" fontId="4" fillId="0" borderId="8" xfId="0" applyNumberFormat="1" applyFont="1" applyFill="1" applyBorder="1" applyAlignment="1">
      <alignment horizontal="center" vertical="center" wrapText="1"/>
    </xf>
    <xf numFmtId="0" fontId="6" fillId="0" borderId="0" xfId="0" applyFont="1" applyAlignment="1">
      <alignment vertical="center"/>
    </xf>
    <xf numFmtId="0" fontId="4" fillId="0" borderId="0" xfId="0" applyFont="1"/>
    <xf numFmtId="2" fontId="6" fillId="0" borderId="0" xfId="0" applyNumberFormat="1" applyFont="1"/>
    <xf numFmtId="2" fontId="6" fillId="0" borderId="8" xfId="0" applyNumberFormat="1" applyFont="1" applyFill="1" applyBorder="1"/>
    <xf numFmtId="0" fontId="6" fillId="0" borderId="8" xfId="0" applyFont="1" applyBorder="1"/>
    <xf numFmtId="2" fontId="6" fillId="0" borderId="8" xfId="0" applyNumberFormat="1" applyFont="1" applyBorder="1"/>
    <xf numFmtId="0" fontId="9" fillId="0" borderId="0" xfId="0" applyFont="1"/>
    <xf numFmtId="0" fontId="6" fillId="0" borderId="2" xfId="0" applyFont="1" applyBorder="1" applyAlignment="1">
      <alignment horizontal="left"/>
    </xf>
    <xf numFmtId="10" fontId="6" fillId="0" borderId="0" xfId="0" applyNumberFormat="1" applyFont="1"/>
    <xf numFmtId="10" fontId="6" fillId="0" borderId="8" xfId="0" applyNumberFormat="1" applyFont="1" applyBorder="1" applyAlignment="1">
      <alignment horizontal="center" vertical="center"/>
    </xf>
    <xf numFmtId="10" fontId="6" fillId="0" borderId="8" xfId="0" applyNumberFormat="1" applyFont="1" applyBorder="1"/>
    <xf numFmtId="0" fontId="9" fillId="3" borderId="0" xfId="0" applyFont="1" applyFill="1"/>
    <xf numFmtId="0" fontId="6" fillId="3" borderId="0" xfId="0" applyFont="1" applyFill="1"/>
    <xf numFmtId="0" fontId="13" fillId="0" borderId="0" xfId="0" applyFont="1"/>
    <xf numFmtId="0" fontId="6" fillId="0" borderId="11" xfId="0" applyFont="1" applyBorder="1"/>
    <xf numFmtId="0" fontId="6" fillId="0" borderId="0" xfId="0" applyFont="1" applyBorder="1"/>
    <xf numFmtId="0" fontId="4" fillId="0" borderId="0" xfId="0" applyFont="1" applyAlignment="1"/>
    <xf numFmtId="10" fontId="2" fillId="0" borderId="0" xfId="1" applyNumberFormat="1" applyFont="1"/>
    <xf numFmtId="165" fontId="2" fillId="0" borderId="0" xfId="1" applyNumberFormat="1" applyFont="1"/>
    <xf numFmtId="10" fontId="6" fillId="0" borderId="0" xfId="1" applyNumberFormat="1" applyFont="1"/>
    <xf numFmtId="165" fontId="6" fillId="0" borderId="0" xfId="1" applyNumberFormat="1" applyFont="1"/>
    <xf numFmtId="165" fontId="6" fillId="0" borderId="0" xfId="0" applyNumberFormat="1" applyFont="1"/>
    <xf numFmtId="0" fontId="6" fillId="0" borderId="10" xfId="0" applyFont="1" applyBorder="1"/>
    <xf numFmtId="0" fontId="6" fillId="0" borderId="8" xfId="0" applyNumberFormat="1" applyFont="1" applyBorder="1" applyAlignment="1">
      <alignment wrapText="1"/>
    </xf>
    <xf numFmtId="0" fontId="6" fillId="0" borderId="8" xfId="0" applyFont="1" applyBorder="1" applyAlignment="1">
      <alignment wrapText="1"/>
    </xf>
    <xf numFmtId="0" fontId="6" fillId="0" borderId="8" xfId="0" applyFont="1" applyBorder="1" applyAlignment="1">
      <alignment horizontal="center"/>
    </xf>
    <xf numFmtId="165" fontId="6" fillId="0" borderId="8" xfId="1" applyNumberFormat="1" applyFont="1" applyBorder="1"/>
    <xf numFmtId="0" fontId="6" fillId="0" borderId="6" xfId="0" applyFont="1" applyBorder="1" applyAlignment="1">
      <alignment horizontal="right"/>
    </xf>
    <xf numFmtId="0" fontId="6" fillId="0" borderId="7" xfId="0" applyFont="1" applyBorder="1" applyAlignment="1">
      <alignment horizontal="right"/>
    </xf>
    <xf numFmtId="0" fontId="6" fillId="0" borderId="5" xfId="0" applyFont="1" applyBorder="1" applyAlignment="1">
      <alignment horizontal="right"/>
    </xf>
    <xf numFmtId="0" fontId="6" fillId="0" borderId="8" xfId="0" applyFont="1" applyBorder="1" applyAlignment="1">
      <alignment horizontal="right"/>
    </xf>
    <xf numFmtId="0" fontId="6" fillId="0" borderId="5" xfId="0" applyFont="1" applyBorder="1"/>
    <xf numFmtId="0" fontId="3" fillId="0" borderId="7" xfId="0" applyFont="1" applyBorder="1"/>
    <xf numFmtId="0" fontId="6" fillId="0" borderId="7" xfId="0" applyFont="1" applyBorder="1"/>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 fillId="0" borderId="0" xfId="0" applyFont="1" applyAlignment="1">
      <alignment horizontal="left" wrapText="1"/>
    </xf>
    <xf numFmtId="0" fontId="2" fillId="0" borderId="0" xfId="0" applyFont="1" applyAlignment="1">
      <alignment horizontal="left"/>
    </xf>
    <xf numFmtId="0" fontId="3" fillId="0" borderId="0" xfId="0" applyFont="1" applyAlignment="1">
      <alignment horizontal="justify" vertical="center" wrapText="1"/>
    </xf>
    <xf numFmtId="0" fontId="6" fillId="0" borderId="0" xfId="0" applyFont="1" applyAlignment="1">
      <alignment wrapText="1"/>
    </xf>
    <xf numFmtId="0" fontId="6" fillId="0" borderId="0" xfId="0" applyFont="1" applyAlignment="1">
      <alignment horizontal="left" wrapText="1"/>
    </xf>
    <xf numFmtId="0" fontId="6" fillId="0" borderId="0" xfId="0" applyFont="1" applyAlignment="1">
      <alignment horizontal="left"/>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3" fillId="0" borderId="3" xfId="0" applyFont="1" applyBorder="1" applyAlignment="1">
      <alignment horizontal="center"/>
    </xf>
    <xf numFmtId="0" fontId="3" fillId="0" borderId="4" xfId="0" applyFont="1" applyBorder="1" applyAlignment="1">
      <alignment horizontal="center"/>
    </xf>
    <xf numFmtId="0" fontId="6" fillId="0" borderId="0" xfId="0" applyFont="1" applyAlignment="1">
      <alignment horizont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6" fillId="0" borderId="5" xfId="0" applyFont="1" applyBorder="1" applyAlignment="1">
      <alignment horizont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xf>
    <xf numFmtId="0" fontId="6" fillId="0" borderId="5" xfId="0" applyFont="1" applyBorder="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ETR\ouvrage\2018\Fiche%204%20-%20La%20revalorisation%20des%20pensions%20individuelles\Tableau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ETR\ouvrage\2018\Fiche%204%20-%20La%20revalorisation%20des%20pensions%20individuelles\Graphique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ierre.cheloudko/AppData/Local/Microsoft/Windows/Temporary%20Internet%20Files/Content.Outlook/NB7Q4EX4/Graphique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ETR\ouvrage\2018\Fiche%204%20-%20La%20revalorisation%20des%20pensions%20individuelles\Graphique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ETR\ouvrage\2018\Fiche%204%20-%20La%20revalorisation%20des%20pensions%20individuelles\Graphique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ETR\ouvrage\2018\Fiche%204%20-%20La%20revalorisation%20des%20pensions%20individuelles\Graphique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RETR\ouvrage\2018\Fiche%204%20-%20La%20revalorisation%20des%20pensions%20individuelles\Graphique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RETR\ouvrage\2018\Fiche%204%20-%20La%20revalorisation%20des%20pensions%20individuelles\revalo_utilise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1"/>
    </sheetNames>
    <sheetDataSet>
      <sheetData sheetId="0">
        <row r="5">
          <cell r="B5" t="str">
            <v>2018-2019</v>
          </cell>
          <cell r="C5" t="str">
            <v>2017-2018</v>
          </cell>
          <cell r="D5" t="str">
            <v>2013-2018</v>
          </cell>
          <cell r="E5" t="str">
            <v>2008-2013</v>
          </cell>
          <cell r="F5" t="str">
            <v>2017-2018</v>
          </cell>
          <cell r="G5" t="str">
            <v>2013-2018</v>
          </cell>
          <cell r="H5" t="str">
            <v>2008-2013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ique 2"/>
    </sheetNames>
    <sheetDataSet>
      <sheetData sheetId="0">
        <row r="5">
          <cell r="I5">
            <v>100</v>
          </cell>
          <cell r="J5">
            <v>100</v>
          </cell>
          <cell r="K5">
            <v>100</v>
          </cell>
          <cell r="L5">
            <v>100</v>
          </cell>
          <cell r="Q5">
            <v>100</v>
          </cell>
          <cell r="R5">
            <v>100</v>
          </cell>
        </row>
        <row r="6">
          <cell r="I6">
            <v>100.15687086035537</v>
          </cell>
          <cell r="J6">
            <v>100.15687086035537</v>
          </cell>
          <cell r="K6">
            <v>99.107899176353826</v>
          </cell>
          <cell r="L6">
            <v>98.642650044928303</v>
          </cell>
          <cell r="Q6">
            <v>100.76827280031191</v>
          </cell>
          <cell r="R6">
            <v>100.76827280031191</v>
          </cell>
        </row>
        <row r="7">
          <cell r="I7">
            <v>99.268153169795923</v>
          </cell>
          <cell r="J7">
            <v>99.268153169795923</v>
          </cell>
          <cell r="K7">
            <v>99.997497935053488</v>
          </cell>
          <cell r="L7">
            <v>99.623330628274942</v>
          </cell>
          <cell r="Q7">
            <v>100.90048912786985</v>
          </cell>
          <cell r="R7">
            <v>100.90048912786985</v>
          </cell>
        </row>
        <row r="8">
          <cell r="I8">
            <v>98.52001035767293</v>
          </cell>
          <cell r="J8">
            <v>98.52001035767293</v>
          </cell>
          <cell r="K8">
            <v>98.843998696701732</v>
          </cell>
          <cell r="L8">
            <v>98.7275481581202</v>
          </cell>
          <cell r="Q8">
            <v>101.71372565016301</v>
          </cell>
          <cell r="R8">
            <v>101.71372565016301</v>
          </cell>
        </row>
        <row r="9">
          <cell r="I9">
            <v>99.316558401195124</v>
          </cell>
          <cell r="J9">
            <v>99.316558401195124</v>
          </cell>
          <cell r="K9">
            <v>99.013567077561618</v>
          </cell>
          <cell r="L9">
            <v>98.483506161366975</v>
          </cell>
          <cell r="Q9">
            <v>102.25275951824335</v>
          </cell>
          <cell r="R9">
            <v>102.25275951824335</v>
          </cell>
        </row>
        <row r="10">
          <cell r="I10">
            <v>99.715824918408487</v>
          </cell>
          <cell r="J10">
            <v>99.460535232740085</v>
          </cell>
          <cell r="K10">
            <v>98.903968167936597</v>
          </cell>
          <cell r="L10">
            <v>97.692918365045955</v>
          </cell>
          <cell r="Q10">
            <v>103.42575728036142</v>
          </cell>
          <cell r="R10">
            <v>103.16096952889144</v>
          </cell>
        </row>
        <row r="11">
          <cell r="I11">
            <v>99.655911544734295</v>
          </cell>
          <cell r="J11">
            <v>99.400775247621269</v>
          </cell>
          <cell r="K11">
            <v>99.503907226065337</v>
          </cell>
          <cell r="L11">
            <v>97.919967292538118</v>
          </cell>
          <cell r="Q11">
            <v>104.61045526036081</v>
          </cell>
          <cell r="R11">
            <v>104.34263447802363</v>
          </cell>
        </row>
        <row r="12">
          <cell r="I12">
            <v>99.552070618397636</v>
          </cell>
          <cell r="J12">
            <v>99.297200171940375</v>
          </cell>
          <cell r="K12">
            <v>100.51899491651307</v>
          </cell>
          <cell r="L12">
            <v>98.857798794495437</v>
          </cell>
          <cell r="Q12">
            <v>105.32277458586408</v>
          </cell>
          <cell r="R12">
            <v>105.05313014337212</v>
          </cell>
        </row>
        <row r="13">
          <cell r="I13">
            <v>98.948724735861887</v>
          </cell>
          <cell r="J13">
            <v>98.695398958777105</v>
          </cell>
          <cell r="K13">
            <v>101.14117076296306</v>
          </cell>
          <cell r="L13">
            <v>99.467329945840277</v>
          </cell>
          <cell r="Q13">
            <v>106.0220505334885</v>
          </cell>
          <cell r="R13">
            <v>105.75061582413561</v>
          </cell>
        </row>
        <row r="14">
          <cell r="I14">
            <v>98.377236335821621</v>
          </cell>
          <cell r="J14">
            <v>98.125373667467358</v>
          </cell>
          <cell r="K14">
            <v>101.82815616330667</v>
          </cell>
          <cell r="L14">
            <v>100.09187252291822</v>
          </cell>
          <cell r="Q14">
            <v>106.9218157413778</v>
          </cell>
          <cell r="R14">
            <v>106.64807747812776</v>
          </cell>
        </row>
        <row r="15">
          <cell r="I15">
            <v>96.975839214647024</v>
          </cell>
          <cell r="J15">
            <v>96.727564364283069</v>
          </cell>
          <cell r="K15">
            <v>101.72981596982697</v>
          </cell>
          <cell r="L15">
            <v>99.901092229502936</v>
          </cell>
          <cell r="Q15">
            <v>106.06956103015817</v>
          </cell>
          <cell r="R15">
            <v>104.52575636953173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ique3"/>
    </sheetNames>
    <sheetDataSet>
      <sheetData sheetId="0">
        <row r="41">
          <cell r="D41" t="str">
            <v>Evolution de la pension brute en glissement annuel (en euros constants)  (Échelle de droite)</v>
          </cell>
        </row>
        <row r="42">
          <cell r="V42">
            <v>4.0826527947078903E-2</v>
          </cell>
        </row>
        <row r="43">
          <cell r="V43">
            <v>4.0786549477477368E-2</v>
          </cell>
        </row>
        <row r="44">
          <cell r="V44">
            <v>4.07766110990707E-2</v>
          </cell>
        </row>
        <row r="45">
          <cell r="V45">
            <v>5.7766748390606942E-2</v>
          </cell>
        </row>
        <row r="46">
          <cell r="V46">
            <v>6.9758803527518828E-2</v>
          </cell>
        </row>
        <row r="47">
          <cell r="V47">
            <v>6.9760749075650649E-2</v>
          </cell>
        </row>
        <row r="48">
          <cell r="V48">
            <v>6.975481959192105E-2</v>
          </cell>
        </row>
        <row r="49">
          <cell r="V49">
            <v>6.9760772656194805E-2</v>
          </cell>
        </row>
        <row r="50">
          <cell r="V50">
            <v>6.9754901206887723E-2</v>
          </cell>
        </row>
        <row r="51">
          <cell r="V51">
            <v>6.9743164299590724E-2</v>
          </cell>
        </row>
        <row r="52">
          <cell r="V52">
            <v>6.9745125020186052E-2</v>
          </cell>
        </row>
        <row r="53">
          <cell r="V53">
            <v>6.9746299787970173E-2</v>
          </cell>
        </row>
        <row r="54">
          <cell r="V54">
            <v>7.3746299787970163E-2</v>
          </cell>
        </row>
        <row r="55">
          <cell r="V55">
            <v>7.3743363309610011E-2</v>
          </cell>
        </row>
        <row r="56">
          <cell r="V56">
            <v>7.3741602879520418E-2</v>
          </cell>
        </row>
        <row r="57">
          <cell r="V57">
            <v>7.3732828607161363E-2</v>
          </cell>
        </row>
        <row r="58">
          <cell r="V58">
            <v>7.3738722812910301E-2</v>
          </cell>
        </row>
        <row r="59">
          <cell r="V59">
            <v>7.3735173415156119E-2</v>
          </cell>
        </row>
        <row r="60">
          <cell r="V60">
            <v>7.3735368028557097E-2</v>
          </cell>
        </row>
        <row r="61">
          <cell r="V61">
            <v>7.37392584889279E-2</v>
          </cell>
        </row>
        <row r="62">
          <cell r="V62">
            <v>7.6729428293831434E-2</v>
          </cell>
        </row>
        <row r="63">
          <cell r="V63">
            <v>7.6729428293831434E-2</v>
          </cell>
        </row>
        <row r="64">
          <cell r="V64">
            <v>7.6727461011999731E-2</v>
          </cell>
        </row>
        <row r="65">
          <cell r="V65">
            <v>7.6727461011999731E-2</v>
          </cell>
        </row>
        <row r="66">
          <cell r="V66">
            <v>7.6711684347885209E-2</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ique3_alt"/>
    </sheetNames>
    <sheetDataSet>
      <sheetData sheetId="0">
        <row r="36">
          <cell r="G36">
            <v>4.4113114284970605E-2</v>
          </cell>
        </row>
        <row r="37">
          <cell r="G37">
            <v>4.410142713988742E-2</v>
          </cell>
        </row>
        <row r="38">
          <cell r="G38">
            <v>6.1086453874477697E-2</v>
          </cell>
        </row>
        <row r="39">
          <cell r="G39">
            <v>7.3066635315530204E-2</v>
          </cell>
        </row>
        <row r="40">
          <cell r="G40">
            <v>7.3050316311185318E-2</v>
          </cell>
        </row>
        <row r="41">
          <cell r="G41">
            <v>7.3042643004800789E-2</v>
          </cell>
        </row>
        <row r="42">
          <cell r="G42">
            <v>7.304270678587188E-2</v>
          </cell>
        </row>
        <row r="43">
          <cell r="G43">
            <v>7.3028618000966883E-2</v>
          </cell>
        </row>
        <row r="44">
          <cell r="G44">
            <v>7.3030609309970296E-2</v>
          </cell>
        </row>
        <row r="45">
          <cell r="G45">
            <v>7.3031655591449168E-2</v>
          </cell>
        </row>
        <row r="46">
          <cell r="G46">
            <v>7.3032020138366155E-2</v>
          </cell>
        </row>
        <row r="47">
          <cell r="G47">
            <v>7.702849024246676E-2</v>
          </cell>
        </row>
        <row r="48">
          <cell r="G48">
            <v>7.7026189506167533E-2</v>
          </cell>
        </row>
        <row r="49">
          <cell r="G49">
            <v>7.7015431838320034E-2</v>
          </cell>
        </row>
        <row r="50">
          <cell r="G50">
            <v>7.7022722299867827E-2</v>
          </cell>
        </row>
        <row r="51">
          <cell r="G51">
            <v>7.7018444436015493E-2</v>
          </cell>
        </row>
        <row r="52">
          <cell r="G52">
            <v>7.6987259773233369E-2</v>
          </cell>
        </row>
        <row r="53">
          <cell r="G53">
            <v>7.6991778805603317E-2</v>
          </cell>
        </row>
        <row r="54">
          <cell r="G54">
            <v>7.6974530148141887E-2</v>
          </cell>
        </row>
        <row r="55">
          <cell r="G55">
            <v>7.997453014814189E-2</v>
          </cell>
        </row>
        <row r="56">
          <cell r="G56">
            <v>7.9972126086790496E-2</v>
          </cell>
        </row>
        <row r="57">
          <cell r="G57">
            <v>7.9972126086790496E-2</v>
          </cell>
        </row>
        <row r="58">
          <cell r="G58">
            <v>7.9952943920770278E-2</v>
          </cell>
        </row>
        <row r="59">
          <cell r="G59">
            <v>7.9967347612877784E-2</v>
          </cell>
        </row>
        <row r="60">
          <cell r="C60">
            <v>0.01</v>
          </cell>
          <cell r="D60">
            <v>9.0999999999999998E-2</v>
          </cell>
          <cell r="G60">
            <v>9.6986450500236965E-2</v>
          </cell>
          <cell r="H60">
            <v>9.3536976230441965E-2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ique2_alt"/>
    </sheetNames>
    <sheetDataSet>
      <sheetData sheetId="0">
        <row r="42">
          <cell r="B42">
            <v>1995</v>
          </cell>
          <cell r="C42">
            <v>8.1785236614082234E-3</v>
          </cell>
          <cell r="D42">
            <v>-2.0426989984185573E-2</v>
          </cell>
          <cell r="E42">
            <v>-1.2415528943694354E-2</v>
          </cell>
          <cell r="F42">
            <v>1.2226493801614779E-5</v>
          </cell>
          <cell r="G42">
            <v>-1.2403454248280488E-2</v>
          </cell>
          <cell r="H42">
            <v>-1.2403454248280488E-2</v>
          </cell>
          <cell r="I42">
            <v>-1.2415528943694354E-2</v>
          </cell>
        </row>
        <row r="43">
          <cell r="C43">
            <v>1.694224312008737E-2</v>
          </cell>
          <cell r="D43">
            <v>-1.6333938294010975E-2</v>
          </cell>
          <cell r="E43">
            <v>3.3157127239080708E-4</v>
          </cell>
          <cell r="F43">
            <v>-1.7768649537544534E-2</v>
          </cell>
          <cell r="G43">
            <v>-1.7442969838889599E-2</v>
          </cell>
          <cell r="H43">
            <v>-2.9630071008819203E-2</v>
          </cell>
          <cell r="I43">
            <v>-1.2088074304032803E-2</v>
          </cell>
        </row>
        <row r="44">
          <cell r="C44">
            <v>8.1280781908195134E-3</v>
          </cell>
          <cell r="D44">
            <v>-1.1279159189951149E-2</v>
          </cell>
          <cell r="E44">
            <v>-3.2427588869542445E-3</v>
          </cell>
          <cell r="F44">
            <v>-1.2759621469398685E-2</v>
          </cell>
          <cell r="G44">
            <v>-1.596100398043887E-2</v>
          </cell>
          <cell r="H44">
            <v>-4.5118149307945665E-2</v>
          </cell>
          <cell r="I44">
            <v>-1.5291634480611438E-2</v>
          </cell>
        </row>
        <row r="45">
          <cell r="C45">
            <v>5.905999137324822E-3</v>
          </cell>
          <cell r="D45">
            <v>-2.1741910730272984E-3</v>
          </cell>
          <cell r="E45">
            <v>3.7189672936959184E-3</v>
          </cell>
          <cell r="F45">
            <v>1.7605369454498643E-5</v>
          </cell>
          <cell r="G45">
            <v>3.736638136943693E-3</v>
          </cell>
          <cell r="H45">
            <v>-4.1550101368374448E-2</v>
          </cell>
          <cell r="I45">
            <v>-1.1629536275415964E-2</v>
          </cell>
        </row>
        <row r="46">
          <cell r="B46">
            <v>1999</v>
          </cell>
          <cell r="C46">
            <v>7.8186949390896057E-3</v>
          </cell>
          <cell r="D46">
            <v>-1.2378426171529733E-2</v>
          </cell>
          <cell r="E46">
            <v>-4.6565143705012968E-3</v>
          </cell>
          <cell r="F46">
            <v>8.2780182351083198E-6</v>
          </cell>
          <cell r="G46">
            <v>-4.6482748989769007E-3</v>
          </cell>
          <cell r="H46">
            <v>-4.6005239974110879E-2</v>
          </cell>
          <cell r="I46">
            <v>-1.6231897543128482E-2</v>
          </cell>
        </row>
        <row r="47">
          <cell r="C47">
            <v>3.0513072422290888E-3</v>
          </cell>
          <cell r="D47">
            <v>-1.6155088852988664E-2</v>
          </cell>
          <cell r="E47">
            <v>-1.3153075750375498E-2</v>
          </cell>
          <cell r="F47">
            <v>-6.8806909614416156E-8</v>
          </cell>
          <cell r="G47">
            <v>-1.3153143652262722E-2</v>
          </cell>
          <cell r="H47">
            <v>-5.8553270096237231E-2</v>
          </cell>
          <cell r="I47">
            <v>-2.9171473915546975E-2</v>
          </cell>
        </row>
        <row r="48">
          <cell r="C48">
            <v>2.2016471929457385E-2</v>
          </cell>
          <cell r="D48">
            <v>-1.3364394310936833E-2</v>
          </cell>
          <cell r="E48">
            <v>8.3578408063196274E-3</v>
          </cell>
          <cell r="F48">
            <v>1.5198957932671675E-5</v>
          </cell>
          <cell r="G48">
            <v>8.3731667947231081E-3</v>
          </cell>
          <cell r="H48">
            <v>-5.0670379598406479E-2</v>
          </cell>
          <cell r="I48">
            <v>-2.105744364429929E-2</v>
          </cell>
        </row>
        <row r="49">
          <cell r="C49">
            <v>1.8374375928476936E-2</v>
          </cell>
          <cell r="D49">
            <v>-2.2179594772808953E-2</v>
          </cell>
          <cell r="E49">
            <v>-4.2127550566288807E-3</v>
          </cell>
          <cell r="F49">
            <v>-2.1481882203078229E-6</v>
          </cell>
          <cell r="G49">
            <v>-4.2148941950583829E-3</v>
          </cell>
          <cell r="H49">
            <v>-5.4671703504634128E-2</v>
          </cell>
          <cell r="I49">
            <v>-2.5181488848735945E-2</v>
          </cell>
        </row>
        <row r="50">
          <cell r="C50">
            <v>1.5509191157108072E-2</v>
          </cell>
          <cell r="D50">
            <v>-2.13539833391998E-2</v>
          </cell>
          <cell r="E50">
            <v>-6.1759751916650174E-3</v>
          </cell>
          <cell r="F50">
            <v>-1.1287120043057541E-6</v>
          </cell>
          <cell r="G50">
            <v>-6.1770969327720193E-3</v>
          </cell>
          <cell r="H50">
            <v>-6.051108802537819E-2</v>
          </cell>
          <cell r="I50">
            <v>-3.1201943789981978E-2</v>
          </cell>
        </row>
        <row r="51">
          <cell r="B51">
            <v>2004</v>
          </cell>
          <cell r="C51">
            <v>1.7268139091380662E-2</v>
          </cell>
          <cell r="D51">
            <v>-2.0344827586206926E-2</v>
          </cell>
          <cell r="E51">
            <v>-3.4280058073750119E-3</v>
          </cell>
          <cell r="F51">
            <v>-3.9326792455884885E-7</v>
          </cell>
          <cell r="G51">
            <v>-3.4283977271748478E-3</v>
          </cell>
          <cell r="H51">
            <v>-6.3732029675898083E-2</v>
          </cell>
          <cell r="I51">
            <v>-3.4522989152843575E-2</v>
          </cell>
        </row>
        <row r="52">
          <cell r="C52">
            <v>2.0093709612523974E-2</v>
          </cell>
          <cell r="D52">
            <v>-1.5725760832673297E-2</v>
          </cell>
          <cell r="E52">
            <v>4.0519599082429192E-3</v>
          </cell>
          <cell r="F52">
            <v>-4.3113356565963601E-3</v>
          </cell>
          <cell r="G52">
            <v>-2.768451075849665E-4</v>
          </cell>
          <cell r="H52">
            <v>-6.3991230882870731E-2</v>
          </cell>
          <cell r="I52">
            <v>-3.0610915012560636E-2</v>
          </cell>
        </row>
        <row r="53">
          <cell r="C53">
            <v>1.7095196979245032E-2</v>
          </cell>
          <cell r="D53">
            <v>-1.4714078698026989E-2</v>
          </cell>
          <cell r="E53">
            <v>2.1295782075070324E-3</v>
          </cell>
          <cell r="F53">
            <v>2.4927489903348032E-6</v>
          </cell>
          <cell r="G53">
            <v>2.132076265001448E-3</v>
          </cell>
          <cell r="H53">
            <v>-6.1995588802402857E-2</v>
          </cell>
          <cell r="I53">
            <v>-2.8546525142576051E-2</v>
          </cell>
        </row>
        <row r="54">
          <cell r="C54">
            <v>1.7410603611761461E-2</v>
          </cell>
          <cell r="D54">
            <v>-2.5209170922525392E-2</v>
          </cell>
          <cell r="E54">
            <v>-8.2374741930771878E-3</v>
          </cell>
          <cell r="F54">
            <v>1.1655442142766148E-5</v>
          </cell>
          <cell r="G54">
            <v>-8.2259147623383599E-3</v>
          </cell>
          <cell r="H54">
            <v>-6.9711533135611625E-2</v>
          </cell>
          <cell r="I54">
            <v>-3.6548848071489282E-2</v>
          </cell>
        </row>
        <row r="55">
          <cell r="C55">
            <v>1.6336632783645114E-2</v>
          </cell>
          <cell r="D55">
            <v>-9.8977945131790701E-3</v>
          </cell>
          <cell r="E55">
            <v>6.2771416361362409E-3</v>
          </cell>
          <cell r="F55">
            <v>-7.8987902932814436E-6</v>
          </cell>
          <cell r="G55">
            <v>6.2691932640175363E-3</v>
          </cell>
          <cell r="H55">
            <v>-6.3879374945552181E-2</v>
          </cell>
          <cell r="I55">
            <v>-3.050112873133537E-2</v>
          </cell>
        </row>
        <row r="56">
          <cell r="B56">
            <v>2009</v>
          </cell>
          <cell r="C56">
            <v>1.1851358320548965E-2</v>
          </cell>
          <cell r="D56">
            <v>-9.0618336886993944E-3</v>
          </cell>
          <cell r="E56">
            <v>2.6821295937635714E-3</v>
          </cell>
          <cell r="F56">
            <v>4.6348528353057361E-6</v>
          </cell>
          <cell r="G56">
            <v>2.6867768778748857E-3</v>
          </cell>
          <cell r="H56">
            <v>-6.136422769525407E-2</v>
          </cell>
          <cell r="I56">
            <v>-2.7900807117585247E-2</v>
          </cell>
        </row>
        <row r="57">
          <cell r="C57">
            <v>7.9159099860238967E-3</v>
          </cell>
          <cell r="D57">
            <v>-1.728653745416453E-2</v>
          </cell>
          <cell r="E57">
            <v>-9.5074661425977869E-3</v>
          </cell>
          <cell r="F57">
            <v>3.3786875365038327E-5</v>
          </cell>
          <cell r="G57">
            <v>-9.4740004948062895E-3</v>
          </cell>
          <cell r="H57">
            <v>-7.0256863466512165E-2</v>
          </cell>
          <cell r="I57">
            <v>-3.7143007281161378E-2</v>
          </cell>
        </row>
        <row r="58">
          <cell r="C58">
            <v>1.3065387017039966E-2</v>
          </cell>
          <cell r="D58">
            <v>-2.4028629856850614E-2</v>
          </cell>
          <cell r="E58">
            <v>-1.1277186188379473E-2</v>
          </cell>
          <cell r="F58">
            <v>-4.8959588238028928E-6</v>
          </cell>
          <cell r="G58">
            <v>-1.1282026934564149E-2</v>
          </cell>
          <cell r="H58">
            <v>-8.0746250575109091E-2</v>
          </cell>
          <cell r="I58">
            <v>-4.8001324860834971E-2</v>
          </cell>
        </row>
        <row r="59">
          <cell r="C59">
            <v>2.2151117123019544E-2</v>
          </cell>
          <cell r="D59">
            <v>-1.3118062563067689E-2</v>
          </cell>
          <cell r="E59">
            <v>8.7424748196902602E-3</v>
          </cell>
          <cell r="F59">
            <v>1.8687436433850735E-5</v>
          </cell>
          <cell r="G59">
            <v>8.7613256305665299E-3</v>
          </cell>
          <cell r="H59">
            <v>-7.2692369139278346E-2</v>
          </cell>
          <cell r="I59">
            <v>-3.9678500415052387E-2</v>
          </cell>
        </row>
        <row r="60">
          <cell r="C60">
            <v>8.6594160057193916E-3</v>
          </cell>
          <cell r="D60">
            <v>-7.014028056112287E-3</v>
          </cell>
          <cell r="E60">
            <v>1.5846505627934437E-3</v>
          </cell>
          <cell r="F60">
            <v>-3.2501811683284254E-3</v>
          </cell>
          <cell r="G60">
            <v>-1.6706810069524458E-3</v>
          </cell>
          <cell r="H60">
            <v>-7.4241604385759552E-2</v>
          </cell>
          <cell r="I60">
            <v>-3.8156726410272457E-2</v>
          </cell>
        </row>
        <row r="61">
          <cell r="B61">
            <v>2014</v>
          </cell>
          <cell r="C61">
            <v>1.5145737169742675E-16</v>
          </cell>
          <cell r="D61">
            <v>-6.0084117764869216E-4</v>
          </cell>
          <cell r="E61">
            <v>-6.0084117764847012E-4</v>
          </cell>
          <cell r="F61">
            <v>2.613037823673281E-6</v>
          </cell>
          <cell r="G61">
            <v>-5.9822970984546586E-4</v>
          </cell>
          <cell r="H61">
            <v>-7.4795420562154824E-2</v>
          </cell>
          <cell r="I61">
            <v>-3.8734641455489327E-2</v>
          </cell>
        </row>
        <row r="62">
          <cell r="C62">
            <v>4.0254698518550142E-4</v>
          </cell>
          <cell r="D62">
            <v>-1.7992802878848968E-3</v>
          </cell>
          <cell r="E62">
            <v>-1.3974575975547188E-3</v>
          </cell>
          <cell r="F62">
            <v>0</v>
          </cell>
          <cell r="G62">
            <v>-1.3974575975547188E-3</v>
          </cell>
          <cell r="H62">
            <v>-7.6088354730982632E-2</v>
          </cell>
          <cell r="I62">
            <v>-4.0077969034053584E-2</v>
          </cell>
        </row>
        <row r="63">
          <cell r="C63">
            <v>0</v>
          </cell>
          <cell r="D63">
            <v>-6.0606060606060996E-3</v>
          </cell>
          <cell r="E63">
            <v>-6.0606060606060996E-3</v>
          </cell>
          <cell r="F63">
            <v>2.0849548762802428E-5</v>
          </cell>
          <cell r="G63">
            <v>-6.0398828727449283E-3</v>
          </cell>
          <cell r="H63">
            <v>-8.1668672853172475E-2</v>
          </cell>
          <cell r="I63">
            <v>-4.589567831263508E-2</v>
          </cell>
        </row>
        <row r="64">
          <cell r="C64">
            <v>3.2222991305676796E-3</v>
          </cell>
          <cell r="D64">
            <v>-1.178203240058906E-2</v>
          </cell>
          <cell r="E64">
            <v>-8.5976985027821362E-3</v>
          </cell>
          <cell r="F64">
            <v>-1.5655386333190968E-5</v>
          </cell>
          <cell r="G64">
            <v>-8.6132192888235259E-3</v>
          </cell>
          <cell r="H64">
            <v>-8.9578461953684574E-2</v>
          </cell>
          <cell r="I64">
            <v>-5.4098779610704528E-2</v>
          </cell>
        </row>
        <row r="65">
          <cell r="C65">
            <v>3.571766352462283E-3</v>
          </cell>
          <cell r="D65">
            <v>-1.5656712090460934E-2</v>
          </cell>
          <cell r="E65">
            <v>-1.2140867855433446E-2</v>
          </cell>
          <cell r="F65">
            <v>-1.8498368338559779E-2</v>
          </cell>
          <cell r="G65">
            <v>-3.0414649948453665E-2</v>
          </cell>
          <cell r="H65">
            <v>-0.11726861433889613</v>
          </cell>
          <cell r="I65">
            <v>-6.5582841331744191E-2</v>
          </cell>
        </row>
        <row r="66">
          <cell r="B66">
            <v>2019</v>
          </cell>
          <cell r="C66">
            <v>7.7738780903020633E-3</v>
          </cell>
          <cell r="D66">
            <v>-1.4383692131834769E-2</v>
          </cell>
          <cell r="E66">
            <v>-6.7216311106540472E-3</v>
          </cell>
          <cell r="F66">
            <v>0</v>
          </cell>
          <cell r="G66">
            <v>-6.7216311106540472E-3</v>
          </cell>
          <cell r="H66">
            <v>-0.12320200908310652</v>
          </cell>
          <cell r="I66">
            <v>-7.1863648775777667E-2</v>
          </cell>
        </row>
        <row r="68">
          <cell r="J68">
            <v>1.576338825770042E-2</v>
          </cell>
          <cell r="K68">
            <v>-2.0426989984185573E-2</v>
          </cell>
          <cell r="L68">
            <v>-4.9856003005420702E-3</v>
          </cell>
          <cell r="M68">
            <v>9.7923168664859617E-6</v>
          </cell>
          <cell r="N68">
            <v>-4.9758568042534979E-3</v>
          </cell>
          <cell r="O68">
            <v>-4.9758568042534979E-3</v>
          </cell>
          <cell r="P68">
            <v>-4.9856003005420702E-3</v>
          </cell>
        </row>
        <row r="69">
          <cell r="J69">
            <v>1.8711430881433358E-2</v>
          </cell>
          <cell r="K69">
            <v>-1.6333938294010975E-2</v>
          </cell>
          <cell r="L69">
            <v>2.0718612300123507E-3</v>
          </cell>
          <cell r="M69">
            <v>-1.7710840415440132E-2</v>
          </cell>
          <cell r="N69">
            <v>-1.5675673589035544E-2</v>
          </cell>
          <cell r="O69">
            <v>-2.0573530486199698E-2</v>
          </cell>
          <cell r="P69">
            <v>-2.9240685425006019E-3</v>
          </cell>
        </row>
        <row r="70">
          <cell r="J70">
            <v>1.0971372951649502E-2</v>
          </cell>
          <cell r="K70">
            <v>-1.1279159189951149E-2</v>
          </cell>
          <cell r="L70">
            <v>-4.3153410035567941E-4</v>
          </cell>
          <cell r="M70">
            <v>-1.2734812155826059E-2</v>
          </cell>
          <cell r="N70">
            <v>-1.3160850750474906E-2</v>
          </cell>
          <cell r="O70">
            <v>-3.3463616072535451E-2</v>
          </cell>
          <cell r="P70">
            <v>-3.3543408075683567E-3</v>
          </cell>
        </row>
        <row r="71">
          <cell r="J71">
            <v>1.1251689873044748E-2</v>
          </cell>
          <cell r="K71">
            <v>-2.1741910730272984E-3</v>
          </cell>
          <cell r="L71">
            <v>9.0530354763391774E-3</v>
          </cell>
          <cell r="M71">
            <v>6.0688432366173828E-6</v>
          </cell>
          <cell r="N71">
            <v>9.0591592610289595E-3</v>
          </cell>
          <cell r="O71">
            <v>-2.4707609038957634E-2</v>
          </cell>
          <cell r="P71">
            <v>5.6683277024400791E-3</v>
          </cell>
        </row>
        <row r="72">
          <cell r="J72">
            <v>1.1232774510102989E-2</v>
          </cell>
          <cell r="K72">
            <v>-1.2378426171529733E-2</v>
          </cell>
          <cell r="L72">
            <v>-1.2846957314014418E-3</v>
          </cell>
          <cell r="M72">
            <v>-6.0929424744449179E-6</v>
          </cell>
          <cell r="N72">
            <v>-1.2907808462985226E-3</v>
          </cell>
          <cell r="O72">
            <v>-2.5966497776750974E-2</v>
          </cell>
          <cell r="P72">
            <v>4.3763498946352009E-3</v>
          </cell>
        </row>
        <row r="73">
          <cell r="J73">
            <v>5.7655314768464833E-3</v>
          </cell>
          <cell r="K73">
            <v>-1.6155088852988664E-2</v>
          </cell>
          <cell r="L73">
            <v>-1.0482700049435301E-2</v>
          </cell>
          <cell r="M73">
            <v>6.0094514187092329E-6</v>
          </cell>
          <cell r="N73">
            <v>-1.0476753593293142E-2</v>
          </cell>
          <cell r="O73">
            <v>-3.6171206771156483E-2</v>
          </cell>
          <cell r="P73">
            <v>-6.1522261180569915E-3</v>
          </cell>
        </row>
        <row r="74">
          <cell r="J74">
            <v>2.1232767772894196E-2</v>
          </cell>
          <cell r="K74">
            <v>-1.3364394310936833E-2</v>
          </cell>
          <cell r="L74">
            <v>7.5846103811278986E-3</v>
          </cell>
          <cell r="M74">
            <v>1.2010546897478491E-5</v>
          </cell>
          <cell r="N74">
            <v>7.5967120233442209E-3</v>
          </cell>
          <cell r="O74">
            <v>-2.8849276989189709E-2</v>
          </cell>
          <cell r="P74">
            <v>1.3857220249891E-3</v>
          </cell>
        </row>
        <row r="75">
          <cell r="J75">
            <v>2.0468890415403427E-2</v>
          </cell>
          <cell r="K75">
            <v>-2.2179594772808953E-2</v>
          </cell>
          <cell r="L75">
            <v>-2.1646960522683223E-3</v>
          </cell>
          <cell r="M75">
            <v>-2.0062101024898027E-6</v>
          </cell>
          <cell r="N75">
            <v>-2.1666979195357206E-3</v>
          </cell>
          <cell r="O75">
            <v>-3.0953467240292798E-2</v>
          </cell>
          <cell r="P75">
            <v>-7.8197369427612795E-4</v>
          </cell>
        </row>
        <row r="76">
          <cell r="J76">
            <v>1.5254067411651053E-2</v>
          </cell>
          <cell r="K76">
            <v>-2.13539833391998E-2</v>
          </cell>
          <cell r="L76">
            <v>-6.4256510289122382E-3</v>
          </cell>
          <cell r="M76">
            <v>-1.2020636199761014E-6</v>
          </cell>
          <cell r="N76">
            <v>-6.4268453684909188E-3</v>
          </cell>
          <cell r="O76">
            <v>-3.7181379461211694E-2</v>
          </cell>
          <cell r="P76">
            <v>-7.2026000331150142E-3</v>
          </cell>
        </row>
        <row r="77">
          <cell r="J77">
            <v>1.7152552448804703E-2</v>
          </cell>
          <cell r="K77">
            <v>-2.0344827586206926E-2</v>
          </cell>
          <cell r="L77">
            <v>-3.5412408596364742E-3</v>
          </cell>
          <cell r="M77">
            <v>0</v>
          </cell>
          <cell r="N77">
            <v>-3.5412408596364742E-3</v>
          </cell>
          <cell r="O77">
            <v>-4.0590952100682531E-2</v>
          </cell>
          <cell r="P77">
            <v>-1.0718334751218528E-2</v>
          </cell>
        </row>
        <row r="78">
          <cell r="J78">
            <v>1.9999999999999962E-2</v>
          </cell>
          <cell r="K78">
            <v>-1.5725760832673297E-2</v>
          </cell>
          <cell r="L78">
            <v>3.9597239506732329E-3</v>
          </cell>
          <cell r="M78">
            <v>-4.2959611563557765E-3</v>
          </cell>
          <cell r="N78">
            <v>-3.5324802596448102E-4</v>
          </cell>
          <cell r="O78">
            <v>-4.0929861452945415E-2</v>
          </cell>
          <cell r="P78">
            <v>-6.8010524473709477E-3</v>
          </cell>
        </row>
        <row r="79">
          <cell r="J79">
            <v>1.7618451107629201E-2</v>
          </cell>
          <cell r="K79">
            <v>-1.4714078698026989E-2</v>
          </cell>
          <cell r="L79">
            <v>2.645133133467148E-3</v>
          </cell>
          <cell r="M79">
            <v>1.8089890145844834E-6</v>
          </cell>
          <cell r="N79">
            <v>2.6469469074985597E-3</v>
          </cell>
          <cell r="O79">
            <v>-3.8391253715644225E-2</v>
          </cell>
          <cell r="P79">
            <v>-4.1739090030747938E-3</v>
          </cell>
        </row>
        <row r="80">
          <cell r="J80">
            <v>1.7771322277810631E-2</v>
          </cell>
          <cell r="K80">
            <v>-2.5209170922525392E-2</v>
          </cell>
          <cell r="L80">
            <v>-7.8858489455353453E-3</v>
          </cell>
          <cell r="M80">
            <v>9.0153156260264211E-6</v>
          </cell>
          <cell r="N80">
            <v>-7.8769047233266942E-3</v>
          </cell>
          <cell r="O80">
            <v>-4.5965754191243602E-2</v>
          </cell>
          <cell r="P80">
            <v>-1.2026843132699527E-2</v>
          </cell>
        </row>
        <row r="81">
          <cell r="J81">
            <v>1.7948412593684564E-2</v>
          </cell>
          <cell r="K81">
            <v>-9.8977945131790701E-3</v>
          </cell>
          <cell r="L81">
            <v>7.8729683808154149E-3</v>
          </cell>
          <cell r="M81">
            <v>-6.0558969812163355E-6</v>
          </cell>
          <cell r="N81">
            <v>7.8668648059490032E-3</v>
          </cell>
          <cell r="O81">
            <v>-3.8460495759220725E-2</v>
          </cell>
          <cell r="P81">
            <v>-4.2485617075889159E-3</v>
          </cell>
        </row>
        <row r="82">
          <cell r="J82">
            <v>1.0759250586652428E-2</v>
          </cell>
          <cell r="K82">
            <v>-9.0618336886993944E-3</v>
          </cell>
          <cell r="L82">
            <v>1.5999183585218013E-3</v>
          </cell>
          <cell r="M82">
            <v>3.6468747226514608E-6</v>
          </cell>
          <cell r="N82">
            <v>1.6035710679462856E-3</v>
          </cell>
          <cell r="O82">
            <v>-3.6918598829532745E-2</v>
          </cell>
          <cell r="P82">
            <v>-2.6554407009402592E-3</v>
          </cell>
        </row>
        <row r="83">
          <cell r="J83">
            <v>8.5434397396813334E-3</v>
          </cell>
          <cell r="K83">
            <v>-1.728653745416453E-2</v>
          </cell>
          <cell r="L83">
            <v>-8.8907842055305775E-3</v>
          </cell>
          <cell r="M83">
            <v>-1.999505088168263E-7</v>
          </cell>
          <cell r="N83">
            <v>-8.8909823783225317E-3</v>
          </cell>
          <cell r="O83">
            <v>-4.5481338596229604E-2</v>
          </cell>
          <cell r="P83">
            <v>-1.1522615956228166E-2</v>
          </cell>
        </row>
        <row r="84">
          <cell r="J84">
            <v>2.1025330671941251E-2</v>
          </cell>
          <cell r="K84">
            <v>-2.4028629856850614E-2</v>
          </cell>
          <cell r="L84">
            <v>-3.5085090732432933E-3</v>
          </cell>
          <cell r="M84">
            <v>-3.9973198423526313E-6</v>
          </cell>
          <cell r="N84">
            <v>-3.5124923684528575E-3</v>
          </cell>
          <cell r="O84">
            <v>-4.8834078109956103E-2</v>
          </cell>
          <cell r="P84">
            <v>-1.4990697826841592E-2</v>
          </cell>
        </row>
        <row r="85">
          <cell r="J85">
            <v>2.1506650488335118E-2</v>
          </cell>
          <cell r="K85">
            <v>-1.3118062563067689E-2</v>
          </cell>
          <cell r="L85">
            <v>8.1064623386395418E-3</v>
          </cell>
          <cell r="M85">
            <v>1.0099631776672169E-5</v>
          </cell>
          <cell r="N85">
            <v>8.1166438427007215E-3</v>
          </cell>
          <cell r="O85">
            <v>-4.1113803086660461E-2</v>
          </cell>
          <cell r="P85">
            <v>-7.0057570155652726E-3</v>
          </cell>
        </row>
        <row r="86">
          <cell r="J86">
            <v>1.1731522087205012E-2</v>
          </cell>
          <cell r="K86">
            <v>-7.014028056112287E-3</v>
          </cell>
          <cell r="L86">
            <v>4.6352088060321872E-3</v>
          </cell>
          <cell r="M86">
            <v>-3.2380889019528736E-3</v>
          </cell>
          <cell r="N86">
            <v>1.3821106858860066E-3</v>
          </cell>
          <cell r="O86">
            <v>-3.9788516227357795E-2</v>
          </cell>
          <cell r="P86">
            <v>-2.4030213561445635E-3</v>
          </cell>
        </row>
        <row r="87">
          <cell r="J87">
            <v>0</v>
          </cell>
          <cell r="K87">
            <v>-6.0084117764869216E-4</v>
          </cell>
          <cell r="L87">
            <v>-6.0084117764869216E-4</v>
          </cell>
          <cell r="M87">
            <v>2.043713484889409E-6</v>
          </cell>
          <cell r="N87">
            <v>-5.9879869211099113E-4</v>
          </cell>
          <cell r="O87">
            <v>-4.0363489607990855E-2</v>
          </cell>
          <cell r="P87">
            <v>-3.0024186996117086E-3</v>
          </cell>
        </row>
        <row r="88">
          <cell r="J88">
            <v>7.4724011100115177E-4</v>
          </cell>
          <cell r="K88">
            <v>-1.7992802878848968E-3</v>
          </cell>
          <cell r="L88">
            <v>-1.0533846712857953E-3</v>
          </cell>
          <cell r="M88">
            <v>0</v>
          </cell>
          <cell r="N88">
            <v>-1.0533846712857953E-3</v>
          </cell>
          <cell r="O88">
            <v>-4.1374355998044066E-2</v>
          </cell>
          <cell r="P88">
            <v>-4.0526406690626349E-3</v>
          </cell>
        </row>
        <row r="89">
          <cell r="J89">
            <v>0</v>
          </cell>
          <cell r="K89">
            <v>-6.0606060606060996E-3</v>
          </cell>
          <cell r="L89">
            <v>-6.0606060606060996E-3</v>
          </cell>
          <cell r="M89">
            <v>1.6256598715846948E-5</v>
          </cell>
          <cell r="N89">
            <v>-6.044447986730983E-3</v>
          </cell>
          <cell r="O89">
            <v>-4.7168718841960389E-2</v>
          </cell>
          <cell r="P89">
            <v>-1.0088685271068321E-2</v>
          </cell>
        </row>
        <row r="90">
          <cell r="J90">
            <v>5.9794307384079225E-3</v>
          </cell>
          <cell r="K90">
            <v>-1.178203240058906E-2</v>
          </cell>
          <cell r="L90">
            <v>-5.8730515088780688E-3</v>
          </cell>
          <cell r="M90">
            <v>-1.2198363838145099E-5</v>
          </cell>
          <cell r="N90">
            <v>-5.8851782310971323E-3</v>
          </cell>
          <cell r="O90">
            <v>-5.2776300755740024E-2</v>
          </cell>
          <cell r="P90">
            <v>-1.5902485411692591E-2</v>
          </cell>
        </row>
        <row r="91">
          <cell r="J91">
            <v>1.5064194156352013E-3</v>
          </cell>
          <cell r="K91">
            <v>-1.5656712090460934E-2</v>
          </cell>
          <cell r="L91">
            <v>-1.4173878249903904E-2</v>
          </cell>
          <cell r="M91">
            <v>-1.8424923478577937E-2</v>
          </cell>
          <cell r="N91">
            <v>-3.2337649106332633E-2</v>
          </cell>
          <cell r="O91">
            <v>-8.3407288367103316E-2</v>
          </cell>
          <cell r="P91">
            <v>-2.9850963769500249E-2</v>
          </cell>
        </row>
        <row r="92">
          <cell r="J92">
            <v>5.0175712676419409E-3</v>
          </cell>
          <cell r="K92">
            <v>-1.4383692131834769E-2</v>
          </cell>
          <cell r="L92">
            <v>-9.438292064556153E-3</v>
          </cell>
          <cell r="M92">
            <v>0</v>
          </cell>
          <cell r="N92">
            <v>-9.438292064556153E-3</v>
          </cell>
          <cell r="O92">
            <v>-9.2058358083738079E-2</v>
          </cell>
          <cell r="P92">
            <v>-3.9007513719591325E-2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ique4"/>
    </sheetNames>
    <sheetDataSet>
      <sheetData sheetId="0">
        <row r="4">
          <cell r="D4">
            <v>-1.7749149882785309E-3</v>
          </cell>
          <cell r="E4">
            <v>-2.1303429417023123E-2</v>
          </cell>
          <cell r="F4">
            <v>-4.975017163271489E-2</v>
          </cell>
          <cell r="G4">
            <v>-7.4910369378412556E-2</v>
          </cell>
          <cell r="H4">
            <v>0.88530192045432698</v>
          </cell>
          <cell r="I4">
            <v>0.86457477804503691</v>
          </cell>
        </row>
        <row r="5">
          <cell r="D5">
            <v>-8.0741885924686674E-3</v>
          </cell>
          <cell r="E5">
            <v>-3.3087897089850382E-2</v>
          </cell>
          <cell r="F5">
            <v>-6.246718224074399E-2</v>
          </cell>
          <cell r="G5">
            <v>-8.6274261044894107E-2</v>
          </cell>
          <cell r="H5">
            <v>0.87387643789006597</v>
          </cell>
          <cell r="I5">
            <v>0.85260370333109048</v>
          </cell>
        </row>
        <row r="6">
          <cell r="D6">
            <v>-6.0285106225689278E-3</v>
          </cell>
          <cell r="E6">
            <v>-3.6457995515462027E-2</v>
          </cell>
          <cell r="F6">
            <v>-6.5588892666359366E-2</v>
          </cell>
          <cell r="G6">
            <v>-8.7997545915386111E-2</v>
          </cell>
          <cell r="H6">
            <v>0.87307615253137028</v>
          </cell>
          <cell r="I6">
            <v>0.85138309337355411</v>
          </cell>
        </row>
        <row r="7">
          <cell r="D7">
            <v>-1.5210827632115786E-2</v>
          </cell>
          <cell r="E7">
            <v>-4.7522471120086784E-2</v>
          </cell>
          <cell r="F7">
            <v>-7.663670993434224E-2</v>
          </cell>
          <cell r="G7">
            <v>-9.6969457158980421E-2</v>
          </cell>
          <cell r="H7">
            <v>0.87774062610959824</v>
          </cell>
          <cell r="I7">
            <v>0.85572027179349908</v>
          </cell>
        </row>
        <row r="8">
          <cell r="D8">
            <v>-2.1210091718629753E-2</v>
          </cell>
          <cell r="E8">
            <v>-5.500509267646847E-2</v>
          </cell>
          <cell r="F8">
            <v>-8.2878934973158347E-2</v>
          </cell>
          <cell r="G8">
            <v>-0.10169562305797497</v>
          </cell>
          <cell r="H8">
            <v>0.87432224352247756</v>
          </cell>
          <cell r="I8">
            <v>0.85217758326801618</v>
          </cell>
        </row>
        <row r="9">
          <cell r="D9">
            <v>-2.9001150277490839E-2</v>
          </cell>
          <cell r="E9">
            <v>-6.2357974852988329E-2</v>
          </cell>
          <cell r="F9">
            <v>-8.8261391519929844E-2</v>
          </cell>
          <cell r="G9">
            <v>-0.10640738567554187</v>
          </cell>
          <cell r="H9">
            <v>0.87008746967445671</v>
          </cell>
          <cell r="I9">
            <v>0.8480074461745003</v>
          </cell>
        </row>
        <row r="10">
          <cell r="D10">
            <v>-3.4565989980881562E-2</v>
          </cell>
          <cell r="E10">
            <v>-6.6957938336559386E-2</v>
          </cell>
          <cell r="F10">
            <v>-9.0231760395745653E-2</v>
          </cell>
          <cell r="G10">
            <v>-0.10850325213674272</v>
          </cell>
          <cell r="H10">
            <v>0.87425835580226541</v>
          </cell>
          <cell r="I10">
            <v>0.8520472399750938</v>
          </cell>
        </row>
        <row r="11">
          <cell r="D11">
            <v>-2.5286051800200049E-2</v>
          </cell>
          <cell r="E11">
            <v>-5.5078036325759028E-2</v>
          </cell>
          <cell r="F11">
            <v>-7.5947845070646336E-2</v>
          </cell>
          <cell r="G11">
            <v>-9.5368804749728864E-2</v>
          </cell>
          <cell r="H11">
            <v>0.87835146725363378</v>
          </cell>
          <cell r="I11">
            <v>0.85592190480250552</v>
          </cell>
        </row>
        <row r="12">
          <cell r="D12">
            <v>-2.8616394790735411E-2</v>
          </cell>
          <cell r="E12">
            <v>-5.7687317503629099E-2</v>
          </cell>
          <cell r="F12">
            <v>-7.5516153642253725E-2</v>
          </cell>
          <cell r="G12">
            <v>-9.5738962003133476E-2</v>
          </cell>
          <cell r="H12">
            <v>0.89609438682268505</v>
          </cell>
          <cell r="I12">
            <v>0.87300940088142109</v>
          </cell>
        </row>
        <row r="13">
          <cell r="D13">
            <v>-2.6484053257305851E-2</v>
          </cell>
          <cell r="E13">
            <v>-5.3120041915430294E-2</v>
          </cell>
          <cell r="F13">
            <v>-6.8957862739826514E-2</v>
          </cell>
          <cell r="G13">
            <v>-9.0114392611849725E-2</v>
          </cell>
          <cell r="H13">
            <v>0.89890245828772175</v>
          </cell>
          <cell r="I13">
            <v>0.87537257946259672</v>
          </cell>
        </row>
        <row r="14">
          <cell r="D14">
            <v>-2.8772265478733239E-2</v>
          </cell>
          <cell r="E14">
            <v>-5.2607725522804238E-2</v>
          </cell>
          <cell r="F14">
            <v>-6.8000883235522336E-2</v>
          </cell>
          <cell r="G14">
            <v>-8.9930498384513946E-2</v>
          </cell>
          <cell r="H14">
            <v>0.9058474741237692</v>
          </cell>
          <cell r="I14">
            <v>0.88169601415842758</v>
          </cell>
        </row>
        <row r="15">
          <cell r="D15">
            <v>-2.2808869946941757E-2</v>
          </cell>
          <cell r="E15">
            <v>-4.3124497936880335E-2</v>
          </cell>
          <cell r="F15">
            <v>-5.9505721908389986E-2</v>
          </cell>
          <cell r="G15">
            <v>-8.2240623268212354E-2</v>
          </cell>
          <cell r="H15">
            <v>0.90388034698359654</v>
          </cell>
          <cell r="I15">
            <v>0.87925284718455043</v>
          </cell>
        </row>
        <row r="16">
          <cell r="D16">
            <v>-2.1860251859566304E-2</v>
          </cell>
          <cell r="E16">
            <v>-3.9405891722451902E-2</v>
          </cell>
          <cell r="F16">
            <v>-5.8068904978929359E-2</v>
          </cell>
          <cell r="G16">
            <v>-8.1285848816028405E-2</v>
          </cell>
          <cell r="H16">
            <v>0.91084468640596628</v>
          </cell>
          <cell r="I16">
            <v>0.88547292380759124</v>
          </cell>
        </row>
        <row r="17">
          <cell r="D17">
            <v>-1.8371381672758647E-2</v>
          </cell>
          <cell r="E17">
            <v>-3.1497070012750039E-2</v>
          </cell>
          <cell r="F17">
            <v>-5.2084190370854433E-2</v>
          </cell>
          <cell r="G17">
            <v>-7.6185075188696993E-2</v>
          </cell>
          <cell r="H17">
            <v>0.90602748421487522</v>
          </cell>
          <cell r="I17">
            <v>0.88017602420533469</v>
          </cell>
        </row>
        <row r="18">
          <cell r="D18">
            <v>-1.9140729992403349E-2</v>
          </cell>
          <cell r="E18">
            <v>-3.0268509050247361E-2</v>
          </cell>
          <cell r="F18">
            <v>-5.2792508308158403E-2</v>
          </cell>
          <cell r="G18">
            <v>-7.7658665645286229E-2</v>
          </cell>
          <cell r="H18">
            <v>0.91044612959365401</v>
          </cell>
          <cell r="I18">
            <v>0.88387676444760666</v>
          </cell>
        </row>
        <row r="19">
          <cell r="D19">
            <v>-1.6762202760302269E-2</v>
          </cell>
          <cell r="E19">
            <v>-2.8655557784108998E-2</v>
          </cell>
          <cell r="F19">
            <v>-5.2823264594895392E-2</v>
          </cell>
          <cell r="G19">
            <v>-7.8412945079225804E-2</v>
          </cell>
          <cell r="H19">
            <v>0.909110906999408</v>
          </cell>
          <cell r="I19">
            <v>0.88197034248083428</v>
          </cell>
        </row>
        <row r="20">
          <cell r="D20">
            <v>-1.5700328060321289E-2</v>
          </cell>
          <cell r="E20">
            <v>-3.0845316829602343E-2</v>
          </cell>
          <cell r="F20">
            <v>-5.6273586497372907E-2</v>
          </cell>
          <cell r="G20">
            <v>-8.2540250111990621E-2</v>
          </cell>
          <cell r="H20">
            <v>0.90662120812324098</v>
          </cell>
          <cell r="I20">
            <v>0.87897876115467388</v>
          </cell>
        </row>
        <row r="21">
          <cell r="D21">
            <v>1.2171441395623095E-3</v>
          </cell>
          <cell r="E21">
            <v>-1.918091235734809E-2</v>
          </cell>
          <cell r="F21">
            <v>-4.5634597344576311E-2</v>
          </cell>
          <cell r="G21">
            <v>-7.2910757601119647E-2</v>
          </cell>
          <cell r="H21">
            <v>0.88896272662817533</v>
          </cell>
          <cell r="I21">
            <v>0.86132937123968067</v>
          </cell>
        </row>
        <row r="22">
          <cell r="D22">
            <v>-6.711082572284921E-4</v>
          </cell>
          <cell r="E22">
            <v>-2.6094433022565977E-2</v>
          </cell>
          <cell r="F22">
            <v>-5.3825338943126133E-2</v>
          </cell>
          <cell r="G22">
            <v>-8.1744777565533E-2</v>
          </cell>
          <cell r="H22">
            <v>0.89426918326108285</v>
          </cell>
          <cell r="I22">
            <v>0.86606669041937989</v>
          </cell>
        </row>
        <row r="23">
          <cell r="D23">
            <v>-8.2871500037204893E-3</v>
          </cell>
          <cell r="E23">
            <v>-3.7465655599296044E-2</v>
          </cell>
          <cell r="F23">
            <v>-6.5959746922504614E-2</v>
          </cell>
          <cell r="G23">
            <v>-9.425140311316349E-2</v>
          </cell>
          <cell r="H23">
            <v>0.88455895130111006</v>
          </cell>
          <cell r="I23">
            <v>0.85624514728503232</v>
          </cell>
        </row>
        <row r="24">
          <cell r="D24">
            <v>-1.7817555133033958E-2</v>
          </cell>
          <cell r="E24">
            <v>-4.882111543489065E-2</v>
          </cell>
          <cell r="F24">
            <v>-7.7595855797005342E-2</v>
          </cell>
          <cell r="G24">
            <v>-0.10606473656903137</v>
          </cell>
          <cell r="H24">
            <v>0.85488555221862905</v>
          </cell>
          <cell r="I24">
            <v>0.82701048960823098</v>
          </cell>
        </row>
        <row r="26">
          <cell r="J26">
            <v>-7.3101720729329411E-3</v>
          </cell>
          <cell r="K26">
            <v>-8.1327343976989042E-3</v>
          </cell>
          <cell r="L26">
            <v>-9.8076769059110003E-3</v>
          </cell>
          <cell r="M26">
            <v>-1.1753811126041125E-2</v>
          </cell>
        </row>
        <row r="27">
          <cell r="J27">
            <v>-2.984098263090651E-3</v>
          </cell>
          <cell r="K27">
            <v>-2.0722349479439517E-3</v>
          </cell>
          <cell r="L27">
            <v>-3.7565475365438639E-3</v>
          </cell>
          <cell r="M27">
            <v>-6.0536522857930208E-3</v>
          </cell>
        </row>
        <row r="28">
          <cell r="J28">
            <v>-2.0252448053097449E-3</v>
          </cell>
          <cell r="K28">
            <v>-1.421598701198401E-3</v>
          </cell>
          <cell r="L28">
            <v>-3.445840205979156E-3</v>
          </cell>
          <cell r="M28">
            <v>-5.2694590311926914E-3</v>
          </cell>
        </row>
        <row r="29">
          <cell r="J29">
            <v>1.3281250272003664E-3</v>
          </cell>
          <cell r="K29">
            <v>-1.4787997087373217E-4</v>
          </cell>
          <cell r="L29">
            <v>-1.6830966469374431E-3</v>
          </cell>
          <cell r="M29">
            <v>-3.6292919094236264E-3</v>
          </cell>
        </row>
        <row r="30">
          <cell r="J30">
            <v>1.7448404439726062E-3</v>
          </cell>
          <cell r="K30">
            <v>3.4511728746111636E-4</v>
          </cell>
          <cell r="L30">
            <v>-1.370754025427745E-3</v>
          </cell>
          <cell r="M30">
            <v>-3.0900566720485356E-3</v>
          </cell>
        </row>
        <row r="31">
          <cell r="J31">
            <v>3.5420801380861011E-3</v>
          </cell>
          <cell r="K31">
            <v>1.3507374253223237E-3</v>
          </cell>
          <cell r="L31">
            <v>-9.0279893131051114E-4</v>
          </cell>
          <cell r="M31">
            <v>-2.250506378556838E-3</v>
          </cell>
        </row>
        <row r="32">
          <cell r="J32">
            <v>3.3349987748509946E-4</v>
          </cell>
          <cell r="K32">
            <v>-2.702554852581418E-3</v>
          </cell>
          <cell r="L32">
            <v>-5.6842640984580139E-3</v>
          </cell>
          <cell r="M32">
            <v>-7.2301908959372385E-3</v>
          </cell>
        </row>
        <row r="33">
          <cell r="J33">
            <v>-6.7162077202024273E-3</v>
          </cell>
          <cell r="K33">
            <v>-1.0079628955354858E-2</v>
          </cell>
          <cell r="L33">
            <v>-1.2295829319815765E-2</v>
          </cell>
          <cell r="M33">
            <v>-1.4979942208867669E-2</v>
          </cell>
        </row>
        <row r="34">
          <cell r="J34">
            <v>1.2449222320065623E-3</v>
          </cell>
          <cell r="K34">
            <v>-3.6837515669252419E-4</v>
          </cell>
          <cell r="L34">
            <v>-2.5001597554072941E-3</v>
          </cell>
          <cell r="M34">
            <v>-6.510809918888083E-3</v>
          </cell>
        </row>
        <row r="35">
          <cell r="J35">
            <v>-3.6189976750353736E-3</v>
          </cell>
          <cell r="K35">
            <v>-5.5139949127031018E-3</v>
          </cell>
          <cell r="L35">
            <v>-7.3016726438926982E-3</v>
          </cell>
          <cell r="M35">
            <v>-1.276887702179097E-2</v>
          </cell>
        </row>
        <row r="36">
          <cell r="J36">
            <v>-5.7391545099195751E-3</v>
          </cell>
          <cell r="K36">
            <v>-8.0329685916256111E-3</v>
          </cell>
          <cell r="L36">
            <v>-9.0996739671306281E-3</v>
          </cell>
          <cell r="M36">
            <v>-1.6022906957118832E-2</v>
          </cell>
        </row>
        <row r="37">
          <cell r="J37">
            <v>-1.0727716660466902E-3</v>
          </cell>
          <cell r="K37">
            <v>-4.0594158404012592E-3</v>
          </cell>
          <cell r="L37">
            <v>-5.1396654221856908E-3</v>
          </cell>
          <cell r="M37">
            <v>-1.3053159770600176E-2</v>
          </cell>
        </row>
        <row r="38">
          <cell r="J38">
            <v>1.3169747474037763E-3</v>
          </cell>
          <cell r="K38">
            <v>-3.6119217479846366E-4</v>
          </cell>
          <cell r="L38">
            <v>-3.0661241309369869E-3</v>
          </cell>
          <cell r="M38">
            <v>-1.1159386332817101E-2</v>
          </cell>
        </row>
        <row r="39">
          <cell r="J39">
            <v>6.2989141657698866E-5</v>
          </cell>
          <cell r="K39">
            <v>-2.3404039560649403E-3</v>
          </cell>
          <cell r="L39">
            <v>-7.0849003138605537E-3</v>
          </cell>
          <cell r="M39">
            <v>-1.4861339946120156E-2</v>
          </cell>
        </row>
        <row r="40">
          <cell r="J40">
            <v>-2.1158924229673914E-3</v>
          </cell>
          <cell r="K40">
            <v>-3.8630356993842874E-3</v>
          </cell>
          <cell r="L40">
            <v>-1.0581173366000618E-2</v>
          </cell>
          <cell r="M40">
            <v>-1.7985214957551232E-2</v>
          </cell>
        </row>
        <row r="41">
          <cell r="J41">
            <v>-6.7928724599043422E-3</v>
          </cell>
          <cell r="K41">
            <v>-7.2491551061586446E-3</v>
          </cell>
          <cell r="L41">
            <v>-1.5953670856181046E-2</v>
          </cell>
          <cell r="M41">
            <v>-2.2746435182787295E-2</v>
          </cell>
        </row>
        <row r="42">
          <cell r="J42">
            <v>1.149688261363524E-3</v>
          </cell>
          <cell r="K42">
            <v>1.0222120967195991E-3</v>
          </cell>
          <cell r="L42">
            <v>-8.9320753067785308E-3</v>
          </cell>
          <cell r="M42">
            <v>-1.5015388125094731E-2</v>
          </cell>
        </row>
        <row r="43">
          <cell r="J43">
            <v>-5.0053611318554569E-3</v>
          </cell>
          <cell r="K43">
            <v>-8.210191728823979E-3</v>
          </cell>
          <cell r="L43">
            <v>-1.823837495678049E-2</v>
          </cell>
          <cell r="M43">
            <v>-2.3652607747344012E-2</v>
          </cell>
        </row>
        <row r="44">
          <cell r="J44">
            <v>2.2187778263771385E-4</v>
          </cell>
          <cell r="K44">
            <v>-5.7131232946966426E-3</v>
          </cell>
          <cell r="L44">
            <v>-1.4931090378091261E-2</v>
          </cell>
          <cell r="M44">
            <v>-1.9615379957946377E-2</v>
          </cell>
        </row>
        <row r="45">
          <cell r="J45">
            <v>3.7870409513212078E-3</v>
          </cell>
          <cell r="K45">
            <v>-5.4898179937041824E-3</v>
          </cell>
          <cell r="L45">
            <v>-1.4025708845080254E-2</v>
          </cell>
          <cell r="M45">
            <v>-1.8066771306900709E-2</v>
          </cell>
        </row>
        <row r="46">
          <cell r="J46">
            <v>2.6868111630864444E-3</v>
          </cell>
          <cell r="K46">
            <v>-1.0257001083321837E-2</v>
          </cell>
          <cell r="L46">
            <v>-1.7861849604139945E-2</v>
          </cell>
          <cell r="M46">
            <v>-2.1298467303153878E-2</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ique3"/>
    </sheetNames>
    <sheetDataSet>
      <sheetData sheetId="0">
        <row r="4">
          <cell r="D4">
            <v>-1.3117129042883757E-2</v>
          </cell>
          <cell r="E4">
            <v>-4.0652665621269235E-2</v>
          </cell>
          <cell r="F4">
            <v>-7.1976810568234018E-2</v>
          </cell>
          <cell r="G4">
            <v>-9.9115038238234199E-2</v>
          </cell>
          <cell r="H4">
            <v>0.88530192045432698</v>
          </cell>
          <cell r="I4">
            <v>0.86457477804503691</v>
          </cell>
        </row>
        <row r="5">
          <cell r="D5">
            <v>-1.7137717019766074E-2</v>
          </cell>
          <cell r="E5">
            <v>-4.8408290109800634E-2</v>
          </cell>
          <cell r="F5">
            <v>-7.9924038250100082E-2</v>
          </cell>
          <cell r="G5">
            <v>-0.10572945945001866</v>
          </cell>
          <cell r="H5">
            <v>0.87387643789006597</v>
          </cell>
          <cell r="I5">
            <v>0.85260370333109048</v>
          </cell>
        </row>
        <row r="6">
          <cell r="D6">
            <v>-1.1783700596105451E-2</v>
          </cell>
          <cell r="E6">
            <v>-4.6905132758480739E-2</v>
          </cell>
          <cell r="F6">
            <v>-7.7700320775475284E-2</v>
          </cell>
          <cell r="G6">
            <v>-0.10234098231278033</v>
          </cell>
          <cell r="H6">
            <v>0.87307615253137028</v>
          </cell>
          <cell r="I6">
            <v>0.85138309337355411</v>
          </cell>
        </row>
        <row r="7">
          <cell r="D7">
            <v>-2.2335037643016697E-2</v>
          </cell>
          <cell r="E7">
            <v>-5.7881343742835822E-2</v>
          </cell>
          <cell r="F7">
            <v>-8.8263320217964569E-2</v>
          </cell>
          <cell r="G7">
            <v>-0.11103707124579332</v>
          </cell>
          <cell r="H7">
            <v>0.87774062610959824</v>
          </cell>
          <cell r="I7">
            <v>0.85572027179349908</v>
          </cell>
        </row>
        <row r="8">
          <cell r="D8">
            <v>-2.8170288473004401E-2</v>
          </cell>
          <cell r="E8">
            <v>-6.4126933102075068E-2</v>
          </cell>
          <cell r="F8">
            <v>-9.3263415538077488E-2</v>
          </cell>
          <cell r="G8">
            <v>-0.11442975325408244</v>
          </cell>
          <cell r="H8">
            <v>0.87432224352247756</v>
          </cell>
          <cell r="I8">
            <v>0.85217758326801618</v>
          </cell>
        </row>
        <row r="9">
          <cell r="D9">
            <v>-3.3216940019622054E-2</v>
          </cell>
          <cell r="E9">
            <v>-6.7701898028973639E-2</v>
          </cell>
          <cell r="F9">
            <v>-9.5080011327978053E-2</v>
          </cell>
          <cell r="G9">
            <v>-0.11550136745951489</v>
          </cell>
          <cell r="H9">
            <v>0.87008746967445671</v>
          </cell>
          <cell r="I9">
            <v>0.8480074461745003</v>
          </cell>
        </row>
        <row r="10">
          <cell r="D10">
            <v>-3.6903067147801338E-2</v>
          </cell>
          <cell r="E10">
            <v>-7.0031294000539313E-2</v>
          </cell>
          <cell r="F10">
            <v>-9.5098077727601371E-2</v>
          </cell>
          <cell r="G10">
            <v>-0.11555860186208999</v>
          </cell>
          <cell r="H10">
            <v>0.87425835580226541</v>
          </cell>
          <cell r="I10">
            <v>0.8520472399750938</v>
          </cell>
        </row>
        <row r="11">
          <cell r="D11">
            <v>-2.5703644299796546E-2</v>
          </cell>
          <cell r="E11">
            <v>-5.611031191137128E-2</v>
          </cell>
          <cell r="F11">
            <v>-7.9329170261780213E-2</v>
          </cell>
          <cell r="G11">
            <v>-0.10082733392330501</v>
          </cell>
          <cell r="H11">
            <v>0.87835146725363378</v>
          </cell>
          <cell r="I11">
            <v>0.85592190480250552</v>
          </cell>
        </row>
        <row r="12">
          <cell r="D12">
            <v>-2.9940870597875313E-2</v>
          </cell>
          <cell r="E12">
            <v>-5.9687394662678028E-2</v>
          </cell>
          <cell r="F12">
            <v>-8.0385773525604498E-2</v>
          </cell>
          <cell r="G12">
            <v>-0.1025237309822602</v>
          </cell>
          <cell r="H12">
            <v>0.89609438682268505</v>
          </cell>
          <cell r="I12">
            <v>0.87300940088142109</v>
          </cell>
        </row>
        <row r="13">
          <cell r="D13">
            <v>-2.62988802175671E-2</v>
          </cell>
          <cell r="E13">
            <v>-5.4123375990467459E-2</v>
          </cell>
          <cell r="F13">
            <v>-7.2879573562804056E-2</v>
          </cell>
          <cell r="G13">
            <v>-9.5840783941488761E-2</v>
          </cell>
          <cell r="H13">
            <v>0.89890245828772175</v>
          </cell>
          <cell r="I13">
            <v>0.87537257946259672</v>
          </cell>
        </row>
        <row r="14">
          <cell r="D14">
            <v>-2.8889396552832181E-2</v>
          </cell>
          <cell r="E14">
            <v>-5.463600064998031E-2</v>
          </cell>
          <cell r="F14">
            <v>-7.289686066149248E-2</v>
          </cell>
          <cell r="G14">
            <v>-9.6449860457686776E-2</v>
          </cell>
          <cell r="H14">
            <v>0.9058474741237692</v>
          </cell>
          <cell r="I14">
            <v>0.88169601415842758</v>
          </cell>
        </row>
        <row r="15">
          <cell r="D15">
            <v>-2.3435230293924358E-2</v>
          </cell>
          <cell r="E15">
            <v>-4.6305482915372398E-2</v>
          </cell>
          <cell r="F15">
            <v>-6.5412899144740022E-2</v>
          </cell>
          <cell r="G15">
            <v>-8.9508124735345196E-2</v>
          </cell>
          <cell r="H15">
            <v>0.90388034698359654</v>
          </cell>
          <cell r="I15">
            <v>0.87925284718455043</v>
          </cell>
        </row>
        <row r="16">
          <cell r="D16">
            <v>-2.2861027916775356E-2</v>
          </cell>
          <cell r="E16">
            <v>-4.3807640197506714E-2</v>
          </cell>
          <cell r="F16">
            <v>-6.4877819264083758E-2</v>
          </cell>
          <cell r="G16">
            <v>-8.9247485313740604E-2</v>
          </cell>
          <cell r="H16">
            <v>0.91084468640596628</v>
          </cell>
          <cell r="I16">
            <v>0.88547292380759124</v>
          </cell>
        </row>
        <row r="17">
          <cell r="D17">
            <v>-1.9243811240259201E-2</v>
          </cell>
          <cell r="E17">
            <v>-3.6614948500377387E-2</v>
          </cell>
          <cell r="F17">
            <v>-5.9327639428968904E-2</v>
          </cell>
          <cell r="G17">
            <v>-8.4354029128174024E-2</v>
          </cell>
          <cell r="H17">
            <v>0.90602748421487522</v>
          </cell>
          <cell r="I17">
            <v>0.88017602420533469</v>
          </cell>
        </row>
        <row r="18">
          <cell r="D18">
            <v>-2.1065553210278254E-2</v>
          </cell>
          <cell r="E18">
            <v>-3.6187773487153629E-2</v>
          </cell>
          <cell r="F18">
            <v>-6.0535435462999998E-2</v>
          </cell>
          <cell r="G18">
            <v>-8.60764262240169E-2</v>
          </cell>
          <cell r="H18">
            <v>0.91044612959365401</v>
          </cell>
          <cell r="I18">
            <v>0.88387676444760666</v>
          </cell>
        </row>
        <row r="19">
          <cell r="D19">
            <v>-1.8838831336601691E-2</v>
          </cell>
          <cell r="E19">
            <v>-3.4286699153910472E-2</v>
          </cell>
          <cell r="F19">
            <v>-5.9949651844060092E-2</v>
          </cell>
          <cell r="G19">
            <v>-8.5992808062403281E-2</v>
          </cell>
          <cell r="H19">
            <v>0.909110906999408</v>
          </cell>
          <cell r="I19">
            <v>0.88197034248083428</v>
          </cell>
        </row>
        <row r="20">
          <cell r="D20">
            <v>-2.0240097304780269E-2</v>
          </cell>
          <cell r="E20">
            <v>-3.8333596049787144E-2</v>
          </cell>
          <cell r="F20">
            <v>-6.4771621634563292E-2</v>
          </cell>
          <cell r="G20">
            <v>-9.1215188604902075E-2</v>
          </cell>
          <cell r="H20">
            <v>0.90662120812324098</v>
          </cell>
          <cell r="I20">
            <v>0.87897876115467388</v>
          </cell>
        </row>
        <row r="21">
          <cell r="D21">
            <v>-5.225972064397566E-3</v>
          </cell>
          <cell r="E21">
            <v>-2.7662446344563607E-2</v>
          </cell>
          <cell r="F21">
            <v>-5.4759706976240774E-2</v>
          </cell>
          <cell r="G21">
            <v>-8.1934953401825439E-2</v>
          </cell>
          <cell r="H21">
            <v>0.88896272662817533</v>
          </cell>
          <cell r="I21">
            <v>0.86132937123968067</v>
          </cell>
        </row>
        <row r="22">
          <cell r="D22">
            <v>-3.2977226234135459E-3</v>
          </cell>
          <cell r="E22">
            <v>-3.0010122115152971E-2</v>
          </cell>
          <cell r="F22">
            <v>-5.8117596541243932E-2</v>
          </cell>
          <cell r="G22">
            <v>-8.5821992313535711E-2</v>
          </cell>
          <cell r="H22">
            <v>0.89426918326108285</v>
          </cell>
          <cell r="I22">
            <v>0.86606669041937989</v>
          </cell>
        </row>
        <row r="23">
          <cell r="D23">
            <v>-1.765500776792106E-2</v>
          </cell>
          <cell r="E23">
            <v>-4.9124841535164387E-2</v>
          </cell>
          <cell r="F23">
            <v>-7.7883524323547615E-2</v>
          </cell>
          <cell r="G23">
            <v>-0.10588359971584871</v>
          </cell>
          <cell r="H23">
            <v>0.88455895130111006</v>
          </cell>
          <cell r="I23">
            <v>0.85624514728503232</v>
          </cell>
        </row>
        <row r="24">
          <cell r="D24">
            <v>-2.2092115345324959E-2</v>
          </cell>
          <cell r="E24">
            <v>-5.3904363158905899E-2</v>
          </cell>
          <cell r="F24">
            <v>-8.2673515256295849E-2</v>
          </cell>
          <cell r="G24">
            <v>-0.11069703734030434</v>
          </cell>
          <cell r="H24">
            <v>0.85488555221862905</v>
          </cell>
          <cell r="I24">
            <v>0.82701048960823098</v>
          </cell>
        </row>
        <row r="26">
          <cell r="J26">
            <v>-9.8238498303546695E-3</v>
          </cell>
          <cell r="K26">
            <v>-1.9314587056675436E-2</v>
          </cell>
          <cell r="L26">
            <v>-2.5568356580709328E-2</v>
          </cell>
          <cell r="M26">
            <v>-3.0423165372363559E-2</v>
          </cell>
        </row>
        <row r="27">
          <cell r="J27">
            <v>-1.4316999280916232E-2</v>
          </cell>
          <cell r="K27">
            <v>-2.2007396034381621E-2</v>
          </cell>
          <cell r="L27">
            <v>-2.74144029611878E-2</v>
          </cell>
          <cell r="M27">
            <v>-3.255451128893605E-2</v>
          </cell>
        </row>
        <row r="28">
          <cell r="J28">
            <v>-1.1171616384862304E-2</v>
          </cell>
          <cell r="K28">
            <v>-1.7451816607522042E-2</v>
          </cell>
          <cell r="L28">
            <v>-2.2316660536645938E-2</v>
          </cell>
          <cell r="M28">
            <v>-2.6898098792477398E-2</v>
          </cell>
        </row>
        <row r="29">
          <cell r="J29">
            <v>-4.5168332051067628E-3</v>
          </cell>
          <cell r="K29">
            <v>-1.1174155381351358E-2</v>
          </cell>
          <cell r="L29">
            <v>-1.4882972533970418E-2</v>
          </cell>
          <cell r="M29">
            <v>-1.9696734072864541E-2</v>
          </cell>
        </row>
        <row r="30">
          <cell r="J30">
            <v>-5.581708331887647E-3</v>
          </cell>
          <cell r="K30">
            <v>-1.0700568987245807E-2</v>
          </cell>
          <cell r="L30">
            <v>-1.4166376172687456E-2</v>
          </cell>
          <cell r="M30">
            <v>-1.8987079125431183E-2</v>
          </cell>
        </row>
        <row r="31">
          <cell r="J31">
            <v>-3.6668276470275263E-3</v>
          </cell>
          <cell r="K31">
            <v>-8.4401646362894933E-3</v>
          </cell>
          <cell r="L31">
            <v>-1.2403816742261542E-2</v>
          </cell>
          <cell r="M31">
            <v>-1.6716259405709755E-2</v>
          </cell>
        </row>
        <row r="32">
          <cell r="J32">
            <v>-4.0599873676109288E-3</v>
          </cell>
          <cell r="K32">
            <v>-8.4596617120571427E-3</v>
          </cell>
          <cell r="L32">
            <v>-1.3269845163460525E-2</v>
          </cell>
          <cell r="M32">
            <v>-1.7607485993776151E-2</v>
          </cell>
        </row>
        <row r="33">
          <cell r="J33">
            <v>-9.145080339926337E-3</v>
          </cell>
          <cell r="K33">
            <v>-1.3385483052666514E-2</v>
          </cell>
          <cell r="L33">
            <v>-1.771288675136129E-2</v>
          </cell>
          <cell r="M33">
            <v>-2.3021352259423145E-2</v>
          </cell>
        </row>
        <row r="34">
          <cell r="J34">
            <v>8.0665237187860228E-4</v>
          </cell>
          <cell r="K34">
            <v>-1.4896703686637647E-3</v>
          </cell>
          <cell r="L34">
            <v>-6.279602150250807E-3</v>
          </cell>
          <cell r="M34">
            <v>-1.2735632722336909E-2</v>
          </cell>
        </row>
        <row r="35">
          <cell r="J35">
            <v>-4.9848899979315631E-3</v>
          </cell>
          <cell r="K35">
            <v>-7.6531284200330729E-3</v>
          </cell>
          <cell r="L35">
            <v>-1.2665399687369017E-2</v>
          </cell>
          <cell r="M35">
            <v>-2.0397301575914684E-2</v>
          </cell>
        </row>
        <row r="36">
          <cell r="J36">
            <v>-5.5502373941330729E-3</v>
          </cell>
          <cell r="K36">
            <v>-9.1244992134836833E-3</v>
          </cell>
          <cell r="L36">
            <v>-1.3406288671192645E-2</v>
          </cell>
          <cell r="M36">
            <v>-2.2422341108091048E-2</v>
          </cell>
        </row>
        <row r="37">
          <cell r="J37">
            <v>-1.1978530632367201E-3</v>
          </cell>
          <cell r="K37">
            <v>-6.2475527200678282E-3</v>
          </cell>
          <cell r="L37">
            <v>-1.0503944992424019E-2</v>
          </cell>
          <cell r="M37">
            <v>-2.0324214931935813E-2</v>
          </cell>
        </row>
        <row r="38">
          <cell r="J38">
            <v>6.6543207604796706E-4</v>
          </cell>
          <cell r="K38">
            <v>-3.7486636643027094E-3</v>
          </cell>
          <cell r="L38">
            <v>-9.4631154579960519E-3</v>
          </cell>
          <cell r="M38">
            <v>-1.9178492591758411E-2</v>
          </cell>
        </row>
        <row r="39">
          <cell r="J39">
            <v>-9.6823299533776996E-4</v>
          </cell>
          <cell r="K39">
            <v>-6.9736363932548784E-3</v>
          </cell>
          <cell r="L39">
            <v>-1.4387344288916748E-2</v>
          </cell>
          <cell r="M39">
            <v>-2.3571837002889451E-2</v>
          </cell>
        </row>
        <row r="40">
          <cell r="J40">
            <v>-3.0069356759130361E-3</v>
          </cell>
          <cell r="K40">
            <v>-9.1849216758268515E-3</v>
          </cell>
          <cell r="L40">
            <v>-1.8254003487381931E-2</v>
          </cell>
          <cell r="M40">
            <v>-2.6823418960805312E-2</v>
          </cell>
        </row>
        <row r="41">
          <cell r="J41">
            <v>-8.7565946222555313E-3</v>
          </cell>
          <cell r="K41">
            <v>-1.3366193443753449E-2</v>
          </cell>
          <cell r="L41">
            <v>-2.4099890454882145E-2</v>
          </cell>
          <cell r="M41">
            <v>-3.1801611818965236E-2</v>
          </cell>
        </row>
        <row r="42">
          <cell r="J42">
            <v>-9.8050208944322481E-4</v>
          </cell>
          <cell r="K42">
            <v>-4.8370673453203006E-3</v>
          </cell>
          <cell r="L42">
            <v>-1.6481056015378082E-2</v>
          </cell>
          <cell r="M42">
            <v>-2.3232935396161669E-2</v>
          </cell>
        </row>
        <row r="43">
          <cell r="J43">
            <v>-9.6060584268633509E-3</v>
          </cell>
          <cell r="K43">
            <v>-1.5921965927998549E-2</v>
          </cell>
          <cell r="L43">
            <v>-2.7155922636197927E-2</v>
          </cell>
          <cell r="M43">
            <v>-3.2972970461332851E-2</v>
          </cell>
        </row>
        <row r="44">
          <cell r="J44">
            <v>-6.2153928783753587E-3</v>
          </cell>
          <cell r="K44">
            <v>-1.4347126602558991E-2</v>
          </cell>
          <cell r="L44">
            <v>-2.4408258122235127E-2</v>
          </cell>
          <cell r="M44">
            <v>-2.9212887385351438E-2</v>
          </cell>
        </row>
        <row r="45">
          <cell r="J45">
            <v>1.141655147012921E-3</v>
          </cell>
          <cell r="K45">
            <v>-9.5169234857394036E-3</v>
          </cell>
          <cell r="L45">
            <v>-1.8538828645964789E-2</v>
          </cell>
          <cell r="M45">
            <v>-2.2445738669627957E-2</v>
          </cell>
        </row>
        <row r="46">
          <cell r="J46">
            <v>-4.6551254430413636E-3</v>
          </cell>
          <cell r="K46">
            <v>-1.9973769967234434E-2</v>
          </cell>
          <cell r="L46">
            <v>-2.6804610706005927E-2</v>
          </cell>
          <cell r="M46">
            <v>-2.9357891635840794E-2</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s>
    <sheetDataSet>
      <sheetData sheetId="0">
        <row r="2">
          <cell r="K2">
            <v>1.9087999999999994E-2</v>
          </cell>
          <cell r="L2">
            <v>0.01</v>
          </cell>
          <cell r="M2">
            <v>8.9999999999999993E-3</v>
          </cell>
          <cell r="N2">
            <v>2.1000000000000001E-2</v>
          </cell>
          <cell r="O2">
            <v>2.1000000000000001E-2</v>
          </cell>
          <cell r="P2">
            <v>1.2999999999999999E-2</v>
          </cell>
          <cell r="Q2">
            <v>0</v>
          </cell>
          <cell r="R2">
            <v>1E-3</v>
          </cell>
          <cell r="S2">
            <v>0</v>
          </cell>
          <cell r="T2">
            <v>8.0000000000000002E-3</v>
          </cell>
          <cell r="U2">
            <v>0</v>
          </cell>
        </row>
        <row r="12">
          <cell r="K12">
            <v>1.7065999999999804E-2</v>
          </cell>
          <cell r="L12">
            <v>2.7E-2</v>
          </cell>
          <cell r="M12">
            <v>7.3000000000000001E-3</v>
          </cell>
          <cell r="N12">
            <v>2.52E-2</v>
          </cell>
          <cell r="O12">
            <v>2.1100000000000001E-2</v>
          </cell>
          <cell r="P12">
            <v>1.2999999999999999E-2</v>
          </cell>
          <cell r="Q12">
            <v>0</v>
          </cell>
          <cell r="R12">
            <v>1E-3</v>
          </cell>
          <cell r="S12">
            <v>0</v>
          </cell>
          <cell r="T12">
            <v>8.0000000000000002E-3</v>
          </cell>
          <cell r="U12">
            <v>0</v>
          </cell>
        </row>
        <row r="14">
          <cell r="K14">
            <v>1.4999999999999902E-2</v>
          </cell>
          <cell r="L14">
            <v>2.7999999999999997E-2</v>
          </cell>
          <cell r="M14">
            <v>1.2E-2</v>
          </cell>
          <cell r="N14">
            <v>2.1000000000000001E-2</v>
          </cell>
          <cell r="O14">
            <v>2.1000000000000001E-2</v>
          </cell>
          <cell r="P14">
            <v>1.2999999999999999E-2</v>
          </cell>
          <cell r="Q14">
            <v>0</v>
          </cell>
          <cell r="R14">
            <v>1E-3</v>
          </cell>
          <cell r="S14">
            <v>0</v>
          </cell>
          <cell r="T14">
            <v>7.6E-3</v>
          </cell>
          <cell r="U14">
            <v>0</v>
          </cell>
        </row>
        <row r="32">
          <cell r="K32">
            <v>1.9087999999999994E-2</v>
          </cell>
          <cell r="L32">
            <v>0.01</v>
          </cell>
          <cell r="M32">
            <v>9.0000000000000011E-3</v>
          </cell>
          <cell r="N32">
            <v>2.1000000000000001E-2</v>
          </cell>
          <cell r="O32">
            <v>2.1000000000000001E-2</v>
          </cell>
          <cell r="P32">
            <v>1.2999999999999999E-2</v>
          </cell>
          <cell r="Q32">
            <v>0</v>
          </cell>
          <cell r="R32">
            <v>1E-3</v>
          </cell>
          <cell r="S32">
            <v>0</v>
          </cell>
          <cell r="T32">
            <v>8.0000000000000002E-3</v>
          </cell>
          <cell r="V32">
            <v>1.795143340544314E-3</v>
          </cell>
        </row>
        <row r="74">
          <cell r="K74">
            <v>1.46E-2</v>
          </cell>
          <cell r="L74">
            <v>1.3000000000000001E-2</v>
          </cell>
          <cell r="M74">
            <v>7.1999999999999998E-3</v>
          </cell>
          <cell r="N74">
            <v>4.1000000000000003E-3</v>
          </cell>
          <cell r="O74">
            <v>2.3E-2</v>
          </cell>
          <cell r="P74">
            <v>5.1000000000000004E-3</v>
          </cell>
          <cell r="Q74">
            <v>0</v>
          </cell>
          <cell r="R74">
            <v>0</v>
          </cell>
          <cell r="S74">
            <v>0</v>
          </cell>
          <cell r="T74">
            <v>0</v>
          </cell>
          <cell r="U74">
            <v>6.0000000000000001E-3</v>
          </cell>
        </row>
        <row r="76">
          <cell r="K76">
            <v>1.4599999999999946E-2</v>
          </cell>
          <cell r="L76">
            <v>1.3000000000000001E-2</v>
          </cell>
          <cell r="M76">
            <v>7.1999999999999998E-3</v>
          </cell>
          <cell r="N76">
            <v>2.1099999999999997E-2</v>
          </cell>
          <cell r="O76">
            <v>2.3E-2</v>
          </cell>
          <cell r="P76">
            <v>8.0000000000000002E-3</v>
          </cell>
          <cell r="Q76">
            <v>0</v>
          </cell>
          <cell r="R76">
            <v>0</v>
          </cell>
          <cell r="S76">
            <v>0</v>
          </cell>
          <cell r="T76">
            <v>0</v>
          </cell>
          <cell r="U76">
            <v>6.0000000000000001E-3</v>
          </cell>
        </row>
        <row r="77">
          <cell r="K77">
            <v>1.6E-2</v>
          </cell>
          <cell r="L77">
            <v>0.01</v>
          </cell>
          <cell r="M77">
            <v>5.0000000000000001E-3</v>
          </cell>
          <cell r="N77">
            <v>5.0000000000000001E-3</v>
          </cell>
          <cell r="O77">
            <v>1.7000000000000001E-2</v>
          </cell>
          <cell r="P77">
            <v>0.01</v>
          </cell>
          <cell r="Q77">
            <v>0.01</v>
          </cell>
          <cell r="R77">
            <v>0</v>
          </cell>
          <cell r="S77">
            <v>2E-3</v>
          </cell>
          <cell r="T77">
            <v>3.0000000000000001E-3</v>
          </cell>
          <cell r="U77">
            <v>1.0999999999999999E-2</v>
          </cell>
        </row>
      </sheetData>
      <sheetData sheetId="1"/>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8"/>
  <sheetViews>
    <sheetView showGridLines="0" zoomScaleNormal="100" workbookViewId="0">
      <selection activeCell="A20" sqref="A20:M24"/>
    </sheetView>
  </sheetViews>
  <sheetFormatPr baseColWidth="10" defaultColWidth="10.85546875" defaultRowHeight="11.25" x14ac:dyDescent="0.2"/>
  <cols>
    <col min="1" max="1" width="27.42578125" style="7" bestFit="1" customWidth="1"/>
    <col min="2" max="2" width="13.42578125" style="7" customWidth="1"/>
    <col min="3" max="3" width="12.42578125" style="7" customWidth="1"/>
    <col min="4" max="4" width="10.85546875" style="7"/>
    <col min="5" max="5" width="13" style="7" customWidth="1"/>
    <col min="6" max="16384" width="10.85546875" style="7"/>
  </cols>
  <sheetData>
    <row r="2" spans="1:8" ht="12.75" customHeight="1" x14ac:dyDescent="0.2">
      <c r="A2" s="55" t="s">
        <v>61</v>
      </c>
      <c r="B2" s="55"/>
      <c r="G2" s="45"/>
    </row>
    <row r="3" spans="1:8" s="39" customFormat="1" ht="28.5" customHeight="1" x14ac:dyDescent="0.2">
      <c r="F3" s="37"/>
      <c r="G3" s="23" t="s">
        <v>47</v>
      </c>
    </row>
    <row r="4" spans="1:8" ht="15" customHeight="1" x14ac:dyDescent="0.2">
      <c r="A4" s="25"/>
      <c r="B4" s="73" t="s">
        <v>0</v>
      </c>
      <c r="C4" s="74"/>
      <c r="D4" s="74"/>
      <c r="E4" s="75"/>
      <c r="F4" s="73" t="s">
        <v>1</v>
      </c>
      <c r="G4" s="74"/>
      <c r="H4" s="75"/>
    </row>
    <row r="5" spans="1:8" x14ac:dyDescent="0.2">
      <c r="A5" s="26"/>
      <c r="B5" s="2" t="str">
        <f>'[1]Tableau 1'!B5</f>
        <v>2018-2019</v>
      </c>
      <c r="C5" s="2" t="str">
        <f>'[1]Tableau 1'!C5</f>
        <v>2017-2018</v>
      </c>
      <c r="D5" s="3" t="str">
        <f>'[1]Tableau 1'!D5</f>
        <v>2013-2018</v>
      </c>
      <c r="E5" s="3" t="str">
        <f>'[1]Tableau 1'!E5</f>
        <v>2008-2013</v>
      </c>
      <c r="F5" s="2" t="str">
        <f>'[1]Tableau 1'!F5</f>
        <v>2017-2018</v>
      </c>
      <c r="G5" s="3" t="str">
        <f>'[1]Tableau 1'!G5</f>
        <v>2013-2018</v>
      </c>
      <c r="H5" s="3" t="str">
        <f>'[1]Tableau 1'!H5</f>
        <v>2008-2013</v>
      </c>
    </row>
    <row r="6" spans="1:8" ht="22.5" x14ac:dyDescent="0.2">
      <c r="A6" s="28" t="s">
        <v>2</v>
      </c>
      <c r="B6" s="69" t="s">
        <v>62</v>
      </c>
      <c r="C6" s="69" t="s">
        <v>63</v>
      </c>
      <c r="D6" s="69" t="s">
        <v>64</v>
      </c>
      <c r="E6" s="69" t="s">
        <v>65</v>
      </c>
      <c r="F6" s="69" t="s">
        <v>36</v>
      </c>
      <c r="G6" s="69" t="s">
        <v>36</v>
      </c>
      <c r="H6" s="69" t="s">
        <v>36</v>
      </c>
    </row>
    <row r="7" spans="1:8" x14ac:dyDescent="0.2">
      <c r="A7" s="71" t="s">
        <v>29</v>
      </c>
      <c r="B7" s="67"/>
      <c r="C7" s="67"/>
      <c r="D7" s="67"/>
      <c r="E7" s="67"/>
      <c r="F7" s="67"/>
      <c r="G7" s="67"/>
      <c r="H7" s="67"/>
    </row>
    <row r="8" spans="1:8" x14ac:dyDescent="0.2">
      <c r="A8" s="72" t="s">
        <v>3</v>
      </c>
      <c r="B8" s="67" t="s">
        <v>66</v>
      </c>
      <c r="C8" s="67" t="s">
        <v>67</v>
      </c>
      <c r="D8" s="67" t="s">
        <v>68</v>
      </c>
      <c r="E8" s="67" t="s">
        <v>62</v>
      </c>
      <c r="F8" s="67" t="s">
        <v>69</v>
      </c>
      <c r="G8" s="67" t="s">
        <v>70</v>
      </c>
      <c r="H8" s="67" t="s">
        <v>71</v>
      </c>
    </row>
    <row r="9" spans="1:8" x14ac:dyDescent="0.2">
      <c r="A9" s="72" t="s">
        <v>92</v>
      </c>
      <c r="B9" s="67" t="s">
        <v>72</v>
      </c>
      <c r="C9" s="67" t="s">
        <v>64</v>
      </c>
      <c r="D9" s="67" t="s">
        <v>71</v>
      </c>
      <c r="E9" s="67" t="s">
        <v>72</v>
      </c>
      <c r="F9" s="67" t="s">
        <v>73</v>
      </c>
      <c r="G9" s="67" t="s">
        <v>74</v>
      </c>
      <c r="H9" s="67" t="s">
        <v>75</v>
      </c>
    </row>
    <row r="10" spans="1:8" x14ac:dyDescent="0.2">
      <c r="A10" s="72" t="s">
        <v>93</v>
      </c>
      <c r="B10" s="67" t="s">
        <v>72</v>
      </c>
      <c r="C10" s="67" t="s">
        <v>64</v>
      </c>
      <c r="D10" s="67" t="s">
        <v>71</v>
      </c>
      <c r="E10" s="67" t="s">
        <v>65</v>
      </c>
      <c r="F10" s="67" t="s">
        <v>73</v>
      </c>
      <c r="G10" s="67" t="s">
        <v>74</v>
      </c>
      <c r="H10" s="67" t="s">
        <v>71</v>
      </c>
    </row>
    <row r="11" spans="1:8" x14ac:dyDescent="0.2">
      <c r="A11" s="72" t="s">
        <v>94</v>
      </c>
      <c r="B11" s="67" t="s">
        <v>66</v>
      </c>
      <c r="C11" s="67" t="s">
        <v>67</v>
      </c>
      <c r="D11" s="67" t="s">
        <v>68</v>
      </c>
      <c r="E11" s="67" t="s">
        <v>62</v>
      </c>
      <c r="F11" s="67" t="s">
        <v>69</v>
      </c>
      <c r="G11" s="67" t="s">
        <v>70</v>
      </c>
      <c r="H11" s="67" t="s">
        <v>71</v>
      </c>
    </row>
    <row r="12" spans="1:8" x14ac:dyDescent="0.2">
      <c r="A12" s="72" t="s">
        <v>95</v>
      </c>
      <c r="B12" s="67" t="s">
        <v>66</v>
      </c>
      <c r="C12" s="67" t="s">
        <v>67</v>
      </c>
      <c r="D12" s="67" t="s">
        <v>68</v>
      </c>
      <c r="E12" s="67" t="s">
        <v>76</v>
      </c>
      <c r="F12" s="67" t="s">
        <v>69</v>
      </c>
      <c r="G12" s="67" t="s">
        <v>70</v>
      </c>
      <c r="H12" s="67" t="s">
        <v>77</v>
      </c>
    </row>
    <row r="13" spans="1:8" x14ac:dyDescent="0.2">
      <c r="A13" s="72" t="s">
        <v>37</v>
      </c>
      <c r="B13" s="67" t="s">
        <v>66</v>
      </c>
      <c r="C13" s="67" t="s">
        <v>67</v>
      </c>
      <c r="D13" s="67" t="s">
        <v>68</v>
      </c>
      <c r="E13" s="67" t="s">
        <v>62</v>
      </c>
      <c r="F13" s="67" t="s">
        <v>69</v>
      </c>
      <c r="G13" s="67" t="s">
        <v>70</v>
      </c>
      <c r="H13" s="67" t="s">
        <v>71</v>
      </c>
    </row>
    <row r="14" spans="1:8" x14ac:dyDescent="0.2">
      <c r="A14" s="72" t="s">
        <v>6</v>
      </c>
      <c r="B14" s="67" t="s">
        <v>63</v>
      </c>
      <c r="C14" s="67" t="s">
        <v>78</v>
      </c>
      <c r="D14" s="67" t="s">
        <v>77</v>
      </c>
      <c r="E14" s="67" t="s">
        <v>79</v>
      </c>
      <c r="F14" s="67" t="s">
        <v>74</v>
      </c>
      <c r="G14" s="67" t="s">
        <v>80</v>
      </c>
      <c r="H14" s="67" t="s">
        <v>70</v>
      </c>
    </row>
    <row r="15" spans="1:8" ht="22.5" x14ac:dyDescent="0.2">
      <c r="A15" s="29" t="s">
        <v>91</v>
      </c>
      <c r="B15" s="66"/>
      <c r="C15" s="66"/>
      <c r="D15" s="66"/>
      <c r="E15" s="66"/>
      <c r="F15" s="66"/>
      <c r="G15" s="66"/>
      <c r="H15" s="66"/>
    </row>
    <row r="16" spans="1:8" x14ac:dyDescent="0.2">
      <c r="A16" s="72" t="s">
        <v>7</v>
      </c>
      <c r="B16" s="67" t="s">
        <v>81</v>
      </c>
      <c r="C16" s="67" t="s">
        <v>66</v>
      </c>
      <c r="D16" s="67" t="s">
        <v>71</v>
      </c>
      <c r="E16" s="67" t="s">
        <v>82</v>
      </c>
      <c r="F16" s="67" t="s">
        <v>83</v>
      </c>
      <c r="G16" s="67" t="s">
        <v>74</v>
      </c>
      <c r="H16" s="67" t="s">
        <v>67</v>
      </c>
    </row>
    <row r="17" spans="1:13" x14ac:dyDescent="0.2">
      <c r="A17" s="72" t="s">
        <v>8</v>
      </c>
      <c r="B17" s="67" t="s">
        <v>77</v>
      </c>
      <c r="C17" s="67" t="s">
        <v>68</v>
      </c>
      <c r="D17" s="67" t="s">
        <v>68</v>
      </c>
      <c r="E17" s="67" t="s">
        <v>65</v>
      </c>
      <c r="F17" s="67" t="s">
        <v>84</v>
      </c>
      <c r="G17" s="67" t="s">
        <v>74</v>
      </c>
      <c r="H17" s="67" t="s">
        <v>67</v>
      </c>
    </row>
    <row r="18" spans="1:13" x14ac:dyDescent="0.2">
      <c r="A18" s="72" t="s">
        <v>45</v>
      </c>
      <c r="B18" s="67" t="s">
        <v>67</v>
      </c>
      <c r="C18" s="67" t="s">
        <v>67</v>
      </c>
      <c r="D18" s="67" t="s">
        <v>71</v>
      </c>
      <c r="E18" s="67" t="s">
        <v>65</v>
      </c>
      <c r="F18" s="67" t="s">
        <v>69</v>
      </c>
      <c r="G18" s="67" t="s">
        <v>74</v>
      </c>
      <c r="H18" s="67" t="s">
        <v>71</v>
      </c>
    </row>
    <row r="19" spans="1:13" x14ac:dyDescent="0.2">
      <c r="A19" s="70" t="s">
        <v>9</v>
      </c>
      <c r="B19" s="68" t="s">
        <v>85</v>
      </c>
      <c r="C19" s="68" t="s">
        <v>71</v>
      </c>
      <c r="D19" s="68">
        <v>0.1</v>
      </c>
      <c r="E19" s="68">
        <v>1.3</v>
      </c>
      <c r="F19" s="68" t="s">
        <v>84</v>
      </c>
      <c r="G19" s="68" t="s">
        <v>74</v>
      </c>
      <c r="H19" s="68" t="s">
        <v>67</v>
      </c>
    </row>
    <row r="20" spans="1:13" x14ac:dyDescent="0.2">
      <c r="A20" s="76" t="s">
        <v>96</v>
      </c>
      <c r="B20" s="77"/>
      <c r="C20" s="77"/>
      <c r="D20" s="77"/>
      <c r="E20" s="77"/>
      <c r="F20" s="77"/>
      <c r="G20" s="77"/>
      <c r="H20" s="77"/>
      <c r="I20" s="77"/>
      <c r="J20" s="77"/>
      <c r="K20" s="77"/>
      <c r="L20" s="77"/>
      <c r="M20" s="77"/>
    </row>
    <row r="21" spans="1:13" x14ac:dyDescent="0.2">
      <c r="A21" s="77"/>
      <c r="B21" s="77"/>
      <c r="C21" s="77"/>
      <c r="D21" s="77"/>
      <c r="E21" s="77"/>
      <c r="F21" s="77"/>
      <c r="G21" s="77"/>
      <c r="H21" s="77"/>
      <c r="I21" s="77"/>
      <c r="J21" s="77"/>
      <c r="K21" s="77"/>
      <c r="L21" s="77"/>
      <c r="M21" s="77"/>
    </row>
    <row r="22" spans="1:13" x14ac:dyDescent="0.2">
      <c r="A22" s="77"/>
      <c r="B22" s="77"/>
      <c r="C22" s="77"/>
      <c r="D22" s="77"/>
      <c r="E22" s="77"/>
      <c r="F22" s="77"/>
      <c r="G22" s="77"/>
      <c r="H22" s="77"/>
      <c r="I22" s="77"/>
      <c r="J22" s="77"/>
      <c r="K22" s="77"/>
      <c r="L22" s="77"/>
      <c r="M22" s="77"/>
    </row>
    <row r="23" spans="1:13" x14ac:dyDescent="0.2">
      <c r="A23" s="77"/>
      <c r="B23" s="77"/>
      <c r="C23" s="77"/>
      <c r="D23" s="77"/>
      <c r="E23" s="77"/>
      <c r="F23" s="77"/>
      <c r="G23" s="77"/>
      <c r="H23" s="77"/>
      <c r="I23" s="77"/>
      <c r="J23" s="77"/>
      <c r="K23" s="77"/>
      <c r="L23" s="77"/>
      <c r="M23" s="77"/>
    </row>
    <row r="24" spans="1:13" ht="34.5" customHeight="1" x14ac:dyDescent="0.2">
      <c r="A24" s="77"/>
      <c r="B24" s="77"/>
      <c r="C24" s="77"/>
      <c r="D24" s="77"/>
      <c r="E24" s="77"/>
      <c r="F24" s="77"/>
      <c r="G24" s="77"/>
      <c r="H24" s="77"/>
      <c r="I24" s="77"/>
      <c r="J24" s="77"/>
      <c r="K24" s="77"/>
      <c r="L24" s="77"/>
      <c r="M24" s="77"/>
    </row>
    <row r="25" spans="1:13" x14ac:dyDescent="0.2">
      <c r="C25" s="58"/>
      <c r="D25" s="58"/>
      <c r="E25" s="59"/>
      <c r="F25" s="59"/>
      <c r="G25" s="60"/>
    </row>
    <row r="26" spans="1:13" x14ac:dyDescent="0.2">
      <c r="C26" s="58"/>
      <c r="D26" s="58"/>
      <c r="E26" s="59"/>
      <c r="F26" s="59"/>
      <c r="G26" s="60"/>
    </row>
    <row r="27" spans="1:13" x14ac:dyDescent="0.2">
      <c r="C27" s="58"/>
      <c r="D27" s="58"/>
      <c r="E27" s="59"/>
      <c r="F27" s="59"/>
      <c r="G27" s="60"/>
      <c r="H27" s="47"/>
      <c r="I27" s="47"/>
    </row>
    <row r="28" spans="1:13" x14ac:dyDescent="0.2">
      <c r="C28" s="58"/>
      <c r="D28" s="8"/>
      <c r="E28" s="59"/>
      <c r="F28" s="59"/>
      <c r="G28" s="60"/>
    </row>
  </sheetData>
  <mergeCells count="3">
    <mergeCell ref="F4:H4"/>
    <mergeCell ref="B4:E4"/>
    <mergeCell ref="A20:M24"/>
  </mergeCells>
  <pageMargins left="0.7" right="0.7" top="0.75" bottom="0.75" header="0.3" footer="0.3"/>
  <pageSetup paperSize="9" orientation="portrait"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2"/>
  <sheetViews>
    <sheetView showGridLines="0" topLeftCell="A10" zoomScaleNormal="100" workbookViewId="0">
      <selection activeCell="A29" sqref="A29:H29"/>
    </sheetView>
  </sheetViews>
  <sheetFormatPr baseColWidth="10" defaultColWidth="10.85546875" defaultRowHeight="11.25" x14ac:dyDescent="0.2"/>
  <cols>
    <col min="1" max="1" width="27.85546875" style="7" customWidth="1"/>
    <col min="2" max="2" width="10.85546875" style="7"/>
    <col min="3" max="3" width="13.28515625" style="41" customWidth="1"/>
    <col min="4" max="16384" width="10.85546875" style="7"/>
  </cols>
  <sheetData>
    <row r="1" spans="1:8" x14ac:dyDescent="0.2">
      <c r="A1" s="40" t="s">
        <v>101</v>
      </c>
    </row>
    <row r="3" spans="1:8" ht="90" x14ac:dyDescent="0.2">
      <c r="B3" s="1"/>
      <c r="C3" s="27" t="s">
        <v>102</v>
      </c>
      <c r="D3" s="27" t="s">
        <v>46</v>
      </c>
      <c r="E3" s="27" t="s">
        <v>32</v>
      </c>
      <c r="F3" s="27" t="s">
        <v>10</v>
      </c>
      <c r="G3" s="27" t="s">
        <v>33</v>
      </c>
      <c r="H3" s="27" t="s">
        <v>11</v>
      </c>
    </row>
    <row r="4" spans="1:8" x14ac:dyDescent="0.2">
      <c r="A4" s="87" t="s">
        <v>34</v>
      </c>
      <c r="B4" s="9">
        <v>2008</v>
      </c>
      <c r="C4" s="42">
        <f>'[2]Graphique 2'!$I5</f>
        <v>100</v>
      </c>
      <c r="D4" s="43"/>
      <c r="E4" s="42">
        <f>'[2]Graphique 2'!$K5</f>
        <v>100</v>
      </c>
      <c r="F4" s="43"/>
      <c r="G4" s="44">
        <f>'[2]Graphique 2'!$Q5</f>
        <v>100</v>
      </c>
      <c r="H4" s="43"/>
    </row>
    <row r="5" spans="1:8" x14ac:dyDescent="0.2">
      <c r="A5" s="88"/>
      <c r="B5" s="9">
        <v>2009</v>
      </c>
      <c r="C5" s="42">
        <f>'[2]Graphique 2'!$I6</f>
        <v>100.15687086035537</v>
      </c>
      <c r="D5" s="43"/>
      <c r="E5" s="42">
        <f>'[2]Graphique 2'!$K6</f>
        <v>99.107899176353826</v>
      </c>
      <c r="F5" s="43"/>
      <c r="G5" s="44">
        <f>'[2]Graphique 2'!$Q6</f>
        <v>100.76827280031191</v>
      </c>
      <c r="H5" s="43"/>
    </row>
    <row r="6" spans="1:8" x14ac:dyDescent="0.2">
      <c r="A6" s="88"/>
      <c r="B6" s="9">
        <v>2010</v>
      </c>
      <c r="C6" s="42">
        <f>'[2]Graphique 2'!$I7</f>
        <v>99.268153169795923</v>
      </c>
      <c r="D6" s="43"/>
      <c r="E6" s="42">
        <f>'[2]Graphique 2'!$K7</f>
        <v>99.997497935053488</v>
      </c>
      <c r="F6" s="43"/>
      <c r="G6" s="44">
        <f>'[2]Graphique 2'!$Q7</f>
        <v>100.90048912786985</v>
      </c>
      <c r="H6" s="43"/>
    </row>
    <row r="7" spans="1:8" x14ac:dyDescent="0.2">
      <c r="A7" s="88"/>
      <c r="B7" s="9">
        <v>2011</v>
      </c>
      <c r="C7" s="42">
        <f>'[2]Graphique 2'!$I8</f>
        <v>98.52001035767293</v>
      </c>
      <c r="D7" s="43"/>
      <c r="E7" s="42">
        <f>'[2]Graphique 2'!$K8</f>
        <v>98.843998696701732</v>
      </c>
      <c r="F7" s="43"/>
      <c r="G7" s="44">
        <f>'[2]Graphique 2'!$Q8</f>
        <v>101.71372565016301</v>
      </c>
      <c r="H7" s="43"/>
    </row>
    <row r="8" spans="1:8" x14ac:dyDescent="0.2">
      <c r="A8" s="88"/>
      <c r="B8" s="9">
        <v>2012</v>
      </c>
      <c r="C8" s="42">
        <f>'[2]Graphique 2'!$I9</f>
        <v>99.316558401195124</v>
      </c>
      <c r="D8" s="43"/>
      <c r="E8" s="42">
        <f>'[2]Graphique 2'!$K9</f>
        <v>99.013567077561618</v>
      </c>
      <c r="F8" s="43"/>
      <c r="G8" s="44">
        <f>'[2]Graphique 2'!$Q9</f>
        <v>102.25275951824335</v>
      </c>
      <c r="H8" s="43"/>
    </row>
    <row r="9" spans="1:8" x14ac:dyDescent="0.2">
      <c r="A9" s="88"/>
      <c r="B9" s="9">
        <v>2013</v>
      </c>
      <c r="C9" s="42">
        <f>'[2]Graphique 2'!$I10</f>
        <v>99.715824918408487</v>
      </c>
      <c r="D9" s="43"/>
      <c r="E9" s="42">
        <f>'[2]Graphique 2'!$K10</f>
        <v>98.903968167936597</v>
      </c>
      <c r="F9" s="43"/>
      <c r="G9" s="44">
        <f>'[2]Graphique 2'!$Q10</f>
        <v>103.42575728036142</v>
      </c>
      <c r="H9" s="43"/>
    </row>
    <row r="10" spans="1:8" x14ac:dyDescent="0.2">
      <c r="A10" s="88"/>
      <c r="B10" s="9">
        <v>2014</v>
      </c>
      <c r="C10" s="42">
        <f>'[2]Graphique 2'!$I11</f>
        <v>99.655911544734295</v>
      </c>
      <c r="D10" s="43"/>
      <c r="E10" s="42">
        <f>'[2]Graphique 2'!$K11</f>
        <v>99.503907226065337</v>
      </c>
      <c r="F10" s="43"/>
      <c r="G10" s="44">
        <f>'[2]Graphique 2'!$Q11</f>
        <v>104.61045526036081</v>
      </c>
      <c r="H10" s="43"/>
    </row>
    <row r="11" spans="1:8" x14ac:dyDescent="0.2">
      <c r="A11" s="88"/>
      <c r="B11" s="9">
        <v>2015</v>
      </c>
      <c r="C11" s="42">
        <f>'[2]Graphique 2'!$I12</f>
        <v>99.552070618397636</v>
      </c>
      <c r="D11" s="43"/>
      <c r="E11" s="42">
        <f>'[2]Graphique 2'!$K12</f>
        <v>100.51899491651307</v>
      </c>
      <c r="F11" s="43"/>
      <c r="G11" s="44">
        <f>'[2]Graphique 2'!$Q12</f>
        <v>105.32277458586408</v>
      </c>
      <c r="H11" s="43"/>
    </row>
    <row r="12" spans="1:8" x14ac:dyDescent="0.2">
      <c r="A12" s="88"/>
      <c r="B12" s="9">
        <v>2016</v>
      </c>
      <c r="C12" s="42">
        <f>'[2]Graphique 2'!$I13</f>
        <v>98.948724735861887</v>
      </c>
      <c r="D12" s="43"/>
      <c r="E12" s="42">
        <f>'[2]Graphique 2'!$K13</f>
        <v>101.14117076296306</v>
      </c>
      <c r="F12" s="43"/>
      <c r="G12" s="44">
        <f>'[2]Graphique 2'!$Q13</f>
        <v>106.0220505334885</v>
      </c>
      <c r="H12" s="43"/>
    </row>
    <row r="13" spans="1:8" x14ac:dyDescent="0.2">
      <c r="A13" s="88"/>
      <c r="B13" s="9">
        <v>2017</v>
      </c>
      <c r="C13" s="42">
        <f>'[2]Graphique 2'!$I14</f>
        <v>98.377236335821621</v>
      </c>
      <c r="D13" s="43"/>
      <c r="E13" s="42">
        <f>'[2]Graphique 2'!$K14</f>
        <v>101.82815616330667</v>
      </c>
      <c r="F13" s="43"/>
      <c r="G13" s="44">
        <f>'[2]Graphique 2'!$Q14</f>
        <v>106.9218157413778</v>
      </c>
      <c r="H13" s="43"/>
    </row>
    <row r="14" spans="1:8" x14ac:dyDescent="0.2">
      <c r="A14" s="89"/>
      <c r="B14" s="9">
        <v>2018</v>
      </c>
      <c r="C14" s="42">
        <f>'[2]Graphique 2'!$I15</f>
        <v>96.975839214647024</v>
      </c>
      <c r="D14" s="43"/>
      <c r="E14" s="42">
        <f>'[2]Graphique 2'!$K15</f>
        <v>101.72981596982697</v>
      </c>
      <c r="F14" s="43"/>
      <c r="G14" s="44">
        <f>'[2]Graphique 2'!$Q15</f>
        <v>106.06956103015817</v>
      </c>
      <c r="H14" s="43"/>
    </row>
    <row r="15" spans="1:8" x14ac:dyDescent="0.2">
      <c r="A15" s="45"/>
    </row>
    <row r="16" spans="1:8" x14ac:dyDescent="0.2">
      <c r="A16" s="90" t="s">
        <v>35</v>
      </c>
      <c r="B16" s="9">
        <v>2008</v>
      </c>
      <c r="C16" s="44"/>
      <c r="D16" s="42">
        <f>'[2]Graphique 2'!$J5</f>
        <v>100</v>
      </c>
      <c r="E16" s="43"/>
      <c r="F16" s="44">
        <f>'[2]Graphique 2'!$L5</f>
        <v>100</v>
      </c>
      <c r="G16" s="43"/>
      <c r="H16" s="44">
        <f>'[2]Graphique 2'!$R5</f>
        <v>100</v>
      </c>
    </row>
    <row r="17" spans="1:8" x14ac:dyDescent="0.2">
      <c r="A17" s="91"/>
      <c r="B17" s="9">
        <v>2009</v>
      </c>
      <c r="C17" s="44"/>
      <c r="D17" s="42">
        <f>'[2]Graphique 2'!$J6</f>
        <v>100.15687086035537</v>
      </c>
      <c r="E17" s="43"/>
      <c r="F17" s="44">
        <f>'[2]Graphique 2'!$L6</f>
        <v>98.642650044928303</v>
      </c>
      <c r="G17" s="43"/>
      <c r="H17" s="44">
        <f>'[2]Graphique 2'!$R6</f>
        <v>100.76827280031191</v>
      </c>
    </row>
    <row r="18" spans="1:8" x14ac:dyDescent="0.2">
      <c r="A18" s="91"/>
      <c r="B18" s="9">
        <v>2010</v>
      </c>
      <c r="C18" s="44"/>
      <c r="D18" s="42">
        <f>'[2]Graphique 2'!$J7</f>
        <v>99.268153169795923</v>
      </c>
      <c r="E18" s="43"/>
      <c r="F18" s="44">
        <f>'[2]Graphique 2'!$L7</f>
        <v>99.623330628274942</v>
      </c>
      <c r="G18" s="43"/>
      <c r="H18" s="44">
        <f>'[2]Graphique 2'!$R7</f>
        <v>100.90048912786985</v>
      </c>
    </row>
    <row r="19" spans="1:8" x14ac:dyDescent="0.2">
      <c r="A19" s="91"/>
      <c r="B19" s="9">
        <v>2011</v>
      </c>
      <c r="C19" s="44"/>
      <c r="D19" s="42">
        <f>'[2]Graphique 2'!$J8</f>
        <v>98.52001035767293</v>
      </c>
      <c r="E19" s="43"/>
      <c r="F19" s="44">
        <f>'[2]Graphique 2'!$L8</f>
        <v>98.7275481581202</v>
      </c>
      <c r="G19" s="43"/>
      <c r="H19" s="44">
        <f>'[2]Graphique 2'!$R8</f>
        <v>101.71372565016301</v>
      </c>
    </row>
    <row r="20" spans="1:8" x14ac:dyDescent="0.2">
      <c r="A20" s="91"/>
      <c r="B20" s="9">
        <v>2012</v>
      </c>
      <c r="C20" s="44"/>
      <c r="D20" s="42">
        <f>'[2]Graphique 2'!$J9</f>
        <v>99.316558401195124</v>
      </c>
      <c r="E20" s="43"/>
      <c r="F20" s="44">
        <f>'[2]Graphique 2'!$L9</f>
        <v>98.483506161366975</v>
      </c>
      <c r="G20" s="43"/>
      <c r="H20" s="44">
        <f>'[2]Graphique 2'!$R9</f>
        <v>102.25275951824335</v>
      </c>
    </row>
    <row r="21" spans="1:8" x14ac:dyDescent="0.2">
      <c r="A21" s="91"/>
      <c r="B21" s="9">
        <v>2013</v>
      </c>
      <c r="C21" s="44"/>
      <c r="D21" s="42">
        <f>'[2]Graphique 2'!$J10</f>
        <v>99.460535232740085</v>
      </c>
      <c r="E21" s="43"/>
      <c r="F21" s="44">
        <f>'[2]Graphique 2'!$L10</f>
        <v>97.692918365045955</v>
      </c>
      <c r="G21" s="43"/>
      <c r="H21" s="44">
        <f>'[2]Graphique 2'!$R10</f>
        <v>103.16096952889144</v>
      </c>
    </row>
    <row r="22" spans="1:8" x14ac:dyDescent="0.2">
      <c r="A22" s="91"/>
      <c r="B22" s="9">
        <v>2014</v>
      </c>
      <c r="C22" s="44"/>
      <c r="D22" s="42">
        <f>'[2]Graphique 2'!$J11</f>
        <v>99.400775247621269</v>
      </c>
      <c r="E22" s="43"/>
      <c r="F22" s="44">
        <f>'[2]Graphique 2'!$L11</f>
        <v>97.919967292538118</v>
      </c>
      <c r="G22" s="43"/>
      <c r="H22" s="44">
        <f>'[2]Graphique 2'!$R11</f>
        <v>104.34263447802363</v>
      </c>
    </row>
    <row r="23" spans="1:8" x14ac:dyDescent="0.2">
      <c r="A23" s="91"/>
      <c r="B23" s="9">
        <v>2015</v>
      </c>
      <c r="C23" s="44"/>
      <c r="D23" s="42">
        <f>'[2]Graphique 2'!$J12</f>
        <v>99.297200171940375</v>
      </c>
      <c r="E23" s="43"/>
      <c r="F23" s="44">
        <f>'[2]Graphique 2'!$L12</f>
        <v>98.857798794495437</v>
      </c>
      <c r="G23" s="43"/>
      <c r="H23" s="44">
        <f>'[2]Graphique 2'!$R12</f>
        <v>105.05313014337212</v>
      </c>
    </row>
    <row r="24" spans="1:8" x14ac:dyDescent="0.2">
      <c r="A24" s="91"/>
      <c r="B24" s="9">
        <v>2016</v>
      </c>
      <c r="C24" s="44"/>
      <c r="D24" s="42">
        <f>'[2]Graphique 2'!$J13</f>
        <v>98.695398958777105</v>
      </c>
      <c r="E24" s="43"/>
      <c r="F24" s="44">
        <f>'[2]Graphique 2'!$L13</f>
        <v>99.467329945840277</v>
      </c>
      <c r="G24" s="43"/>
      <c r="H24" s="44">
        <f>'[2]Graphique 2'!$R13</f>
        <v>105.75061582413561</v>
      </c>
    </row>
    <row r="25" spans="1:8" x14ac:dyDescent="0.2">
      <c r="A25" s="91"/>
      <c r="B25" s="9">
        <v>2017</v>
      </c>
      <c r="C25" s="44"/>
      <c r="D25" s="42">
        <f>'[2]Graphique 2'!$J14</f>
        <v>98.125373667467358</v>
      </c>
      <c r="E25" s="43"/>
      <c r="F25" s="44">
        <f>'[2]Graphique 2'!$L14</f>
        <v>100.09187252291822</v>
      </c>
      <c r="G25" s="43"/>
      <c r="H25" s="44">
        <f>'[2]Graphique 2'!$R14</f>
        <v>106.64807747812776</v>
      </c>
    </row>
    <row r="26" spans="1:8" x14ac:dyDescent="0.2">
      <c r="A26" s="92"/>
      <c r="B26" s="9">
        <v>2018</v>
      </c>
      <c r="C26" s="44"/>
      <c r="D26" s="42">
        <f>'[2]Graphique 2'!$J15</f>
        <v>96.727564364283069</v>
      </c>
      <c r="E26" s="43"/>
      <c r="F26" s="44">
        <f>'[2]Graphique 2'!$L15</f>
        <v>99.901092229502936</v>
      </c>
      <c r="G26" s="43"/>
      <c r="H26" s="44">
        <f>'[2]Graphique 2'!$R15</f>
        <v>104.52575636953173</v>
      </c>
    </row>
    <row r="29" spans="1:8" ht="142.5" customHeight="1" x14ac:dyDescent="0.2">
      <c r="A29" s="80" t="s">
        <v>97</v>
      </c>
      <c r="B29" s="81"/>
      <c r="C29" s="81"/>
      <c r="D29" s="81"/>
      <c r="E29" s="81"/>
      <c r="F29" s="81"/>
      <c r="G29" s="81"/>
      <c r="H29" s="81"/>
    </row>
    <row r="45" spans="1:16" ht="72" customHeight="1" x14ac:dyDescent="0.2">
      <c r="A45" s="78"/>
      <c r="B45" s="79"/>
      <c r="C45" s="79"/>
      <c r="D45" s="79"/>
      <c r="E45" s="79"/>
      <c r="F45" s="79"/>
      <c r="G45" s="79"/>
      <c r="H45" s="79"/>
      <c r="I45" s="79"/>
      <c r="J45" s="79"/>
      <c r="K45" s="79"/>
      <c r="L45" s="79"/>
      <c r="M45" s="79"/>
      <c r="N45" s="79"/>
      <c r="O45" s="79"/>
      <c r="P45" s="79"/>
    </row>
    <row r="46" spans="1:16" x14ac:dyDescent="0.2">
      <c r="A46" s="24"/>
      <c r="C46" s="7"/>
    </row>
    <row r="47" spans="1:16" x14ac:dyDescent="0.2">
      <c r="A47" s="24"/>
      <c r="C47" s="7"/>
    </row>
    <row r="48" spans="1:16" x14ac:dyDescent="0.2">
      <c r="B48" s="39"/>
      <c r="C48" s="7"/>
    </row>
    <row r="49" spans="2:3" x14ac:dyDescent="0.2">
      <c r="B49" s="39"/>
      <c r="C49" s="7"/>
    </row>
    <row r="50" spans="2:3" x14ac:dyDescent="0.2">
      <c r="B50" s="39"/>
      <c r="C50" s="7"/>
    </row>
    <row r="51" spans="2:3" x14ac:dyDescent="0.2">
      <c r="B51" s="39"/>
      <c r="C51" s="7"/>
    </row>
    <row r="52" spans="2:3" x14ac:dyDescent="0.2">
      <c r="B52" s="39"/>
      <c r="C52" s="7"/>
    </row>
  </sheetData>
  <mergeCells count="4">
    <mergeCell ref="A4:A14"/>
    <mergeCell ref="A16:A26"/>
    <mergeCell ref="A45:P45"/>
    <mergeCell ref="A29:H2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7"/>
  <sheetViews>
    <sheetView showGridLines="0" workbookViewId="0">
      <selection activeCell="G54" sqref="G54"/>
    </sheetView>
  </sheetViews>
  <sheetFormatPr baseColWidth="10" defaultColWidth="10.85546875" defaultRowHeight="11.25" x14ac:dyDescent="0.2"/>
  <cols>
    <col min="1" max="1" width="10.85546875" style="7"/>
    <col min="2" max="4" width="11.42578125" style="7" customWidth="1"/>
    <col min="5" max="6" width="10.85546875" style="7"/>
    <col min="7" max="8" width="11.42578125" style="7" customWidth="1"/>
    <col min="9" max="16384" width="10.85546875" style="7"/>
  </cols>
  <sheetData>
    <row r="1" spans="1:8" ht="18.75" customHeight="1" x14ac:dyDescent="0.2">
      <c r="B1" s="8" t="s">
        <v>86</v>
      </c>
    </row>
    <row r="2" spans="1:8" ht="18.75" customHeight="1" x14ac:dyDescent="0.2"/>
    <row r="4" spans="1:8" ht="67.5" x14ac:dyDescent="0.2">
      <c r="A4" s="61"/>
      <c r="B4" s="62" t="s">
        <v>40</v>
      </c>
      <c r="C4" s="62" t="s">
        <v>41</v>
      </c>
      <c r="D4" s="62" t="s">
        <v>28</v>
      </c>
      <c r="G4" s="63" t="s">
        <v>59</v>
      </c>
      <c r="H4" s="63" t="s">
        <v>60</v>
      </c>
    </row>
    <row r="5" spans="1:8" x14ac:dyDescent="0.2">
      <c r="A5" s="43">
        <v>1993</v>
      </c>
      <c r="B5" s="64">
        <v>1.4E-2</v>
      </c>
      <c r="C5" s="64">
        <v>0.01</v>
      </c>
      <c r="D5" s="64">
        <v>2.4E-2</v>
      </c>
      <c r="G5" s="65">
        <f>G6</f>
        <v>4.4113114284970605E-2</v>
      </c>
      <c r="H5" s="65">
        <f>[3]Graphique3!$V42</f>
        <v>4.0826527947078903E-2</v>
      </c>
    </row>
    <row r="6" spans="1:8" x14ac:dyDescent="0.2">
      <c r="A6" s="43">
        <v>1994</v>
      </c>
      <c r="B6" s="64">
        <v>1.4E-2</v>
      </c>
      <c r="C6" s="64">
        <v>0.01</v>
      </c>
      <c r="D6" s="64">
        <v>2.4E-2</v>
      </c>
      <c r="G6" s="65">
        <f>[4]Graphique3_alt!$G36</f>
        <v>4.4113114284970605E-2</v>
      </c>
      <c r="H6" s="65">
        <f>[3]Graphique3!$V43</f>
        <v>4.0786549477477368E-2</v>
      </c>
    </row>
    <row r="7" spans="1:8" x14ac:dyDescent="0.2">
      <c r="A7" s="43">
        <v>1995</v>
      </c>
      <c r="B7" s="64">
        <v>1.4E-2</v>
      </c>
      <c r="C7" s="64">
        <v>0.01</v>
      </c>
      <c r="D7" s="64">
        <v>2.4E-2</v>
      </c>
      <c r="G7" s="65">
        <f>[4]Graphique3_alt!$G37</f>
        <v>4.410142713988742E-2</v>
      </c>
      <c r="H7" s="65">
        <f>[3]Graphique3!$V44</f>
        <v>4.07766110990707E-2</v>
      </c>
    </row>
    <row r="8" spans="1:8" x14ac:dyDescent="0.2">
      <c r="A8" s="43">
        <v>1996</v>
      </c>
      <c r="B8" s="64">
        <v>2.5999999999999999E-2</v>
      </c>
      <c r="C8" s="64">
        <v>0.01</v>
      </c>
      <c r="D8" s="64">
        <v>2.9000000000000001E-2</v>
      </c>
      <c r="G8" s="65">
        <f>[4]Graphique3_alt!$G38</f>
        <v>6.1086453874477697E-2</v>
      </c>
      <c r="H8" s="65">
        <f>[3]Graphique3!$V45</f>
        <v>5.7766748390606942E-2</v>
      </c>
    </row>
    <row r="9" spans="1:8" x14ac:dyDescent="0.2">
      <c r="A9" s="43">
        <v>1997</v>
      </c>
      <c r="B9" s="64">
        <v>2.8000000000000001E-2</v>
      </c>
      <c r="C9" s="64">
        <v>0.01</v>
      </c>
      <c r="D9" s="64">
        <v>3.9E-2</v>
      </c>
      <c r="G9" s="65">
        <f>[4]Graphique3_alt!$G39</f>
        <v>7.3066635315530204E-2</v>
      </c>
      <c r="H9" s="65">
        <f>[3]Graphique3!$V46</f>
        <v>6.9758803527518828E-2</v>
      </c>
    </row>
    <row r="10" spans="1:8" x14ac:dyDescent="0.2">
      <c r="A10" s="43">
        <v>1998</v>
      </c>
      <c r="B10" s="64">
        <v>0</v>
      </c>
      <c r="C10" s="64">
        <v>0.01</v>
      </c>
      <c r="D10" s="64">
        <v>6.7000000000000004E-2</v>
      </c>
      <c r="G10" s="65">
        <f>[4]Graphique3_alt!$G40</f>
        <v>7.3050316311185318E-2</v>
      </c>
      <c r="H10" s="65">
        <f>[3]Graphique3!$V47</f>
        <v>6.9760749075650649E-2</v>
      </c>
    </row>
    <row r="11" spans="1:8" x14ac:dyDescent="0.2">
      <c r="A11" s="43">
        <v>1999</v>
      </c>
      <c r="B11" s="64">
        <v>0</v>
      </c>
      <c r="C11" s="64">
        <v>0.01</v>
      </c>
      <c r="D11" s="64">
        <v>6.7000000000000004E-2</v>
      </c>
      <c r="G11" s="65">
        <f>[4]Graphique3_alt!$G41</f>
        <v>7.3042643004800789E-2</v>
      </c>
      <c r="H11" s="65">
        <f>[3]Graphique3!$V48</f>
        <v>6.975481959192105E-2</v>
      </c>
    </row>
    <row r="12" spans="1:8" x14ac:dyDescent="0.2">
      <c r="A12" s="43">
        <v>2000</v>
      </c>
      <c r="B12" s="64">
        <v>0</v>
      </c>
      <c r="C12" s="64">
        <v>0.01</v>
      </c>
      <c r="D12" s="64">
        <v>6.7000000000000004E-2</v>
      </c>
      <c r="G12" s="65">
        <f>[4]Graphique3_alt!$G42</f>
        <v>7.304270678587188E-2</v>
      </c>
      <c r="H12" s="65">
        <f>[3]Graphique3!$V49</f>
        <v>6.9760772656194805E-2</v>
      </c>
    </row>
    <row r="13" spans="1:8" x14ac:dyDescent="0.2">
      <c r="A13" s="43">
        <v>2001</v>
      </c>
      <c r="B13" s="64">
        <v>0</v>
      </c>
      <c r="C13" s="64">
        <v>0.01</v>
      </c>
      <c r="D13" s="9">
        <v>6.7000000000000004E-2</v>
      </c>
      <c r="G13" s="65">
        <f>[4]Graphique3_alt!$G43</f>
        <v>7.3028618000966883E-2</v>
      </c>
      <c r="H13" s="65">
        <f>[3]Graphique3!$V50</f>
        <v>6.9754901206887723E-2</v>
      </c>
    </row>
    <row r="14" spans="1:8" x14ac:dyDescent="0.2">
      <c r="A14" s="43">
        <v>2002</v>
      </c>
      <c r="B14" s="64">
        <v>0</v>
      </c>
      <c r="C14" s="64">
        <v>0.01</v>
      </c>
      <c r="D14" s="9">
        <v>6.7000000000000004E-2</v>
      </c>
      <c r="G14" s="65">
        <f>[4]Graphique3_alt!$G44</f>
        <v>7.3030609309970296E-2</v>
      </c>
      <c r="H14" s="65">
        <f>[3]Graphique3!$V51</f>
        <v>6.9743164299590724E-2</v>
      </c>
    </row>
    <row r="15" spans="1:8" x14ac:dyDescent="0.2">
      <c r="A15" s="43">
        <v>2003</v>
      </c>
      <c r="B15" s="64">
        <v>0</v>
      </c>
      <c r="C15" s="64">
        <v>0.01</v>
      </c>
      <c r="D15" s="9">
        <v>6.7000000000000004E-2</v>
      </c>
      <c r="G15" s="65">
        <f>[4]Graphique3_alt!$G45</f>
        <v>7.3031655591449168E-2</v>
      </c>
      <c r="H15" s="65">
        <f>[3]Graphique3!$V52</f>
        <v>6.9745125020186052E-2</v>
      </c>
    </row>
    <row r="16" spans="1:8" x14ac:dyDescent="0.2">
      <c r="A16" s="43">
        <v>2004</v>
      </c>
      <c r="B16" s="64">
        <v>0</v>
      </c>
      <c r="C16" s="64">
        <v>0.01</v>
      </c>
      <c r="D16" s="9">
        <v>6.7000000000000004E-2</v>
      </c>
      <c r="G16" s="65">
        <f>[4]Graphique3_alt!$G46</f>
        <v>7.3032020138366155E-2</v>
      </c>
      <c r="H16" s="65">
        <f>[3]Graphique3!$V53</f>
        <v>6.9746299787970173E-2</v>
      </c>
    </row>
    <row r="17" spans="1:11" x14ac:dyDescent="0.2">
      <c r="A17" s="43">
        <v>2005</v>
      </c>
      <c r="B17" s="64">
        <v>0</v>
      </c>
      <c r="C17" s="64">
        <v>0.01</v>
      </c>
      <c r="D17" s="9">
        <v>7.0999999999999994E-2</v>
      </c>
      <c r="G17" s="65">
        <f>[4]Graphique3_alt!$G47</f>
        <v>7.702849024246676E-2</v>
      </c>
      <c r="H17" s="65">
        <f>[3]Graphique3!$V54</f>
        <v>7.3746299787970163E-2</v>
      </c>
    </row>
    <row r="18" spans="1:11" x14ac:dyDescent="0.2">
      <c r="A18" s="43">
        <v>2006</v>
      </c>
      <c r="B18" s="64">
        <v>0</v>
      </c>
      <c r="C18" s="64">
        <v>0.01</v>
      </c>
      <c r="D18" s="9">
        <v>7.0999999999999994E-2</v>
      </c>
      <c r="G18" s="65">
        <f>[4]Graphique3_alt!$G48</f>
        <v>7.7026189506167533E-2</v>
      </c>
      <c r="H18" s="65">
        <f>[3]Graphique3!$V55</f>
        <v>7.3743363309610011E-2</v>
      </c>
    </row>
    <row r="19" spans="1:11" x14ac:dyDescent="0.2">
      <c r="A19" s="43">
        <v>2007</v>
      </c>
      <c r="B19" s="64">
        <v>0</v>
      </c>
      <c r="C19" s="64">
        <v>0.01</v>
      </c>
      <c r="D19" s="9">
        <v>7.0999999999999994E-2</v>
      </c>
      <c r="G19" s="65">
        <f>[4]Graphique3_alt!$G49</f>
        <v>7.7015431838320034E-2</v>
      </c>
      <c r="H19" s="65">
        <f>[3]Graphique3!$V56</f>
        <v>7.3741602879520418E-2</v>
      </c>
    </row>
    <row r="20" spans="1:11" x14ac:dyDescent="0.2">
      <c r="A20" s="43">
        <v>2008</v>
      </c>
      <c r="B20" s="64">
        <v>0</v>
      </c>
      <c r="C20" s="64">
        <v>0.01</v>
      </c>
      <c r="D20" s="9">
        <v>7.0999999999999994E-2</v>
      </c>
      <c r="G20" s="65">
        <f>[4]Graphique3_alt!$G50</f>
        <v>7.7022722299867827E-2</v>
      </c>
      <c r="H20" s="65">
        <f>[3]Graphique3!$V57</f>
        <v>7.3732828607161363E-2</v>
      </c>
    </row>
    <row r="21" spans="1:11" x14ac:dyDescent="0.2">
      <c r="A21" s="43">
        <v>2009</v>
      </c>
      <c r="B21" s="64">
        <v>0</v>
      </c>
      <c r="C21" s="64">
        <v>0.01</v>
      </c>
      <c r="D21" s="9">
        <v>7.0999999999999994E-2</v>
      </c>
      <c r="G21" s="65">
        <f>[4]Graphique3_alt!$G51</f>
        <v>7.7018444436015493E-2</v>
      </c>
      <c r="H21" s="65">
        <f>[3]Graphique3!$V58</f>
        <v>7.3738722812910301E-2</v>
      </c>
    </row>
    <row r="22" spans="1:11" x14ac:dyDescent="0.2">
      <c r="A22" s="43">
        <v>2010</v>
      </c>
      <c r="B22" s="64">
        <v>0</v>
      </c>
      <c r="C22" s="64">
        <v>0.01</v>
      </c>
      <c r="D22" s="9">
        <v>7.0999999999999994E-2</v>
      </c>
      <c r="G22" s="65">
        <f>[4]Graphique3_alt!$G52</f>
        <v>7.6987259773233369E-2</v>
      </c>
      <c r="H22" s="65">
        <f>[3]Graphique3!$V59</f>
        <v>7.3735173415156119E-2</v>
      </c>
    </row>
    <row r="23" spans="1:11" x14ac:dyDescent="0.2">
      <c r="A23" s="43">
        <v>2011</v>
      </c>
      <c r="B23" s="64">
        <v>0</v>
      </c>
      <c r="C23" s="64">
        <v>0.01</v>
      </c>
      <c r="D23" s="9">
        <v>7.0999999999999994E-2</v>
      </c>
      <c r="G23" s="65">
        <f>[4]Graphique3_alt!$G53</f>
        <v>7.6991778805603317E-2</v>
      </c>
      <c r="H23" s="65">
        <f>[3]Graphique3!$V60</f>
        <v>7.3735368028557097E-2</v>
      </c>
    </row>
    <row r="24" spans="1:11" x14ac:dyDescent="0.2">
      <c r="A24" s="43">
        <v>2012</v>
      </c>
      <c r="B24" s="64">
        <v>0</v>
      </c>
      <c r="C24" s="64">
        <v>0.01</v>
      </c>
      <c r="D24" s="9">
        <v>7.0999999999999994E-2</v>
      </c>
      <c r="G24" s="65">
        <f>[4]Graphique3_alt!$G54</f>
        <v>7.6974530148141887E-2</v>
      </c>
      <c r="H24" s="65">
        <f>[3]Graphique3!$V61</f>
        <v>7.37392584889279E-2</v>
      </c>
    </row>
    <row r="25" spans="1:11" x14ac:dyDescent="0.2">
      <c r="A25" s="43">
        <v>2013</v>
      </c>
      <c r="B25" s="64">
        <v>0</v>
      </c>
      <c r="C25" s="64">
        <v>0.01</v>
      </c>
      <c r="D25" s="9">
        <v>7.3999999999999996E-2</v>
      </c>
      <c r="G25" s="65">
        <f>[4]Graphique3_alt!$G55</f>
        <v>7.997453014814189E-2</v>
      </c>
      <c r="H25" s="65">
        <f>[3]Graphique3!$V62</f>
        <v>7.6729428293831434E-2</v>
      </c>
    </row>
    <row r="26" spans="1:11" x14ac:dyDescent="0.2">
      <c r="A26" s="43">
        <v>2014</v>
      </c>
      <c r="B26" s="9">
        <v>0</v>
      </c>
      <c r="C26" s="64">
        <v>0.01</v>
      </c>
      <c r="D26" s="9">
        <v>7.3999999999999996E-2</v>
      </c>
      <c r="G26" s="65">
        <f>[4]Graphique3_alt!$G56</f>
        <v>7.9972126086790496E-2</v>
      </c>
      <c r="H26" s="65">
        <f>[3]Graphique3!$V63</f>
        <v>7.6729428293831434E-2</v>
      </c>
    </row>
    <row r="27" spans="1:11" x14ac:dyDescent="0.2">
      <c r="A27" s="43">
        <v>2015</v>
      </c>
      <c r="B27" s="9">
        <v>0</v>
      </c>
      <c r="C27" s="64">
        <v>0.01</v>
      </c>
      <c r="D27" s="9">
        <v>7.3999999999999996E-2</v>
      </c>
      <c r="G27" s="65">
        <f>[4]Graphique3_alt!$G57</f>
        <v>7.9972126086790496E-2</v>
      </c>
      <c r="H27" s="65">
        <f>[3]Graphique3!$V64</f>
        <v>7.6727461011999731E-2</v>
      </c>
    </row>
    <row r="28" spans="1:11" x14ac:dyDescent="0.2">
      <c r="A28" s="43">
        <v>2016</v>
      </c>
      <c r="B28" s="9">
        <v>0</v>
      </c>
      <c r="C28" s="64">
        <v>0.01</v>
      </c>
      <c r="D28" s="9">
        <v>7.3999999999999996E-2</v>
      </c>
      <c r="G28" s="65">
        <f>[4]Graphique3_alt!$G58</f>
        <v>7.9952943920770278E-2</v>
      </c>
      <c r="H28" s="65">
        <f>[3]Graphique3!$V65</f>
        <v>7.6727461011999731E-2</v>
      </c>
    </row>
    <row r="29" spans="1:11" x14ac:dyDescent="0.2">
      <c r="A29" s="43">
        <v>2017</v>
      </c>
      <c r="B29" s="9">
        <v>0</v>
      </c>
      <c r="C29" s="64">
        <v>0.01</v>
      </c>
      <c r="D29" s="9">
        <v>7.3999999999999996E-2</v>
      </c>
      <c r="G29" s="65">
        <f>[4]Graphique3_alt!$G59</f>
        <v>7.9967347612877784E-2</v>
      </c>
      <c r="H29" s="65">
        <f>[3]Graphique3!$V66</f>
        <v>7.6711684347885209E-2</v>
      </c>
    </row>
    <row r="30" spans="1:11" x14ac:dyDescent="0.2">
      <c r="A30" s="43">
        <v>2018</v>
      </c>
      <c r="B30" s="9">
        <v>0</v>
      </c>
      <c r="C30" s="64">
        <f>[4]Graphique3_alt!$C$60</f>
        <v>0.01</v>
      </c>
      <c r="D30" s="9">
        <f>[4]Graphique3_alt!$D$60</f>
        <v>9.0999999999999998E-2</v>
      </c>
      <c r="G30" s="65">
        <f>[4]Graphique3_alt!$G60</f>
        <v>9.6986450500236965E-2</v>
      </c>
      <c r="H30" s="65">
        <f>[4]Graphique3_alt!$H$60</f>
        <v>9.3536976230441965E-2</v>
      </c>
    </row>
    <row r="32" spans="1:11" x14ac:dyDescent="0.2">
      <c r="A32" s="80" t="s">
        <v>98</v>
      </c>
      <c r="B32" s="81"/>
      <c r="C32" s="81"/>
      <c r="D32" s="81"/>
      <c r="E32" s="81"/>
      <c r="F32" s="81"/>
      <c r="G32" s="81"/>
      <c r="H32" s="81"/>
      <c r="I32" s="81"/>
      <c r="J32" s="81"/>
      <c r="K32" s="81"/>
    </row>
    <row r="33" spans="1:11" x14ac:dyDescent="0.2">
      <c r="A33" s="81"/>
      <c r="B33" s="81"/>
      <c r="C33" s="81"/>
      <c r="D33" s="81"/>
      <c r="E33" s="81"/>
      <c r="F33" s="81"/>
      <c r="G33" s="81"/>
      <c r="H33" s="81"/>
      <c r="I33" s="81"/>
      <c r="J33" s="81"/>
      <c r="K33" s="81"/>
    </row>
    <row r="34" spans="1:11" x14ac:dyDescent="0.2">
      <c r="A34" s="81"/>
      <c r="B34" s="81"/>
      <c r="C34" s="81"/>
      <c r="D34" s="81"/>
      <c r="E34" s="81"/>
      <c r="F34" s="81"/>
      <c r="G34" s="81"/>
      <c r="H34" s="81"/>
      <c r="I34" s="81"/>
      <c r="J34" s="81"/>
      <c r="K34" s="81"/>
    </row>
    <row r="35" spans="1:11" x14ac:dyDescent="0.2">
      <c r="A35" s="81"/>
      <c r="B35" s="81"/>
      <c r="C35" s="81"/>
      <c r="D35" s="81"/>
      <c r="E35" s="81"/>
      <c r="F35" s="81"/>
      <c r="G35" s="81"/>
      <c r="H35" s="81"/>
      <c r="I35" s="81"/>
      <c r="J35" s="81"/>
      <c r="K35" s="81"/>
    </row>
    <row r="36" spans="1:11" x14ac:dyDescent="0.2">
      <c r="A36" s="81"/>
      <c r="B36" s="81"/>
      <c r="C36" s="81"/>
      <c r="D36" s="81"/>
      <c r="E36" s="81"/>
      <c r="F36" s="81"/>
      <c r="G36" s="81"/>
      <c r="H36" s="81"/>
      <c r="I36" s="81"/>
      <c r="J36" s="81"/>
      <c r="K36" s="81"/>
    </row>
    <row r="37" spans="1:11" x14ac:dyDescent="0.2">
      <c r="A37" s="81"/>
      <c r="B37" s="81"/>
      <c r="C37" s="81"/>
      <c r="D37" s="81"/>
      <c r="E37" s="81"/>
      <c r="F37" s="81"/>
      <c r="G37" s="81"/>
      <c r="H37" s="81"/>
      <c r="I37" s="81"/>
      <c r="J37" s="81"/>
      <c r="K37" s="81"/>
    </row>
  </sheetData>
  <mergeCells count="1">
    <mergeCell ref="A32:K3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9"/>
  <sheetViews>
    <sheetView showGridLines="0" topLeftCell="A40" zoomScaleNormal="100" workbookViewId="0">
      <selection activeCell="A4" sqref="A4"/>
    </sheetView>
  </sheetViews>
  <sheetFormatPr baseColWidth="10" defaultColWidth="10.85546875" defaultRowHeight="11.25" x14ac:dyDescent="0.2"/>
  <cols>
    <col min="1" max="2" width="10.85546875" style="7"/>
    <col min="3" max="3" width="12.140625" style="7" customWidth="1"/>
    <col min="4" max="16384" width="10.85546875" style="7"/>
  </cols>
  <sheetData>
    <row r="1" spans="1:16" ht="24" customHeight="1" x14ac:dyDescent="0.2">
      <c r="B1" s="10" t="s">
        <v>87</v>
      </c>
      <c r="C1" s="10"/>
      <c r="D1" s="10"/>
      <c r="E1" s="10"/>
      <c r="F1" s="10"/>
      <c r="G1" s="11"/>
      <c r="H1" s="12"/>
      <c r="I1" s="10"/>
    </row>
    <row r="2" spans="1:16" x14ac:dyDescent="0.2">
      <c r="B2" s="10"/>
      <c r="C2" s="10"/>
      <c r="D2" s="10"/>
      <c r="E2" s="10"/>
      <c r="F2" s="10"/>
      <c r="G2" s="11"/>
      <c r="H2" s="11"/>
      <c r="I2" s="10"/>
    </row>
    <row r="3" spans="1:16" ht="10.5" customHeight="1" x14ac:dyDescent="0.2">
      <c r="C3" s="14"/>
      <c r="D3" s="14"/>
      <c r="E3" s="14"/>
      <c r="F3" s="14"/>
      <c r="G3" s="15"/>
      <c r="H3" s="15"/>
      <c r="I3" s="13"/>
    </row>
    <row r="4" spans="1:16" ht="18" customHeight="1" x14ac:dyDescent="0.2">
      <c r="B4" s="46"/>
      <c r="C4" s="82" t="s">
        <v>26</v>
      </c>
      <c r="D4" s="82"/>
      <c r="E4" s="82"/>
      <c r="F4" s="82"/>
      <c r="G4" s="82"/>
      <c r="H4" s="82"/>
      <c r="I4" s="83"/>
      <c r="J4" s="84" t="s">
        <v>27</v>
      </c>
      <c r="K4" s="84"/>
      <c r="L4" s="84"/>
      <c r="M4" s="84"/>
      <c r="N4" s="84"/>
      <c r="O4" s="84"/>
      <c r="P4" s="85"/>
    </row>
    <row r="5" spans="1:16" ht="101.25" x14ac:dyDescent="0.2">
      <c r="B5" s="1"/>
      <c r="C5" s="16" t="s">
        <v>12</v>
      </c>
      <c r="D5" s="16" t="s">
        <v>44</v>
      </c>
      <c r="E5" s="16" t="s">
        <v>38</v>
      </c>
      <c r="F5" s="16" t="s">
        <v>13</v>
      </c>
      <c r="G5" s="17" t="s">
        <v>39</v>
      </c>
      <c r="H5" s="17" t="s">
        <v>31</v>
      </c>
      <c r="I5" s="16" t="s">
        <v>30</v>
      </c>
      <c r="J5" s="16" t="s">
        <v>12</v>
      </c>
      <c r="K5" s="16" t="s">
        <v>44</v>
      </c>
      <c r="L5" s="16" t="s">
        <v>38</v>
      </c>
      <c r="M5" s="16" t="s">
        <v>13</v>
      </c>
      <c r="N5" s="17" t="s">
        <v>39</v>
      </c>
      <c r="O5" s="17" t="s">
        <v>31</v>
      </c>
      <c r="P5" s="16" t="s">
        <v>30</v>
      </c>
    </row>
    <row r="6" spans="1:16" x14ac:dyDescent="0.2">
      <c r="A6" s="94" t="s">
        <v>59</v>
      </c>
      <c r="B6" s="18">
        <f>[5]Graphique2_alt!B42</f>
        <v>1995</v>
      </c>
      <c r="C6" s="19">
        <f>[5]Graphique2_alt!C42</f>
        <v>8.1785236614082234E-3</v>
      </c>
      <c r="D6" s="19">
        <f>[5]Graphique2_alt!D42</f>
        <v>-2.0426989984185573E-2</v>
      </c>
      <c r="E6" s="19">
        <f>[5]Graphique2_alt!E42</f>
        <v>-1.2415528943694354E-2</v>
      </c>
      <c r="F6" s="19">
        <f>[5]Graphique2_alt!F42</f>
        <v>1.2226493801614779E-5</v>
      </c>
      <c r="G6" s="19">
        <f>[5]Graphique2_alt!G42</f>
        <v>-1.2403454248280488E-2</v>
      </c>
      <c r="H6" s="19">
        <f>[5]Graphique2_alt!H42</f>
        <v>-1.2403454248280488E-2</v>
      </c>
      <c r="I6" s="19">
        <f>[5]Graphique2_alt!I42</f>
        <v>-1.2415528943694354E-2</v>
      </c>
    </row>
    <row r="7" spans="1:16" x14ac:dyDescent="0.2">
      <c r="A7" s="95"/>
      <c r="B7" s="18"/>
      <c r="C7" s="19">
        <f>[5]Graphique2_alt!C43</f>
        <v>1.694224312008737E-2</v>
      </c>
      <c r="D7" s="19">
        <f>[5]Graphique2_alt!D43</f>
        <v>-1.6333938294010975E-2</v>
      </c>
      <c r="E7" s="19">
        <f>[5]Graphique2_alt!E43</f>
        <v>3.3157127239080708E-4</v>
      </c>
      <c r="F7" s="19">
        <f>[5]Graphique2_alt!F43</f>
        <v>-1.7768649537544534E-2</v>
      </c>
      <c r="G7" s="19">
        <f>[5]Graphique2_alt!G43</f>
        <v>-1.7442969838889599E-2</v>
      </c>
      <c r="H7" s="19">
        <f>[5]Graphique2_alt!H43</f>
        <v>-2.9630071008819203E-2</v>
      </c>
      <c r="I7" s="19">
        <f>[5]Graphique2_alt!I43</f>
        <v>-1.2088074304032803E-2</v>
      </c>
    </row>
    <row r="8" spans="1:16" x14ac:dyDescent="0.2">
      <c r="A8" s="95"/>
      <c r="B8" s="18"/>
      <c r="C8" s="19">
        <f>[5]Graphique2_alt!C44</f>
        <v>8.1280781908195134E-3</v>
      </c>
      <c r="D8" s="19">
        <f>[5]Graphique2_alt!D44</f>
        <v>-1.1279159189951149E-2</v>
      </c>
      <c r="E8" s="19">
        <f>[5]Graphique2_alt!E44</f>
        <v>-3.2427588869542445E-3</v>
      </c>
      <c r="F8" s="19">
        <f>[5]Graphique2_alt!F44</f>
        <v>-1.2759621469398685E-2</v>
      </c>
      <c r="G8" s="19">
        <f>[5]Graphique2_alt!G44</f>
        <v>-1.596100398043887E-2</v>
      </c>
      <c r="H8" s="19">
        <f>[5]Graphique2_alt!H44</f>
        <v>-4.5118149307945665E-2</v>
      </c>
      <c r="I8" s="19">
        <f>[5]Graphique2_alt!I44</f>
        <v>-1.5291634480611438E-2</v>
      </c>
    </row>
    <row r="9" spans="1:16" x14ac:dyDescent="0.2">
      <c r="A9" s="95"/>
      <c r="B9" s="18"/>
      <c r="C9" s="19">
        <f>[5]Graphique2_alt!C45</f>
        <v>5.905999137324822E-3</v>
      </c>
      <c r="D9" s="19">
        <f>[5]Graphique2_alt!D45</f>
        <v>-2.1741910730272984E-3</v>
      </c>
      <c r="E9" s="19">
        <f>[5]Graphique2_alt!E45</f>
        <v>3.7189672936959184E-3</v>
      </c>
      <c r="F9" s="19">
        <f>[5]Graphique2_alt!F45</f>
        <v>1.7605369454498643E-5</v>
      </c>
      <c r="G9" s="19">
        <f>[5]Graphique2_alt!G45</f>
        <v>3.736638136943693E-3</v>
      </c>
      <c r="H9" s="19">
        <f>[5]Graphique2_alt!H45</f>
        <v>-4.1550101368374448E-2</v>
      </c>
      <c r="I9" s="19">
        <f>[5]Graphique2_alt!I45</f>
        <v>-1.1629536275415964E-2</v>
      </c>
    </row>
    <row r="10" spans="1:16" x14ac:dyDescent="0.2">
      <c r="A10" s="95"/>
      <c r="B10" s="18">
        <f>[5]Graphique2_alt!B46</f>
        <v>1999</v>
      </c>
      <c r="C10" s="19">
        <f>[5]Graphique2_alt!C46</f>
        <v>7.8186949390896057E-3</v>
      </c>
      <c r="D10" s="19">
        <f>[5]Graphique2_alt!D46</f>
        <v>-1.2378426171529733E-2</v>
      </c>
      <c r="E10" s="19">
        <f>[5]Graphique2_alt!E46</f>
        <v>-4.6565143705012968E-3</v>
      </c>
      <c r="F10" s="19">
        <f>[5]Graphique2_alt!F46</f>
        <v>8.2780182351083198E-6</v>
      </c>
      <c r="G10" s="19">
        <f>[5]Graphique2_alt!G46</f>
        <v>-4.6482748989769007E-3</v>
      </c>
      <c r="H10" s="19">
        <f>[5]Graphique2_alt!H46</f>
        <v>-4.6005239974110879E-2</v>
      </c>
      <c r="I10" s="19">
        <f>[5]Graphique2_alt!I46</f>
        <v>-1.6231897543128482E-2</v>
      </c>
    </row>
    <row r="11" spans="1:16" x14ac:dyDescent="0.2">
      <c r="A11" s="95"/>
      <c r="B11" s="18"/>
      <c r="C11" s="19">
        <f>[5]Graphique2_alt!C47</f>
        <v>3.0513072422290888E-3</v>
      </c>
      <c r="D11" s="19">
        <f>[5]Graphique2_alt!D47</f>
        <v>-1.6155088852988664E-2</v>
      </c>
      <c r="E11" s="19">
        <f>[5]Graphique2_alt!E47</f>
        <v>-1.3153075750375498E-2</v>
      </c>
      <c r="F11" s="19">
        <f>[5]Graphique2_alt!F47</f>
        <v>-6.8806909614416156E-8</v>
      </c>
      <c r="G11" s="19">
        <f>[5]Graphique2_alt!G47</f>
        <v>-1.3153143652262722E-2</v>
      </c>
      <c r="H11" s="19">
        <f>[5]Graphique2_alt!H47</f>
        <v>-5.8553270096237231E-2</v>
      </c>
      <c r="I11" s="19">
        <f>[5]Graphique2_alt!I47</f>
        <v>-2.9171473915546975E-2</v>
      </c>
    </row>
    <row r="12" spans="1:16" x14ac:dyDescent="0.2">
      <c r="A12" s="95"/>
      <c r="B12" s="18"/>
      <c r="C12" s="19">
        <f>[5]Graphique2_alt!C48</f>
        <v>2.2016471929457385E-2</v>
      </c>
      <c r="D12" s="19">
        <f>[5]Graphique2_alt!D48</f>
        <v>-1.3364394310936833E-2</v>
      </c>
      <c r="E12" s="19">
        <f>[5]Graphique2_alt!E48</f>
        <v>8.3578408063196274E-3</v>
      </c>
      <c r="F12" s="19">
        <f>[5]Graphique2_alt!F48</f>
        <v>1.5198957932671675E-5</v>
      </c>
      <c r="G12" s="19">
        <f>[5]Graphique2_alt!G48</f>
        <v>8.3731667947231081E-3</v>
      </c>
      <c r="H12" s="19">
        <f>[5]Graphique2_alt!H48</f>
        <v>-5.0670379598406479E-2</v>
      </c>
      <c r="I12" s="19">
        <f>[5]Graphique2_alt!I48</f>
        <v>-2.105744364429929E-2</v>
      </c>
    </row>
    <row r="13" spans="1:16" x14ac:dyDescent="0.2">
      <c r="A13" s="95"/>
      <c r="B13" s="18"/>
      <c r="C13" s="19">
        <f>[5]Graphique2_alt!C49</f>
        <v>1.8374375928476936E-2</v>
      </c>
      <c r="D13" s="19">
        <f>[5]Graphique2_alt!D49</f>
        <v>-2.2179594772808953E-2</v>
      </c>
      <c r="E13" s="19">
        <f>[5]Graphique2_alt!E49</f>
        <v>-4.2127550566288807E-3</v>
      </c>
      <c r="F13" s="19">
        <f>[5]Graphique2_alt!F49</f>
        <v>-2.1481882203078229E-6</v>
      </c>
      <c r="G13" s="19">
        <f>[5]Graphique2_alt!G49</f>
        <v>-4.2148941950583829E-3</v>
      </c>
      <c r="H13" s="19">
        <f>[5]Graphique2_alt!H49</f>
        <v>-5.4671703504634128E-2</v>
      </c>
      <c r="I13" s="19">
        <f>[5]Graphique2_alt!I49</f>
        <v>-2.5181488848735945E-2</v>
      </c>
    </row>
    <row r="14" spans="1:16" x14ac:dyDescent="0.2">
      <c r="A14" s="95"/>
      <c r="B14" s="18"/>
      <c r="C14" s="19">
        <f>[5]Graphique2_alt!C50</f>
        <v>1.5509191157108072E-2</v>
      </c>
      <c r="D14" s="19">
        <f>[5]Graphique2_alt!D50</f>
        <v>-2.13539833391998E-2</v>
      </c>
      <c r="E14" s="19">
        <f>[5]Graphique2_alt!E50</f>
        <v>-6.1759751916650174E-3</v>
      </c>
      <c r="F14" s="19">
        <f>[5]Graphique2_alt!F50</f>
        <v>-1.1287120043057541E-6</v>
      </c>
      <c r="G14" s="19">
        <f>[5]Graphique2_alt!G50</f>
        <v>-6.1770969327720193E-3</v>
      </c>
      <c r="H14" s="19">
        <f>[5]Graphique2_alt!H50</f>
        <v>-6.051108802537819E-2</v>
      </c>
      <c r="I14" s="19">
        <f>[5]Graphique2_alt!I50</f>
        <v>-3.1201943789981978E-2</v>
      </c>
    </row>
    <row r="15" spans="1:16" x14ac:dyDescent="0.2">
      <c r="A15" s="95"/>
      <c r="B15" s="18">
        <f>[5]Graphique2_alt!B51</f>
        <v>2004</v>
      </c>
      <c r="C15" s="19">
        <f>[5]Graphique2_alt!C51</f>
        <v>1.7268139091380662E-2</v>
      </c>
      <c r="D15" s="19">
        <f>[5]Graphique2_alt!D51</f>
        <v>-2.0344827586206926E-2</v>
      </c>
      <c r="E15" s="19">
        <f>[5]Graphique2_alt!E51</f>
        <v>-3.4280058073750119E-3</v>
      </c>
      <c r="F15" s="19">
        <f>[5]Graphique2_alt!F51</f>
        <v>-3.9326792455884885E-7</v>
      </c>
      <c r="G15" s="19">
        <f>[5]Graphique2_alt!G51</f>
        <v>-3.4283977271748478E-3</v>
      </c>
      <c r="H15" s="19">
        <f>[5]Graphique2_alt!H51</f>
        <v>-6.3732029675898083E-2</v>
      </c>
      <c r="I15" s="19">
        <f>[5]Graphique2_alt!I51</f>
        <v>-3.4522989152843575E-2</v>
      </c>
    </row>
    <row r="16" spans="1:16" x14ac:dyDescent="0.2">
      <c r="A16" s="95"/>
      <c r="B16" s="18"/>
      <c r="C16" s="19">
        <f>[5]Graphique2_alt!C52</f>
        <v>2.0093709612523974E-2</v>
      </c>
      <c r="D16" s="19">
        <f>[5]Graphique2_alt!D52</f>
        <v>-1.5725760832673297E-2</v>
      </c>
      <c r="E16" s="19">
        <f>[5]Graphique2_alt!E52</f>
        <v>4.0519599082429192E-3</v>
      </c>
      <c r="F16" s="19">
        <f>[5]Graphique2_alt!F52</f>
        <v>-4.3113356565963601E-3</v>
      </c>
      <c r="G16" s="19">
        <f>[5]Graphique2_alt!G52</f>
        <v>-2.768451075849665E-4</v>
      </c>
      <c r="H16" s="19">
        <f>[5]Graphique2_alt!H52</f>
        <v>-6.3991230882870731E-2</v>
      </c>
      <c r="I16" s="19">
        <f>[5]Graphique2_alt!I52</f>
        <v>-3.0610915012560636E-2</v>
      </c>
    </row>
    <row r="17" spans="1:16" x14ac:dyDescent="0.2">
      <c r="A17" s="95"/>
      <c r="B17" s="18"/>
      <c r="C17" s="19">
        <f>[5]Graphique2_alt!C53</f>
        <v>1.7095196979245032E-2</v>
      </c>
      <c r="D17" s="19">
        <f>[5]Graphique2_alt!D53</f>
        <v>-1.4714078698026989E-2</v>
      </c>
      <c r="E17" s="19">
        <f>[5]Graphique2_alt!E53</f>
        <v>2.1295782075070324E-3</v>
      </c>
      <c r="F17" s="19">
        <f>[5]Graphique2_alt!F53</f>
        <v>2.4927489903348032E-6</v>
      </c>
      <c r="G17" s="19">
        <f>[5]Graphique2_alt!G53</f>
        <v>2.132076265001448E-3</v>
      </c>
      <c r="H17" s="19">
        <f>[5]Graphique2_alt!H53</f>
        <v>-6.1995588802402857E-2</v>
      </c>
      <c r="I17" s="19">
        <f>[5]Graphique2_alt!I53</f>
        <v>-2.8546525142576051E-2</v>
      </c>
    </row>
    <row r="18" spans="1:16" x14ac:dyDescent="0.2">
      <c r="A18" s="95"/>
      <c r="B18" s="18"/>
      <c r="C18" s="19">
        <f>[5]Graphique2_alt!C54</f>
        <v>1.7410603611761461E-2</v>
      </c>
      <c r="D18" s="19">
        <f>[5]Graphique2_alt!D54</f>
        <v>-2.5209170922525392E-2</v>
      </c>
      <c r="E18" s="19">
        <f>[5]Graphique2_alt!E54</f>
        <v>-8.2374741930771878E-3</v>
      </c>
      <c r="F18" s="19">
        <f>[5]Graphique2_alt!F54</f>
        <v>1.1655442142766148E-5</v>
      </c>
      <c r="G18" s="19">
        <f>[5]Graphique2_alt!G54</f>
        <v>-8.2259147623383599E-3</v>
      </c>
      <c r="H18" s="19">
        <f>[5]Graphique2_alt!H54</f>
        <v>-6.9711533135611625E-2</v>
      </c>
      <c r="I18" s="19">
        <f>[5]Graphique2_alt!I54</f>
        <v>-3.6548848071489282E-2</v>
      </c>
    </row>
    <row r="19" spans="1:16" x14ac:dyDescent="0.2">
      <c r="A19" s="95"/>
      <c r="B19" s="18"/>
      <c r="C19" s="19">
        <f>[5]Graphique2_alt!C55</f>
        <v>1.6336632783645114E-2</v>
      </c>
      <c r="D19" s="19">
        <f>[5]Graphique2_alt!D55</f>
        <v>-9.8977945131790701E-3</v>
      </c>
      <c r="E19" s="19">
        <f>[5]Graphique2_alt!E55</f>
        <v>6.2771416361362409E-3</v>
      </c>
      <c r="F19" s="19">
        <f>[5]Graphique2_alt!F55</f>
        <v>-7.8987902932814436E-6</v>
      </c>
      <c r="G19" s="19">
        <f>[5]Graphique2_alt!G55</f>
        <v>6.2691932640175363E-3</v>
      </c>
      <c r="H19" s="19">
        <f>[5]Graphique2_alt!H55</f>
        <v>-6.3879374945552181E-2</v>
      </c>
      <c r="I19" s="19">
        <f>[5]Graphique2_alt!I55</f>
        <v>-3.050112873133537E-2</v>
      </c>
    </row>
    <row r="20" spans="1:16" x14ac:dyDescent="0.2">
      <c r="A20" s="95"/>
      <c r="B20" s="18">
        <f>[5]Graphique2_alt!B56</f>
        <v>2009</v>
      </c>
      <c r="C20" s="19">
        <f>[5]Graphique2_alt!C56</f>
        <v>1.1851358320548965E-2</v>
      </c>
      <c r="D20" s="19">
        <f>[5]Graphique2_alt!D56</f>
        <v>-9.0618336886993944E-3</v>
      </c>
      <c r="E20" s="19">
        <f>[5]Graphique2_alt!E56</f>
        <v>2.6821295937635714E-3</v>
      </c>
      <c r="F20" s="19">
        <f>[5]Graphique2_alt!F56</f>
        <v>4.6348528353057361E-6</v>
      </c>
      <c r="G20" s="19">
        <f>[5]Graphique2_alt!G56</f>
        <v>2.6867768778748857E-3</v>
      </c>
      <c r="H20" s="19">
        <f>[5]Graphique2_alt!H56</f>
        <v>-6.136422769525407E-2</v>
      </c>
      <c r="I20" s="19">
        <f>[5]Graphique2_alt!I56</f>
        <v>-2.7900807117585247E-2</v>
      </c>
    </row>
    <row r="21" spans="1:16" x14ac:dyDescent="0.2">
      <c r="A21" s="95"/>
      <c r="B21" s="18"/>
      <c r="C21" s="19">
        <f>[5]Graphique2_alt!C57</f>
        <v>7.9159099860238967E-3</v>
      </c>
      <c r="D21" s="19">
        <f>[5]Graphique2_alt!D57</f>
        <v>-1.728653745416453E-2</v>
      </c>
      <c r="E21" s="19">
        <f>[5]Graphique2_alt!E57</f>
        <v>-9.5074661425977869E-3</v>
      </c>
      <c r="F21" s="19">
        <f>[5]Graphique2_alt!F57</f>
        <v>3.3786875365038327E-5</v>
      </c>
      <c r="G21" s="19">
        <f>[5]Graphique2_alt!G57</f>
        <v>-9.4740004948062895E-3</v>
      </c>
      <c r="H21" s="19">
        <f>[5]Graphique2_alt!H57</f>
        <v>-7.0256863466512165E-2</v>
      </c>
      <c r="I21" s="19">
        <f>[5]Graphique2_alt!I57</f>
        <v>-3.7143007281161378E-2</v>
      </c>
    </row>
    <row r="22" spans="1:16" x14ac:dyDescent="0.2">
      <c r="A22" s="95"/>
      <c r="B22" s="18"/>
      <c r="C22" s="19">
        <f>[5]Graphique2_alt!C58</f>
        <v>1.3065387017039966E-2</v>
      </c>
      <c r="D22" s="19">
        <f>[5]Graphique2_alt!D58</f>
        <v>-2.4028629856850614E-2</v>
      </c>
      <c r="E22" s="19">
        <f>[5]Graphique2_alt!E58</f>
        <v>-1.1277186188379473E-2</v>
      </c>
      <c r="F22" s="19">
        <f>[5]Graphique2_alt!F58</f>
        <v>-4.8959588238028928E-6</v>
      </c>
      <c r="G22" s="19">
        <f>[5]Graphique2_alt!G58</f>
        <v>-1.1282026934564149E-2</v>
      </c>
      <c r="H22" s="19">
        <f>[5]Graphique2_alt!H58</f>
        <v>-8.0746250575109091E-2</v>
      </c>
      <c r="I22" s="19">
        <f>[5]Graphique2_alt!I58</f>
        <v>-4.8001324860834971E-2</v>
      </c>
    </row>
    <row r="23" spans="1:16" x14ac:dyDescent="0.2">
      <c r="A23" s="95"/>
      <c r="B23" s="18"/>
      <c r="C23" s="19">
        <f>[5]Graphique2_alt!C59</f>
        <v>2.2151117123019544E-2</v>
      </c>
      <c r="D23" s="19">
        <f>[5]Graphique2_alt!D59</f>
        <v>-1.3118062563067689E-2</v>
      </c>
      <c r="E23" s="19">
        <f>[5]Graphique2_alt!E59</f>
        <v>8.7424748196902602E-3</v>
      </c>
      <c r="F23" s="19">
        <f>[5]Graphique2_alt!F59</f>
        <v>1.8687436433850735E-5</v>
      </c>
      <c r="G23" s="19">
        <f>[5]Graphique2_alt!G59</f>
        <v>8.7613256305665299E-3</v>
      </c>
      <c r="H23" s="19">
        <f>[5]Graphique2_alt!H59</f>
        <v>-7.2692369139278346E-2</v>
      </c>
      <c r="I23" s="19">
        <f>[5]Graphique2_alt!I59</f>
        <v>-3.9678500415052387E-2</v>
      </c>
    </row>
    <row r="24" spans="1:16" x14ac:dyDescent="0.2">
      <c r="A24" s="95"/>
      <c r="B24" s="18"/>
      <c r="C24" s="19">
        <f>[5]Graphique2_alt!C60</f>
        <v>8.6594160057193916E-3</v>
      </c>
      <c r="D24" s="19">
        <f>[5]Graphique2_alt!D60</f>
        <v>-7.014028056112287E-3</v>
      </c>
      <c r="E24" s="19">
        <f>[5]Graphique2_alt!E60</f>
        <v>1.5846505627934437E-3</v>
      </c>
      <c r="F24" s="19">
        <f>[5]Graphique2_alt!F60</f>
        <v>-3.2501811683284254E-3</v>
      </c>
      <c r="G24" s="19">
        <f>[5]Graphique2_alt!G60</f>
        <v>-1.6706810069524458E-3</v>
      </c>
      <c r="H24" s="19">
        <f>[5]Graphique2_alt!H60</f>
        <v>-7.4241604385759552E-2</v>
      </c>
      <c r="I24" s="19">
        <f>[5]Graphique2_alt!I60</f>
        <v>-3.8156726410272457E-2</v>
      </c>
    </row>
    <row r="25" spans="1:16" x14ac:dyDescent="0.2">
      <c r="A25" s="95"/>
      <c r="B25" s="18">
        <f>[5]Graphique2_alt!B61</f>
        <v>2014</v>
      </c>
      <c r="C25" s="19">
        <f>[5]Graphique2_alt!C61</f>
        <v>1.5145737169742675E-16</v>
      </c>
      <c r="D25" s="19">
        <f>[5]Graphique2_alt!D61</f>
        <v>-6.0084117764869216E-4</v>
      </c>
      <c r="E25" s="19">
        <f>[5]Graphique2_alt!E61</f>
        <v>-6.0084117764847012E-4</v>
      </c>
      <c r="F25" s="19">
        <f>[5]Graphique2_alt!F61</f>
        <v>2.613037823673281E-6</v>
      </c>
      <c r="G25" s="19">
        <f>[5]Graphique2_alt!G61</f>
        <v>-5.9822970984546586E-4</v>
      </c>
      <c r="H25" s="19">
        <f>[5]Graphique2_alt!H61</f>
        <v>-7.4795420562154824E-2</v>
      </c>
      <c r="I25" s="19">
        <f>[5]Graphique2_alt!I61</f>
        <v>-3.8734641455489327E-2</v>
      </c>
    </row>
    <row r="26" spans="1:16" x14ac:dyDescent="0.2">
      <c r="A26" s="95"/>
      <c r="B26" s="18"/>
      <c r="C26" s="19">
        <f>[5]Graphique2_alt!C62</f>
        <v>4.0254698518550142E-4</v>
      </c>
      <c r="D26" s="19">
        <f>[5]Graphique2_alt!D62</f>
        <v>-1.7992802878848968E-3</v>
      </c>
      <c r="E26" s="19">
        <f>[5]Graphique2_alt!E62</f>
        <v>-1.3974575975547188E-3</v>
      </c>
      <c r="F26" s="19">
        <f>[5]Graphique2_alt!F62</f>
        <v>0</v>
      </c>
      <c r="G26" s="19">
        <f>[5]Graphique2_alt!G62</f>
        <v>-1.3974575975547188E-3</v>
      </c>
      <c r="H26" s="19">
        <f>[5]Graphique2_alt!H62</f>
        <v>-7.6088354730982632E-2</v>
      </c>
      <c r="I26" s="19">
        <f>[5]Graphique2_alt!I62</f>
        <v>-4.0077969034053584E-2</v>
      </c>
    </row>
    <row r="27" spans="1:16" x14ac:dyDescent="0.2">
      <c r="A27" s="95"/>
      <c r="B27" s="18"/>
      <c r="C27" s="19">
        <f>[5]Graphique2_alt!C63</f>
        <v>0</v>
      </c>
      <c r="D27" s="19">
        <f>[5]Graphique2_alt!D63</f>
        <v>-6.0606060606060996E-3</v>
      </c>
      <c r="E27" s="19">
        <f>[5]Graphique2_alt!E63</f>
        <v>-6.0606060606060996E-3</v>
      </c>
      <c r="F27" s="19">
        <f>[5]Graphique2_alt!F63</f>
        <v>2.0849548762802428E-5</v>
      </c>
      <c r="G27" s="19">
        <f>[5]Graphique2_alt!G63</f>
        <v>-6.0398828727449283E-3</v>
      </c>
      <c r="H27" s="19">
        <f>[5]Graphique2_alt!H63</f>
        <v>-8.1668672853172475E-2</v>
      </c>
      <c r="I27" s="19">
        <f>[5]Graphique2_alt!I63</f>
        <v>-4.589567831263508E-2</v>
      </c>
    </row>
    <row r="28" spans="1:16" x14ac:dyDescent="0.2">
      <c r="A28" s="95"/>
      <c r="B28" s="18"/>
      <c r="C28" s="19">
        <f>[5]Graphique2_alt!C64</f>
        <v>3.2222991305676796E-3</v>
      </c>
      <c r="D28" s="19">
        <f>[5]Graphique2_alt!D64</f>
        <v>-1.178203240058906E-2</v>
      </c>
      <c r="E28" s="19">
        <f>[5]Graphique2_alt!E64</f>
        <v>-8.5976985027821362E-3</v>
      </c>
      <c r="F28" s="19">
        <f>[5]Graphique2_alt!F64</f>
        <v>-1.5655386333190968E-5</v>
      </c>
      <c r="G28" s="19">
        <f>[5]Graphique2_alt!G64</f>
        <v>-8.6132192888235259E-3</v>
      </c>
      <c r="H28" s="19">
        <f>[5]Graphique2_alt!H64</f>
        <v>-8.9578461953684574E-2</v>
      </c>
      <c r="I28" s="19">
        <f>[5]Graphique2_alt!I64</f>
        <v>-5.4098779610704528E-2</v>
      </c>
    </row>
    <row r="29" spans="1:16" x14ac:dyDescent="0.2">
      <c r="A29" s="95"/>
      <c r="B29" s="18"/>
      <c r="C29" s="19">
        <f>[5]Graphique2_alt!C65</f>
        <v>3.571766352462283E-3</v>
      </c>
      <c r="D29" s="19">
        <f>[5]Graphique2_alt!D65</f>
        <v>-1.5656712090460934E-2</v>
      </c>
      <c r="E29" s="19">
        <f>[5]Graphique2_alt!E65</f>
        <v>-1.2140867855433446E-2</v>
      </c>
      <c r="F29" s="19">
        <f>[5]Graphique2_alt!F65</f>
        <v>-1.8498368338559779E-2</v>
      </c>
      <c r="G29" s="19">
        <f>[5]Graphique2_alt!G65</f>
        <v>-3.0414649948453665E-2</v>
      </c>
      <c r="H29" s="19">
        <f>[5]Graphique2_alt!H65</f>
        <v>-0.11726861433889613</v>
      </c>
      <c r="I29" s="19">
        <f>[5]Graphique2_alt!I65</f>
        <v>-6.5582841331744191E-2</v>
      </c>
    </row>
    <row r="30" spans="1:16" x14ac:dyDescent="0.2">
      <c r="A30" s="93"/>
      <c r="B30" s="18">
        <f>[5]Graphique2_alt!B66</f>
        <v>2019</v>
      </c>
      <c r="C30" s="19">
        <f>[5]Graphique2_alt!C66</f>
        <v>7.7738780903020633E-3</v>
      </c>
      <c r="D30" s="19">
        <f>[5]Graphique2_alt!D66</f>
        <v>-1.4383692131834769E-2</v>
      </c>
      <c r="E30" s="19">
        <f>[5]Graphique2_alt!E66</f>
        <v>-6.7216311106540472E-3</v>
      </c>
      <c r="F30" s="19">
        <f>[5]Graphique2_alt!F66</f>
        <v>0</v>
      </c>
      <c r="G30" s="19">
        <f>[5]Graphique2_alt!G66</f>
        <v>-6.7216311106540472E-3</v>
      </c>
      <c r="H30" s="19">
        <f>[5]Graphique2_alt!H66</f>
        <v>-0.12320200908310652</v>
      </c>
      <c r="I30" s="19">
        <f>[5]Graphique2_alt!I66</f>
        <v>-7.1863648775777667E-2</v>
      </c>
    </row>
    <row r="31" spans="1:16" x14ac:dyDescent="0.2">
      <c r="A31" s="96"/>
      <c r="B31" s="20"/>
      <c r="C31" s="21"/>
      <c r="D31" s="21"/>
      <c r="E31" s="21"/>
      <c r="F31" s="21"/>
      <c r="G31" s="21"/>
      <c r="H31" s="21"/>
      <c r="I31" s="21"/>
    </row>
    <row r="32" spans="1:16" x14ac:dyDescent="0.2">
      <c r="A32" s="95" t="s">
        <v>60</v>
      </c>
      <c r="B32" s="18">
        <f>B6</f>
        <v>1995</v>
      </c>
      <c r="J32" s="19">
        <f>[5]Graphique2_alt!J68</f>
        <v>1.576338825770042E-2</v>
      </c>
      <c r="K32" s="19">
        <f>[5]Graphique2_alt!K68</f>
        <v>-2.0426989984185573E-2</v>
      </c>
      <c r="L32" s="19">
        <f>[5]Graphique2_alt!L68</f>
        <v>-4.9856003005420702E-3</v>
      </c>
      <c r="M32" s="19">
        <f>[5]Graphique2_alt!M68</f>
        <v>9.7923168664859617E-6</v>
      </c>
      <c r="N32" s="19">
        <f>[5]Graphique2_alt!N68</f>
        <v>-4.9758568042534979E-3</v>
      </c>
      <c r="O32" s="19">
        <f>[5]Graphique2_alt!O68</f>
        <v>-4.9758568042534979E-3</v>
      </c>
      <c r="P32" s="19">
        <f>[5]Graphique2_alt!P68</f>
        <v>-4.9856003005420702E-3</v>
      </c>
    </row>
    <row r="33" spans="1:16" x14ac:dyDescent="0.2">
      <c r="A33" s="95"/>
      <c r="B33" s="18"/>
      <c r="J33" s="19">
        <f>[5]Graphique2_alt!J69</f>
        <v>1.8711430881433358E-2</v>
      </c>
      <c r="K33" s="19">
        <f>[5]Graphique2_alt!K69</f>
        <v>-1.6333938294010975E-2</v>
      </c>
      <c r="L33" s="19">
        <f>[5]Graphique2_alt!L69</f>
        <v>2.0718612300123507E-3</v>
      </c>
      <c r="M33" s="19">
        <f>[5]Graphique2_alt!M69</f>
        <v>-1.7710840415440132E-2</v>
      </c>
      <c r="N33" s="19">
        <f>[5]Graphique2_alt!N69</f>
        <v>-1.5675673589035544E-2</v>
      </c>
      <c r="O33" s="19">
        <f>[5]Graphique2_alt!O69</f>
        <v>-2.0573530486199698E-2</v>
      </c>
      <c r="P33" s="19">
        <f>[5]Graphique2_alt!P69</f>
        <v>-2.9240685425006019E-3</v>
      </c>
    </row>
    <row r="34" spans="1:16" x14ac:dyDescent="0.2">
      <c r="A34" s="95"/>
      <c r="B34" s="18"/>
      <c r="J34" s="19">
        <f>[5]Graphique2_alt!J70</f>
        <v>1.0971372951649502E-2</v>
      </c>
      <c r="K34" s="19">
        <f>[5]Graphique2_alt!K70</f>
        <v>-1.1279159189951149E-2</v>
      </c>
      <c r="L34" s="19">
        <f>[5]Graphique2_alt!L70</f>
        <v>-4.3153410035567941E-4</v>
      </c>
      <c r="M34" s="19">
        <f>[5]Graphique2_alt!M70</f>
        <v>-1.2734812155826059E-2</v>
      </c>
      <c r="N34" s="19">
        <f>[5]Graphique2_alt!N70</f>
        <v>-1.3160850750474906E-2</v>
      </c>
      <c r="O34" s="19">
        <f>[5]Graphique2_alt!O70</f>
        <v>-3.3463616072535451E-2</v>
      </c>
      <c r="P34" s="19">
        <f>[5]Graphique2_alt!P70</f>
        <v>-3.3543408075683567E-3</v>
      </c>
    </row>
    <row r="35" spans="1:16" x14ac:dyDescent="0.2">
      <c r="A35" s="95"/>
      <c r="B35" s="18"/>
      <c r="J35" s="19">
        <f>[5]Graphique2_alt!J71</f>
        <v>1.1251689873044748E-2</v>
      </c>
      <c r="K35" s="19">
        <f>[5]Graphique2_alt!K71</f>
        <v>-2.1741910730272984E-3</v>
      </c>
      <c r="L35" s="19">
        <f>[5]Graphique2_alt!L71</f>
        <v>9.0530354763391774E-3</v>
      </c>
      <c r="M35" s="19">
        <f>[5]Graphique2_alt!M71</f>
        <v>6.0688432366173828E-6</v>
      </c>
      <c r="N35" s="19">
        <f>[5]Graphique2_alt!N71</f>
        <v>9.0591592610289595E-3</v>
      </c>
      <c r="O35" s="19">
        <f>[5]Graphique2_alt!O71</f>
        <v>-2.4707609038957634E-2</v>
      </c>
      <c r="P35" s="19">
        <f>[5]Graphique2_alt!P71</f>
        <v>5.6683277024400791E-3</v>
      </c>
    </row>
    <row r="36" spans="1:16" x14ac:dyDescent="0.2">
      <c r="A36" s="95"/>
      <c r="B36" s="18">
        <f t="shared" ref="B36:B56" si="0">B10</f>
        <v>1999</v>
      </c>
      <c r="J36" s="19">
        <f>[5]Graphique2_alt!J72</f>
        <v>1.1232774510102989E-2</v>
      </c>
      <c r="K36" s="19">
        <f>[5]Graphique2_alt!K72</f>
        <v>-1.2378426171529733E-2</v>
      </c>
      <c r="L36" s="19">
        <f>[5]Graphique2_alt!L72</f>
        <v>-1.2846957314014418E-3</v>
      </c>
      <c r="M36" s="19">
        <f>[5]Graphique2_alt!M72</f>
        <v>-6.0929424744449179E-6</v>
      </c>
      <c r="N36" s="19">
        <f>[5]Graphique2_alt!N72</f>
        <v>-1.2907808462985226E-3</v>
      </c>
      <c r="O36" s="19">
        <f>[5]Graphique2_alt!O72</f>
        <v>-2.5966497776750974E-2</v>
      </c>
      <c r="P36" s="19">
        <f>[5]Graphique2_alt!P72</f>
        <v>4.3763498946352009E-3</v>
      </c>
    </row>
    <row r="37" spans="1:16" x14ac:dyDescent="0.2">
      <c r="A37" s="95"/>
      <c r="B37" s="18"/>
      <c r="J37" s="19">
        <f>[5]Graphique2_alt!J73</f>
        <v>5.7655314768464833E-3</v>
      </c>
      <c r="K37" s="19">
        <f>[5]Graphique2_alt!K73</f>
        <v>-1.6155088852988664E-2</v>
      </c>
      <c r="L37" s="19">
        <f>[5]Graphique2_alt!L73</f>
        <v>-1.0482700049435301E-2</v>
      </c>
      <c r="M37" s="19">
        <f>[5]Graphique2_alt!M73</f>
        <v>6.0094514187092329E-6</v>
      </c>
      <c r="N37" s="19">
        <f>[5]Graphique2_alt!N73</f>
        <v>-1.0476753593293142E-2</v>
      </c>
      <c r="O37" s="19">
        <f>[5]Graphique2_alt!O73</f>
        <v>-3.6171206771156483E-2</v>
      </c>
      <c r="P37" s="19">
        <f>[5]Graphique2_alt!P73</f>
        <v>-6.1522261180569915E-3</v>
      </c>
    </row>
    <row r="38" spans="1:16" x14ac:dyDescent="0.2">
      <c r="A38" s="95"/>
      <c r="B38" s="18"/>
      <c r="J38" s="19">
        <f>[5]Graphique2_alt!J74</f>
        <v>2.1232767772894196E-2</v>
      </c>
      <c r="K38" s="19">
        <f>[5]Graphique2_alt!K74</f>
        <v>-1.3364394310936833E-2</v>
      </c>
      <c r="L38" s="19">
        <f>[5]Graphique2_alt!L74</f>
        <v>7.5846103811278986E-3</v>
      </c>
      <c r="M38" s="19">
        <f>[5]Graphique2_alt!M74</f>
        <v>1.2010546897478491E-5</v>
      </c>
      <c r="N38" s="19">
        <f>[5]Graphique2_alt!N74</f>
        <v>7.5967120233442209E-3</v>
      </c>
      <c r="O38" s="19">
        <f>[5]Graphique2_alt!O74</f>
        <v>-2.8849276989189709E-2</v>
      </c>
      <c r="P38" s="19">
        <f>[5]Graphique2_alt!P74</f>
        <v>1.3857220249891E-3</v>
      </c>
    </row>
    <row r="39" spans="1:16" x14ac:dyDescent="0.2">
      <c r="A39" s="95"/>
      <c r="B39" s="18"/>
      <c r="J39" s="19">
        <f>[5]Graphique2_alt!J75</f>
        <v>2.0468890415403427E-2</v>
      </c>
      <c r="K39" s="19">
        <f>[5]Graphique2_alt!K75</f>
        <v>-2.2179594772808953E-2</v>
      </c>
      <c r="L39" s="19">
        <f>[5]Graphique2_alt!L75</f>
        <v>-2.1646960522683223E-3</v>
      </c>
      <c r="M39" s="19">
        <f>[5]Graphique2_alt!M75</f>
        <v>-2.0062101024898027E-6</v>
      </c>
      <c r="N39" s="19">
        <f>[5]Graphique2_alt!N75</f>
        <v>-2.1666979195357206E-3</v>
      </c>
      <c r="O39" s="19">
        <f>[5]Graphique2_alt!O75</f>
        <v>-3.0953467240292798E-2</v>
      </c>
      <c r="P39" s="19">
        <f>[5]Graphique2_alt!P75</f>
        <v>-7.8197369427612795E-4</v>
      </c>
    </row>
    <row r="40" spans="1:16" x14ac:dyDescent="0.2">
      <c r="A40" s="95"/>
      <c r="B40" s="18"/>
      <c r="J40" s="19">
        <f>[5]Graphique2_alt!J76</f>
        <v>1.5254067411651053E-2</v>
      </c>
      <c r="K40" s="19">
        <f>[5]Graphique2_alt!K76</f>
        <v>-2.13539833391998E-2</v>
      </c>
      <c r="L40" s="19">
        <f>[5]Graphique2_alt!L76</f>
        <v>-6.4256510289122382E-3</v>
      </c>
      <c r="M40" s="19">
        <f>[5]Graphique2_alt!M76</f>
        <v>-1.2020636199761014E-6</v>
      </c>
      <c r="N40" s="19">
        <f>[5]Graphique2_alt!N76</f>
        <v>-6.4268453684909188E-3</v>
      </c>
      <c r="O40" s="19">
        <f>[5]Graphique2_alt!O76</f>
        <v>-3.7181379461211694E-2</v>
      </c>
      <c r="P40" s="19">
        <f>[5]Graphique2_alt!P76</f>
        <v>-7.2026000331150142E-3</v>
      </c>
    </row>
    <row r="41" spans="1:16" x14ac:dyDescent="0.2">
      <c r="A41" s="95"/>
      <c r="B41" s="18">
        <f t="shared" si="0"/>
        <v>2004</v>
      </c>
      <c r="J41" s="19">
        <f>[5]Graphique2_alt!J77</f>
        <v>1.7152552448804703E-2</v>
      </c>
      <c r="K41" s="19">
        <f>[5]Graphique2_alt!K77</f>
        <v>-2.0344827586206926E-2</v>
      </c>
      <c r="L41" s="19">
        <f>[5]Graphique2_alt!L77</f>
        <v>-3.5412408596364742E-3</v>
      </c>
      <c r="M41" s="19">
        <f>[5]Graphique2_alt!M77</f>
        <v>0</v>
      </c>
      <c r="N41" s="19">
        <f>[5]Graphique2_alt!N77</f>
        <v>-3.5412408596364742E-3</v>
      </c>
      <c r="O41" s="19">
        <f>[5]Graphique2_alt!O77</f>
        <v>-4.0590952100682531E-2</v>
      </c>
      <c r="P41" s="19">
        <f>[5]Graphique2_alt!P77</f>
        <v>-1.0718334751218528E-2</v>
      </c>
    </row>
    <row r="42" spans="1:16" x14ac:dyDescent="0.2">
      <c r="A42" s="95"/>
      <c r="B42" s="18"/>
      <c r="J42" s="19">
        <f>[5]Graphique2_alt!J78</f>
        <v>1.9999999999999962E-2</v>
      </c>
      <c r="K42" s="19">
        <f>[5]Graphique2_alt!K78</f>
        <v>-1.5725760832673297E-2</v>
      </c>
      <c r="L42" s="19">
        <f>[5]Graphique2_alt!L78</f>
        <v>3.9597239506732329E-3</v>
      </c>
      <c r="M42" s="19">
        <f>[5]Graphique2_alt!M78</f>
        <v>-4.2959611563557765E-3</v>
      </c>
      <c r="N42" s="19">
        <f>[5]Graphique2_alt!N78</f>
        <v>-3.5324802596448102E-4</v>
      </c>
      <c r="O42" s="19">
        <f>[5]Graphique2_alt!O78</f>
        <v>-4.0929861452945415E-2</v>
      </c>
      <c r="P42" s="19">
        <f>[5]Graphique2_alt!P78</f>
        <v>-6.8010524473709477E-3</v>
      </c>
    </row>
    <row r="43" spans="1:16" x14ac:dyDescent="0.2">
      <c r="A43" s="95"/>
      <c r="B43" s="18"/>
      <c r="J43" s="19">
        <f>[5]Graphique2_alt!J79</f>
        <v>1.7618451107629201E-2</v>
      </c>
      <c r="K43" s="19">
        <f>[5]Graphique2_alt!K79</f>
        <v>-1.4714078698026989E-2</v>
      </c>
      <c r="L43" s="19">
        <f>[5]Graphique2_alt!L79</f>
        <v>2.645133133467148E-3</v>
      </c>
      <c r="M43" s="19">
        <f>[5]Graphique2_alt!M79</f>
        <v>1.8089890145844834E-6</v>
      </c>
      <c r="N43" s="19">
        <f>[5]Graphique2_alt!N79</f>
        <v>2.6469469074985597E-3</v>
      </c>
      <c r="O43" s="19">
        <f>[5]Graphique2_alt!O79</f>
        <v>-3.8391253715644225E-2</v>
      </c>
      <c r="P43" s="19">
        <f>[5]Graphique2_alt!P79</f>
        <v>-4.1739090030747938E-3</v>
      </c>
    </row>
    <row r="44" spans="1:16" x14ac:dyDescent="0.2">
      <c r="A44" s="95"/>
      <c r="B44" s="18"/>
      <c r="J44" s="19">
        <f>[5]Graphique2_alt!J80</f>
        <v>1.7771322277810631E-2</v>
      </c>
      <c r="K44" s="19">
        <f>[5]Graphique2_alt!K80</f>
        <v>-2.5209170922525392E-2</v>
      </c>
      <c r="L44" s="19">
        <f>[5]Graphique2_alt!L80</f>
        <v>-7.8858489455353453E-3</v>
      </c>
      <c r="M44" s="19">
        <f>[5]Graphique2_alt!M80</f>
        <v>9.0153156260264211E-6</v>
      </c>
      <c r="N44" s="19">
        <f>[5]Graphique2_alt!N80</f>
        <v>-7.8769047233266942E-3</v>
      </c>
      <c r="O44" s="19">
        <f>[5]Graphique2_alt!O80</f>
        <v>-4.5965754191243602E-2</v>
      </c>
      <c r="P44" s="19">
        <f>[5]Graphique2_alt!P80</f>
        <v>-1.2026843132699527E-2</v>
      </c>
    </row>
    <row r="45" spans="1:16" x14ac:dyDescent="0.2">
      <c r="A45" s="95"/>
      <c r="B45" s="18"/>
      <c r="J45" s="19">
        <f>[5]Graphique2_alt!J81</f>
        <v>1.7948412593684564E-2</v>
      </c>
      <c r="K45" s="19">
        <f>[5]Graphique2_alt!K81</f>
        <v>-9.8977945131790701E-3</v>
      </c>
      <c r="L45" s="19">
        <f>[5]Graphique2_alt!L81</f>
        <v>7.8729683808154149E-3</v>
      </c>
      <c r="M45" s="19">
        <f>[5]Graphique2_alt!M81</f>
        <v>-6.0558969812163355E-6</v>
      </c>
      <c r="N45" s="19">
        <f>[5]Graphique2_alt!N81</f>
        <v>7.8668648059490032E-3</v>
      </c>
      <c r="O45" s="19">
        <f>[5]Graphique2_alt!O81</f>
        <v>-3.8460495759220725E-2</v>
      </c>
      <c r="P45" s="19">
        <f>[5]Graphique2_alt!P81</f>
        <v>-4.2485617075889159E-3</v>
      </c>
    </row>
    <row r="46" spans="1:16" x14ac:dyDescent="0.2">
      <c r="A46" s="95"/>
      <c r="B46" s="18">
        <f t="shared" si="0"/>
        <v>2009</v>
      </c>
      <c r="J46" s="19">
        <f>[5]Graphique2_alt!J82</f>
        <v>1.0759250586652428E-2</v>
      </c>
      <c r="K46" s="19">
        <f>[5]Graphique2_alt!K82</f>
        <v>-9.0618336886993944E-3</v>
      </c>
      <c r="L46" s="19">
        <f>[5]Graphique2_alt!L82</f>
        <v>1.5999183585218013E-3</v>
      </c>
      <c r="M46" s="19">
        <f>[5]Graphique2_alt!M82</f>
        <v>3.6468747226514608E-6</v>
      </c>
      <c r="N46" s="19">
        <f>[5]Graphique2_alt!N82</f>
        <v>1.6035710679462856E-3</v>
      </c>
      <c r="O46" s="19">
        <f>[5]Graphique2_alt!O82</f>
        <v>-3.6918598829532745E-2</v>
      </c>
      <c r="P46" s="19">
        <f>[5]Graphique2_alt!P82</f>
        <v>-2.6554407009402592E-3</v>
      </c>
    </row>
    <row r="47" spans="1:16" x14ac:dyDescent="0.2">
      <c r="A47" s="95"/>
      <c r="B47" s="18"/>
      <c r="J47" s="19">
        <f>[5]Graphique2_alt!J83</f>
        <v>8.5434397396813334E-3</v>
      </c>
      <c r="K47" s="19">
        <f>[5]Graphique2_alt!K83</f>
        <v>-1.728653745416453E-2</v>
      </c>
      <c r="L47" s="19">
        <f>[5]Graphique2_alt!L83</f>
        <v>-8.8907842055305775E-3</v>
      </c>
      <c r="M47" s="19">
        <f>[5]Graphique2_alt!M83</f>
        <v>-1.999505088168263E-7</v>
      </c>
      <c r="N47" s="19">
        <f>[5]Graphique2_alt!N83</f>
        <v>-8.8909823783225317E-3</v>
      </c>
      <c r="O47" s="19">
        <f>[5]Graphique2_alt!O83</f>
        <v>-4.5481338596229604E-2</v>
      </c>
      <c r="P47" s="19">
        <f>[5]Graphique2_alt!P83</f>
        <v>-1.1522615956228166E-2</v>
      </c>
    </row>
    <row r="48" spans="1:16" x14ac:dyDescent="0.2">
      <c r="A48" s="95"/>
      <c r="B48" s="18"/>
      <c r="J48" s="19">
        <f>[5]Graphique2_alt!J84</f>
        <v>2.1025330671941251E-2</v>
      </c>
      <c r="K48" s="19">
        <f>[5]Graphique2_alt!K84</f>
        <v>-2.4028629856850614E-2</v>
      </c>
      <c r="L48" s="19">
        <f>[5]Graphique2_alt!L84</f>
        <v>-3.5085090732432933E-3</v>
      </c>
      <c r="M48" s="19">
        <f>[5]Graphique2_alt!M84</f>
        <v>-3.9973198423526313E-6</v>
      </c>
      <c r="N48" s="19">
        <f>[5]Graphique2_alt!N84</f>
        <v>-3.5124923684528575E-3</v>
      </c>
      <c r="O48" s="19">
        <f>[5]Graphique2_alt!O84</f>
        <v>-4.8834078109956103E-2</v>
      </c>
      <c r="P48" s="19">
        <f>[5]Graphique2_alt!P84</f>
        <v>-1.4990697826841592E-2</v>
      </c>
    </row>
    <row r="49" spans="1:16" x14ac:dyDescent="0.2">
      <c r="A49" s="95"/>
      <c r="B49" s="18"/>
      <c r="J49" s="19">
        <f>[5]Graphique2_alt!J85</f>
        <v>2.1506650488335118E-2</v>
      </c>
      <c r="K49" s="19">
        <f>[5]Graphique2_alt!K85</f>
        <v>-1.3118062563067689E-2</v>
      </c>
      <c r="L49" s="19">
        <f>[5]Graphique2_alt!L85</f>
        <v>8.1064623386395418E-3</v>
      </c>
      <c r="M49" s="19">
        <f>[5]Graphique2_alt!M85</f>
        <v>1.0099631776672169E-5</v>
      </c>
      <c r="N49" s="19">
        <f>[5]Graphique2_alt!N85</f>
        <v>8.1166438427007215E-3</v>
      </c>
      <c r="O49" s="19">
        <f>[5]Graphique2_alt!O85</f>
        <v>-4.1113803086660461E-2</v>
      </c>
      <c r="P49" s="19">
        <f>[5]Graphique2_alt!P85</f>
        <v>-7.0057570155652726E-3</v>
      </c>
    </row>
    <row r="50" spans="1:16" x14ac:dyDescent="0.2">
      <c r="A50" s="95"/>
      <c r="B50" s="18"/>
      <c r="J50" s="19">
        <f>[5]Graphique2_alt!J86</f>
        <v>1.1731522087205012E-2</v>
      </c>
      <c r="K50" s="19">
        <f>[5]Graphique2_alt!K86</f>
        <v>-7.014028056112287E-3</v>
      </c>
      <c r="L50" s="19">
        <f>[5]Graphique2_alt!L86</f>
        <v>4.6352088060321872E-3</v>
      </c>
      <c r="M50" s="19">
        <f>[5]Graphique2_alt!M86</f>
        <v>-3.2380889019528736E-3</v>
      </c>
      <c r="N50" s="19">
        <f>[5]Graphique2_alt!N86</f>
        <v>1.3821106858860066E-3</v>
      </c>
      <c r="O50" s="19">
        <f>[5]Graphique2_alt!O86</f>
        <v>-3.9788516227357795E-2</v>
      </c>
      <c r="P50" s="19">
        <f>[5]Graphique2_alt!P86</f>
        <v>-2.4030213561445635E-3</v>
      </c>
    </row>
    <row r="51" spans="1:16" x14ac:dyDescent="0.2">
      <c r="A51" s="95"/>
      <c r="B51" s="18">
        <f t="shared" si="0"/>
        <v>2014</v>
      </c>
      <c r="J51" s="19">
        <f>[5]Graphique2_alt!J87</f>
        <v>0</v>
      </c>
      <c r="K51" s="19">
        <f>[5]Graphique2_alt!K87</f>
        <v>-6.0084117764869216E-4</v>
      </c>
      <c r="L51" s="19">
        <f>[5]Graphique2_alt!L87</f>
        <v>-6.0084117764869216E-4</v>
      </c>
      <c r="M51" s="19">
        <f>[5]Graphique2_alt!M87</f>
        <v>2.043713484889409E-6</v>
      </c>
      <c r="N51" s="19">
        <f>[5]Graphique2_alt!N87</f>
        <v>-5.9879869211099113E-4</v>
      </c>
      <c r="O51" s="19">
        <f>[5]Graphique2_alt!O87</f>
        <v>-4.0363489607990855E-2</v>
      </c>
      <c r="P51" s="19">
        <f>[5]Graphique2_alt!P87</f>
        <v>-3.0024186996117086E-3</v>
      </c>
    </row>
    <row r="52" spans="1:16" x14ac:dyDescent="0.2">
      <c r="A52" s="95"/>
      <c r="B52" s="18"/>
      <c r="J52" s="19">
        <f>[5]Graphique2_alt!J88</f>
        <v>7.4724011100115177E-4</v>
      </c>
      <c r="K52" s="19">
        <f>[5]Graphique2_alt!K88</f>
        <v>-1.7992802878848968E-3</v>
      </c>
      <c r="L52" s="19">
        <f>[5]Graphique2_alt!L88</f>
        <v>-1.0533846712857953E-3</v>
      </c>
      <c r="M52" s="19">
        <f>[5]Graphique2_alt!M88</f>
        <v>0</v>
      </c>
      <c r="N52" s="19">
        <f>[5]Graphique2_alt!N88</f>
        <v>-1.0533846712857953E-3</v>
      </c>
      <c r="O52" s="19">
        <f>[5]Graphique2_alt!O88</f>
        <v>-4.1374355998044066E-2</v>
      </c>
      <c r="P52" s="19">
        <f>[5]Graphique2_alt!P88</f>
        <v>-4.0526406690626349E-3</v>
      </c>
    </row>
    <row r="53" spans="1:16" x14ac:dyDescent="0.2">
      <c r="A53" s="95"/>
      <c r="B53" s="18"/>
      <c r="J53" s="19">
        <f>[5]Graphique2_alt!J89</f>
        <v>0</v>
      </c>
      <c r="K53" s="19">
        <f>[5]Graphique2_alt!K89</f>
        <v>-6.0606060606060996E-3</v>
      </c>
      <c r="L53" s="19">
        <f>[5]Graphique2_alt!L89</f>
        <v>-6.0606060606060996E-3</v>
      </c>
      <c r="M53" s="19">
        <f>[5]Graphique2_alt!M89</f>
        <v>1.6256598715846948E-5</v>
      </c>
      <c r="N53" s="19">
        <f>[5]Graphique2_alt!N89</f>
        <v>-6.044447986730983E-3</v>
      </c>
      <c r="O53" s="19">
        <f>[5]Graphique2_alt!O89</f>
        <v>-4.7168718841960389E-2</v>
      </c>
      <c r="P53" s="19">
        <f>[5]Graphique2_alt!P89</f>
        <v>-1.0088685271068321E-2</v>
      </c>
    </row>
    <row r="54" spans="1:16" x14ac:dyDescent="0.2">
      <c r="A54" s="95"/>
      <c r="B54" s="18"/>
      <c r="J54" s="19">
        <f>[5]Graphique2_alt!J90</f>
        <v>5.9794307384079225E-3</v>
      </c>
      <c r="K54" s="19">
        <f>[5]Graphique2_alt!K90</f>
        <v>-1.178203240058906E-2</v>
      </c>
      <c r="L54" s="19">
        <f>[5]Graphique2_alt!L90</f>
        <v>-5.8730515088780688E-3</v>
      </c>
      <c r="M54" s="19">
        <f>[5]Graphique2_alt!M90</f>
        <v>-1.2198363838145099E-5</v>
      </c>
      <c r="N54" s="19">
        <f>[5]Graphique2_alt!N90</f>
        <v>-5.8851782310971323E-3</v>
      </c>
      <c r="O54" s="19">
        <f>[5]Graphique2_alt!O90</f>
        <v>-5.2776300755740024E-2</v>
      </c>
      <c r="P54" s="19">
        <f>[5]Graphique2_alt!P90</f>
        <v>-1.5902485411692591E-2</v>
      </c>
    </row>
    <row r="55" spans="1:16" x14ac:dyDescent="0.2">
      <c r="A55" s="95"/>
      <c r="B55" s="18"/>
      <c r="J55" s="19">
        <f>[5]Graphique2_alt!J91</f>
        <v>1.5064194156352013E-3</v>
      </c>
      <c r="K55" s="19">
        <f>[5]Graphique2_alt!K91</f>
        <v>-1.5656712090460934E-2</v>
      </c>
      <c r="L55" s="19">
        <f>[5]Graphique2_alt!L91</f>
        <v>-1.4173878249903904E-2</v>
      </c>
      <c r="M55" s="19">
        <f>[5]Graphique2_alt!M91</f>
        <v>-1.8424923478577937E-2</v>
      </c>
      <c r="N55" s="19">
        <f>[5]Graphique2_alt!N91</f>
        <v>-3.2337649106332633E-2</v>
      </c>
      <c r="O55" s="19">
        <f>[5]Graphique2_alt!O91</f>
        <v>-8.3407288367103316E-2</v>
      </c>
      <c r="P55" s="19">
        <f>[5]Graphique2_alt!P91</f>
        <v>-2.9850963769500249E-2</v>
      </c>
    </row>
    <row r="56" spans="1:16" x14ac:dyDescent="0.2">
      <c r="A56" s="97"/>
      <c r="B56" s="18">
        <f t="shared" si="0"/>
        <v>2019</v>
      </c>
      <c r="J56" s="19">
        <f>[5]Graphique2_alt!J92</f>
        <v>5.0175712676419409E-3</v>
      </c>
      <c r="K56" s="19">
        <f>[5]Graphique2_alt!K92</f>
        <v>-1.4383692131834769E-2</v>
      </c>
      <c r="L56" s="19">
        <f>[5]Graphique2_alt!L92</f>
        <v>-9.438292064556153E-3</v>
      </c>
      <c r="M56" s="19">
        <f>[5]Graphique2_alt!M92</f>
        <v>0</v>
      </c>
      <c r="N56" s="19">
        <f>[5]Graphique2_alt!N92</f>
        <v>-9.438292064556153E-3</v>
      </c>
      <c r="O56" s="19">
        <f>[5]Graphique2_alt!O92</f>
        <v>-9.2058358083738079E-2</v>
      </c>
      <c r="P56" s="19">
        <f>[5]Graphique2_alt!P92</f>
        <v>-3.9007513719591325E-2</v>
      </c>
    </row>
    <row r="63" spans="1:16" x14ac:dyDescent="0.2">
      <c r="A63" s="80" t="s">
        <v>99</v>
      </c>
      <c r="B63" s="81"/>
      <c r="C63" s="81"/>
      <c r="D63" s="81"/>
      <c r="E63" s="81"/>
      <c r="F63" s="81"/>
      <c r="G63" s="81"/>
      <c r="H63" s="81"/>
      <c r="I63" s="81"/>
      <c r="J63" s="81"/>
      <c r="K63" s="81"/>
      <c r="L63" s="81"/>
      <c r="M63" s="81"/>
      <c r="N63" s="81"/>
      <c r="O63" s="81"/>
      <c r="P63" s="81"/>
    </row>
    <row r="64" spans="1:16" x14ac:dyDescent="0.2">
      <c r="A64" s="81"/>
      <c r="B64" s="81"/>
      <c r="C64" s="81"/>
      <c r="D64" s="81"/>
      <c r="E64" s="81"/>
      <c r="F64" s="81"/>
      <c r="G64" s="81"/>
      <c r="H64" s="81"/>
      <c r="I64" s="81"/>
      <c r="J64" s="81"/>
      <c r="K64" s="81"/>
      <c r="L64" s="81"/>
      <c r="M64" s="81"/>
      <c r="N64" s="81"/>
      <c r="O64" s="81"/>
      <c r="P64" s="81"/>
    </row>
    <row r="65" spans="1:16" x14ac:dyDescent="0.2">
      <c r="A65" s="81"/>
      <c r="B65" s="81"/>
      <c r="C65" s="81"/>
      <c r="D65" s="81"/>
      <c r="E65" s="81"/>
      <c r="F65" s="81"/>
      <c r="G65" s="81"/>
      <c r="H65" s="81"/>
      <c r="I65" s="81"/>
      <c r="J65" s="81"/>
      <c r="K65" s="81"/>
      <c r="L65" s="81"/>
      <c r="M65" s="81"/>
      <c r="N65" s="81"/>
      <c r="O65" s="81"/>
      <c r="P65" s="81"/>
    </row>
    <row r="66" spans="1:16" x14ac:dyDescent="0.2">
      <c r="A66" s="81"/>
      <c r="B66" s="81"/>
      <c r="C66" s="81"/>
      <c r="D66" s="81"/>
      <c r="E66" s="81"/>
      <c r="F66" s="81"/>
      <c r="G66" s="81"/>
      <c r="H66" s="81"/>
      <c r="I66" s="81"/>
      <c r="J66" s="81"/>
      <c r="K66" s="81"/>
      <c r="L66" s="81"/>
      <c r="M66" s="81"/>
      <c r="N66" s="81"/>
      <c r="O66" s="81"/>
      <c r="P66" s="81"/>
    </row>
    <row r="67" spans="1:16" x14ac:dyDescent="0.2">
      <c r="A67" s="81"/>
      <c r="B67" s="81"/>
      <c r="C67" s="81"/>
      <c r="D67" s="81"/>
      <c r="E67" s="81"/>
      <c r="F67" s="81"/>
      <c r="G67" s="81"/>
      <c r="H67" s="81"/>
      <c r="I67" s="81"/>
      <c r="J67" s="81"/>
      <c r="K67" s="81"/>
      <c r="L67" s="81"/>
      <c r="M67" s="81"/>
      <c r="N67" s="81"/>
      <c r="O67" s="81"/>
      <c r="P67" s="81"/>
    </row>
    <row r="68" spans="1:16" x14ac:dyDescent="0.2">
      <c r="A68" s="81"/>
      <c r="B68" s="81"/>
      <c r="C68" s="81"/>
      <c r="D68" s="81"/>
      <c r="E68" s="81"/>
      <c r="F68" s="81"/>
      <c r="G68" s="81"/>
      <c r="H68" s="81"/>
      <c r="I68" s="81"/>
      <c r="J68" s="81"/>
      <c r="K68" s="81"/>
      <c r="L68" s="81"/>
      <c r="M68" s="81"/>
      <c r="N68" s="81"/>
      <c r="O68" s="81"/>
      <c r="P68" s="81"/>
    </row>
    <row r="69" spans="1:16" x14ac:dyDescent="0.2">
      <c r="A69" s="81"/>
      <c r="B69" s="81"/>
      <c r="C69" s="81"/>
      <c r="D69" s="81"/>
      <c r="E69" s="81"/>
      <c r="F69" s="81"/>
      <c r="G69" s="81"/>
      <c r="H69" s="81"/>
      <c r="I69" s="81"/>
      <c r="J69" s="81"/>
      <c r="K69" s="81"/>
      <c r="L69" s="81"/>
      <c r="M69" s="81"/>
      <c r="N69" s="81"/>
      <c r="O69" s="81"/>
      <c r="P69" s="81"/>
    </row>
  </sheetData>
  <mergeCells count="5">
    <mergeCell ref="C4:I4"/>
    <mergeCell ref="J4:P4"/>
    <mergeCell ref="A6:A29"/>
    <mergeCell ref="A32:A55"/>
    <mergeCell ref="A63:P6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58"/>
  <sheetViews>
    <sheetView showGridLines="0" topLeftCell="A22" workbookViewId="0">
      <selection activeCell="A51" sqref="A51:M58"/>
    </sheetView>
  </sheetViews>
  <sheetFormatPr baseColWidth="10" defaultColWidth="10.85546875" defaultRowHeight="11.25" x14ac:dyDescent="0.2"/>
  <cols>
    <col min="1" max="3" width="10.85546875" style="7"/>
    <col min="4" max="9" width="11.42578125" style="47" customWidth="1"/>
    <col min="10" max="16384" width="10.85546875" style="7"/>
  </cols>
  <sheetData>
    <row r="1" spans="1:9" x14ac:dyDescent="0.2">
      <c r="B1" s="8" t="s">
        <v>88</v>
      </c>
    </row>
    <row r="3" spans="1:9" x14ac:dyDescent="0.2">
      <c r="B3" s="7" t="s">
        <v>14</v>
      </c>
      <c r="C3" s="7" t="s">
        <v>15</v>
      </c>
      <c r="D3" s="48" t="s">
        <v>21</v>
      </c>
      <c r="E3" s="48" t="s">
        <v>22</v>
      </c>
      <c r="F3" s="48" t="s">
        <v>23</v>
      </c>
      <c r="G3" s="48" t="s">
        <v>24</v>
      </c>
      <c r="H3" s="48" t="s">
        <v>16</v>
      </c>
      <c r="I3" s="48" t="s">
        <v>17</v>
      </c>
    </row>
    <row r="4" spans="1:9" x14ac:dyDescent="0.2">
      <c r="A4" s="86" t="s">
        <v>18</v>
      </c>
      <c r="B4" s="7">
        <v>1933</v>
      </c>
      <c r="C4" s="7" t="s">
        <v>25</v>
      </c>
      <c r="D4" s="48">
        <f>[6]graphique4!D4</f>
        <v>-1.7749149882785309E-3</v>
      </c>
      <c r="E4" s="48">
        <f>[6]graphique4!E4</f>
        <v>-2.1303429417023123E-2</v>
      </c>
      <c r="F4" s="48">
        <f>[6]graphique4!F4</f>
        <v>-4.975017163271489E-2</v>
      </c>
      <c r="G4" s="48">
        <f>[6]graphique4!G4</f>
        <v>-7.4910369378412556E-2</v>
      </c>
      <c r="H4" s="48">
        <f>[6]graphique4!H4</f>
        <v>0.88530192045432698</v>
      </c>
      <c r="I4" s="48">
        <f>[6]graphique4!I4</f>
        <v>0.86457477804503691</v>
      </c>
    </row>
    <row r="5" spans="1:9" x14ac:dyDescent="0.2">
      <c r="A5" s="86"/>
      <c r="C5" s="7" t="s">
        <v>25</v>
      </c>
      <c r="D5" s="48">
        <f>[6]graphique4!D5</f>
        <v>-8.0741885924686674E-3</v>
      </c>
      <c r="E5" s="48">
        <f>[6]graphique4!E5</f>
        <v>-3.3087897089850382E-2</v>
      </c>
      <c r="F5" s="48">
        <f>[6]graphique4!F5</f>
        <v>-6.246718224074399E-2</v>
      </c>
      <c r="G5" s="48">
        <f>[6]graphique4!G5</f>
        <v>-8.6274261044894107E-2</v>
      </c>
      <c r="H5" s="48">
        <f>[6]graphique4!H5</f>
        <v>0.87387643789006597</v>
      </c>
      <c r="I5" s="48">
        <f>[6]graphique4!I5</f>
        <v>0.85260370333109048</v>
      </c>
    </row>
    <row r="6" spans="1:9" x14ac:dyDescent="0.2">
      <c r="A6" s="86"/>
      <c r="C6" s="7" t="s">
        <v>25</v>
      </c>
      <c r="D6" s="48">
        <f>[6]graphique4!D6</f>
        <v>-6.0285106225689278E-3</v>
      </c>
      <c r="E6" s="48">
        <f>[6]graphique4!E6</f>
        <v>-3.6457995515462027E-2</v>
      </c>
      <c r="F6" s="48">
        <f>[6]graphique4!F6</f>
        <v>-6.5588892666359366E-2</v>
      </c>
      <c r="G6" s="48">
        <f>[6]graphique4!G6</f>
        <v>-8.7997545915386111E-2</v>
      </c>
      <c r="H6" s="48">
        <f>[6]graphique4!H6</f>
        <v>0.87307615253137028</v>
      </c>
      <c r="I6" s="48">
        <f>[6]graphique4!I6</f>
        <v>0.85138309337355411</v>
      </c>
    </row>
    <row r="7" spans="1:9" x14ac:dyDescent="0.2">
      <c r="A7" s="86"/>
      <c r="C7" s="7" t="s">
        <v>25</v>
      </c>
      <c r="D7" s="48">
        <f>[6]graphique4!D7</f>
        <v>-1.5210827632115786E-2</v>
      </c>
      <c r="E7" s="48">
        <f>[6]graphique4!E7</f>
        <v>-4.7522471120086784E-2</v>
      </c>
      <c r="F7" s="48">
        <f>[6]graphique4!F7</f>
        <v>-7.663670993434224E-2</v>
      </c>
      <c r="G7" s="48">
        <f>[6]graphique4!G7</f>
        <v>-9.6969457158980421E-2</v>
      </c>
      <c r="H7" s="48">
        <f>[6]graphique4!H7</f>
        <v>0.87774062610959824</v>
      </c>
      <c r="I7" s="48">
        <f>[6]graphique4!I7</f>
        <v>0.85572027179349908</v>
      </c>
    </row>
    <row r="8" spans="1:9" x14ac:dyDescent="0.2">
      <c r="A8" s="86"/>
      <c r="C8" s="7" t="s">
        <v>25</v>
      </c>
      <c r="D8" s="48">
        <f>[6]graphique4!D8</f>
        <v>-2.1210091718629753E-2</v>
      </c>
      <c r="E8" s="48">
        <f>[6]graphique4!E8</f>
        <v>-5.500509267646847E-2</v>
      </c>
      <c r="F8" s="48">
        <f>[6]graphique4!F8</f>
        <v>-8.2878934973158347E-2</v>
      </c>
      <c r="G8" s="48">
        <f>[6]graphique4!G8</f>
        <v>-0.10169562305797497</v>
      </c>
      <c r="H8" s="48">
        <f>[6]graphique4!H8</f>
        <v>0.87432224352247756</v>
      </c>
      <c r="I8" s="48">
        <f>[6]graphique4!I8</f>
        <v>0.85217758326801618</v>
      </c>
    </row>
    <row r="9" spans="1:9" x14ac:dyDescent="0.2">
      <c r="A9" s="86"/>
      <c r="B9" s="7">
        <v>1938</v>
      </c>
      <c r="C9" s="7" t="s">
        <v>25</v>
      </c>
      <c r="D9" s="48">
        <f>[6]graphique4!D9</f>
        <v>-2.9001150277490839E-2</v>
      </c>
      <c r="E9" s="48">
        <f>[6]graphique4!E9</f>
        <v>-6.2357974852988329E-2</v>
      </c>
      <c r="F9" s="48">
        <f>[6]graphique4!F9</f>
        <v>-8.8261391519929844E-2</v>
      </c>
      <c r="G9" s="48">
        <f>[6]graphique4!G9</f>
        <v>-0.10640738567554187</v>
      </c>
      <c r="H9" s="48">
        <f>[6]graphique4!H9</f>
        <v>0.87008746967445671</v>
      </c>
      <c r="I9" s="48">
        <f>[6]graphique4!I9</f>
        <v>0.8480074461745003</v>
      </c>
    </row>
    <row r="10" spans="1:9" x14ac:dyDescent="0.2">
      <c r="A10" s="86"/>
      <c r="C10" s="7" t="s">
        <v>25</v>
      </c>
      <c r="D10" s="48">
        <f>[6]graphique4!D10</f>
        <v>-3.4565989980881562E-2</v>
      </c>
      <c r="E10" s="48">
        <f>[6]graphique4!E10</f>
        <v>-6.6957938336559386E-2</v>
      </c>
      <c r="F10" s="48">
        <f>[6]graphique4!F10</f>
        <v>-9.0231760395745653E-2</v>
      </c>
      <c r="G10" s="48">
        <f>[6]graphique4!G10</f>
        <v>-0.10850325213674272</v>
      </c>
      <c r="H10" s="48">
        <f>[6]graphique4!H10</f>
        <v>0.87425835580226541</v>
      </c>
      <c r="I10" s="48">
        <f>[6]graphique4!I10</f>
        <v>0.8520472399750938</v>
      </c>
    </row>
    <row r="11" spans="1:9" x14ac:dyDescent="0.2">
      <c r="A11" s="86"/>
      <c r="C11" s="7" t="s">
        <v>25</v>
      </c>
      <c r="D11" s="48">
        <f>[6]graphique4!D11</f>
        <v>-2.5286051800200049E-2</v>
      </c>
      <c r="E11" s="48">
        <f>[6]graphique4!E11</f>
        <v>-5.5078036325759028E-2</v>
      </c>
      <c r="F11" s="48">
        <f>[6]graphique4!F11</f>
        <v>-7.5947845070646336E-2</v>
      </c>
      <c r="G11" s="48">
        <f>[6]graphique4!G11</f>
        <v>-9.5368804749728864E-2</v>
      </c>
      <c r="H11" s="48">
        <f>[6]graphique4!H11</f>
        <v>0.87835146725363378</v>
      </c>
      <c r="I11" s="48">
        <f>[6]graphique4!I11</f>
        <v>0.85592190480250552</v>
      </c>
    </row>
    <row r="12" spans="1:9" x14ac:dyDescent="0.2">
      <c r="A12" s="86"/>
      <c r="C12" s="7" t="s">
        <v>25</v>
      </c>
      <c r="D12" s="48">
        <f>[6]graphique4!D12</f>
        <v>-2.8616394790735411E-2</v>
      </c>
      <c r="E12" s="48">
        <f>[6]graphique4!E12</f>
        <v>-5.7687317503629099E-2</v>
      </c>
      <c r="F12" s="48">
        <f>[6]graphique4!F12</f>
        <v>-7.5516153642253725E-2</v>
      </c>
      <c r="G12" s="48">
        <f>[6]graphique4!G12</f>
        <v>-9.5738962003133476E-2</v>
      </c>
      <c r="H12" s="48">
        <f>[6]graphique4!H12</f>
        <v>0.89609438682268505</v>
      </c>
      <c r="I12" s="48">
        <f>[6]graphique4!I12</f>
        <v>0.87300940088142109</v>
      </c>
    </row>
    <row r="13" spans="1:9" x14ac:dyDescent="0.2">
      <c r="A13" s="86"/>
      <c r="C13" s="7" t="s">
        <v>25</v>
      </c>
      <c r="D13" s="48">
        <f>[6]graphique4!D13</f>
        <v>-2.6484053257305851E-2</v>
      </c>
      <c r="E13" s="48">
        <f>[6]graphique4!E13</f>
        <v>-5.3120041915430294E-2</v>
      </c>
      <c r="F13" s="48">
        <f>[6]graphique4!F13</f>
        <v>-6.8957862739826514E-2</v>
      </c>
      <c r="G13" s="48">
        <f>[6]graphique4!G13</f>
        <v>-9.0114392611849725E-2</v>
      </c>
      <c r="H13" s="48">
        <f>[6]graphique4!H13</f>
        <v>0.89890245828772175</v>
      </c>
      <c r="I13" s="48">
        <f>[6]graphique4!I13</f>
        <v>0.87537257946259672</v>
      </c>
    </row>
    <row r="14" spans="1:9" x14ac:dyDescent="0.2">
      <c r="A14" s="86"/>
      <c r="B14" s="7">
        <v>1943</v>
      </c>
      <c r="C14" s="7" t="s">
        <v>25</v>
      </c>
      <c r="D14" s="48">
        <f>[6]graphique4!D14</f>
        <v>-2.8772265478733239E-2</v>
      </c>
      <c r="E14" s="48">
        <f>[6]graphique4!E14</f>
        <v>-5.2607725522804238E-2</v>
      </c>
      <c r="F14" s="48">
        <f>[6]graphique4!F14</f>
        <v>-6.8000883235522336E-2</v>
      </c>
      <c r="G14" s="48">
        <f>[6]graphique4!G14</f>
        <v>-8.9930498384513946E-2</v>
      </c>
      <c r="H14" s="48">
        <f>[6]graphique4!H14</f>
        <v>0.9058474741237692</v>
      </c>
      <c r="I14" s="48">
        <f>[6]graphique4!I14</f>
        <v>0.88169601415842758</v>
      </c>
    </row>
    <row r="15" spans="1:9" x14ac:dyDescent="0.2">
      <c r="A15" s="86"/>
      <c r="C15" s="7" t="s">
        <v>25</v>
      </c>
      <c r="D15" s="48">
        <f>[6]graphique4!D15</f>
        <v>-2.2808869946941757E-2</v>
      </c>
      <c r="E15" s="48">
        <f>[6]graphique4!E15</f>
        <v>-4.3124497936880335E-2</v>
      </c>
      <c r="F15" s="48">
        <f>[6]graphique4!F15</f>
        <v>-5.9505721908389986E-2</v>
      </c>
      <c r="G15" s="48">
        <f>[6]graphique4!G15</f>
        <v>-8.2240623268212354E-2</v>
      </c>
      <c r="H15" s="48">
        <f>[6]graphique4!H15</f>
        <v>0.90388034698359654</v>
      </c>
      <c r="I15" s="48">
        <f>[6]graphique4!I15</f>
        <v>0.87925284718455043</v>
      </c>
    </row>
    <row r="16" spans="1:9" x14ac:dyDescent="0.2">
      <c r="A16" s="86"/>
      <c r="C16" s="7" t="s">
        <v>25</v>
      </c>
      <c r="D16" s="48">
        <f>[6]graphique4!D16</f>
        <v>-2.1860251859566304E-2</v>
      </c>
      <c r="E16" s="48">
        <f>[6]graphique4!E16</f>
        <v>-3.9405891722451902E-2</v>
      </c>
      <c r="F16" s="48">
        <f>[6]graphique4!F16</f>
        <v>-5.8068904978929359E-2</v>
      </c>
      <c r="G16" s="48">
        <f>[6]graphique4!G16</f>
        <v>-8.1285848816028405E-2</v>
      </c>
      <c r="H16" s="48">
        <f>[6]graphique4!H16</f>
        <v>0.91084468640596628</v>
      </c>
      <c r="I16" s="48">
        <f>[6]graphique4!I16</f>
        <v>0.88547292380759124</v>
      </c>
    </row>
    <row r="17" spans="1:20" x14ac:dyDescent="0.2">
      <c r="A17" s="86"/>
      <c r="C17" s="7" t="s">
        <v>25</v>
      </c>
      <c r="D17" s="48">
        <f>[6]graphique4!D17</f>
        <v>-1.8371381672758647E-2</v>
      </c>
      <c r="E17" s="48">
        <f>[6]graphique4!E17</f>
        <v>-3.1497070012750039E-2</v>
      </c>
      <c r="F17" s="48">
        <f>[6]graphique4!F17</f>
        <v>-5.2084190370854433E-2</v>
      </c>
      <c r="G17" s="48">
        <f>[6]graphique4!G17</f>
        <v>-7.6185075188696993E-2</v>
      </c>
      <c r="H17" s="48">
        <f>[6]graphique4!H17</f>
        <v>0.90602748421487522</v>
      </c>
      <c r="I17" s="48">
        <f>[6]graphique4!I17</f>
        <v>0.88017602420533469</v>
      </c>
    </row>
    <row r="18" spans="1:20" x14ac:dyDescent="0.2">
      <c r="A18" s="86"/>
      <c r="C18" s="7" t="s">
        <v>25</v>
      </c>
      <c r="D18" s="48">
        <f>[6]graphique4!D18</f>
        <v>-1.9140729992403349E-2</v>
      </c>
      <c r="E18" s="48">
        <f>[6]graphique4!E18</f>
        <v>-3.0268509050247361E-2</v>
      </c>
      <c r="F18" s="48">
        <f>[6]graphique4!F18</f>
        <v>-5.2792508308158403E-2</v>
      </c>
      <c r="G18" s="48">
        <f>[6]graphique4!G18</f>
        <v>-7.7658665645286229E-2</v>
      </c>
      <c r="H18" s="48">
        <f>[6]graphique4!H18</f>
        <v>0.91044612959365401</v>
      </c>
      <c r="I18" s="48">
        <f>[6]graphique4!I18</f>
        <v>0.88387676444760666</v>
      </c>
    </row>
    <row r="19" spans="1:20" x14ac:dyDescent="0.2">
      <c r="A19" s="86"/>
      <c r="B19" s="7">
        <v>1948</v>
      </c>
      <c r="C19" s="7" t="s">
        <v>25</v>
      </c>
      <c r="D19" s="48">
        <f>[6]graphique4!D19</f>
        <v>-1.6762202760302269E-2</v>
      </c>
      <c r="E19" s="48">
        <f>[6]graphique4!E19</f>
        <v>-2.8655557784108998E-2</v>
      </c>
      <c r="F19" s="48">
        <f>[6]graphique4!F19</f>
        <v>-5.2823264594895392E-2</v>
      </c>
      <c r="G19" s="48">
        <f>[6]graphique4!G19</f>
        <v>-7.8412945079225804E-2</v>
      </c>
      <c r="H19" s="48">
        <f>[6]graphique4!H19</f>
        <v>0.909110906999408</v>
      </c>
      <c r="I19" s="48">
        <f>[6]graphique4!I19</f>
        <v>0.88197034248083428</v>
      </c>
    </row>
    <row r="20" spans="1:20" x14ac:dyDescent="0.2">
      <c r="A20" s="86"/>
      <c r="C20" s="7" t="s">
        <v>25</v>
      </c>
      <c r="D20" s="48">
        <f>[6]graphique4!D20</f>
        <v>-1.5700328060321289E-2</v>
      </c>
      <c r="E20" s="48">
        <f>[6]graphique4!E20</f>
        <v>-3.0845316829602343E-2</v>
      </c>
      <c r="F20" s="48">
        <f>[6]graphique4!F20</f>
        <v>-5.6273586497372907E-2</v>
      </c>
      <c r="G20" s="48">
        <f>[6]graphique4!G20</f>
        <v>-8.2540250111990621E-2</v>
      </c>
      <c r="H20" s="48">
        <f>[6]graphique4!H20</f>
        <v>0.90662120812324098</v>
      </c>
      <c r="I20" s="48">
        <f>[6]graphique4!I20</f>
        <v>0.87897876115467388</v>
      </c>
    </row>
    <row r="21" spans="1:20" x14ac:dyDescent="0.2">
      <c r="A21" s="86"/>
      <c r="C21" s="7" t="s">
        <v>25</v>
      </c>
      <c r="D21" s="48">
        <f>[6]graphique4!D21</f>
        <v>1.2171441395623095E-3</v>
      </c>
      <c r="E21" s="48">
        <f>[6]graphique4!E21</f>
        <v>-1.918091235734809E-2</v>
      </c>
      <c r="F21" s="48">
        <f>[6]graphique4!F21</f>
        <v>-4.5634597344576311E-2</v>
      </c>
      <c r="G21" s="48">
        <f>[6]graphique4!G21</f>
        <v>-7.2910757601119647E-2</v>
      </c>
      <c r="H21" s="48">
        <f>[6]graphique4!H21</f>
        <v>0.88896272662817533</v>
      </c>
      <c r="I21" s="48">
        <f>[6]graphique4!I21</f>
        <v>0.86132937123968067</v>
      </c>
    </row>
    <row r="22" spans="1:20" x14ac:dyDescent="0.2">
      <c r="A22" s="86"/>
      <c r="C22" s="7" t="s">
        <v>25</v>
      </c>
      <c r="D22" s="48">
        <f>[6]graphique4!D22</f>
        <v>-6.711082572284921E-4</v>
      </c>
      <c r="E22" s="48">
        <f>[6]graphique4!E22</f>
        <v>-2.6094433022565977E-2</v>
      </c>
      <c r="F22" s="48">
        <f>[6]graphique4!F22</f>
        <v>-5.3825338943126133E-2</v>
      </c>
      <c r="G22" s="48">
        <f>[6]graphique4!G22</f>
        <v>-8.1744777565533E-2</v>
      </c>
      <c r="H22" s="48">
        <f>[6]graphique4!H22</f>
        <v>0.89426918326108285</v>
      </c>
      <c r="I22" s="48">
        <f>[6]graphique4!I22</f>
        <v>0.86606669041937989</v>
      </c>
    </row>
    <row r="23" spans="1:20" x14ac:dyDescent="0.2">
      <c r="A23" s="86"/>
      <c r="C23" s="7" t="s">
        <v>25</v>
      </c>
      <c r="D23" s="48">
        <f>[6]graphique4!D23</f>
        <v>-8.2871500037204893E-3</v>
      </c>
      <c r="E23" s="48">
        <f>[6]graphique4!E23</f>
        <v>-3.7465655599296044E-2</v>
      </c>
      <c r="F23" s="48">
        <f>[6]graphique4!F23</f>
        <v>-6.5959746922504614E-2</v>
      </c>
      <c r="G23" s="48">
        <f>[6]graphique4!G23</f>
        <v>-9.425140311316349E-2</v>
      </c>
      <c r="H23" s="48">
        <f>[6]graphique4!H23</f>
        <v>0.88455895130111006</v>
      </c>
      <c r="I23" s="48">
        <f>[6]graphique4!I23</f>
        <v>0.85624514728503232</v>
      </c>
    </row>
    <row r="24" spans="1:20" x14ac:dyDescent="0.2">
      <c r="A24" s="86"/>
      <c r="B24" s="7">
        <v>1953</v>
      </c>
      <c r="C24" s="7" t="s">
        <v>25</v>
      </c>
      <c r="D24" s="48">
        <f>[6]graphique4!D24</f>
        <v>-1.7817555133033958E-2</v>
      </c>
      <c r="E24" s="48">
        <f>[6]graphique4!E24</f>
        <v>-4.882111543489065E-2</v>
      </c>
      <c r="F24" s="48">
        <f>[6]graphique4!F24</f>
        <v>-7.7595855797005342E-2</v>
      </c>
      <c r="G24" s="48">
        <f>[6]graphique4!G24</f>
        <v>-0.10606473656903137</v>
      </c>
      <c r="H24" s="48">
        <f>[6]graphique4!H24</f>
        <v>0.85488555221862905</v>
      </c>
      <c r="I24" s="48">
        <f>[6]graphique4!I24</f>
        <v>0.82701048960823098</v>
      </c>
    </row>
    <row r="26" spans="1:20" x14ac:dyDescent="0.2">
      <c r="A26" s="86" t="s">
        <v>20</v>
      </c>
      <c r="B26" s="7">
        <v>1933</v>
      </c>
      <c r="C26" s="7" t="s">
        <v>25</v>
      </c>
      <c r="J26" s="48">
        <f>[6]graphique4!J26</f>
        <v>-7.3101720729329411E-3</v>
      </c>
      <c r="K26" s="48">
        <f>[6]graphique4!K26</f>
        <v>-8.1327343976989042E-3</v>
      </c>
      <c r="L26" s="48">
        <f>[6]graphique4!L26</f>
        <v>-9.8076769059110003E-3</v>
      </c>
      <c r="M26" s="48">
        <f>[6]graphique4!M26</f>
        <v>-1.1753811126041125E-2</v>
      </c>
    </row>
    <row r="27" spans="1:20" x14ac:dyDescent="0.2">
      <c r="A27" s="86"/>
      <c r="C27" s="7" t="s">
        <v>25</v>
      </c>
      <c r="J27" s="48">
        <f>[6]graphique4!J27</f>
        <v>-2.984098263090651E-3</v>
      </c>
      <c r="K27" s="48">
        <f>[6]graphique4!K27</f>
        <v>-2.0722349479439517E-3</v>
      </c>
      <c r="L27" s="48">
        <f>[6]graphique4!L27</f>
        <v>-3.7565475365438639E-3</v>
      </c>
      <c r="M27" s="48">
        <f>[6]graphique4!M27</f>
        <v>-6.0536522857930208E-3</v>
      </c>
    </row>
    <row r="28" spans="1:20" x14ac:dyDescent="0.2">
      <c r="A28" s="86"/>
      <c r="C28" s="7" t="s">
        <v>25</v>
      </c>
      <c r="J28" s="48">
        <f>[6]graphique4!J28</f>
        <v>-2.0252448053097449E-3</v>
      </c>
      <c r="K28" s="48">
        <f>[6]graphique4!K28</f>
        <v>-1.421598701198401E-3</v>
      </c>
      <c r="L28" s="48">
        <f>[6]graphique4!L28</f>
        <v>-3.445840205979156E-3</v>
      </c>
      <c r="M28" s="48">
        <f>[6]graphique4!M28</f>
        <v>-5.2694590311926914E-3</v>
      </c>
      <c r="O28" s="31"/>
    </row>
    <row r="29" spans="1:20" ht="34.5" customHeight="1" x14ac:dyDescent="0.2">
      <c r="A29" s="86"/>
      <c r="C29" s="7" t="s">
        <v>25</v>
      </c>
      <c r="J29" s="48">
        <f>[6]graphique4!J29</f>
        <v>1.3281250272003664E-3</v>
      </c>
      <c r="K29" s="48">
        <f>[6]graphique4!K29</f>
        <v>-1.4787997087373217E-4</v>
      </c>
      <c r="L29" s="48">
        <f>[6]graphique4!L29</f>
        <v>-1.6830966469374431E-3</v>
      </c>
      <c r="M29" s="48">
        <f>[6]graphique4!M29</f>
        <v>-3.6292919094236264E-3</v>
      </c>
      <c r="O29" s="78"/>
      <c r="P29" s="79"/>
      <c r="Q29" s="79"/>
      <c r="R29" s="79"/>
      <c r="S29" s="79"/>
      <c r="T29" s="79"/>
    </row>
    <row r="30" spans="1:20" ht="33" customHeight="1" x14ac:dyDescent="0.2">
      <c r="A30" s="86"/>
      <c r="C30" s="7" t="s">
        <v>25</v>
      </c>
      <c r="J30" s="48">
        <f>[6]graphique4!J30</f>
        <v>1.7448404439726062E-3</v>
      </c>
      <c r="K30" s="48">
        <f>[6]graphique4!K30</f>
        <v>3.4511728746111636E-4</v>
      </c>
      <c r="L30" s="48">
        <f>[6]graphique4!L30</f>
        <v>-1.370754025427745E-3</v>
      </c>
      <c r="M30" s="48">
        <f>[6]graphique4!M30</f>
        <v>-3.0900566720485356E-3</v>
      </c>
      <c r="O30" s="78"/>
      <c r="P30" s="79"/>
      <c r="Q30" s="79"/>
      <c r="R30" s="79"/>
      <c r="S30" s="79"/>
      <c r="T30" s="79"/>
    </row>
    <row r="31" spans="1:20" x14ac:dyDescent="0.2">
      <c r="A31" s="86"/>
      <c r="B31" s="7">
        <v>1938</v>
      </c>
      <c r="C31" s="7" t="s">
        <v>25</v>
      </c>
      <c r="J31" s="48">
        <f>[6]graphique4!J31</f>
        <v>3.5420801380861011E-3</v>
      </c>
      <c r="K31" s="48">
        <f>[6]graphique4!K31</f>
        <v>1.3507374253223237E-3</v>
      </c>
      <c r="L31" s="48">
        <f>[6]graphique4!L31</f>
        <v>-9.0279893131051114E-4</v>
      </c>
      <c r="M31" s="48">
        <f>[6]graphique4!M31</f>
        <v>-2.250506378556838E-3</v>
      </c>
      <c r="O31" s="78"/>
      <c r="P31" s="79"/>
      <c r="Q31" s="79"/>
      <c r="R31" s="79"/>
      <c r="S31" s="79"/>
      <c r="T31" s="79"/>
    </row>
    <row r="32" spans="1:20" x14ac:dyDescent="0.2">
      <c r="A32" s="86"/>
      <c r="C32" s="7" t="s">
        <v>25</v>
      </c>
      <c r="J32" s="48">
        <f>[6]graphique4!J32</f>
        <v>3.3349987748509946E-4</v>
      </c>
      <c r="K32" s="48">
        <f>[6]graphique4!K32</f>
        <v>-2.702554852581418E-3</v>
      </c>
      <c r="L32" s="48">
        <f>[6]graphique4!L32</f>
        <v>-5.6842640984580139E-3</v>
      </c>
      <c r="M32" s="48">
        <f>[6]graphique4!M32</f>
        <v>-7.2301908959372385E-3</v>
      </c>
    </row>
    <row r="33" spans="1:13" x14ac:dyDescent="0.2">
      <c r="A33" s="86"/>
      <c r="C33" s="7" t="s">
        <v>25</v>
      </c>
      <c r="D33" s="7"/>
      <c r="E33" s="7"/>
      <c r="F33" s="7"/>
      <c r="G33" s="7"/>
      <c r="H33" s="7"/>
      <c r="I33" s="7"/>
      <c r="J33" s="48">
        <f>[6]graphique4!J33</f>
        <v>-6.7162077202024273E-3</v>
      </c>
      <c r="K33" s="48">
        <f>[6]graphique4!K33</f>
        <v>-1.0079628955354858E-2</v>
      </c>
      <c r="L33" s="48">
        <f>[6]graphique4!L33</f>
        <v>-1.2295829319815765E-2</v>
      </c>
      <c r="M33" s="48">
        <f>[6]graphique4!M33</f>
        <v>-1.4979942208867669E-2</v>
      </c>
    </row>
    <row r="34" spans="1:13" x14ac:dyDescent="0.2">
      <c r="A34" s="86"/>
      <c r="C34" s="7" t="s">
        <v>25</v>
      </c>
      <c r="D34" s="7"/>
      <c r="E34" s="7"/>
      <c r="F34" s="7"/>
      <c r="G34" s="7"/>
      <c r="H34" s="7"/>
      <c r="I34" s="7"/>
      <c r="J34" s="48">
        <f>[6]graphique4!J34</f>
        <v>1.2449222320065623E-3</v>
      </c>
      <c r="K34" s="48">
        <f>[6]graphique4!K34</f>
        <v>-3.6837515669252419E-4</v>
      </c>
      <c r="L34" s="48">
        <f>[6]graphique4!L34</f>
        <v>-2.5001597554072941E-3</v>
      </c>
      <c r="M34" s="48">
        <f>[6]graphique4!M34</f>
        <v>-6.510809918888083E-3</v>
      </c>
    </row>
    <row r="35" spans="1:13" x14ac:dyDescent="0.2">
      <c r="A35" s="86"/>
      <c r="C35" s="7" t="s">
        <v>25</v>
      </c>
      <c r="J35" s="48">
        <f>[6]graphique4!J35</f>
        <v>-3.6189976750353736E-3</v>
      </c>
      <c r="K35" s="48">
        <f>[6]graphique4!K35</f>
        <v>-5.5139949127031018E-3</v>
      </c>
      <c r="L35" s="48">
        <f>[6]graphique4!L35</f>
        <v>-7.3016726438926982E-3</v>
      </c>
      <c r="M35" s="48">
        <f>[6]graphique4!M35</f>
        <v>-1.276887702179097E-2</v>
      </c>
    </row>
    <row r="36" spans="1:13" x14ac:dyDescent="0.2">
      <c r="A36" s="86"/>
      <c r="B36" s="7">
        <v>1943</v>
      </c>
      <c r="C36" s="7" t="s">
        <v>25</v>
      </c>
      <c r="J36" s="48">
        <f>[6]graphique4!J36</f>
        <v>-5.7391545099195751E-3</v>
      </c>
      <c r="K36" s="48">
        <f>[6]graphique4!K36</f>
        <v>-8.0329685916256111E-3</v>
      </c>
      <c r="L36" s="48">
        <f>[6]graphique4!L36</f>
        <v>-9.0996739671306281E-3</v>
      </c>
      <c r="M36" s="48">
        <f>[6]graphique4!M36</f>
        <v>-1.6022906957118832E-2</v>
      </c>
    </row>
    <row r="37" spans="1:13" x14ac:dyDescent="0.2">
      <c r="A37" s="86"/>
      <c r="C37" s="7" t="s">
        <v>25</v>
      </c>
      <c r="J37" s="48">
        <f>[6]graphique4!J37</f>
        <v>-1.0727716660466902E-3</v>
      </c>
      <c r="K37" s="48">
        <f>[6]graphique4!K37</f>
        <v>-4.0594158404012592E-3</v>
      </c>
      <c r="L37" s="48">
        <f>[6]graphique4!L37</f>
        <v>-5.1396654221856908E-3</v>
      </c>
      <c r="M37" s="48">
        <f>[6]graphique4!M37</f>
        <v>-1.3053159770600176E-2</v>
      </c>
    </row>
    <row r="38" spans="1:13" x14ac:dyDescent="0.2">
      <c r="A38" s="86"/>
      <c r="C38" s="7" t="s">
        <v>25</v>
      </c>
      <c r="J38" s="48">
        <f>[6]graphique4!J38</f>
        <v>1.3169747474037763E-3</v>
      </c>
      <c r="K38" s="48">
        <f>[6]graphique4!K38</f>
        <v>-3.6119217479846366E-4</v>
      </c>
      <c r="L38" s="48">
        <f>[6]graphique4!L38</f>
        <v>-3.0661241309369869E-3</v>
      </c>
      <c r="M38" s="48">
        <f>[6]graphique4!M38</f>
        <v>-1.1159386332817101E-2</v>
      </c>
    </row>
    <row r="39" spans="1:13" x14ac:dyDescent="0.2">
      <c r="A39" s="86"/>
      <c r="C39" s="7" t="s">
        <v>25</v>
      </c>
      <c r="J39" s="48">
        <f>[6]graphique4!J39</f>
        <v>6.2989141657698866E-5</v>
      </c>
      <c r="K39" s="48">
        <f>[6]graphique4!K39</f>
        <v>-2.3404039560649403E-3</v>
      </c>
      <c r="L39" s="48">
        <f>[6]graphique4!L39</f>
        <v>-7.0849003138605537E-3</v>
      </c>
      <c r="M39" s="48">
        <f>[6]graphique4!M39</f>
        <v>-1.4861339946120156E-2</v>
      </c>
    </row>
    <row r="40" spans="1:13" x14ac:dyDescent="0.2">
      <c r="A40" s="86"/>
      <c r="C40" s="7" t="s">
        <v>25</v>
      </c>
      <c r="J40" s="48">
        <f>[6]graphique4!J40</f>
        <v>-2.1158924229673914E-3</v>
      </c>
      <c r="K40" s="48">
        <f>[6]graphique4!K40</f>
        <v>-3.8630356993842874E-3</v>
      </c>
      <c r="L40" s="48">
        <f>[6]graphique4!L40</f>
        <v>-1.0581173366000618E-2</v>
      </c>
      <c r="M40" s="48">
        <f>[6]graphique4!M40</f>
        <v>-1.7985214957551232E-2</v>
      </c>
    </row>
    <row r="41" spans="1:13" x14ac:dyDescent="0.2">
      <c r="A41" s="86"/>
      <c r="B41" s="7">
        <v>1948</v>
      </c>
      <c r="C41" s="7" t="s">
        <v>25</v>
      </c>
      <c r="J41" s="48">
        <f>[6]graphique4!J41</f>
        <v>-6.7928724599043422E-3</v>
      </c>
      <c r="K41" s="48">
        <f>[6]graphique4!K41</f>
        <v>-7.2491551061586446E-3</v>
      </c>
      <c r="L41" s="48">
        <f>[6]graphique4!L41</f>
        <v>-1.5953670856181046E-2</v>
      </c>
      <c r="M41" s="48">
        <f>[6]graphique4!M41</f>
        <v>-2.2746435182787295E-2</v>
      </c>
    </row>
    <row r="42" spans="1:13" x14ac:dyDescent="0.2">
      <c r="A42" s="86"/>
      <c r="C42" s="7" t="s">
        <v>25</v>
      </c>
      <c r="J42" s="48">
        <f>[6]graphique4!J42</f>
        <v>1.149688261363524E-3</v>
      </c>
      <c r="K42" s="48">
        <f>[6]graphique4!K42</f>
        <v>1.0222120967195991E-3</v>
      </c>
      <c r="L42" s="48">
        <f>[6]graphique4!L42</f>
        <v>-8.9320753067785308E-3</v>
      </c>
      <c r="M42" s="48">
        <f>[6]graphique4!M42</f>
        <v>-1.5015388125094731E-2</v>
      </c>
    </row>
    <row r="43" spans="1:13" x14ac:dyDescent="0.2">
      <c r="A43" s="86"/>
      <c r="C43" s="7" t="s">
        <v>25</v>
      </c>
      <c r="J43" s="48">
        <f>[6]graphique4!J43</f>
        <v>-5.0053611318554569E-3</v>
      </c>
      <c r="K43" s="48">
        <f>[6]graphique4!K43</f>
        <v>-8.210191728823979E-3</v>
      </c>
      <c r="L43" s="48">
        <f>[6]graphique4!L43</f>
        <v>-1.823837495678049E-2</v>
      </c>
      <c r="M43" s="48">
        <f>[6]graphique4!M43</f>
        <v>-2.3652607747344012E-2</v>
      </c>
    </row>
    <row r="44" spans="1:13" x14ac:dyDescent="0.2">
      <c r="A44" s="86"/>
      <c r="C44" s="7" t="s">
        <v>25</v>
      </c>
      <c r="J44" s="48">
        <f>[6]graphique4!J44</f>
        <v>2.2187778263771385E-4</v>
      </c>
      <c r="K44" s="48">
        <f>[6]graphique4!K44</f>
        <v>-5.7131232946966426E-3</v>
      </c>
      <c r="L44" s="48">
        <f>[6]graphique4!L44</f>
        <v>-1.4931090378091261E-2</v>
      </c>
      <c r="M44" s="48">
        <f>[6]graphique4!M44</f>
        <v>-1.9615379957946377E-2</v>
      </c>
    </row>
    <row r="45" spans="1:13" x14ac:dyDescent="0.2">
      <c r="A45" s="86"/>
      <c r="C45" s="7" t="s">
        <v>25</v>
      </c>
      <c r="J45" s="48">
        <f>[6]graphique4!J45</f>
        <v>3.7870409513212078E-3</v>
      </c>
      <c r="K45" s="48">
        <f>[6]graphique4!K45</f>
        <v>-5.4898179937041824E-3</v>
      </c>
      <c r="L45" s="48">
        <f>[6]graphique4!L45</f>
        <v>-1.4025708845080254E-2</v>
      </c>
      <c r="M45" s="48">
        <f>[6]graphique4!M45</f>
        <v>-1.8066771306900709E-2</v>
      </c>
    </row>
    <row r="46" spans="1:13" x14ac:dyDescent="0.2">
      <c r="A46" s="86"/>
      <c r="B46" s="7">
        <v>1953</v>
      </c>
      <c r="C46" s="7" t="s">
        <v>25</v>
      </c>
      <c r="J46" s="48">
        <f>[6]graphique4!J46</f>
        <v>2.6868111630864444E-3</v>
      </c>
      <c r="K46" s="48">
        <f>[6]graphique4!K46</f>
        <v>-1.0257001083321837E-2</v>
      </c>
      <c r="L46" s="48">
        <f>[6]graphique4!L46</f>
        <v>-1.7861849604139945E-2</v>
      </c>
      <c r="M46" s="48">
        <f>[6]graphique4!M46</f>
        <v>-2.1298467303153878E-2</v>
      </c>
    </row>
    <row r="51" spans="1:13" x14ac:dyDescent="0.2">
      <c r="A51" s="80" t="s">
        <v>103</v>
      </c>
      <c r="B51" s="81"/>
      <c r="C51" s="81"/>
      <c r="D51" s="81"/>
      <c r="E51" s="81"/>
      <c r="F51" s="81"/>
      <c r="G51" s="81"/>
      <c r="H51" s="81"/>
      <c r="I51" s="81"/>
      <c r="J51" s="81"/>
      <c r="K51" s="81"/>
      <c r="L51" s="81"/>
      <c r="M51" s="81"/>
    </row>
    <row r="52" spans="1:13" x14ac:dyDescent="0.2">
      <c r="A52" s="81"/>
      <c r="B52" s="81"/>
      <c r="C52" s="81"/>
      <c r="D52" s="81"/>
      <c r="E52" s="81"/>
      <c r="F52" s="81"/>
      <c r="G52" s="81"/>
      <c r="H52" s="81"/>
      <c r="I52" s="81"/>
      <c r="J52" s="81"/>
      <c r="K52" s="81"/>
      <c r="L52" s="81"/>
      <c r="M52" s="81"/>
    </row>
    <row r="53" spans="1:13" x14ac:dyDescent="0.2">
      <c r="A53" s="81"/>
      <c r="B53" s="81"/>
      <c r="C53" s="81"/>
      <c r="D53" s="81"/>
      <c r="E53" s="81"/>
      <c r="F53" s="81"/>
      <c r="G53" s="81"/>
      <c r="H53" s="81"/>
      <c r="I53" s="81"/>
      <c r="J53" s="81"/>
      <c r="K53" s="81"/>
      <c r="L53" s="81"/>
      <c r="M53" s="81"/>
    </row>
    <row r="54" spans="1:13" x14ac:dyDescent="0.2">
      <c r="A54" s="81"/>
      <c r="B54" s="81"/>
      <c r="C54" s="81"/>
      <c r="D54" s="81"/>
      <c r="E54" s="81"/>
      <c r="F54" s="81"/>
      <c r="G54" s="81"/>
      <c r="H54" s="81"/>
      <c r="I54" s="81"/>
      <c r="J54" s="81"/>
      <c r="K54" s="81"/>
      <c r="L54" s="81"/>
      <c r="M54" s="81"/>
    </row>
    <row r="55" spans="1:13" x14ac:dyDescent="0.2">
      <c r="A55" s="81"/>
      <c r="B55" s="81"/>
      <c r="C55" s="81"/>
      <c r="D55" s="81"/>
      <c r="E55" s="81"/>
      <c r="F55" s="81"/>
      <c r="G55" s="81"/>
      <c r="H55" s="81"/>
      <c r="I55" s="81"/>
      <c r="J55" s="81"/>
      <c r="K55" s="81"/>
      <c r="L55" s="81"/>
      <c r="M55" s="81"/>
    </row>
    <row r="56" spans="1:13" x14ac:dyDescent="0.2">
      <c r="A56" s="81"/>
      <c r="B56" s="81"/>
      <c r="C56" s="81"/>
      <c r="D56" s="81"/>
      <c r="E56" s="81"/>
      <c r="F56" s="81"/>
      <c r="G56" s="81"/>
      <c r="H56" s="81"/>
      <c r="I56" s="81"/>
      <c r="J56" s="81"/>
      <c r="K56" s="81"/>
      <c r="L56" s="81"/>
      <c r="M56" s="81"/>
    </row>
    <row r="57" spans="1:13" x14ac:dyDescent="0.2">
      <c r="A57" s="81"/>
      <c r="B57" s="81"/>
      <c r="C57" s="81"/>
      <c r="D57" s="81"/>
      <c r="E57" s="81"/>
      <c r="F57" s="81"/>
      <c r="G57" s="81"/>
      <c r="H57" s="81"/>
      <c r="I57" s="81"/>
      <c r="J57" s="81"/>
      <c r="K57" s="81"/>
      <c r="L57" s="81"/>
      <c r="M57" s="81"/>
    </row>
    <row r="58" spans="1:13" x14ac:dyDescent="0.2">
      <c r="A58" s="81"/>
      <c r="B58" s="81"/>
      <c r="C58" s="81"/>
      <c r="D58" s="81"/>
      <c r="E58" s="81"/>
      <c r="F58" s="81"/>
      <c r="G58" s="81"/>
      <c r="H58" s="81"/>
      <c r="I58" s="81"/>
      <c r="J58" s="81"/>
      <c r="K58" s="81"/>
      <c r="L58" s="81"/>
      <c r="M58" s="81"/>
    </row>
  </sheetData>
  <mergeCells count="6">
    <mergeCell ref="A51:M58"/>
    <mergeCell ref="A4:A24"/>
    <mergeCell ref="A26:A46"/>
    <mergeCell ref="O29:T29"/>
    <mergeCell ref="O30:T30"/>
    <mergeCell ref="O31:T31"/>
  </mergeCells>
  <pageMargins left="0.7" right="0.7" top="0.75" bottom="0.75" header="0.3" footer="0.3"/>
  <pageSetup paperSize="9"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56"/>
  <sheetViews>
    <sheetView showGridLines="0" topLeftCell="A16" workbookViewId="0">
      <selection activeCell="A51" sqref="A51:M56"/>
    </sheetView>
  </sheetViews>
  <sheetFormatPr baseColWidth="10" defaultColWidth="10.85546875" defaultRowHeight="11.25" x14ac:dyDescent="0.2"/>
  <cols>
    <col min="1" max="3" width="10.85546875" style="7"/>
    <col min="4" max="9" width="11.42578125" style="47" customWidth="1"/>
    <col min="10" max="16384" width="10.85546875" style="7"/>
  </cols>
  <sheetData>
    <row r="1" spans="1:32" x14ac:dyDescent="0.2">
      <c r="A1" s="10"/>
      <c r="B1" s="10" t="s">
        <v>100</v>
      </c>
    </row>
    <row r="3" spans="1:32" x14ac:dyDescent="0.2">
      <c r="B3" s="7" t="s">
        <v>14</v>
      </c>
      <c r="C3" s="7" t="s">
        <v>15</v>
      </c>
      <c r="D3" s="48" t="s">
        <v>21</v>
      </c>
      <c r="E3" s="48" t="s">
        <v>22</v>
      </c>
      <c r="F3" s="48" t="s">
        <v>23</v>
      </c>
      <c r="G3" s="48" t="s">
        <v>24</v>
      </c>
      <c r="H3" s="49" t="s">
        <v>16</v>
      </c>
      <c r="I3" s="49" t="s">
        <v>17</v>
      </c>
    </row>
    <row r="4" spans="1:32" x14ac:dyDescent="0.2">
      <c r="A4" s="86" t="s">
        <v>18</v>
      </c>
      <c r="B4" s="7">
        <v>1933</v>
      </c>
      <c r="C4" s="7" t="s">
        <v>19</v>
      </c>
      <c r="D4" s="49">
        <f>[7]graphique3!D4</f>
        <v>-1.3117129042883757E-2</v>
      </c>
      <c r="E4" s="49">
        <f>[7]graphique3!E4</f>
        <v>-4.0652665621269235E-2</v>
      </c>
      <c r="F4" s="49">
        <f>[7]graphique3!F4</f>
        <v>-7.1976810568234018E-2</v>
      </c>
      <c r="G4" s="49">
        <f>[7]graphique3!G4</f>
        <v>-9.9115038238234199E-2</v>
      </c>
      <c r="H4" s="49">
        <f>[7]graphique3!H4</f>
        <v>0.88530192045432698</v>
      </c>
      <c r="I4" s="49">
        <f>[7]graphique3!I4</f>
        <v>0.86457477804503691</v>
      </c>
    </row>
    <row r="5" spans="1:32" x14ac:dyDescent="0.2">
      <c r="A5" s="86"/>
      <c r="C5" s="7" t="s">
        <v>19</v>
      </c>
      <c r="D5" s="49">
        <f>[7]graphique3!D5</f>
        <v>-1.7137717019766074E-2</v>
      </c>
      <c r="E5" s="49">
        <f>[7]graphique3!E5</f>
        <v>-4.8408290109800634E-2</v>
      </c>
      <c r="F5" s="49">
        <f>[7]graphique3!F5</f>
        <v>-7.9924038250100082E-2</v>
      </c>
      <c r="G5" s="49">
        <f>[7]graphique3!G5</f>
        <v>-0.10572945945001866</v>
      </c>
      <c r="H5" s="49">
        <f>[7]graphique3!H5</f>
        <v>0.87387643789006597</v>
      </c>
      <c r="I5" s="49">
        <f>[7]graphique3!I5</f>
        <v>0.85260370333109048</v>
      </c>
    </row>
    <row r="6" spans="1:32" x14ac:dyDescent="0.2">
      <c r="A6" s="86"/>
      <c r="C6" s="7" t="s">
        <v>19</v>
      </c>
      <c r="D6" s="49">
        <f>[7]graphique3!D6</f>
        <v>-1.1783700596105451E-2</v>
      </c>
      <c r="E6" s="49">
        <f>[7]graphique3!E6</f>
        <v>-4.6905132758480739E-2</v>
      </c>
      <c r="F6" s="49">
        <f>[7]graphique3!F6</f>
        <v>-7.7700320775475284E-2</v>
      </c>
      <c r="G6" s="49">
        <f>[7]graphique3!G6</f>
        <v>-0.10234098231278033</v>
      </c>
      <c r="H6" s="49">
        <f>[7]graphique3!H6</f>
        <v>0.87307615253137028</v>
      </c>
      <c r="I6" s="49">
        <f>[7]graphique3!I6</f>
        <v>0.85138309337355411</v>
      </c>
    </row>
    <row r="7" spans="1:32" x14ac:dyDescent="0.2">
      <c r="A7" s="86"/>
      <c r="C7" s="7" t="s">
        <v>19</v>
      </c>
      <c r="D7" s="49">
        <f>[7]graphique3!D7</f>
        <v>-2.2335037643016697E-2</v>
      </c>
      <c r="E7" s="49">
        <f>[7]graphique3!E7</f>
        <v>-5.7881343742835822E-2</v>
      </c>
      <c r="F7" s="49">
        <f>[7]graphique3!F7</f>
        <v>-8.8263320217964569E-2</v>
      </c>
      <c r="G7" s="49">
        <f>[7]graphique3!G7</f>
        <v>-0.11103707124579332</v>
      </c>
      <c r="H7" s="49">
        <f>[7]graphique3!H7</f>
        <v>0.87774062610959824</v>
      </c>
      <c r="I7" s="49">
        <f>[7]graphique3!I7</f>
        <v>0.85572027179349908</v>
      </c>
    </row>
    <row r="8" spans="1:32" x14ac:dyDescent="0.2">
      <c r="A8" s="86"/>
      <c r="C8" s="7" t="s">
        <v>19</v>
      </c>
      <c r="D8" s="49">
        <f>[7]graphique3!D8</f>
        <v>-2.8170288473004401E-2</v>
      </c>
      <c r="E8" s="49">
        <f>[7]graphique3!E8</f>
        <v>-6.4126933102075068E-2</v>
      </c>
      <c r="F8" s="49">
        <f>[7]graphique3!F8</f>
        <v>-9.3263415538077488E-2</v>
      </c>
      <c r="G8" s="49">
        <f>[7]graphique3!G8</f>
        <v>-0.11442975325408244</v>
      </c>
      <c r="H8" s="49">
        <f>[7]graphique3!H8</f>
        <v>0.87432224352247756</v>
      </c>
      <c r="I8" s="49">
        <f>[7]graphique3!I8</f>
        <v>0.85217758326801618</v>
      </c>
      <c r="V8" s="50"/>
      <c r="W8" s="50"/>
      <c r="X8" s="50"/>
      <c r="Y8" s="50"/>
      <c r="Z8" s="51"/>
      <c r="AA8" s="51"/>
      <c r="AB8" s="51"/>
      <c r="AC8" s="51"/>
      <c r="AD8" s="51"/>
      <c r="AE8" s="51"/>
      <c r="AF8" s="51"/>
    </row>
    <row r="9" spans="1:32" x14ac:dyDescent="0.2">
      <c r="A9" s="86"/>
      <c r="B9" s="7">
        <v>1938</v>
      </c>
      <c r="C9" s="7" t="s">
        <v>19</v>
      </c>
      <c r="D9" s="49">
        <f>[7]graphique3!D9</f>
        <v>-3.3216940019622054E-2</v>
      </c>
      <c r="E9" s="49">
        <f>[7]graphique3!E9</f>
        <v>-6.7701898028973639E-2</v>
      </c>
      <c r="F9" s="49">
        <f>[7]graphique3!F9</f>
        <v>-9.5080011327978053E-2</v>
      </c>
      <c r="G9" s="49">
        <f>[7]graphique3!G9</f>
        <v>-0.11550136745951489</v>
      </c>
      <c r="H9" s="49">
        <f>[7]graphique3!H9</f>
        <v>0.87008746967445671</v>
      </c>
      <c r="I9" s="49">
        <f>[7]graphique3!I9</f>
        <v>0.8480074461745003</v>
      </c>
      <c r="V9" s="50"/>
      <c r="W9" s="50"/>
      <c r="X9" s="50"/>
      <c r="Y9" s="50"/>
      <c r="Z9" s="50"/>
      <c r="AA9" s="50"/>
      <c r="AB9" s="50"/>
      <c r="AC9" s="50"/>
      <c r="AD9" s="50"/>
      <c r="AE9" s="50"/>
      <c r="AF9" s="51"/>
    </row>
    <row r="10" spans="1:32" x14ac:dyDescent="0.2">
      <c r="A10" s="86"/>
      <c r="C10" s="7" t="s">
        <v>19</v>
      </c>
      <c r="D10" s="49">
        <f>[7]graphique3!D10</f>
        <v>-3.6903067147801338E-2</v>
      </c>
      <c r="E10" s="49">
        <f>[7]graphique3!E10</f>
        <v>-7.0031294000539313E-2</v>
      </c>
      <c r="F10" s="49">
        <f>[7]graphique3!F10</f>
        <v>-9.5098077727601371E-2</v>
      </c>
      <c r="G10" s="49">
        <f>[7]graphique3!G10</f>
        <v>-0.11555860186208999</v>
      </c>
      <c r="H10" s="49">
        <f>[7]graphique3!H10</f>
        <v>0.87425835580226541</v>
      </c>
      <c r="I10" s="49">
        <f>[7]graphique3!I10</f>
        <v>0.8520472399750938</v>
      </c>
    </row>
    <row r="11" spans="1:32" x14ac:dyDescent="0.2">
      <c r="A11" s="86"/>
      <c r="C11" s="7" t="s">
        <v>19</v>
      </c>
      <c r="D11" s="49">
        <f>[7]graphique3!D11</f>
        <v>-2.5703644299796546E-2</v>
      </c>
      <c r="E11" s="49">
        <f>[7]graphique3!E11</f>
        <v>-5.611031191137128E-2</v>
      </c>
      <c r="F11" s="49">
        <f>[7]graphique3!F11</f>
        <v>-7.9329170261780213E-2</v>
      </c>
      <c r="G11" s="49">
        <f>[7]graphique3!G11</f>
        <v>-0.10082733392330501</v>
      </c>
      <c r="H11" s="49">
        <f>[7]graphique3!H11</f>
        <v>0.87835146725363378</v>
      </c>
      <c r="I11" s="49">
        <f>[7]graphique3!I11</f>
        <v>0.85592190480250552</v>
      </c>
    </row>
    <row r="12" spans="1:32" x14ac:dyDescent="0.2">
      <c r="A12" s="86"/>
      <c r="C12" s="7" t="s">
        <v>19</v>
      </c>
      <c r="D12" s="49">
        <f>[7]graphique3!D12</f>
        <v>-2.9940870597875313E-2</v>
      </c>
      <c r="E12" s="49">
        <f>[7]graphique3!E12</f>
        <v>-5.9687394662678028E-2</v>
      </c>
      <c r="F12" s="49">
        <f>[7]graphique3!F12</f>
        <v>-8.0385773525604498E-2</v>
      </c>
      <c r="G12" s="49">
        <f>[7]graphique3!G12</f>
        <v>-0.1025237309822602</v>
      </c>
      <c r="H12" s="49">
        <f>[7]graphique3!H12</f>
        <v>0.89609438682268505</v>
      </c>
      <c r="I12" s="49">
        <f>[7]graphique3!I12</f>
        <v>0.87300940088142109</v>
      </c>
    </row>
    <row r="13" spans="1:32" x14ac:dyDescent="0.2">
      <c r="A13" s="86"/>
      <c r="C13" s="7" t="s">
        <v>19</v>
      </c>
      <c r="D13" s="49">
        <f>[7]graphique3!D13</f>
        <v>-2.62988802175671E-2</v>
      </c>
      <c r="E13" s="49">
        <f>[7]graphique3!E13</f>
        <v>-5.4123375990467459E-2</v>
      </c>
      <c r="F13" s="49">
        <f>[7]graphique3!F13</f>
        <v>-7.2879573562804056E-2</v>
      </c>
      <c r="G13" s="49">
        <f>[7]graphique3!G13</f>
        <v>-9.5840783941488761E-2</v>
      </c>
      <c r="H13" s="49">
        <f>[7]graphique3!H13</f>
        <v>0.89890245828772175</v>
      </c>
      <c r="I13" s="49">
        <f>[7]graphique3!I13</f>
        <v>0.87537257946259672</v>
      </c>
    </row>
    <row r="14" spans="1:32" x14ac:dyDescent="0.2">
      <c r="A14" s="86"/>
      <c r="B14" s="7">
        <v>1943</v>
      </c>
      <c r="C14" s="7" t="s">
        <v>19</v>
      </c>
      <c r="D14" s="49">
        <f>[7]graphique3!D14</f>
        <v>-2.8889396552832181E-2</v>
      </c>
      <c r="E14" s="49">
        <f>[7]graphique3!E14</f>
        <v>-5.463600064998031E-2</v>
      </c>
      <c r="F14" s="49">
        <f>[7]graphique3!F14</f>
        <v>-7.289686066149248E-2</v>
      </c>
      <c r="G14" s="49">
        <f>[7]graphique3!G14</f>
        <v>-9.6449860457686776E-2</v>
      </c>
      <c r="H14" s="49">
        <f>[7]graphique3!H14</f>
        <v>0.9058474741237692</v>
      </c>
      <c r="I14" s="49">
        <f>[7]graphique3!I14</f>
        <v>0.88169601415842758</v>
      </c>
    </row>
    <row r="15" spans="1:32" x14ac:dyDescent="0.2">
      <c r="A15" s="86"/>
      <c r="C15" s="7" t="s">
        <v>19</v>
      </c>
      <c r="D15" s="49">
        <f>[7]graphique3!D15</f>
        <v>-2.3435230293924358E-2</v>
      </c>
      <c r="E15" s="49">
        <f>[7]graphique3!E15</f>
        <v>-4.6305482915372398E-2</v>
      </c>
      <c r="F15" s="49">
        <f>[7]graphique3!F15</f>
        <v>-6.5412899144740022E-2</v>
      </c>
      <c r="G15" s="49">
        <f>[7]graphique3!G15</f>
        <v>-8.9508124735345196E-2</v>
      </c>
      <c r="H15" s="49">
        <f>[7]graphique3!H15</f>
        <v>0.90388034698359654</v>
      </c>
      <c r="I15" s="49">
        <f>[7]graphique3!I15</f>
        <v>0.87925284718455043</v>
      </c>
    </row>
    <row r="16" spans="1:32" x14ac:dyDescent="0.2">
      <c r="A16" s="86"/>
      <c r="C16" s="7" t="s">
        <v>19</v>
      </c>
      <c r="D16" s="49">
        <f>[7]graphique3!D16</f>
        <v>-2.2861027916775356E-2</v>
      </c>
      <c r="E16" s="49">
        <f>[7]graphique3!E16</f>
        <v>-4.3807640197506714E-2</v>
      </c>
      <c r="F16" s="49">
        <f>[7]graphique3!F16</f>
        <v>-6.4877819264083758E-2</v>
      </c>
      <c r="G16" s="49">
        <f>[7]graphique3!G16</f>
        <v>-8.9247485313740604E-2</v>
      </c>
      <c r="H16" s="49">
        <f>[7]graphique3!H16</f>
        <v>0.91084468640596628</v>
      </c>
      <c r="I16" s="49">
        <f>[7]graphique3!I16</f>
        <v>0.88547292380759124</v>
      </c>
    </row>
    <row r="17" spans="1:19" x14ac:dyDescent="0.2">
      <c r="A17" s="86"/>
      <c r="C17" s="7" t="s">
        <v>19</v>
      </c>
      <c r="D17" s="49">
        <f>[7]graphique3!D17</f>
        <v>-1.9243811240259201E-2</v>
      </c>
      <c r="E17" s="49">
        <f>[7]graphique3!E17</f>
        <v>-3.6614948500377387E-2</v>
      </c>
      <c r="F17" s="49">
        <f>[7]graphique3!F17</f>
        <v>-5.9327639428968904E-2</v>
      </c>
      <c r="G17" s="49">
        <f>[7]graphique3!G17</f>
        <v>-8.4354029128174024E-2</v>
      </c>
      <c r="H17" s="49">
        <f>[7]graphique3!H17</f>
        <v>0.90602748421487522</v>
      </c>
      <c r="I17" s="49">
        <f>[7]graphique3!I17</f>
        <v>0.88017602420533469</v>
      </c>
    </row>
    <row r="18" spans="1:19" x14ac:dyDescent="0.2">
      <c r="A18" s="86"/>
      <c r="C18" s="7" t="s">
        <v>19</v>
      </c>
      <c r="D18" s="49">
        <f>[7]graphique3!D18</f>
        <v>-2.1065553210278254E-2</v>
      </c>
      <c r="E18" s="49">
        <f>[7]graphique3!E18</f>
        <v>-3.6187773487153629E-2</v>
      </c>
      <c r="F18" s="49">
        <f>[7]graphique3!F18</f>
        <v>-6.0535435462999998E-2</v>
      </c>
      <c r="G18" s="49">
        <f>[7]graphique3!G18</f>
        <v>-8.60764262240169E-2</v>
      </c>
      <c r="H18" s="49">
        <f>[7]graphique3!H18</f>
        <v>0.91044612959365401</v>
      </c>
      <c r="I18" s="49">
        <f>[7]graphique3!I18</f>
        <v>0.88387676444760666</v>
      </c>
    </row>
    <row r="19" spans="1:19" x14ac:dyDescent="0.2">
      <c r="A19" s="86"/>
      <c r="B19" s="7">
        <v>1948</v>
      </c>
      <c r="C19" s="7" t="s">
        <v>19</v>
      </c>
      <c r="D19" s="49">
        <f>[7]graphique3!D19</f>
        <v>-1.8838831336601691E-2</v>
      </c>
      <c r="E19" s="49">
        <f>[7]graphique3!E19</f>
        <v>-3.4286699153910472E-2</v>
      </c>
      <c r="F19" s="49">
        <f>[7]graphique3!F19</f>
        <v>-5.9949651844060092E-2</v>
      </c>
      <c r="G19" s="49">
        <f>[7]graphique3!G19</f>
        <v>-8.5992808062403281E-2</v>
      </c>
      <c r="H19" s="49">
        <f>[7]graphique3!H19</f>
        <v>0.909110906999408</v>
      </c>
      <c r="I19" s="49">
        <f>[7]graphique3!I19</f>
        <v>0.88197034248083428</v>
      </c>
    </row>
    <row r="20" spans="1:19" x14ac:dyDescent="0.2">
      <c r="A20" s="86"/>
      <c r="C20" s="7" t="s">
        <v>19</v>
      </c>
      <c r="D20" s="49">
        <f>[7]graphique3!D20</f>
        <v>-2.0240097304780269E-2</v>
      </c>
      <c r="E20" s="49">
        <f>[7]graphique3!E20</f>
        <v>-3.8333596049787144E-2</v>
      </c>
      <c r="F20" s="49">
        <f>[7]graphique3!F20</f>
        <v>-6.4771621634563292E-2</v>
      </c>
      <c r="G20" s="49">
        <f>[7]graphique3!G20</f>
        <v>-9.1215188604902075E-2</v>
      </c>
      <c r="H20" s="49">
        <f>[7]graphique3!H20</f>
        <v>0.90662120812324098</v>
      </c>
      <c r="I20" s="49">
        <f>[7]graphique3!I20</f>
        <v>0.87897876115467388</v>
      </c>
    </row>
    <row r="21" spans="1:19" x14ac:dyDescent="0.2">
      <c r="A21" s="86"/>
      <c r="C21" s="7" t="s">
        <v>19</v>
      </c>
      <c r="D21" s="49">
        <f>[7]graphique3!D21</f>
        <v>-5.225972064397566E-3</v>
      </c>
      <c r="E21" s="49">
        <f>[7]graphique3!E21</f>
        <v>-2.7662446344563607E-2</v>
      </c>
      <c r="F21" s="49">
        <f>[7]graphique3!F21</f>
        <v>-5.4759706976240774E-2</v>
      </c>
      <c r="G21" s="49">
        <f>[7]graphique3!G21</f>
        <v>-8.1934953401825439E-2</v>
      </c>
      <c r="H21" s="49">
        <f>[7]graphique3!H21</f>
        <v>0.88896272662817533</v>
      </c>
      <c r="I21" s="49">
        <f>[7]graphique3!I21</f>
        <v>0.86132937123968067</v>
      </c>
    </row>
    <row r="22" spans="1:19" x14ac:dyDescent="0.2">
      <c r="A22" s="86"/>
      <c r="C22" s="7" t="s">
        <v>19</v>
      </c>
      <c r="D22" s="49">
        <f>[7]graphique3!D22</f>
        <v>-3.2977226234135459E-3</v>
      </c>
      <c r="E22" s="49">
        <f>[7]graphique3!E22</f>
        <v>-3.0010122115152971E-2</v>
      </c>
      <c r="F22" s="49">
        <f>[7]graphique3!F22</f>
        <v>-5.8117596541243932E-2</v>
      </c>
      <c r="G22" s="49">
        <f>[7]graphique3!G22</f>
        <v>-8.5821992313535711E-2</v>
      </c>
      <c r="H22" s="49">
        <f>[7]graphique3!H22</f>
        <v>0.89426918326108285</v>
      </c>
      <c r="I22" s="49">
        <f>[7]graphique3!I22</f>
        <v>0.86606669041937989</v>
      </c>
    </row>
    <row r="23" spans="1:19" x14ac:dyDescent="0.2">
      <c r="A23" s="86"/>
      <c r="C23" s="7" t="s">
        <v>19</v>
      </c>
      <c r="D23" s="49">
        <f>[7]graphique3!D23</f>
        <v>-1.765500776792106E-2</v>
      </c>
      <c r="E23" s="49">
        <f>[7]graphique3!E23</f>
        <v>-4.9124841535164387E-2</v>
      </c>
      <c r="F23" s="49">
        <f>[7]graphique3!F23</f>
        <v>-7.7883524323547615E-2</v>
      </c>
      <c r="G23" s="49">
        <f>[7]graphique3!G23</f>
        <v>-0.10588359971584871</v>
      </c>
      <c r="H23" s="49">
        <f>[7]graphique3!H23</f>
        <v>0.88455895130111006</v>
      </c>
      <c r="I23" s="49">
        <f>[7]graphique3!I23</f>
        <v>0.85624514728503232</v>
      </c>
    </row>
    <row r="24" spans="1:19" x14ac:dyDescent="0.2">
      <c r="A24" s="86"/>
      <c r="B24" s="7">
        <v>1953</v>
      </c>
      <c r="C24" s="7" t="s">
        <v>19</v>
      </c>
      <c r="D24" s="49">
        <f>[7]graphique3!D24</f>
        <v>-2.2092115345324959E-2</v>
      </c>
      <c r="E24" s="49">
        <f>[7]graphique3!E24</f>
        <v>-5.3904363158905899E-2</v>
      </c>
      <c r="F24" s="49">
        <f>[7]graphique3!F24</f>
        <v>-8.2673515256295849E-2</v>
      </c>
      <c r="G24" s="49">
        <f>[7]graphique3!G24</f>
        <v>-0.11069703734030434</v>
      </c>
      <c r="H24" s="49">
        <f>[7]graphique3!H24</f>
        <v>0.85488555221862905</v>
      </c>
      <c r="I24" s="49">
        <f>[7]graphique3!I24</f>
        <v>0.82701048960823098</v>
      </c>
    </row>
    <row r="25" spans="1:19" x14ac:dyDescent="0.2">
      <c r="I25" s="7"/>
      <c r="K25" s="47"/>
      <c r="L25" s="47"/>
      <c r="M25" s="47"/>
      <c r="N25" s="47"/>
      <c r="O25" s="47"/>
      <c r="P25" s="47"/>
    </row>
    <row r="26" spans="1:19" x14ac:dyDescent="0.2">
      <c r="A26" s="86" t="s">
        <v>20</v>
      </c>
      <c r="B26" s="7">
        <v>1933</v>
      </c>
      <c r="C26" s="7" t="s">
        <v>19</v>
      </c>
      <c r="J26" s="49">
        <f>[7]graphique3!J26</f>
        <v>-9.8238498303546695E-3</v>
      </c>
      <c r="K26" s="49">
        <f>[7]graphique3!K26</f>
        <v>-1.9314587056675436E-2</v>
      </c>
      <c r="L26" s="49">
        <f>[7]graphique3!L26</f>
        <v>-2.5568356580709328E-2</v>
      </c>
      <c r="M26" s="49">
        <f>[7]graphique3!M26</f>
        <v>-3.0423165372363559E-2</v>
      </c>
      <c r="N26" s="47"/>
      <c r="O26" s="47"/>
      <c r="Q26" s="30"/>
      <c r="R26" s="52"/>
      <c r="S26" s="52"/>
    </row>
    <row r="27" spans="1:19" x14ac:dyDescent="0.2">
      <c r="A27" s="86"/>
      <c r="C27" s="7" t="s">
        <v>19</v>
      </c>
      <c r="J27" s="49">
        <f>[7]graphique3!J27</f>
        <v>-1.4316999280916232E-2</v>
      </c>
      <c r="K27" s="49">
        <f>[7]graphique3!K27</f>
        <v>-2.2007396034381621E-2</v>
      </c>
      <c r="L27" s="49">
        <f>[7]graphique3!L27</f>
        <v>-2.74144029611878E-2</v>
      </c>
      <c r="M27" s="49">
        <f>[7]graphique3!M27</f>
        <v>-3.255451128893605E-2</v>
      </c>
      <c r="N27" s="47"/>
      <c r="O27" s="47"/>
      <c r="Q27" s="24"/>
    </row>
    <row r="28" spans="1:19" x14ac:dyDescent="0.2">
      <c r="A28" s="86"/>
      <c r="C28" s="7" t="s">
        <v>19</v>
      </c>
      <c r="J28" s="49">
        <f>[7]graphique3!J28</f>
        <v>-1.1171616384862304E-2</v>
      </c>
      <c r="K28" s="49">
        <f>[7]graphique3!K28</f>
        <v>-1.7451816607522042E-2</v>
      </c>
      <c r="L28" s="49">
        <f>[7]graphique3!L28</f>
        <v>-2.2316660536645938E-2</v>
      </c>
      <c r="M28" s="49">
        <f>[7]graphique3!M28</f>
        <v>-2.6898098792477398E-2</v>
      </c>
      <c r="N28" s="47"/>
      <c r="O28" s="47"/>
      <c r="Q28" s="24"/>
    </row>
    <row r="29" spans="1:19" x14ac:dyDescent="0.2">
      <c r="A29" s="86"/>
      <c r="C29" s="7" t="s">
        <v>19</v>
      </c>
      <c r="J29" s="49">
        <f>[7]graphique3!J29</f>
        <v>-4.5168332051067628E-3</v>
      </c>
      <c r="K29" s="49">
        <f>[7]graphique3!K29</f>
        <v>-1.1174155381351358E-2</v>
      </c>
      <c r="L29" s="49">
        <f>[7]graphique3!L29</f>
        <v>-1.4882972533970418E-2</v>
      </c>
      <c r="M29" s="49">
        <f>[7]graphique3!M29</f>
        <v>-1.9696734072864541E-2</v>
      </c>
      <c r="N29" s="47"/>
      <c r="O29" s="47"/>
      <c r="Q29" s="24"/>
    </row>
    <row r="30" spans="1:19" x14ac:dyDescent="0.2">
      <c r="A30" s="86"/>
      <c r="C30" s="7" t="s">
        <v>19</v>
      </c>
      <c r="J30" s="49">
        <f>[7]graphique3!J30</f>
        <v>-5.581708331887647E-3</v>
      </c>
      <c r="K30" s="49">
        <f>[7]graphique3!K30</f>
        <v>-1.0700568987245807E-2</v>
      </c>
      <c r="L30" s="49">
        <f>[7]graphique3!L30</f>
        <v>-1.4166376172687456E-2</v>
      </c>
      <c r="M30" s="49">
        <f>[7]graphique3!M30</f>
        <v>-1.8987079125431183E-2</v>
      </c>
      <c r="N30" s="47"/>
      <c r="O30" s="47"/>
    </row>
    <row r="31" spans="1:19" x14ac:dyDescent="0.2">
      <c r="A31" s="86"/>
      <c r="B31" s="7">
        <v>1938</v>
      </c>
      <c r="C31" s="7" t="s">
        <v>19</v>
      </c>
      <c r="J31" s="49">
        <f>[7]graphique3!J31</f>
        <v>-3.6668276470275263E-3</v>
      </c>
      <c r="K31" s="49">
        <f>[7]graphique3!K31</f>
        <v>-8.4401646362894933E-3</v>
      </c>
      <c r="L31" s="49">
        <f>[7]graphique3!L31</f>
        <v>-1.2403816742261542E-2</v>
      </c>
      <c r="M31" s="49">
        <f>[7]graphique3!M31</f>
        <v>-1.6716259405709755E-2</v>
      </c>
      <c r="N31" s="47"/>
      <c r="O31" s="47"/>
    </row>
    <row r="32" spans="1:19" x14ac:dyDescent="0.2">
      <c r="A32" s="86"/>
      <c r="C32" s="7" t="s">
        <v>19</v>
      </c>
      <c r="J32" s="49">
        <f>[7]graphique3!J32</f>
        <v>-4.0599873676109288E-3</v>
      </c>
      <c r="K32" s="49">
        <f>[7]graphique3!K32</f>
        <v>-8.4596617120571427E-3</v>
      </c>
      <c r="L32" s="49">
        <f>[7]graphique3!L32</f>
        <v>-1.3269845163460525E-2</v>
      </c>
      <c r="M32" s="49">
        <f>[7]graphique3!M32</f>
        <v>-1.7607485993776151E-2</v>
      </c>
      <c r="N32" s="47"/>
      <c r="O32" s="47"/>
    </row>
    <row r="33" spans="1:15" x14ac:dyDescent="0.2">
      <c r="A33" s="86"/>
      <c r="C33" s="7" t="s">
        <v>19</v>
      </c>
      <c r="J33" s="49">
        <f>[7]graphique3!J33</f>
        <v>-9.145080339926337E-3</v>
      </c>
      <c r="K33" s="49">
        <f>[7]graphique3!K33</f>
        <v>-1.3385483052666514E-2</v>
      </c>
      <c r="L33" s="49">
        <f>[7]graphique3!L33</f>
        <v>-1.771288675136129E-2</v>
      </c>
      <c r="M33" s="49">
        <f>[7]graphique3!M33</f>
        <v>-2.3021352259423145E-2</v>
      </c>
      <c r="N33" s="47"/>
      <c r="O33" s="47"/>
    </row>
    <row r="34" spans="1:15" x14ac:dyDescent="0.2">
      <c r="A34" s="86"/>
      <c r="C34" s="7" t="s">
        <v>19</v>
      </c>
      <c r="J34" s="49">
        <f>[7]graphique3!J34</f>
        <v>8.0665237187860228E-4</v>
      </c>
      <c r="K34" s="49">
        <f>[7]graphique3!K34</f>
        <v>-1.4896703686637647E-3</v>
      </c>
      <c r="L34" s="49">
        <f>[7]graphique3!L34</f>
        <v>-6.279602150250807E-3</v>
      </c>
      <c r="M34" s="49">
        <f>[7]graphique3!M34</f>
        <v>-1.2735632722336909E-2</v>
      </c>
      <c r="N34" s="47"/>
      <c r="O34" s="47"/>
    </row>
    <row r="35" spans="1:15" x14ac:dyDescent="0.2">
      <c r="A35" s="86"/>
      <c r="C35" s="7" t="s">
        <v>19</v>
      </c>
      <c r="J35" s="49">
        <f>[7]graphique3!J35</f>
        <v>-4.9848899979315631E-3</v>
      </c>
      <c r="K35" s="49">
        <f>[7]graphique3!K35</f>
        <v>-7.6531284200330729E-3</v>
      </c>
      <c r="L35" s="49">
        <f>[7]graphique3!L35</f>
        <v>-1.2665399687369017E-2</v>
      </c>
      <c r="M35" s="49">
        <f>[7]graphique3!M35</f>
        <v>-2.0397301575914684E-2</v>
      </c>
      <c r="N35" s="47"/>
      <c r="O35" s="47"/>
    </row>
    <row r="36" spans="1:15" x14ac:dyDescent="0.2">
      <c r="A36" s="86"/>
      <c r="B36" s="7">
        <v>1943</v>
      </c>
      <c r="C36" s="7" t="s">
        <v>19</v>
      </c>
      <c r="J36" s="49">
        <f>[7]graphique3!J36</f>
        <v>-5.5502373941330729E-3</v>
      </c>
      <c r="K36" s="49">
        <f>[7]graphique3!K36</f>
        <v>-9.1244992134836833E-3</v>
      </c>
      <c r="L36" s="49">
        <f>[7]graphique3!L36</f>
        <v>-1.3406288671192645E-2</v>
      </c>
      <c r="M36" s="49">
        <f>[7]graphique3!M36</f>
        <v>-2.2422341108091048E-2</v>
      </c>
      <c r="N36" s="47"/>
      <c r="O36" s="47"/>
    </row>
    <row r="37" spans="1:15" x14ac:dyDescent="0.2">
      <c r="A37" s="86"/>
      <c r="C37" s="7" t="s">
        <v>19</v>
      </c>
      <c r="J37" s="49">
        <f>[7]graphique3!J37</f>
        <v>-1.1978530632367201E-3</v>
      </c>
      <c r="K37" s="49">
        <f>[7]graphique3!K37</f>
        <v>-6.2475527200678282E-3</v>
      </c>
      <c r="L37" s="49">
        <f>[7]graphique3!L37</f>
        <v>-1.0503944992424019E-2</v>
      </c>
      <c r="M37" s="49">
        <f>[7]graphique3!M37</f>
        <v>-2.0324214931935813E-2</v>
      </c>
      <c r="N37" s="47"/>
      <c r="O37" s="47"/>
    </row>
    <row r="38" spans="1:15" x14ac:dyDescent="0.2">
      <c r="A38" s="86"/>
      <c r="C38" s="7" t="s">
        <v>19</v>
      </c>
      <c r="J38" s="49">
        <f>[7]graphique3!J38</f>
        <v>6.6543207604796706E-4</v>
      </c>
      <c r="K38" s="49">
        <f>[7]graphique3!K38</f>
        <v>-3.7486636643027094E-3</v>
      </c>
      <c r="L38" s="49">
        <f>[7]graphique3!L38</f>
        <v>-9.4631154579960519E-3</v>
      </c>
      <c r="M38" s="49">
        <f>[7]graphique3!M38</f>
        <v>-1.9178492591758411E-2</v>
      </c>
      <c r="N38" s="47"/>
      <c r="O38" s="47"/>
    </row>
    <row r="39" spans="1:15" x14ac:dyDescent="0.2">
      <c r="A39" s="86"/>
      <c r="C39" s="7" t="s">
        <v>19</v>
      </c>
      <c r="J39" s="49">
        <f>[7]graphique3!J39</f>
        <v>-9.6823299533776996E-4</v>
      </c>
      <c r="K39" s="49">
        <f>[7]graphique3!K39</f>
        <v>-6.9736363932548784E-3</v>
      </c>
      <c r="L39" s="49">
        <f>[7]graphique3!L39</f>
        <v>-1.4387344288916748E-2</v>
      </c>
      <c r="M39" s="49">
        <f>[7]graphique3!M39</f>
        <v>-2.3571837002889451E-2</v>
      </c>
      <c r="N39" s="47"/>
      <c r="O39" s="47"/>
    </row>
    <row r="40" spans="1:15" x14ac:dyDescent="0.2">
      <c r="A40" s="86"/>
      <c r="C40" s="7" t="s">
        <v>19</v>
      </c>
      <c r="J40" s="49">
        <f>[7]graphique3!J40</f>
        <v>-3.0069356759130361E-3</v>
      </c>
      <c r="K40" s="49">
        <f>[7]graphique3!K40</f>
        <v>-9.1849216758268515E-3</v>
      </c>
      <c r="L40" s="49">
        <f>[7]graphique3!L40</f>
        <v>-1.8254003487381931E-2</v>
      </c>
      <c r="M40" s="49">
        <f>[7]graphique3!M40</f>
        <v>-2.6823418960805312E-2</v>
      </c>
      <c r="N40" s="47"/>
      <c r="O40" s="47"/>
    </row>
    <row r="41" spans="1:15" x14ac:dyDescent="0.2">
      <c r="A41" s="86"/>
      <c r="B41" s="7">
        <v>1948</v>
      </c>
      <c r="C41" s="7" t="s">
        <v>19</v>
      </c>
      <c r="J41" s="49">
        <f>[7]graphique3!J41</f>
        <v>-8.7565946222555313E-3</v>
      </c>
      <c r="K41" s="49">
        <f>[7]graphique3!K41</f>
        <v>-1.3366193443753449E-2</v>
      </c>
      <c r="L41" s="49">
        <f>[7]graphique3!L41</f>
        <v>-2.4099890454882145E-2</v>
      </c>
      <c r="M41" s="49">
        <f>[7]graphique3!M41</f>
        <v>-3.1801611818965236E-2</v>
      </c>
      <c r="N41" s="47"/>
      <c r="O41" s="47"/>
    </row>
    <row r="42" spans="1:15" x14ac:dyDescent="0.2">
      <c r="A42" s="86"/>
      <c r="C42" s="7" t="s">
        <v>19</v>
      </c>
      <c r="J42" s="49">
        <f>[7]graphique3!J42</f>
        <v>-9.8050208944322481E-4</v>
      </c>
      <c r="K42" s="49">
        <f>[7]graphique3!K42</f>
        <v>-4.8370673453203006E-3</v>
      </c>
      <c r="L42" s="49">
        <f>[7]graphique3!L42</f>
        <v>-1.6481056015378082E-2</v>
      </c>
      <c r="M42" s="49">
        <f>[7]graphique3!M42</f>
        <v>-2.3232935396161669E-2</v>
      </c>
      <c r="N42" s="47"/>
      <c r="O42" s="47"/>
    </row>
    <row r="43" spans="1:15" x14ac:dyDescent="0.2">
      <c r="A43" s="86"/>
      <c r="C43" s="7" t="s">
        <v>19</v>
      </c>
      <c r="J43" s="49">
        <f>[7]graphique3!J43</f>
        <v>-9.6060584268633509E-3</v>
      </c>
      <c r="K43" s="49">
        <f>[7]graphique3!K43</f>
        <v>-1.5921965927998549E-2</v>
      </c>
      <c r="L43" s="49">
        <f>[7]graphique3!L43</f>
        <v>-2.7155922636197927E-2</v>
      </c>
      <c r="M43" s="49">
        <f>[7]graphique3!M43</f>
        <v>-3.2972970461332851E-2</v>
      </c>
      <c r="N43" s="47"/>
      <c r="O43" s="47"/>
    </row>
    <row r="44" spans="1:15" x14ac:dyDescent="0.2">
      <c r="A44" s="86"/>
      <c r="C44" s="7" t="s">
        <v>19</v>
      </c>
      <c r="J44" s="49">
        <f>[7]graphique3!J44</f>
        <v>-6.2153928783753587E-3</v>
      </c>
      <c r="K44" s="49">
        <f>[7]graphique3!K44</f>
        <v>-1.4347126602558991E-2</v>
      </c>
      <c r="L44" s="49">
        <f>[7]graphique3!L44</f>
        <v>-2.4408258122235127E-2</v>
      </c>
      <c r="M44" s="49">
        <f>[7]graphique3!M44</f>
        <v>-2.9212887385351438E-2</v>
      </c>
      <c r="N44" s="47"/>
      <c r="O44" s="47"/>
    </row>
    <row r="45" spans="1:15" x14ac:dyDescent="0.2">
      <c r="A45" s="86"/>
      <c r="C45" s="7" t="s">
        <v>19</v>
      </c>
      <c r="J45" s="49">
        <f>[7]graphique3!J45</f>
        <v>1.141655147012921E-3</v>
      </c>
      <c r="K45" s="49">
        <f>[7]graphique3!K45</f>
        <v>-9.5169234857394036E-3</v>
      </c>
      <c r="L45" s="49">
        <f>[7]graphique3!L45</f>
        <v>-1.8538828645964789E-2</v>
      </c>
      <c r="M45" s="49">
        <f>[7]graphique3!M45</f>
        <v>-2.2445738669627957E-2</v>
      </c>
      <c r="N45" s="47"/>
      <c r="O45" s="47"/>
    </row>
    <row r="46" spans="1:15" x14ac:dyDescent="0.2">
      <c r="A46" s="86"/>
      <c r="B46" s="7">
        <v>1953</v>
      </c>
      <c r="C46" s="7" t="s">
        <v>19</v>
      </c>
      <c r="J46" s="49">
        <f>[7]graphique3!J46</f>
        <v>-4.6551254430413636E-3</v>
      </c>
      <c r="K46" s="49">
        <f>[7]graphique3!K46</f>
        <v>-1.9973769967234434E-2</v>
      </c>
      <c r="L46" s="49">
        <f>[7]graphique3!L46</f>
        <v>-2.6804610706005927E-2</v>
      </c>
      <c r="M46" s="49">
        <f>[7]graphique3!M46</f>
        <v>-2.9357891635840794E-2</v>
      </c>
      <c r="N46" s="47"/>
      <c r="O46" s="47"/>
    </row>
    <row r="47" spans="1:15" x14ac:dyDescent="0.2">
      <c r="J47" s="53"/>
      <c r="K47" s="53"/>
      <c r="L47" s="53"/>
      <c r="M47" s="53"/>
    </row>
    <row r="48" spans="1:15" x14ac:dyDescent="0.2">
      <c r="J48" s="54"/>
      <c r="K48" s="54"/>
      <c r="L48" s="54"/>
      <c r="M48" s="54"/>
    </row>
    <row r="51" spans="1:13" x14ac:dyDescent="0.2">
      <c r="A51" s="80" t="s">
        <v>104</v>
      </c>
      <c r="B51" s="81"/>
      <c r="C51" s="81"/>
      <c r="D51" s="81"/>
      <c r="E51" s="81"/>
      <c r="F51" s="81"/>
      <c r="G51" s="81"/>
      <c r="H51" s="81"/>
      <c r="I51" s="81"/>
      <c r="J51" s="81"/>
      <c r="K51" s="81"/>
      <c r="L51" s="81"/>
      <c r="M51" s="81"/>
    </row>
    <row r="52" spans="1:13" x14ac:dyDescent="0.2">
      <c r="A52" s="81"/>
      <c r="B52" s="81"/>
      <c r="C52" s="81"/>
      <c r="D52" s="81"/>
      <c r="E52" s="81"/>
      <c r="F52" s="81"/>
      <c r="G52" s="81"/>
      <c r="H52" s="81"/>
      <c r="I52" s="81"/>
      <c r="J52" s="81"/>
      <c r="K52" s="81"/>
      <c r="L52" s="81"/>
      <c r="M52" s="81"/>
    </row>
    <row r="53" spans="1:13" x14ac:dyDescent="0.2">
      <c r="A53" s="81"/>
      <c r="B53" s="81"/>
      <c r="C53" s="81"/>
      <c r="D53" s="81"/>
      <c r="E53" s="81"/>
      <c r="F53" s="81"/>
      <c r="G53" s="81"/>
      <c r="H53" s="81"/>
      <c r="I53" s="81"/>
      <c r="J53" s="81"/>
      <c r="K53" s="81"/>
      <c r="L53" s="81"/>
      <c r="M53" s="81"/>
    </row>
    <row r="54" spans="1:13" x14ac:dyDescent="0.2">
      <c r="A54" s="81"/>
      <c r="B54" s="81"/>
      <c r="C54" s="81"/>
      <c r="D54" s="81"/>
      <c r="E54" s="81"/>
      <c r="F54" s="81"/>
      <c r="G54" s="81"/>
      <c r="H54" s="81"/>
      <c r="I54" s="81"/>
      <c r="J54" s="81"/>
      <c r="K54" s="81"/>
      <c r="L54" s="81"/>
      <c r="M54" s="81"/>
    </row>
    <row r="55" spans="1:13" x14ac:dyDescent="0.2">
      <c r="A55" s="81"/>
      <c r="B55" s="81"/>
      <c r="C55" s="81"/>
      <c r="D55" s="81"/>
      <c r="E55" s="81"/>
      <c r="F55" s="81"/>
      <c r="G55" s="81"/>
      <c r="H55" s="81"/>
      <c r="I55" s="81"/>
      <c r="J55" s="81"/>
      <c r="K55" s="81"/>
      <c r="L55" s="81"/>
      <c r="M55" s="81"/>
    </row>
    <row r="56" spans="1:13" x14ac:dyDescent="0.2">
      <c r="A56" s="81"/>
      <c r="B56" s="81"/>
      <c r="C56" s="81"/>
      <c r="D56" s="81"/>
      <c r="E56" s="81"/>
      <c r="F56" s="81"/>
      <c r="G56" s="81"/>
      <c r="H56" s="81"/>
      <c r="I56" s="81"/>
      <c r="J56" s="81"/>
      <c r="K56" s="81"/>
      <c r="L56" s="81"/>
      <c r="M56" s="81"/>
    </row>
  </sheetData>
  <mergeCells count="3">
    <mergeCell ref="A4:A24"/>
    <mergeCell ref="A26:A46"/>
    <mergeCell ref="A51:M5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L21"/>
  <sheetViews>
    <sheetView showGridLines="0" tabSelected="1" workbookViewId="0">
      <selection activeCell="B29" sqref="B29"/>
    </sheetView>
  </sheetViews>
  <sheetFormatPr baseColWidth="10" defaultColWidth="10.85546875" defaultRowHeight="11.25" x14ac:dyDescent="0.2"/>
  <cols>
    <col min="1" max="1" width="27.42578125" style="7" bestFit="1" customWidth="1"/>
    <col min="2" max="2" width="12.42578125" style="7" customWidth="1"/>
    <col min="3" max="3" width="10.85546875" style="7"/>
    <col min="4" max="4" width="13" style="7" customWidth="1"/>
    <col min="5" max="16384" width="10.85546875" style="7"/>
  </cols>
  <sheetData>
    <row r="2" spans="1:12" ht="12.75" customHeight="1" x14ac:dyDescent="0.2">
      <c r="A2" s="55" t="s">
        <v>90</v>
      </c>
      <c r="F2" s="45"/>
    </row>
    <row r="3" spans="1:12" s="39" customFormat="1" ht="28.5" customHeight="1" x14ac:dyDescent="0.25">
      <c r="E3" s="37"/>
      <c r="K3" s="39" t="s">
        <v>47</v>
      </c>
    </row>
    <row r="4" spans="1:12" ht="15" customHeight="1" x14ac:dyDescent="0.2">
      <c r="A4" s="25"/>
      <c r="B4" s="73" t="s">
        <v>0</v>
      </c>
      <c r="C4" s="74"/>
      <c r="D4" s="74"/>
      <c r="E4" s="74"/>
      <c r="F4" s="74"/>
      <c r="G4" s="74"/>
      <c r="H4" s="74"/>
      <c r="I4" s="74"/>
      <c r="J4" s="74"/>
      <c r="K4" s="74"/>
      <c r="L4" s="75"/>
    </row>
    <row r="5" spans="1:12" x14ac:dyDescent="0.2">
      <c r="A5" s="26"/>
      <c r="B5" s="38" t="s">
        <v>58</v>
      </c>
      <c r="C5" s="38" t="s">
        <v>57</v>
      </c>
      <c r="D5" s="38" t="s">
        <v>56</v>
      </c>
      <c r="E5" s="38" t="s">
        <v>55</v>
      </c>
      <c r="F5" s="38" t="s">
        <v>54</v>
      </c>
      <c r="G5" s="38" t="s">
        <v>53</v>
      </c>
      <c r="H5" s="38" t="s">
        <v>52</v>
      </c>
      <c r="I5" s="38" t="s">
        <v>51</v>
      </c>
      <c r="J5" s="38" t="s">
        <v>50</v>
      </c>
      <c r="K5" s="38" t="s">
        <v>49</v>
      </c>
      <c r="L5" s="38" t="s">
        <v>48</v>
      </c>
    </row>
    <row r="6" spans="1:12" x14ac:dyDescent="0.2">
      <c r="A6" s="22" t="s">
        <v>29</v>
      </c>
      <c r="B6" s="5"/>
      <c r="C6" s="5"/>
      <c r="D6" s="5"/>
      <c r="E6" s="5"/>
      <c r="F6" s="5"/>
      <c r="G6" s="5"/>
      <c r="H6" s="5"/>
      <c r="I6" s="5"/>
      <c r="J6" s="5"/>
      <c r="K6" s="5"/>
      <c r="L6" s="5"/>
    </row>
    <row r="7" spans="1:12" x14ac:dyDescent="0.2">
      <c r="A7" s="4" t="s">
        <v>3</v>
      </c>
      <c r="B7" s="5">
        <f>[8]Feuil1!K$2*100</f>
        <v>1.9087999999999994</v>
      </c>
      <c r="C7" s="5">
        <f>[8]Feuil1!L$2*100</f>
        <v>1</v>
      </c>
      <c r="D7" s="5">
        <f>[8]Feuil1!M$2*100</f>
        <v>0.89999999999999991</v>
      </c>
      <c r="E7" s="5">
        <f>[8]Feuil1!N$2*100</f>
        <v>2.1</v>
      </c>
      <c r="F7" s="5">
        <f>[8]Feuil1!O$2*100</f>
        <v>2.1</v>
      </c>
      <c r="G7" s="5">
        <f>[8]Feuil1!P$2*100</f>
        <v>1.3</v>
      </c>
      <c r="H7" s="5">
        <f>[8]Feuil1!Q$2*100</f>
        <v>0</v>
      </c>
      <c r="I7" s="5">
        <f>[8]Feuil1!R$2*100</f>
        <v>0.1</v>
      </c>
      <c r="J7" s="5">
        <f>[8]Feuil1!S$2*100</f>
        <v>0</v>
      </c>
      <c r="K7" s="5">
        <f>[8]Feuil1!T$2*100</f>
        <v>0.8</v>
      </c>
      <c r="L7" s="5">
        <f>[8]Feuil1!U$2*100</f>
        <v>0</v>
      </c>
    </row>
    <row r="8" spans="1:12" x14ac:dyDescent="0.2">
      <c r="A8" s="6" t="s">
        <v>42</v>
      </c>
      <c r="B8" s="5">
        <f>[8]Feuil1!K$74*100</f>
        <v>1.46</v>
      </c>
      <c r="C8" s="5">
        <f>[8]Feuil1!L$74*100</f>
        <v>1.3</v>
      </c>
      <c r="D8" s="5">
        <f>[8]Feuil1!M$74*100</f>
        <v>0.72</v>
      </c>
      <c r="E8" s="5">
        <f>[8]Feuil1!N$74*100</f>
        <v>0.41000000000000003</v>
      </c>
      <c r="F8" s="5">
        <f>[8]Feuil1!O$74*100</f>
        <v>2.2999999999999998</v>
      </c>
      <c r="G8" s="5">
        <f>[8]Feuil1!P$74*100</f>
        <v>0.51</v>
      </c>
      <c r="H8" s="5">
        <f>[8]Feuil1!Q$74*100</f>
        <v>0</v>
      </c>
      <c r="I8" s="5">
        <f>[8]Feuil1!R$74*100</f>
        <v>0</v>
      </c>
      <c r="J8" s="5">
        <f>[8]Feuil1!S$74*100</f>
        <v>0</v>
      </c>
      <c r="K8" s="5">
        <f>[8]Feuil1!T$74*100</f>
        <v>0</v>
      </c>
      <c r="L8" s="5">
        <f>[8]Feuil1!U$74*100</f>
        <v>0.6</v>
      </c>
    </row>
    <row r="9" spans="1:12" x14ac:dyDescent="0.2">
      <c r="A9" s="6" t="s">
        <v>43</v>
      </c>
      <c r="B9" s="5">
        <f>[8]Feuil1!K$76*100</f>
        <v>1.4599999999999946</v>
      </c>
      <c r="C9" s="5">
        <f>[8]Feuil1!L$76*100</f>
        <v>1.3</v>
      </c>
      <c r="D9" s="5">
        <f>[8]Feuil1!M$76*100</f>
        <v>0.72</v>
      </c>
      <c r="E9" s="5">
        <f>[8]Feuil1!N$76*100</f>
        <v>2.11</v>
      </c>
      <c r="F9" s="5">
        <f>[8]Feuil1!O$76*100</f>
        <v>2.2999999999999998</v>
      </c>
      <c r="G9" s="5">
        <f>[8]Feuil1!P$76*100</f>
        <v>0.8</v>
      </c>
      <c r="H9" s="5">
        <f>[8]Feuil1!Q$76*100</f>
        <v>0</v>
      </c>
      <c r="I9" s="5">
        <f>[8]Feuil1!R$76*100</f>
        <v>0</v>
      </c>
      <c r="J9" s="5">
        <f>[8]Feuil1!S$76*100</f>
        <v>0</v>
      </c>
      <c r="K9" s="5">
        <f>[8]Feuil1!T$76*100</f>
        <v>0</v>
      </c>
      <c r="L9" s="5">
        <f>[8]Feuil1!U$76*100</f>
        <v>0.6</v>
      </c>
    </row>
    <row r="10" spans="1:12" x14ac:dyDescent="0.2">
      <c r="A10" s="6" t="s">
        <v>4</v>
      </c>
      <c r="B10" s="5">
        <f>[8]Feuil1!K$12*100</f>
        <v>1.7065999999999804</v>
      </c>
      <c r="C10" s="5">
        <f>[8]Feuil1!L$12*100</f>
        <v>2.7</v>
      </c>
      <c r="D10" s="5">
        <f>[8]Feuil1!M$12*100</f>
        <v>0.73</v>
      </c>
      <c r="E10" s="5">
        <f>[8]Feuil1!N$12*100</f>
        <v>2.52</v>
      </c>
      <c r="F10" s="5">
        <f>[8]Feuil1!O$12*100</f>
        <v>2.11</v>
      </c>
      <c r="G10" s="5">
        <f>[8]Feuil1!P$12*100</f>
        <v>1.3</v>
      </c>
      <c r="H10" s="5">
        <f>[8]Feuil1!Q$12*100</f>
        <v>0</v>
      </c>
      <c r="I10" s="5">
        <f>[8]Feuil1!R$12*100</f>
        <v>0.1</v>
      </c>
      <c r="J10" s="5">
        <f>[8]Feuil1!S$12*100</f>
        <v>0</v>
      </c>
      <c r="K10" s="5">
        <f>[8]Feuil1!T$12*100</f>
        <v>0.8</v>
      </c>
      <c r="L10" s="5">
        <f>[8]Feuil1!U$12*100</f>
        <v>0</v>
      </c>
    </row>
    <row r="11" spans="1:12" x14ac:dyDescent="0.2">
      <c r="A11" s="6" t="s">
        <v>5</v>
      </c>
      <c r="B11" s="5">
        <f>[8]Feuil1!K$14*100</f>
        <v>1.4999999999999902</v>
      </c>
      <c r="C11" s="5">
        <f>[8]Feuil1!L$14*100</f>
        <v>2.8</v>
      </c>
      <c r="D11" s="5">
        <f>[8]Feuil1!M$14*100</f>
        <v>1.2</v>
      </c>
      <c r="E11" s="5">
        <f>[8]Feuil1!N$14*100</f>
        <v>2.1</v>
      </c>
      <c r="F11" s="5">
        <f>[8]Feuil1!O$14*100</f>
        <v>2.1</v>
      </c>
      <c r="G11" s="5">
        <f>[8]Feuil1!P$14*100</f>
        <v>1.3</v>
      </c>
      <c r="H11" s="5">
        <f>[8]Feuil1!Q$14*100</f>
        <v>0</v>
      </c>
      <c r="I11" s="5">
        <f>[8]Feuil1!R$14*100</f>
        <v>0.1</v>
      </c>
      <c r="J11" s="5">
        <f>[8]Feuil1!S$14*100</f>
        <v>0</v>
      </c>
      <c r="K11" s="5">
        <f>[8]Feuil1!T$14*100</f>
        <v>0.76</v>
      </c>
      <c r="L11" s="5">
        <f>[8]Feuil1!U$14*100</f>
        <v>0</v>
      </c>
    </row>
    <row r="12" spans="1:12" x14ac:dyDescent="0.2">
      <c r="A12" s="32" t="s">
        <v>37</v>
      </c>
      <c r="B12" s="33">
        <f>[8]Feuil1!K$32*100</f>
        <v>1.9087999999999994</v>
      </c>
      <c r="C12" s="33">
        <f>[8]Feuil1!L$32*100</f>
        <v>1</v>
      </c>
      <c r="D12" s="33">
        <f>[8]Feuil1!M$32*100</f>
        <v>0.90000000000000013</v>
      </c>
      <c r="E12" s="33">
        <f>[8]Feuil1!N$32*100</f>
        <v>2.1</v>
      </c>
      <c r="F12" s="33">
        <f>[8]Feuil1!O$32*100</f>
        <v>2.1</v>
      </c>
      <c r="G12" s="33">
        <f>[8]Feuil1!P$32*100</f>
        <v>1.3</v>
      </c>
      <c r="H12" s="33">
        <f>[8]Feuil1!Q$32*100</f>
        <v>0</v>
      </c>
      <c r="I12" s="33">
        <f>[8]Feuil1!R$32*100</f>
        <v>0.1</v>
      </c>
      <c r="J12" s="33">
        <f>[8]Feuil1!S$32*100</f>
        <v>0</v>
      </c>
      <c r="K12" s="33">
        <f>[8]Feuil1!T$32*100</f>
        <v>0.8</v>
      </c>
      <c r="L12" s="33">
        <f>[8]Feuil1!V$32*100</f>
        <v>0.1795143340544314</v>
      </c>
    </row>
    <row r="13" spans="1:12" x14ac:dyDescent="0.2">
      <c r="A13" s="34" t="s">
        <v>6</v>
      </c>
      <c r="B13" s="35">
        <f>[8]Feuil1!K$77*100</f>
        <v>1.6</v>
      </c>
      <c r="C13" s="35">
        <f>[8]Feuil1!L$77*100</f>
        <v>1</v>
      </c>
      <c r="D13" s="35">
        <f>[8]Feuil1!M$77*100</f>
        <v>0.5</v>
      </c>
      <c r="E13" s="35">
        <f>[8]Feuil1!N$77*100</f>
        <v>0.5</v>
      </c>
      <c r="F13" s="35">
        <f>[8]Feuil1!O$77*100</f>
        <v>1.7000000000000002</v>
      </c>
      <c r="G13" s="35">
        <f>[8]Feuil1!P$77*100</f>
        <v>1</v>
      </c>
      <c r="H13" s="35">
        <f>[8]Feuil1!Q$77*100</f>
        <v>1</v>
      </c>
      <c r="I13" s="35">
        <f>[8]Feuil1!R$77*100</f>
        <v>0</v>
      </c>
      <c r="J13" s="35">
        <f>[8]Feuil1!S$77*100</f>
        <v>0.2</v>
      </c>
      <c r="K13" s="35">
        <f>[8]Feuil1!T$77*100</f>
        <v>0.3</v>
      </c>
      <c r="L13" s="35">
        <f>[8]Feuil1!U$77*100</f>
        <v>1.0999999999999999</v>
      </c>
    </row>
    <row r="14" spans="1:12" x14ac:dyDescent="0.2">
      <c r="A14" s="23"/>
      <c r="B14" s="23"/>
      <c r="C14" s="23"/>
      <c r="D14" s="23"/>
      <c r="E14" s="23"/>
      <c r="F14" s="23"/>
      <c r="G14" s="23"/>
    </row>
    <row r="15" spans="1:12" x14ac:dyDescent="0.2">
      <c r="A15" s="36" t="s">
        <v>89</v>
      </c>
      <c r="B15" s="23"/>
      <c r="C15" s="23"/>
      <c r="D15" s="23"/>
      <c r="E15" s="23"/>
      <c r="F15" s="23"/>
      <c r="G15" s="23"/>
    </row>
    <row r="16" spans="1:12" x14ac:dyDescent="0.2">
      <c r="A16" s="23" t="s">
        <v>105</v>
      </c>
      <c r="B16" s="23"/>
      <c r="C16" s="23"/>
      <c r="D16" s="23"/>
      <c r="E16" s="23"/>
      <c r="F16" s="23"/>
      <c r="G16" s="23"/>
    </row>
    <row r="17" spans="1:8" x14ac:dyDescent="0.2">
      <c r="A17" s="23" t="s">
        <v>106</v>
      </c>
      <c r="B17" s="56"/>
      <c r="C17" s="56"/>
      <c r="D17" s="57"/>
      <c r="E17" s="57"/>
      <c r="F17" s="23"/>
      <c r="G17" s="23"/>
    </row>
    <row r="18" spans="1:8" x14ac:dyDescent="0.2">
      <c r="B18" s="58"/>
      <c r="C18" s="58"/>
      <c r="D18" s="59"/>
      <c r="E18" s="59"/>
      <c r="F18" s="60"/>
    </row>
    <row r="19" spans="1:8" x14ac:dyDescent="0.2">
      <c r="B19" s="58"/>
      <c r="C19" s="58"/>
      <c r="D19" s="59"/>
      <c r="E19" s="59"/>
      <c r="F19" s="60"/>
    </row>
    <row r="20" spans="1:8" x14ac:dyDescent="0.2">
      <c r="B20" s="58"/>
      <c r="C20" s="58"/>
      <c r="D20" s="59"/>
      <c r="E20" s="59"/>
      <c r="F20" s="60"/>
      <c r="G20" s="47"/>
      <c r="H20" s="47"/>
    </row>
    <row r="21" spans="1:8" x14ac:dyDescent="0.2">
      <c r="B21" s="58"/>
      <c r="C21" s="8"/>
      <c r="D21" s="59"/>
      <c r="E21" s="59"/>
      <c r="F21" s="60"/>
    </row>
  </sheetData>
  <mergeCells count="1">
    <mergeCell ref="B4:L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F.4_Tableau1</vt:lpstr>
      <vt:lpstr>F.4_Graphique1</vt:lpstr>
      <vt:lpstr>F.4_Graphique2</vt:lpstr>
      <vt:lpstr>F.4_Graphique3</vt:lpstr>
      <vt:lpstr>F.4_Graphique 4a</vt:lpstr>
      <vt:lpstr>F.4_Graphique 4b</vt:lpstr>
      <vt:lpstr>Tableau Complémentaire</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CHELOUDKO, Pierre (DREES/OS/RETR)</dc:creator>
  <cp:lastModifiedBy>Mathilde D</cp:lastModifiedBy>
  <dcterms:created xsi:type="dcterms:W3CDTF">2018-11-16T16:47:08Z</dcterms:created>
  <dcterms:modified xsi:type="dcterms:W3CDTF">2020-06-09T08:48:22Z</dcterms:modified>
</cp:coreProperties>
</file>