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59B481D0-679C-4A2A-9E66-5CA5C1B6420A}" xr6:coauthVersionLast="45" xr6:coauthVersionMax="45" xr10:uidLastSave="{00000000-0000-0000-0000-000000000000}"/>
  <bookViews>
    <workbookView xWindow="-110" yWindow="-110" windowWidth="19420" windowHeight="10420" activeTab="5" xr2:uid="{00000000-000D-0000-FFFF-FFFF00000000}"/>
  </bookViews>
  <sheets>
    <sheet name="schéma" sheetId="15" r:id="rId1"/>
    <sheet name="Tableau 1" sheetId="6" r:id="rId2"/>
    <sheet name=" Graphique 1" sheetId="13" r:id="rId3"/>
    <sheet name="Tableau 2" sheetId="5" r:id="rId4"/>
    <sheet name="Graphique 2" sheetId="14" r:id="rId5"/>
    <sheet name="carteetdonnées_RSA" sheetId="4" r:id="rId6"/>
  </sheets>
  <definedNames>
    <definedName name="_xlnm._FilterDatabase" localSheetId="5" hidden="1">carteetdonnées_RSA!$F$1:$F$837</definedName>
    <definedName name="_xlnm.Print_Area" localSheetId="1">'Tableau 1'!$B$1:$E$8</definedName>
    <definedName name="_xlnm.Print_Area" localSheetId="3">'Tableau 2'!$B$1:$E$28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3" l="1"/>
  <c r="V8" i="13"/>
  <c r="U8" i="13"/>
  <c r="T8" i="13"/>
  <c r="T7" i="13"/>
  <c r="S7" i="13"/>
  <c r="R7" i="13"/>
  <c r="Q7" i="13"/>
  <c r="P7" i="13"/>
  <c r="O7" i="13"/>
  <c r="N7" i="13"/>
  <c r="M7" i="13"/>
  <c r="L7" i="13"/>
  <c r="K7" i="13"/>
  <c r="J7" i="13"/>
  <c r="I7" i="13"/>
  <c r="F7" i="13" l="1"/>
  <c r="G7" i="13"/>
  <c r="H7" i="13"/>
  <c r="E7" i="13"/>
  <c r="D7" i="13"/>
  <c r="C7" i="13"/>
  <c r="F100" i="4" l="1"/>
  <c r="C118" i="15" l="1"/>
  <c r="D118" i="15" s="1"/>
  <c r="E118" i="15" s="1"/>
  <c r="F118" i="15" s="1"/>
  <c r="C117" i="15"/>
  <c r="D117" i="15" s="1"/>
  <c r="E117" i="15" s="1"/>
  <c r="F117" i="15" s="1"/>
  <c r="C116" i="15" l="1"/>
  <c r="D116" i="15" s="1"/>
  <c r="E116" i="15" s="1"/>
  <c r="F116" i="15" s="1"/>
  <c r="D6" i="15"/>
  <c r="E6" i="15" s="1"/>
  <c r="F6" i="15" s="1"/>
  <c r="E4" i="15"/>
  <c r="C6" i="15"/>
  <c r="C7" i="15"/>
  <c r="D7" i="15" s="1"/>
  <c r="E7" i="15" s="1"/>
  <c r="F7" i="15" s="1"/>
  <c r="C8" i="15"/>
  <c r="D8" i="15" s="1"/>
  <c r="E8" i="15" s="1"/>
  <c r="F8" i="15" s="1"/>
  <c r="C9" i="15"/>
  <c r="D9" i="15" s="1"/>
  <c r="E9" i="15" s="1"/>
  <c r="F9" i="15" s="1"/>
  <c r="C10" i="15"/>
  <c r="D10" i="15" s="1"/>
  <c r="E10" i="15" s="1"/>
  <c r="F10" i="15" s="1"/>
  <c r="C11" i="15"/>
  <c r="D11" i="15" s="1"/>
  <c r="E11" i="15" s="1"/>
  <c r="F11" i="15" s="1"/>
  <c r="C12" i="15"/>
  <c r="D12" i="15" s="1"/>
  <c r="E12" i="15" s="1"/>
  <c r="F12" i="15" s="1"/>
  <c r="C13" i="15"/>
  <c r="D13" i="15" s="1"/>
  <c r="E13" i="15" s="1"/>
  <c r="F13" i="15" s="1"/>
  <c r="C14" i="15"/>
  <c r="D14" i="15" s="1"/>
  <c r="E14" i="15" s="1"/>
  <c r="F14" i="15" s="1"/>
  <c r="C15" i="15"/>
  <c r="D15" i="15" s="1"/>
  <c r="E15" i="15" s="1"/>
  <c r="F15" i="15" s="1"/>
  <c r="C16" i="15"/>
  <c r="D16" i="15" s="1"/>
  <c r="E16" i="15" s="1"/>
  <c r="F16" i="15" s="1"/>
  <c r="C17" i="15"/>
  <c r="D17" i="15" s="1"/>
  <c r="E17" i="15" s="1"/>
  <c r="F17" i="15" s="1"/>
  <c r="C18" i="15"/>
  <c r="D18" i="15" s="1"/>
  <c r="E18" i="15" s="1"/>
  <c r="F18" i="15" s="1"/>
  <c r="C19" i="15"/>
  <c r="D19" i="15" s="1"/>
  <c r="E19" i="15" s="1"/>
  <c r="F19" i="15" s="1"/>
  <c r="C20" i="15"/>
  <c r="D20" i="15" s="1"/>
  <c r="E20" i="15" s="1"/>
  <c r="F20" i="15" s="1"/>
  <c r="C21" i="15"/>
  <c r="D21" i="15" s="1"/>
  <c r="E21" i="15" s="1"/>
  <c r="F21" i="15" s="1"/>
  <c r="C22" i="15"/>
  <c r="D22" i="15" s="1"/>
  <c r="E22" i="15" s="1"/>
  <c r="F22" i="15" s="1"/>
  <c r="C23" i="15"/>
  <c r="D23" i="15" s="1"/>
  <c r="E23" i="15" s="1"/>
  <c r="F23" i="15" s="1"/>
  <c r="C24" i="15"/>
  <c r="D24" i="15" s="1"/>
  <c r="E24" i="15" s="1"/>
  <c r="F24" i="15" s="1"/>
  <c r="C25" i="15"/>
  <c r="D25" i="15" s="1"/>
  <c r="E25" i="15" s="1"/>
  <c r="F25" i="15" s="1"/>
  <c r="C26" i="15"/>
  <c r="D26" i="15" s="1"/>
  <c r="E26" i="15" s="1"/>
  <c r="F26" i="15" s="1"/>
  <c r="C27" i="15"/>
  <c r="D27" i="15" s="1"/>
  <c r="E27" i="15" s="1"/>
  <c r="F27" i="15" s="1"/>
  <c r="C28" i="15"/>
  <c r="D28" i="15" s="1"/>
  <c r="E28" i="15" s="1"/>
  <c r="F28" i="15" s="1"/>
  <c r="C29" i="15"/>
  <c r="D29" i="15" s="1"/>
  <c r="E29" i="15" s="1"/>
  <c r="F29" i="15" s="1"/>
  <c r="C30" i="15"/>
  <c r="D30" i="15" s="1"/>
  <c r="E30" i="15" s="1"/>
  <c r="F30" i="15" s="1"/>
  <c r="C31" i="15"/>
  <c r="D31" i="15" s="1"/>
  <c r="E31" i="15" s="1"/>
  <c r="F31" i="15" s="1"/>
  <c r="C32" i="15"/>
  <c r="D32" i="15" s="1"/>
  <c r="E32" i="15" s="1"/>
  <c r="F32" i="15" s="1"/>
  <c r="C33" i="15"/>
  <c r="D33" i="15" s="1"/>
  <c r="E33" i="15" s="1"/>
  <c r="F33" i="15" s="1"/>
  <c r="C34" i="15"/>
  <c r="D34" i="15" s="1"/>
  <c r="E34" i="15" s="1"/>
  <c r="F34" i="15" s="1"/>
  <c r="C35" i="15"/>
  <c r="D35" i="15" s="1"/>
  <c r="E35" i="15" s="1"/>
  <c r="F35" i="15" s="1"/>
  <c r="C36" i="15"/>
  <c r="D36" i="15" s="1"/>
  <c r="E36" i="15" s="1"/>
  <c r="F36" i="15" s="1"/>
  <c r="C37" i="15"/>
  <c r="D37" i="15" s="1"/>
  <c r="E37" i="15" s="1"/>
  <c r="F37" i="15" s="1"/>
  <c r="C38" i="15"/>
  <c r="D38" i="15" s="1"/>
  <c r="E38" i="15" s="1"/>
  <c r="F38" i="15" s="1"/>
  <c r="C39" i="15"/>
  <c r="D39" i="15" s="1"/>
  <c r="E39" i="15" s="1"/>
  <c r="F39" i="15" s="1"/>
  <c r="C40" i="15"/>
  <c r="D40" i="15" s="1"/>
  <c r="E40" i="15" s="1"/>
  <c r="F40" i="15" s="1"/>
  <c r="C41" i="15"/>
  <c r="D41" i="15" s="1"/>
  <c r="E41" i="15" s="1"/>
  <c r="F41" i="15" s="1"/>
  <c r="C42" i="15"/>
  <c r="D42" i="15" s="1"/>
  <c r="E42" i="15" s="1"/>
  <c r="F42" i="15" s="1"/>
  <c r="C43" i="15"/>
  <c r="D43" i="15" s="1"/>
  <c r="E43" i="15" s="1"/>
  <c r="F43" i="15" s="1"/>
  <c r="C44" i="15"/>
  <c r="D44" i="15" s="1"/>
  <c r="E44" i="15" s="1"/>
  <c r="F44" i="15" s="1"/>
  <c r="C45" i="15"/>
  <c r="D45" i="15" s="1"/>
  <c r="E45" i="15" s="1"/>
  <c r="F45" i="15" s="1"/>
  <c r="C46" i="15"/>
  <c r="D46" i="15" s="1"/>
  <c r="E46" i="15" s="1"/>
  <c r="F46" i="15" s="1"/>
  <c r="C47" i="15"/>
  <c r="D47" i="15" s="1"/>
  <c r="E47" i="15" s="1"/>
  <c r="F47" i="15" s="1"/>
  <c r="C48" i="15"/>
  <c r="D48" i="15" s="1"/>
  <c r="E48" i="15" s="1"/>
  <c r="F48" i="15" s="1"/>
  <c r="C49" i="15"/>
  <c r="D49" i="15" s="1"/>
  <c r="E49" i="15" s="1"/>
  <c r="F49" i="15" s="1"/>
  <c r="C50" i="15"/>
  <c r="D50" i="15" s="1"/>
  <c r="E50" i="15" s="1"/>
  <c r="F50" i="15" s="1"/>
  <c r="C51" i="15"/>
  <c r="D51" i="15" s="1"/>
  <c r="E51" i="15" s="1"/>
  <c r="F51" i="15" s="1"/>
  <c r="C52" i="15"/>
  <c r="D52" i="15" s="1"/>
  <c r="E52" i="15" s="1"/>
  <c r="F52" i="15" s="1"/>
  <c r="C53" i="15"/>
  <c r="D53" i="15" s="1"/>
  <c r="E53" i="15" s="1"/>
  <c r="F53" i="15" s="1"/>
  <c r="C54" i="15"/>
  <c r="D54" i="15"/>
  <c r="E54" i="15" s="1"/>
  <c r="F54" i="15" s="1"/>
  <c r="C55" i="15"/>
  <c r="D55" i="15" s="1"/>
  <c r="E55" i="15" s="1"/>
  <c r="F55" i="15" s="1"/>
  <c r="C56" i="15"/>
  <c r="D56" i="15" s="1"/>
  <c r="E56" i="15" s="1"/>
  <c r="F56" i="15" s="1"/>
  <c r="C57" i="15"/>
  <c r="D57" i="15" s="1"/>
  <c r="E57" i="15" s="1"/>
  <c r="F57" i="15" s="1"/>
  <c r="C58" i="15"/>
  <c r="D58" i="15" s="1"/>
  <c r="E58" i="15" s="1"/>
  <c r="F58" i="15" s="1"/>
  <c r="C59" i="15"/>
  <c r="D59" i="15" s="1"/>
  <c r="E59" i="15" s="1"/>
  <c r="F59" i="15" s="1"/>
  <c r="C60" i="15"/>
  <c r="D60" i="15" s="1"/>
  <c r="E60" i="15" s="1"/>
  <c r="F60" i="15" s="1"/>
  <c r="C61" i="15"/>
  <c r="D61" i="15" s="1"/>
  <c r="E61" i="15" s="1"/>
  <c r="F61" i="15" s="1"/>
  <c r="C62" i="15"/>
  <c r="D62" i="15"/>
  <c r="E62" i="15" s="1"/>
  <c r="F62" i="15" s="1"/>
  <c r="C63" i="15"/>
  <c r="D63" i="15" s="1"/>
  <c r="E63" i="15" s="1"/>
  <c r="F63" i="15" s="1"/>
  <c r="C64" i="15"/>
  <c r="D64" i="15" s="1"/>
  <c r="E64" i="15" s="1"/>
  <c r="F64" i="15" s="1"/>
  <c r="C65" i="15"/>
  <c r="D65" i="15" s="1"/>
  <c r="E65" i="15" s="1"/>
  <c r="F65" i="15" s="1"/>
  <c r="C66" i="15"/>
  <c r="D66" i="15" s="1"/>
  <c r="E66" i="15" s="1"/>
  <c r="F66" i="15" s="1"/>
  <c r="C67" i="15"/>
  <c r="D67" i="15" s="1"/>
  <c r="E67" i="15" s="1"/>
  <c r="F67" i="15" s="1"/>
  <c r="C68" i="15"/>
  <c r="D68" i="15"/>
  <c r="E68" i="15" s="1"/>
  <c r="F68" i="15" s="1"/>
  <c r="C69" i="15"/>
  <c r="D69" i="15" s="1"/>
  <c r="E69" i="15" s="1"/>
  <c r="F69" i="15" s="1"/>
  <c r="C70" i="15"/>
  <c r="D70" i="15"/>
  <c r="E70" i="15" s="1"/>
  <c r="F70" i="15" s="1"/>
  <c r="C71" i="15"/>
  <c r="D71" i="15" s="1"/>
  <c r="E71" i="15" s="1"/>
  <c r="F71" i="15" s="1"/>
  <c r="C72" i="15"/>
  <c r="D72" i="15" s="1"/>
  <c r="E72" i="15" s="1"/>
  <c r="F72" i="15" s="1"/>
  <c r="C73" i="15"/>
  <c r="D73" i="15" s="1"/>
  <c r="E73" i="15" s="1"/>
  <c r="F73" i="15" s="1"/>
  <c r="C74" i="15"/>
  <c r="D74" i="15" s="1"/>
  <c r="E74" i="15" s="1"/>
  <c r="F74" i="15" s="1"/>
  <c r="C75" i="15"/>
  <c r="D75" i="15" s="1"/>
  <c r="E75" i="15" s="1"/>
  <c r="F75" i="15" s="1"/>
  <c r="C76" i="15"/>
  <c r="D76" i="15" s="1"/>
  <c r="E76" i="15" s="1"/>
  <c r="F76" i="15" s="1"/>
  <c r="C77" i="15"/>
  <c r="D77" i="15" s="1"/>
  <c r="E77" i="15" s="1"/>
  <c r="F77" i="15" s="1"/>
  <c r="C78" i="15"/>
  <c r="D78" i="15" s="1"/>
  <c r="E78" i="15" s="1"/>
  <c r="F78" i="15" s="1"/>
  <c r="C79" i="15"/>
  <c r="D79" i="15"/>
  <c r="E79" i="15" s="1"/>
  <c r="F79" i="15" s="1"/>
  <c r="C80" i="15"/>
  <c r="D80" i="15" s="1"/>
  <c r="E80" i="15" s="1"/>
  <c r="F80" i="15" s="1"/>
  <c r="C81" i="15"/>
  <c r="D81" i="15" s="1"/>
  <c r="E81" i="15" s="1"/>
  <c r="F81" i="15" s="1"/>
  <c r="C82" i="15"/>
  <c r="D82" i="15"/>
  <c r="E82" i="15" s="1"/>
  <c r="F82" i="15" s="1"/>
  <c r="C83" i="15"/>
  <c r="D83" i="15"/>
  <c r="E83" i="15" s="1"/>
  <c r="F83" i="15" s="1"/>
  <c r="C84" i="15"/>
  <c r="D84" i="15" s="1"/>
  <c r="E84" i="15" s="1"/>
  <c r="F84" i="15" s="1"/>
  <c r="C85" i="15"/>
  <c r="D85" i="15" s="1"/>
  <c r="E85" i="15" s="1"/>
  <c r="F85" i="15" s="1"/>
  <c r="C86" i="15"/>
  <c r="D86" i="15" s="1"/>
  <c r="E86" i="15" s="1"/>
  <c r="F86" i="15" s="1"/>
  <c r="C87" i="15"/>
  <c r="D87" i="15" s="1"/>
  <c r="E87" i="15" s="1"/>
  <c r="F87" i="15" s="1"/>
  <c r="C88" i="15"/>
  <c r="D88" i="15"/>
  <c r="E88" i="15" s="1"/>
  <c r="F88" i="15" s="1"/>
  <c r="C89" i="15"/>
  <c r="D89" i="15" s="1"/>
  <c r="E89" i="15" s="1"/>
  <c r="F89" i="15" s="1"/>
  <c r="C90" i="15"/>
  <c r="D90" i="15"/>
  <c r="E90" i="15" s="1"/>
  <c r="F90" i="15" s="1"/>
  <c r="C91" i="15"/>
  <c r="D91" i="15" s="1"/>
  <c r="E91" i="15" s="1"/>
  <c r="F91" i="15" s="1"/>
  <c r="C92" i="15"/>
  <c r="D92" i="15"/>
  <c r="E92" i="15" s="1"/>
  <c r="F92" i="15" s="1"/>
  <c r="C93" i="15"/>
  <c r="D93" i="15" s="1"/>
  <c r="E93" i="15" s="1"/>
  <c r="F93" i="15" s="1"/>
  <c r="C94" i="15"/>
  <c r="D94" i="15" s="1"/>
  <c r="E94" i="15" s="1"/>
  <c r="F94" i="15" s="1"/>
  <c r="C95" i="15"/>
  <c r="D95" i="15"/>
  <c r="E95" i="15" s="1"/>
  <c r="F95" i="15" s="1"/>
  <c r="C96" i="15"/>
  <c r="D96" i="15" s="1"/>
  <c r="E96" i="15" s="1"/>
  <c r="F96" i="15" s="1"/>
  <c r="C97" i="15"/>
  <c r="D97" i="15" s="1"/>
  <c r="E97" i="15" s="1"/>
  <c r="F97" i="15" s="1"/>
  <c r="C98" i="15"/>
  <c r="D98" i="15" s="1"/>
  <c r="E98" i="15" s="1"/>
  <c r="F98" i="15" s="1"/>
  <c r="C99" i="15"/>
  <c r="D99" i="15"/>
  <c r="E99" i="15" s="1"/>
  <c r="F99" i="15" s="1"/>
  <c r="C100" i="15"/>
  <c r="D100" i="15" s="1"/>
  <c r="E100" i="15" s="1"/>
  <c r="F100" i="15" s="1"/>
  <c r="C101" i="15"/>
  <c r="D101" i="15" s="1"/>
  <c r="E101" i="15" s="1"/>
  <c r="F101" i="15" s="1"/>
  <c r="C102" i="15"/>
  <c r="D102" i="15" s="1"/>
  <c r="E102" i="15" s="1"/>
  <c r="F102" i="15" s="1"/>
  <c r="C103" i="15"/>
  <c r="D103" i="15" s="1"/>
  <c r="E103" i="15" s="1"/>
  <c r="F103" i="15" s="1"/>
  <c r="C104" i="15"/>
  <c r="D104" i="15"/>
  <c r="E104" i="15" s="1"/>
  <c r="F104" i="15" s="1"/>
  <c r="C105" i="15"/>
  <c r="D105" i="15" s="1"/>
  <c r="E105" i="15" s="1"/>
  <c r="F105" i="15" s="1"/>
  <c r="C106" i="15"/>
  <c r="D106" i="15"/>
  <c r="E106" i="15" s="1"/>
  <c r="F106" i="15" s="1"/>
  <c r="C107" i="15"/>
  <c r="D107" i="15" s="1"/>
  <c r="E107" i="15" s="1"/>
  <c r="F107" i="15" s="1"/>
  <c r="C108" i="15"/>
  <c r="D108" i="15" s="1"/>
  <c r="E108" i="15" s="1"/>
  <c r="F108" i="15" s="1"/>
  <c r="C109" i="15"/>
  <c r="D109" i="15" s="1"/>
  <c r="E109" i="15" s="1"/>
  <c r="F109" i="15" s="1"/>
  <c r="C110" i="15"/>
  <c r="D110" i="15" s="1"/>
  <c r="E110" i="15" s="1"/>
  <c r="F110" i="15" s="1"/>
  <c r="C111" i="15"/>
  <c r="D111" i="15" s="1"/>
  <c r="E111" i="15" s="1"/>
  <c r="F111" i="15" s="1"/>
  <c r="C112" i="15"/>
  <c r="D112" i="15" s="1"/>
  <c r="E112" i="15" s="1"/>
  <c r="F112" i="15" s="1"/>
  <c r="C113" i="15"/>
  <c r="D113" i="15" s="1"/>
  <c r="E113" i="15" s="1"/>
  <c r="F113" i="15" s="1"/>
  <c r="C114" i="15"/>
  <c r="D114" i="15" s="1"/>
  <c r="E114" i="15" s="1"/>
  <c r="F114" i="15" s="1"/>
  <c r="C115" i="15"/>
  <c r="D115" i="15"/>
  <c r="E115" i="15" s="1"/>
  <c r="F115" i="15" s="1"/>
</calcChain>
</file>

<file path=xl/sharedStrings.xml><?xml version="1.0" encoding="utf-8"?>
<sst xmlns="http://schemas.openxmlformats.org/spreadsheetml/2006/main" count="280" uniqueCount="268">
  <si>
    <t>N° Dep</t>
  </si>
  <si>
    <t>Libelle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</si>
  <si>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</si>
  <si>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</si>
  <si>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</si>
  <si>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</si>
  <si>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</si>
  <si>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</si>
  <si>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</si>
  <si>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</si>
  <si>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</si>
  <si>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</si>
  <si>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</si>
  <si>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</si>
  <si>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</si>
  <si>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</si>
  <si>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</si>
  <si>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</si>
  <si>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</si>
  <si>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</si>
  <si>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</si>
  <si>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</si>
  <si>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</si>
  <si>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</si>
  <si>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</si>
  <si>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</si>
  <si>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</si>
  <si>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</si>
  <si>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</si>
  <si>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</si>
  <si>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</si>
  <si>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</si>
  <si>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</si>
  <si>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</si>
  <si>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</si>
  <si>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</si>
  <si>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</si>
  <si>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</si>
  <si>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</si>
  <si>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</si>
  <si>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</si>
  <si>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</si>
  <si>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</si>
  <si>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</si>
  <si>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</si>
  <si>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</si>
  <si>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</si>
  <si>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</si>
  <si>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</si>
  <si>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</si>
  <si>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</si>
  <si>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</si>
  <si>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</si>
  <si>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</si>
  <si>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</si>
  <si>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</si>
  <si>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</si>
  <si>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</si>
  <si>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</si>
  <si>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</si>
  <si>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</si>
  <si>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</si>
  <si>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</si>
  <si>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</si>
  <si>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</si>
  <si>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</si>
  <si>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</si>
  <si>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</si>
  <si>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</si>
  <si>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</si>
  <si>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</si>
  <si>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</si>
  <si>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</si>
  <si>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</si>
  <si>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</si>
  <si>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</si>
  <si>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</si>
  <si>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</si>
  <si>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</si>
  <si>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</si>
  <si>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</si>
  <si>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</si>
  <si>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</si>
  <si>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</si>
  <si>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</si>
  <si>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</si>
  <si>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</si>
  <si>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</si>
  <si>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</si>
  <si>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</si>
  <si>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</si>
  <si>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</si>
  <si>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</si>
  <si>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</si>
  <si>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</si>
  <si>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</si>
  <si>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</si>
  <si>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</si>
  <si>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</si>
  <si>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</si>
  <si>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</si>
  <si>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</si>
  <si>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</si>
  <si>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</si>
  <si>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</si>
  <si>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</si>
  <si>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</si>
  <si>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</si>
  <si>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</si>
  <si>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</si>
  <si>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</si>
  <si>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</si>
  <si>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</si>
  <si>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</si>
  <si>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</si>
  <si>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</si>
  <si>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</si>
  <si>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</si>
  <si>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</si>
  <si>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</si>
  <si>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</si>
  <si>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</si>
  <si>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</si>
  <si>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</si>
  <si>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</si>
  <si>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</si>
  <si>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</si>
  <si>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</si>
  <si>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</si>
  <si>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</si>
  <si>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</si>
  <si>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</si>
  <si>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</si>
  <si>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</si>
  <si>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</si>
  <si>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</si>
  <si>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</si>
  <si>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</si>
  <si>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</si>
  <si>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</si>
  <si>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</si>
  <si>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</si>
  <si>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</si>
  <si>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</si>
  <si>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</si>
  <si>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</si>
  <si>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</si>
  <si>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</si>
  <si>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</si>
  <si>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</si>
  <si>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</si>
  <si>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</si>
  <si>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</si>
  <si>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</si>
  <si>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</si>
  <si>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</si>
  <si>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</si>
  <si>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</si>
  <si>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</si>
  <si>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</si>
  <si>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</si>
  <si>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</si>
  <si>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</si>
  <si>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</si>
  <si>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</si>
  <si>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</si>
  <si>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</si>
  <si>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</si>
  <si>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</si>
  <si>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</si>
  <si>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</si>
  <si>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</si>
  <si>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</si>
  <si>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</si>
  <si>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</si>
  <si>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</si>
  <si>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</si>
  <si>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</si>
  <si>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</si>
  <si>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</si>
  <si>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</si>
  <si>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</si>
  <si>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</si>
  <si>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</si>
  <si>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</si>
  <si>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</si>
  <si>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</si>
  <si>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</si>
  <si>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</si>
  <si>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</si>
  <si>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</si>
  <si>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</si>
  <si>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</si>
  <si>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</si>
  <si>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1 an à moins de 2 ans</t>
  </si>
  <si>
    <t>2 ans à moins de 5 ans</t>
  </si>
  <si>
    <t>5 ans à moins de 10 ans</t>
  </si>
  <si>
    <t>Moins de 25 ans</t>
  </si>
  <si>
    <t>25 à 29 ans</t>
  </si>
  <si>
    <t>30 à 39 ans</t>
  </si>
  <si>
    <t>40 à 49 ans</t>
  </si>
  <si>
    <t>50 à 59 ans</t>
  </si>
  <si>
    <t>Homme</t>
  </si>
  <si>
    <t>Femme</t>
  </si>
  <si>
    <t xml:space="preserve">Guadeloupe </t>
  </si>
  <si>
    <t xml:space="preserve">Martinique </t>
  </si>
  <si>
    <t>Guyane</t>
  </si>
  <si>
    <t>La Réunion</t>
  </si>
  <si>
    <t>Montant forfaitaire :</t>
  </si>
  <si>
    <t>RA</t>
  </si>
  <si>
    <t>Allocataire seul</t>
  </si>
  <si>
    <t>Par enfant supplémentaire</t>
  </si>
  <si>
    <t>10 ans ou plus</t>
  </si>
  <si>
    <t>Couple sans personne à charge</t>
  </si>
  <si>
    <t>Âge</t>
  </si>
  <si>
    <t>Allocataire en couple</t>
  </si>
  <si>
    <t>En %</t>
  </si>
  <si>
    <t>taux (en %)</t>
  </si>
  <si>
    <t xml:space="preserve">effectifs </t>
  </si>
  <si>
    <t>Mayotte</t>
  </si>
  <si>
    <t>Un enfant</t>
  </si>
  <si>
    <t>Deux enfants</t>
  </si>
  <si>
    <t>Sans enfant</t>
  </si>
  <si>
    <t>En euros</t>
  </si>
  <si>
    <t>Couple avec personne(s) à charge</t>
  </si>
  <si>
    <t xml:space="preserve">Allocataire seul avec majoration </t>
  </si>
  <si>
    <t>Montant allocation</t>
  </si>
  <si>
    <t>revenu garanti</t>
  </si>
  <si>
    <t>Caractéristiques</t>
  </si>
  <si>
    <t>RSA non majoré</t>
  </si>
  <si>
    <t xml:space="preserve"> RSA majoré</t>
  </si>
  <si>
    <r>
      <t>Sexe</t>
    </r>
    <r>
      <rPr>
        <b/>
        <vertAlign val="superscript"/>
        <sz val="8"/>
        <color theme="1"/>
        <rFont val="Arial"/>
        <family val="2"/>
      </rPr>
      <t>1</t>
    </r>
  </si>
  <si>
    <r>
      <t>Situation familiale</t>
    </r>
    <r>
      <rPr>
        <b/>
        <vertAlign val="superscript"/>
        <sz val="8"/>
        <color theme="1"/>
        <rFont val="Arial"/>
        <family val="2"/>
      </rPr>
      <t>2</t>
    </r>
  </si>
  <si>
    <r>
      <t>Inscrits à Pôle emploi</t>
    </r>
    <r>
      <rPr>
        <b/>
        <vertAlign val="superscript"/>
        <sz val="8"/>
        <color theme="1"/>
        <rFont val="Arial"/>
        <family val="2"/>
      </rPr>
      <t>1</t>
    </r>
  </si>
  <si>
    <t xml:space="preserve">RSA </t>
  </si>
  <si>
    <t>Effectifs (en nombre)</t>
  </si>
  <si>
    <t>-</t>
  </si>
  <si>
    <t>Seul sans personne à charge</t>
  </si>
  <si>
    <t>Seul avec personne(s) à charge</t>
  </si>
  <si>
    <t>RSA majoré</t>
  </si>
  <si>
    <t>Ensemble RSA</t>
  </si>
  <si>
    <t>Taux de sortie</t>
  </si>
  <si>
    <t>Femme enceinte : 7</t>
  </si>
  <si>
    <t>65 ans ou plus</t>
  </si>
  <si>
    <t>60 à 64 ans</t>
  </si>
  <si>
    <t xml:space="preserve">Moins de 1 an </t>
  </si>
  <si>
    <t>Ensemble de la population de 15 à 69 ans</t>
  </si>
  <si>
    <t>Pop 15-69 ans</t>
  </si>
  <si>
    <t>pop 15-69</t>
  </si>
  <si>
    <t>Nombre d’allocataires (échelle de gauche)</t>
  </si>
  <si>
    <t>Taux d’entrée</t>
  </si>
  <si>
    <r>
      <t>Ancienneté dans le RSA</t>
    </r>
    <r>
      <rPr>
        <b/>
        <vertAlign val="superscript"/>
        <sz val="8"/>
        <color theme="1"/>
        <rFont val="Arial"/>
        <family val="2"/>
      </rPr>
      <t>1, 3</t>
    </r>
  </si>
  <si>
    <t>725,24 (grossesse)</t>
  </si>
  <si>
    <t>1 016,60</t>
  </si>
  <si>
    <r>
      <rPr>
        <b/>
        <sz val="8"/>
        <color theme="1"/>
        <rFont val="Arial"/>
        <family val="2"/>
      </rPr>
      <t>Note &gt;</t>
    </r>
    <r>
      <rPr>
        <sz val="8"/>
        <color theme="1"/>
        <rFont val="Arial"/>
        <family val="2"/>
      </rPr>
      <t xml:space="preserve"> En France, on compte en moyenne 4,2 allocataires du RSA pour 100 habitants âgés de 15 à 69 ans.
</t>
    </r>
    <r>
      <rPr>
        <b/>
        <sz val="8"/>
        <color theme="1"/>
        <rFont val="Arial"/>
        <family val="2"/>
      </rPr>
      <t>Champ &gt;</t>
    </r>
    <r>
      <rPr>
        <sz val="8"/>
        <color theme="1"/>
        <rFont val="Arial"/>
        <family val="2"/>
      </rPr>
      <t xml:space="preserve"> France.
</t>
    </r>
    <r>
      <rPr>
        <b/>
        <sz val="8"/>
        <color theme="1"/>
        <rFont val="Arial"/>
        <family val="2"/>
      </rPr>
      <t>Sources &gt;</t>
    </r>
    <r>
      <rPr>
        <sz val="8"/>
        <color theme="1"/>
        <rFont val="Arial"/>
        <family val="2"/>
      </rPr>
      <t xml:space="preserve"> CNAF ; MSA ; Insee, population estimée au 1</t>
    </r>
    <r>
      <rPr>
        <vertAlign val="superscript"/>
        <sz val="8"/>
        <color theme="1"/>
        <rFont val="Arial"/>
        <family val="2"/>
      </rPr>
      <t>er</t>
    </r>
    <r>
      <rPr>
        <sz val="8"/>
        <color theme="1"/>
        <rFont val="Arial"/>
        <family val="2"/>
      </rPr>
      <t xml:space="preserve"> janvier 2019.</t>
    </r>
  </si>
  <si>
    <t>Graphique 2. Évolution des taux d’entrée et de sortie du RSA, depuis 2012</t>
  </si>
  <si>
    <t>Tableau 2. Caractéristiques des foyers allocataires du RSA, fin 2018</t>
  </si>
  <si>
    <t>Femme avec 1 enfant : 34
Femme avec 2 enfants ou plus : 56
Homme avec 1 enfant : 2
Homme avec 2 enfants ou plus : 1</t>
  </si>
  <si>
    <t>Graphique 1. Évolution du nombre, et de la part parmi la population âgée de 15 à 69 ans, d’allocataires du RMI, de l’API, du RSA socle et du RSA, depuis 1999</t>
  </si>
  <si>
    <r>
      <rPr>
        <b/>
        <sz val="8"/>
        <color theme="1"/>
        <rFont val="Arial"/>
        <family val="2"/>
      </rPr>
      <t>Note &gt;</t>
    </r>
    <r>
      <rPr>
        <sz val="8"/>
        <color theme="1"/>
        <rFont val="Arial"/>
        <family val="2"/>
      </rPr>
      <t xml:space="preserve"> Il y a une rupture de série en 2016. Pour cette année-là, nous présentons à la fois les données semi-définitives et les données définitives de la CNAF (voir annexe 1.3).
</t>
    </r>
    <r>
      <rPr>
        <b/>
        <sz val="8"/>
        <color theme="1"/>
        <rFont val="Arial"/>
        <family val="2"/>
      </rPr>
      <t>Champ &gt;</t>
    </r>
    <r>
      <rPr>
        <sz val="8"/>
        <color theme="1"/>
        <rFont val="Arial"/>
        <family val="2"/>
      </rPr>
      <t xml:space="preserve"> Effectifs en France, au 31 décembre de chaque année.
</t>
    </r>
    <r>
      <rPr>
        <b/>
        <sz val="8"/>
        <color theme="1"/>
        <rFont val="Arial"/>
        <family val="2"/>
      </rPr>
      <t>Sources &gt;</t>
    </r>
    <r>
      <rPr>
        <sz val="8"/>
        <color theme="1"/>
        <rFont val="Arial"/>
        <family val="2"/>
      </rPr>
      <t xml:space="preserve"> CNAF ; MSA ; Insee, population estimée au 1</t>
    </r>
    <r>
      <rPr>
        <vertAlign val="superscript"/>
        <sz val="8"/>
        <color theme="1"/>
        <rFont val="Arial"/>
        <family val="2"/>
      </rPr>
      <t>er</t>
    </r>
    <r>
      <rPr>
        <sz val="8"/>
        <color theme="1"/>
        <rFont val="Arial"/>
        <family val="2"/>
      </rPr>
      <t xml:space="preserve"> janvier de l’année </t>
    </r>
    <r>
      <rPr>
        <i/>
        <sz val="8"/>
        <color theme="1"/>
        <rFont val="Arial"/>
        <family val="2"/>
      </rPr>
      <t>n+1</t>
    </r>
    <r>
      <rPr>
        <sz val="8"/>
        <color theme="1"/>
        <rFont val="Arial"/>
        <family val="2"/>
      </rPr>
      <t xml:space="preserve"> (pour la part d’allocataires de l’année </t>
    </r>
    <r>
      <rPr>
        <i/>
        <sz val="8"/>
        <color theme="1"/>
        <rFont val="Arial"/>
        <family val="2"/>
      </rPr>
      <t>n</t>
    </r>
    <r>
      <rPr>
        <sz val="8"/>
        <color theme="1"/>
        <rFont val="Arial"/>
        <family val="2"/>
      </rPr>
      <t>).</t>
    </r>
  </si>
  <si>
    <r>
      <t>Tableau 1. Barème des montants mensuels forfaitaires du RSA, selon le type de foyer, au 1</t>
    </r>
    <r>
      <rPr>
        <b/>
        <vertAlign val="superscript"/>
        <sz val="8"/>
        <color theme="1"/>
        <rFont val="Arial"/>
        <family val="2"/>
      </rPr>
      <t>er</t>
    </r>
    <r>
      <rPr>
        <b/>
        <sz val="8"/>
        <color theme="1"/>
        <rFont val="Arial"/>
        <family val="2"/>
      </rPr>
      <t xml:space="preserve"> avril 2020</t>
    </r>
  </si>
  <si>
    <r>
      <t>Schéma 1. Revenu mensuel garanti, pour une personne seule sans enfant, selon ses ressources, au 1</t>
    </r>
    <r>
      <rPr>
        <b/>
        <vertAlign val="superscript"/>
        <sz val="10"/>
        <rFont val="Arial"/>
        <family val="2"/>
      </rPr>
      <t>er</t>
    </r>
    <r>
      <rPr>
        <b/>
        <sz val="10"/>
        <rFont val="Arial"/>
        <family val="2"/>
      </rPr>
      <t xml:space="preserve"> avril 2020</t>
    </r>
  </si>
  <si>
    <t>Part d’allocataires parmi la population âgée de 15 à 69 ans (échelle de droite)</t>
  </si>
  <si>
    <r>
      <t xml:space="preserve">1. La répartition par sexe, la répartition selon l’ancienneté dans le RSA et la part d’inscrits à Pôle emploi sont calculées sur le champ des bénéficiaires (allocataires et éventuels conjoints).
2. Dans l’ensemble de la population, la répartition par situation familiale a été calculée au niveau du ménage, sans tenir compte des ménages complexes, en se restreignant aux personnes de référence. 
3. En tenant compte de l’ancienneté dans le RMI, l’API ou le RSA socle, mais sans tenir compte du RSA activité. L’ancienneté est calculée comme la présence ou non dans le dispositif au 31 décembre de chaque année. Les allers-retours en cours d’année ne sont donc pas comptabilisés.
</t>
    </r>
    <r>
      <rPr>
        <b/>
        <sz val="8"/>
        <color theme="1"/>
        <rFont val="Arial"/>
        <family val="2"/>
      </rPr>
      <t>Champ &gt;</t>
    </r>
    <r>
      <rPr>
        <sz val="8"/>
        <color theme="1"/>
        <rFont val="Arial"/>
        <family val="2"/>
      </rPr>
      <t xml:space="preserve">  France ; ensemble de la population : ménages ordinaires en France (hors Mayotte).
</t>
    </r>
    <r>
      <rPr>
        <b/>
        <sz val="8"/>
        <color theme="1"/>
        <rFont val="Arial"/>
        <family val="2"/>
      </rPr>
      <t xml:space="preserve">Sources &gt; </t>
    </r>
    <r>
      <rPr>
        <sz val="8"/>
        <color theme="1"/>
        <rFont val="Arial"/>
        <family val="2"/>
      </rPr>
      <t>CNAF et MSA pour les effectifs ; CNAF pour les répartitions (98,6 % des allocataires du RSA relèvent des CAF) ; DREES, ENIACRAMS, pour le taux d’inscription à Pôle emploi et la répartition selon l’ancienneté dans le RSA ; Insee, enquête Emploi 2018, pour les caractéristiques de l’ensemble de la population.</t>
    </r>
  </si>
  <si>
    <r>
      <rPr>
        <b/>
        <sz val="8"/>
        <rFont val="Arial"/>
        <family val="2"/>
      </rPr>
      <t>Note &gt;</t>
    </r>
    <r>
      <rPr>
        <sz val="8"/>
        <rFont val="Arial"/>
        <family val="2"/>
      </rPr>
      <t xml:space="preserve"> Pour la définition des taux d’entrée et de sortie, voir annexe 1.2. Pour les taux d’entrée et de sortie selon le type de RSA (majoré ou non), les bascules entre le RSA majoré et le RSA non majoré sont prises en compte : par exemple, est prise en compte comme entrant dans le RSA non majoré et sortant du RSA majoré une personne qui bascule du RSA majoré vers le RSA non majoré. Depuis 2018, ces taux peuvent être calculés sur le champ des personnes âgées de 16 ans ou plus (au lieu de 16 à 64 ans) mais cela ne les modifierait que très légèrement par rapport aux chiffres présentés ici : pour l’ensemble du RSA, le taux d’entrée est de 25,3 % sur ce champ élargi, contre 25,4 % ici ; le taux de sortie est de 24,7 %, contre 24,4 %. 
</t>
    </r>
    <r>
      <rPr>
        <b/>
        <sz val="8"/>
        <rFont val="Arial"/>
        <family val="2"/>
      </rPr>
      <t xml:space="preserve">Lecture &gt; </t>
    </r>
    <r>
      <rPr>
        <sz val="8"/>
        <rFont val="Arial"/>
        <family val="2"/>
      </rPr>
      <t xml:space="preserve">25 % des bénéficiaires du RSA fin 2018 ne l’étaient pas fin 2017. 24 % des bénéficiaires du RSA fin 2017 ne le sont plus fin 2018.
</t>
    </r>
    <r>
      <rPr>
        <b/>
        <sz val="8"/>
        <rFont val="Arial"/>
        <family val="2"/>
      </rPr>
      <t>Champ &gt;</t>
    </r>
    <r>
      <rPr>
        <sz val="8"/>
        <rFont val="Arial"/>
        <family val="2"/>
      </rPr>
      <t xml:space="preserve"> France, bénéficiaires (allocataires et éventuels conjoints) âgés de 16 à 64 ans au 31 décembre de chaque année (année de sortie du dispositif).
</t>
    </r>
    <r>
      <rPr>
        <b/>
        <sz val="8"/>
        <rFont val="Arial"/>
        <family val="2"/>
      </rPr>
      <t>Source &gt;</t>
    </r>
    <r>
      <rPr>
        <sz val="8"/>
        <rFont val="Arial"/>
        <family val="2"/>
      </rPr>
      <t xml:space="preserve"> DREES, ENIACRAMS.</t>
    </r>
  </si>
  <si>
    <r>
      <t>Lecture &gt;</t>
    </r>
    <r>
      <rPr>
        <sz val="9"/>
        <rFont val="Arial"/>
        <family val="2"/>
      </rPr>
      <t xml:space="preserve"> Une personne seule sans enfant et sans ressources initiales perçoit le RSA à taux plein d’un montant de 564,78 euros par mois. Avec des ressources initiales, elle perçoit une allocation égale à la différence entre le plafond des ressources (564,78 euros) et le montant de ses ressources initiales. Son revenu total garanti s’élève à 564,78 euros. Son revenu global peut être supérieur car certains types de ressources ne sont pas pris en compte dans l’assiette des ressources (voir fiche 09).</t>
    </r>
  </si>
  <si>
    <r>
      <rPr>
        <b/>
        <sz val="8"/>
        <color theme="1"/>
        <rFont val="Arial"/>
        <family val="2"/>
      </rPr>
      <t>Source &gt;</t>
    </r>
    <r>
      <rPr>
        <sz val="8"/>
        <color theme="1"/>
        <rFont val="Arial"/>
        <family val="2"/>
      </rPr>
      <t xml:space="preserve"> Législation.</t>
    </r>
  </si>
  <si>
    <t>Carte 1. Part d’allocataires du RSA, fin 2018, parmi la population âgée de 15 à 69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</si>
</sst>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
    <numFmt numFmtId="165" formatCode="_-* #,##0.00\ [$€-1]_-;\-* #,##0.00\ [$€-1]_-;_-* &quot;-&quot;??\ [$€-1]_-"/>
    <numFmt numFmtId="166" formatCode="#,##0\ _€"/>
    <numFmt numFmtId="167" formatCode="#,##0.0\ _€"/>
    <numFmt numFmtId="168" formatCode="0.000"/>
    <numFmt numFmtId="169" formatCode="_-* #,##0.00\ [$€-1]_-;\-* #,##0.00\ [$€-1]_-;_-* \-??\ [$€-1]_-"/>
  </numFmts>
  <fonts count="34" x14ac:knownFonts="1">
    <font>
      <sz val="10"/>
      <name val="Arial"/>
    </font>
    <font>
      <sz val="10"/>
      <name val="Arial"/>
      <family val="2"/>
    </font>
    <font>
      <sz val="10"/>
      <name val="Helv"/>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theme="1"/>
      <name val="Arial"/>
      <family val="2"/>
    </font>
    <font>
      <sz val="8"/>
      <color theme="1"/>
      <name val="Arial"/>
      <family val="2"/>
    </font>
    <font>
      <b/>
      <vertAlign val="superscript"/>
      <sz val="8"/>
      <color theme="1"/>
      <name val="Arial"/>
      <family val="2"/>
    </font>
    <font>
      <b/>
      <u/>
      <sz val="8"/>
      <color theme="1"/>
      <name val="Arial"/>
      <family val="2"/>
    </font>
    <font>
      <b/>
      <sz val="9"/>
      <name val="Arial"/>
      <family val="2"/>
    </font>
    <font>
      <b/>
      <sz val="10"/>
      <name val="Arial"/>
      <family val="2"/>
    </font>
    <font>
      <vertAlign val="superscript"/>
      <sz val="8"/>
      <color theme="1"/>
      <name val="Arial"/>
      <family val="2"/>
    </font>
    <font>
      <b/>
      <sz val="8"/>
      <name val="Arial"/>
      <family val="2"/>
    </font>
    <font>
      <b/>
      <vertAlign val="superscript"/>
      <sz val="10"/>
      <name val="Arial"/>
      <family val="2"/>
    </font>
    <font>
      <i/>
      <sz val="8"/>
      <color theme="1"/>
      <name val="Arial"/>
      <family val="2"/>
    </font>
    <font>
      <sz val="9"/>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1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50">
    <xf numFmtId="0" fontId="0" fillId="0" borderId="0"/>
    <xf numFmtId="165" fontId="1" fillId="0" borderId="0" applyFont="0" applyFill="0" applyBorder="0" applyAlignment="0" applyProtection="0"/>
    <xf numFmtId="0" fontId="1" fillId="0" borderId="0"/>
    <xf numFmtId="0" fontId="2" fillId="0" borderId="0"/>
    <xf numFmtId="0" fontId="1"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0" borderId="0" applyNumberFormat="0" applyFill="0" applyBorder="0" applyAlignment="0" applyProtection="0"/>
    <xf numFmtId="0" fontId="8" fillId="20" borderId="1" applyNumberFormat="0" applyAlignment="0" applyProtection="0"/>
    <xf numFmtId="0" fontId="9" fillId="0" borderId="2" applyNumberFormat="0" applyFill="0" applyAlignment="0" applyProtection="0"/>
    <xf numFmtId="0" fontId="4" fillId="21" borderId="3" applyNumberFormat="0" applyFont="0" applyAlignment="0" applyProtection="0"/>
    <xf numFmtId="0" fontId="10" fillId="7" borderId="1" applyNumberFormat="0" applyAlignment="0" applyProtection="0"/>
    <xf numFmtId="44" fontId="11" fillId="0" borderId="0" applyFont="0" applyFill="0" applyBorder="0" applyAlignment="0" applyProtection="0"/>
    <xf numFmtId="0" fontId="12" fillId="3" borderId="0" applyNumberFormat="0" applyBorder="0" applyAlignment="0" applyProtection="0"/>
    <xf numFmtId="0" fontId="13" fillId="22" borderId="0" applyNumberFormat="0" applyBorder="0" applyAlignment="0" applyProtection="0"/>
    <xf numFmtId="9" fontId="1" fillId="0" borderId="0" applyFont="0" applyFill="0" applyBorder="0" applyAlignment="0" applyProtection="0"/>
    <xf numFmtId="0" fontId="14" fillId="4" borderId="0" applyNumberFormat="0" applyBorder="0" applyAlignment="0" applyProtection="0"/>
    <xf numFmtId="0" fontId="15" fillId="20"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3" borderId="9" applyNumberFormat="0" applyAlignment="0" applyProtection="0"/>
    <xf numFmtId="0" fontId="1" fillId="0" borderId="0"/>
    <xf numFmtId="169" fontId="1" fillId="0" borderId="0" applyFill="0" applyBorder="0" applyAlignment="0" applyProtection="0"/>
  </cellStyleXfs>
  <cellXfs count="100">
    <xf numFmtId="0" fontId="0" fillId="0" borderId="0" xfId="0"/>
    <xf numFmtId="0" fontId="23" fillId="0" borderId="10" xfId="0" applyFont="1" applyFill="1" applyBorder="1" applyAlignment="1">
      <alignment horizontal="center" vertical="center" wrapText="1"/>
    </xf>
    <xf numFmtId="0" fontId="23" fillId="0" borderId="10" xfId="0" applyFont="1" applyFill="1" applyBorder="1" applyAlignment="1">
      <alignment vertical="center" wrapText="1"/>
    </xf>
    <xf numFmtId="0" fontId="23" fillId="0" borderId="0" xfId="48" applyFont="1" applyFill="1" applyAlignment="1">
      <alignment vertical="center"/>
    </xf>
    <xf numFmtId="0" fontId="24" fillId="0" borderId="0" xfId="48" applyFont="1" applyFill="1" applyAlignment="1">
      <alignment vertical="center"/>
    </xf>
    <xf numFmtId="0" fontId="24" fillId="0" borderId="10" xfId="48" applyFont="1" applyFill="1" applyBorder="1" applyAlignment="1">
      <alignment vertical="center"/>
    </xf>
    <xf numFmtId="0" fontId="23" fillId="0" borderId="10" xfId="48" applyFont="1" applyFill="1" applyBorder="1" applyAlignment="1">
      <alignment horizontal="center" vertical="center"/>
    </xf>
    <xf numFmtId="0" fontId="24" fillId="0" borderId="10" xfId="48" applyFont="1" applyFill="1" applyBorder="1" applyAlignment="1">
      <alignment vertical="center" wrapText="1"/>
    </xf>
    <xf numFmtId="166" fontId="24" fillId="0" borderId="10" xfId="48" applyNumberFormat="1" applyFont="1" applyFill="1" applyBorder="1" applyAlignment="1">
      <alignment horizontal="center" vertical="center"/>
    </xf>
    <xf numFmtId="166" fontId="24" fillId="0" borderId="10" xfId="4" applyNumberFormat="1" applyFont="1" applyFill="1" applyBorder="1" applyAlignment="1">
      <alignment horizontal="center" vertical="center"/>
    </xf>
    <xf numFmtId="164" fontId="24" fillId="0" borderId="0" xfId="48" applyNumberFormat="1" applyFont="1" applyFill="1" applyAlignment="1">
      <alignment vertical="center"/>
    </xf>
    <xf numFmtId="167" fontId="24" fillId="0" borderId="10" xfId="48" applyNumberFormat="1" applyFont="1" applyFill="1" applyBorder="1" applyAlignment="1">
      <alignment horizontal="center" vertical="center"/>
    </xf>
    <xf numFmtId="167" fontId="24" fillId="0" borderId="10" xfId="4" applyNumberFormat="1" applyFont="1" applyFill="1" applyBorder="1" applyAlignment="1">
      <alignment horizontal="center" vertical="center"/>
    </xf>
    <xf numFmtId="168" fontId="24" fillId="0" borderId="0" xfId="48" applyNumberFormat="1" applyFont="1" applyFill="1" applyAlignment="1">
      <alignment vertical="center"/>
    </xf>
    <xf numFmtId="0" fontId="24" fillId="0" borderId="10" xfId="0" applyFont="1" applyFill="1" applyBorder="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23" fillId="0" borderId="0" xfId="0" applyFont="1" applyFill="1" applyBorder="1" applyAlignment="1">
      <alignment vertical="center"/>
    </xf>
    <xf numFmtId="0" fontId="26" fillId="0" borderId="0" xfId="0" applyFont="1" applyFill="1" applyBorder="1" applyAlignment="1">
      <alignment vertical="center"/>
    </xf>
    <xf numFmtId="0" fontId="26" fillId="0" borderId="0" xfId="0" applyFont="1" applyFill="1" applyAlignment="1">
      <alignment vertical="center"/>
    </xf>
    <xf numFmtId="0" fontId="23" fillId="0" borderId="10" xfId="0" applyNumberFormat="1"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10" xfId="2" quotePrefix="1" applyFont="1" applyFill="1" applyBorder="1" applyAlignment="1">
      <alignment horizontal="center" vertical="center"/>
    </xf>
    <xf numFmtId="0" fontId="24" fillId="0" borderId="10" xfId="2" applyFont="1" applyFill="1" applyBorder="1" applyAlignment="1">
      <alignment horizontal="left" vertical="center"/>
    </xf>
    <xf numFmtId="166" fontId="24" fillId="0" borderId="10" xfId="3" applyNumberFormat="1" applyFont="1" applyFill="1" applyBorder="1" applyAlignment="1">
      <alignment horizontal="center" vertical="center"/>
    </xf>
    <xf numFmtId="164" fontId="24" fillId="0" borderId="10" xfId="0" applyNumberFormat="1" applyFont="1" applyFill="1" applyBorder="1" applyAlignment="1">
      <alignment vertical="center"/>
    </xf>
    <xf numFmtId="0" fontId="24" fillId="0" borderId="10" xfId="0" quotePrefix="1" applyFont="1" applyFill="1" applyBorder="1" applyAlignment="1">
      <alignment horizontal="center" vertical="center"/>
    </xf>
    <xf numFmtId="0" fontId="24" fillId="0" borderId="10" xfId="0" applyFont="1" applyFill="1" applyBorder="1" applyAlignment="1">
      <alignment horizontal="left" vertical="center"/>
    </xf>
    <xf numFmtId="164" fontId="24" fillId="0" borderId="0" xfId="0" applyNumberFormat="1" applyFont="1" applyFill="1" applyAlignment="1">
      <alignment vertical="center"/>
    </xf>
    <xf numFmtId="0" fontId="24" fillId="0" borderId="10" xfId="2" applyFont="1" applyFill="1" applyBorder="1" applyAlignment="1">
      <alignment horizontal="center" vertical="center"/>
    </xf>
    <xf numFmtId="166" fontId="24" fillId="0" borderId="0" xfId="0" applyNumberFormat="1" applyFont="1" applyFill="1" applyBorder="1" applyAlignment="1">
      <alignment horizontal="center" vertical="center"/>
    </xf>
    <xf numFmtId="0" fontId="24" fillId="0" borderId="0" xfId="0" applyFont="1" applyFill="1" applyAlignment="1">
      <alignment horizontal="right" vertical="center"/>
    </xf>
    <xf numFmtId="2" fontId="24" fillId="0" borderId="0" xfId="0" applyNumberFormat="1" applyFont="1" applyFill="1" applyAlignment="1">
      <alignment vertical="center"/>
    </xf>
    <xf numFmtId="0" fontId="24" fillId="0" borderId="0" xfId="0" applyFont="1" applyFill="1" applyAlignment="1">
      <alignment vertical="center" wrapText="1"/>
    </xf>
    <xf numFmtId="0" fontId="23" fillId="0" borderId="11" xfId="0" applyFont="1" applyFill="1" applyBorder="1" applyAlignment="1">
      <alignment horizontal="center" vertical="center" wrapText="1"/>
    </xf>
    <xf numFmtId="1" fontId="24" fillId="0" borderId="0" xfId="0" applyNumberFormat="1" applyFont="1" applyFill="1" applyAlignment="1">
      <alignment vertical="center"/>
    </xf>
    <xf numFmtId="1" fontId="24" fillId="0" borderId="0" xfId="48" applyNumberFormat="1" applyFont="1" applyFill="1" applyAlignment="1">
      <alignment vertical="center"/>
    </xf>
    <xf numFmtId="166" fontId="24" fillId="0" borderId="0" xfId="0" applyNumberFormat="1" applyFont="1" applyFill="1" applyAlignment="1">
      <alignment vertical="center"/>
    </xf>
    <xf numFmtId="2" fontId="24" fillId="0" borderId="0" xfId="48" applyNumberFormat="1" applyFont="1" applyFill="1" applyAlignment="1">
      <alignment vertical="center"/>
    </xf>
    <xf numFmtId="3" fontId="24" fillId="0" borderId="0" xfId="48" applyNumberFormat="1" applyFont="1" applyFill="1" applyAlignment="1">
      <alignment vertical="center"/>
    </xf>
    <xf numFmtId="0" fontId="3" fillId="0" borderId="0" xfId="0" applyFont="1"/>
    <xf numFmtId="0" fontId="1" fillId="0" borderId="0" xfId="48"/>
    <xf numFmtId="1" fontId="1" fillId="0" borderId="0" xfId="48" applyNumberFormat="1"/>
    <xf numFmtId="164" fontId="1" fillId="0" borderId="0" xfId="48" applyNumberFormat="1"/>
    <xf numFmtId="0" fontId="1" fillId="0" borderId="0" xfId="48" applyAlignment="1">
      <alignment textRotation="135"/>
    </xf>
    <xf numFmtId="0" fontId="28" fillId="0" borderId="0" xfId="48" applyFont="1"/>
    <xf numFmtId="166" fontId="24" fillId="0" borderId="0" xfId="48" applyNumberFormat="1" applyFont="1" applyFill="1" applyAlignment="1">
      <alignment vertical="center"/>
    </xf>
    <xf numFmtId="0" fontId="3" fillId="0" borderId="10" xfId="0" applyFont="1" applyBorder="1" applyAlignment="1">
      <alignment horizontal="right" indent="3"/>
    </xf>
    <xf numFmtId="0" fontId="3" fillId="0" borderId="10" xfId="0" applyFont="1" applyBorder="1" applyAlignment="1">
      <alignment horizontal="right" indent="7"/>
    </xf>
    <xf numFmtId="4" fontId="3" fillId="0" borderId="10" xfId="0" applyNumberFormat="1" applyFont="1" applyBorder="1" applyAlignment="1">
      <alignment horizontal="right" indent="7"/>
    </xf>
    <xf numFmtId="0" fontId="3" fillId="0" borderId="12" xfId="0" applyFont="1" applyBorder="1"/>
    <xf numFmtId="1" fontId="3" fillId="0" borderId="12" xfId="0" applyNumberFormat="1" applyFont="1" applyBorder="1"/>
    <xf numFmtId="164" fontId="3" fillId="0" borderId="0" xfId="0" applyNumberFormat="1" applyFont="1"/>
    <xf numFmtId="1" fontId="3" fillId="0" borderId="0" xfId="0" applyNumberFormat="1" applyFont="1"/>
    <xf numFmtId="0" fontId="23" fillId="0" borderId="11" xfId="0" applyFont="1" applyFill="1" applyBorder="1" applyAlignment="1">
      <alignment vertical="center" wrapText="1"/>
    </xf>
    <xf numFmtId="0" fontId="24" fillId="0" borderId="14" xfId="0" applyFont="1" applyFill="1" applyBorder="1" applyAlignment="1">
      <alignment vertical="center" wrapText="1"/>
    </xf>
    <xf numFmtId="0" fontId="24" fillId="0" borderId="13" xfId="0" applyFont="1" applyFill="1" applyBorder="1" applyAlignment="1">
      <alignment vertical="center" wrapText="1"/>
    </xf>
    <xf numFmtId="0" fontId="23" fillId="0" borderId="11"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3" fillId="0" borderId="14" xfId="0" applyFont="1" applyBorder="1" applyAlignment="1">
      <alignment horizontal="right" vertical="center" indent="1"/>
    </xf>
    <xf numFmtId="0" fontId="3" fillId="0" borderId="13" xfId="0" applyFont="1" applyBorder="1" applyAlignment="1">
      <alignment horizontal="right" vertical="center" indent="1"/>
    </xf>
    <xf numFmtId="0" fontId="23" fillId="0" borderId="11" xfId="0" applyFont="1" applyFill="1" applyBorder="1" applyAlignment="1">
      <alignment horizontal="right" vertical="center" wrapText="1" indent="1"/>
    </xf>
    <xf numFmtId="3" fontId="3" fillId="0" borderId="10" xfId="0" applyNumberFormat="1" applyFont="1" applyBorder="1" applyAlignment="1">
      <alignment horizontal="right" vertical="center" indent="3"/>
    </xf>
    <xf numFmtId="0" fontId="3" fillId="0" borderId="11" xfId="0" applyFont="1" applyBorder="1" applyAlignment="1">
      <alignment horizontal="right" vertical="center" indent="3"/>
    </xf>
    <xf numFmtId="0" fontId="3" fillId="0" borderId="14" xfId="0" applyFont="1" applyBorder="1" applyAlignment="1">
      <alignment horizontal="right" vertical="center" indent="3"/>
    </xf>
    <xf numFmtId="0" fontId="3" fillId="0" borderId="13" xfId="0" applyFont="1" applyBorder="1" applyAlignment="1">
      <alignment horizontal="right" vertical="center" indent="3"/>
    </xf>
    <xf numFmtId="3" fontId="3" fillId="0" borderId="10" xfId="0" applyNumberFormat="1" applyFont="1" applyBorder="1" applyAlignment="1">
      <alignment horizontal="right" vertical="center" indent="4"/>
    </xf>
    <xf numFmtId="0" fontId="3" fillId="0" borderId="11" xfId="0" applyFont="1" applyBorder="1" applyAlignment="1">
      <alignment horizontal="right" vertical="center" indent="4"/>
    </xf>
    <xf numFmtId="0" fontId="3" fillId="0" borderId="14" xfId="0" applyFont="1" applyBorder="1" applyAlignment="1">
      <alignment horizontal="right" vertical="center" indent="4"/>
    </xf>
    <xf numFmtId="0" fontId="3" fillId="0" borderId="13" xfId="0" applyFont="1" applyBorder="1" applyAlignment="1">
      <alignment horizontal="right" vertical="center" indent="4"/>
    </xf>
    <xf numFmtId="0" fontId="3" fillId="0" borderId="10" xfId="0" applyFont="1" applyBorder="1" applyAlignment="1">
      <alignment horizontal="right" vertical="center" indent="3"/>
    </xf>
    <xf numFmtId="0" fontId="3" fillId="0" borderId="10" xfId="0" applyFont="1" applyBorder="1" applyAlignment="1">
      <alignment horizontal="right" vertical="center" indent="4"/>
    </xf>
    <xf numFmtId="3" fontId="3" fillId="0" borderId="10" xfId="0" applyNumberFormat="1" applyFont="1" applyBorder="1" applyAlignment="1">
      <alignment horizontal="right" vertical="center" indent="5"/>
    </xf>
    <xf numFmtId="0" fontId="3" fillId="0" borderId="11" xfId="0" applyFont="1" applyBorder="1" applyAlignment="1">
      <alignment horizontal="right" vertical="center" indent="5"/>
    </xf>
    <xf numFmtId="0" fontId="3" fillId="0" borderId="14" xfId="0" applyFont="1" applyBorder="1" applyAlignment="1">
      <alignment horizontal="right" vertical="center" indent="5"/>
    </xf>
    <xf numFmtId="0" fontId="3" fillId="0" borderId="13" xfId="0" applyFont="1" applyBorder="1" applyAlignment="1">
      <alignment horizontal="right" vertical="center" indent="5"/>
    </xf>
    <xf numFmtId="3" fontId="3" fillId="0" borderId="10" xfId="0" applyNumberFormat="1" applyFont="1" applyBorder="1" applyAlignment="1">
      <alignment horizontal="right" vertical="center" indent="6"/>
    </xf>
    <xf numFmtId="0" fontId="3" fillId="0" borderId="11" xfId="0" applyFont="1" applyBorder="1" applyAlignment="1">
      <alignment horizontal="right" vertical="center" indent="6"/>
    </xf>
    <xf numFmtId="0" fontId="3" fillId="0" borderId="14" xfId="0" applyFont="1" applyBorder="1" applyAlignment="1">
      <alignment horizontal="right" vertical="center" indent="6"/>
    </xf>
    <xf numFmtId="0" fontId="3" fillId="0" borderId="13" xfId="0" applyFont="1" applyBorder="1" applyAlignment="1">
      <alignment horizontal="right" vertical="center" indent="6"/>
    </xf>
    <xf numFmtId="0" fontId="3" fillId="0" borderId="10" xfId="0" applyFont="1" applyBorder="1" applyAlignment="1">
      <alignment horizontal="right" vertical="center" indent="5"/>
    </xf>
    <xf numFmtId="0" fontId="3" fillId="0" borderId="10" xfId="0" applyFont="1" applyBorder="1" applyAlignment="1">
      <alignment horizontal="right" vertical="center" indent="6"/>
    </xf>
    <xf numFmtId="1" fontId="24" fillId="0" borderId="14" xfId="0" applyNumberFormat="1" applyFont="1" applyFill="1" applyBorder="1" applyAlignment="1">
      <alignment horizontal="left" vertical="center" wrapText="1" indent="1"/>
    </xf>
    <xf numFmtId="0" fontId="23" fillId="0" borderId="10" xfId="0" applyFont="1" applyFill="1" applyBorder="1" applyAlignment="1">
      <alignment vertical="center"/>
    </xf>
    <xf numFmtId="0" fontId="3" fillId="0" borderId="0" xfId="0" applyFont="1" applyAlignment="1">
      <alignment vertical="center" wrapText="1"/>
    </xf>
    <xf numFmtId="0" fontId="3" fillId="0" borderId="0" xfId="0" applyFont="1" applyAlignment="1">
      <alignment vertical="center"/>
    </xf>
    <xf numFmtId="0" fontId="30" fillId="0" borderId="0" xfId="0" applyFont="1" applyAlignment="1">
      <alignment horizontal="center" vertical="center" wrapText="1"/>
    </xf>
    <xf numFmtId="0" fontId="3" fillId="0" borderId="10" xfId="0" applyFont="1" applyBorder="1" applyAlignment="1">
      <alignment horizontal="right" indent="5"/>
    </xf>
    <xf numFmtId="4" fontId="3" fillId="0" borderId="10" xfId="0" applyNumberFormat="1" applyFont="1" applyBorder="1" applyAlignment="1">
      <alignment horizontal="right" indent="5"/>
    </xf>
    <xf numFmtId="0" fontId="27" fillId="0" borderId="0" xfId="48" applyFont="1" applyAlignment="1">
      <alignment horizontal="left" vertical="top" wrapText="1"/>
    </xf>
    <xf numFmtId="0" fontId="24" fillId="0" borderId="0" xfId="48" applyFont="1" applyFill="1" applyAlignment="1">
      <alignment horizontal="left" vertical="top" wrapText="1"/>
    </xf>
    <xf numFmtId="0" fontId="24" fillId="0" borderId="0" xfId="48" applyFont="1" applyFill="1" applyAlignment="1">
      <alignment horizontal="left" vertical="top"/>
    </xf>
    <xf numFmtId="0" fontId="24" fillId="0" borderId="0" xfId="0" applyFont="1" applyFill="1" applyAlignment="1">
      <alignment horizontal="left" vertical="top" wrapText="1"/>
    </xf>
    <xf numFmtId="0" fontId="24" fillId="0" borderId="0" xfId="0" applyFont="1" applyFill="1" applyAlignment="1">
      <alignment horizontal="left" vertical="top"/>
    </xf>
    <xf numFmtId="0" fontId="3" fillId="0" borderId="0" xfId="0" applyFont="1" applyAlignment="1">
      <alignment vertical="center" wrapText="1"/>
    </xf>
    <xf numFmtId="0" fontId="23" fillId="0" borderId="0" xfId="0" applyFont="1" applyFill="1" applyAlignment="1">
      <alignment horizontal="left" vertical="center"/>
    </xf>
    <xf numFmtId="0" fontId="30" fillId="0" borderId="12" xfId="0" applyFont="1" applyBorder="1" applyAlignment="1">
      <alignment horizontal="center"/>
    </xf>
    <xf numFmtId="166" fontId="3" fillId="0" borderId="10" xfId="4" applyNumberFormat="1" applyFont="1" applyFill="1" applyBorder="1" applyAlignment="1">
      <alignment horizontal="center" vertical="center"/>
    </xf>
    <xf numFmtId="167" fontId="3" fillId="0" borderId="10" xfId="48" applyNumberFormat="1" applyFont="1" applyFill="1" applyBorder="1" applyAlignment="1">
      <alignment horizontal="center" vertical="center"/>
    </xf>
  </cellXfs>
  <cellStyles count="50">
    <cellStyle name="20 % - Accent1 2" xfId="5" xr:uid="{00000000-0005-0000-0000-000000000000}"/>
    <cellStyle name="20 % - Accent2 2" xfId="6" xr:uid="{00000000-0005-0000-0000-000001000000}"/>
    <cellStyle name="20 % - Accent3 2" xfId="7" xr:uid="{00000000-0005-0000-0000-000002000000}"/>
    <cellStyle name="20 % - Accent4 2" xfId="8" xr:uid="{00000000-0005-0000-0000-000003000000}"/>
    <cellStyle name="20 % - Accent5 2" xfId="9" xr:uid="{00000000-0005-0000-0000-000004000000}"/>
    <cellStyle name="20 % - Accent6 2" xfId="10" xr:uid="{00000000-0005-0000-0000-000005000000}"/>
    <cellStyle name="40 % - Accent1 2" xfId="11" xr:uid="{00000000-0005-0000-0000-000006000000}"/>
    <cellStyle name="40 % - Accent2 2" xfId="12" xr:uid="{00000000-0005-0000-0000-000007000000}"/>
    <cellStyle name="40 % - Accent3 2" xfId="13" xr:uid="{00000000-0005-0000-0000-000008000000}"/>
    <cellStyle name="40 % - Accent4 2" xfId="14" xr:uid="{00000000-0005-0000-0000-000009000000}"/>
    <cellStyle name="40 % - Accent5 2" xfId="15" xr:uid="{00000000-0005-0000-0000-00000A000000}"/>
    <cellStyle name="40 % - Accent6 2" xfId="16" xr:uid="{00000000-0005-0000-0000-00000B000000}"/>
    <cellStyle name="60 % - Accent1 2" xfId="17" xr:uid="{00000000-0005-0000-0000-00000C000000}"/>
    <cellStyle name="60 % - Accent2 2" xfId="18" xr:uid="{00000000-0005-0000-0000-00000D000000}"/>
    <cellStyle name="60 % - Accent3 2" xfId="19" xr:uid="{00000000-0005-0000-0000-00000E000000}"/>
    <cellStyle name="60 % - Accent4 2" xfId="20" xr:uid="{00000000-0005-0000-0000-00000F000000}"/>
    <cellStyle name="60 % - Accent5 2" xfId="21" xr:uid="{00000000-0005-0000-0000-000010000000}"/>
    <cellStyle name="60 % - Accent6 2" xfId="22" xr:uid="{00000000-0005-0000-0000-000011000000}"/>
    <cellStyle name="Accent1 2" xfId="23" xr:uid="{00000000-0005-0000-0000-000012000000}"/>
    <cellStyle name="Accent2 2" xfId="24" xr:uid="{00000000-0005-0000-0000-000013000000}"/>
    <cellStyle name="Accent3 2" xfId="25" xr:uid="{00000000-0005-0000-0000-000014000000}"/>
    <cellStyle name="Accent4 2" xfId="26" xr:uid="{00000000-0005-0000-0000-000015000000}"/>
    <cellStyle name="Accent5 2" xfId="27" xr:uid="{00000000-0005-0000-0000-000016000000}"/>
    <cellStyle name="Accent6 2" xfId="28" xr:uid="{00000000-0005-0000-0000-000017000000}"/>
    <cellStyle name="Avertissement 2" xfId="29" xr:uid="{00000000-0005-0000-0000-000018000000}"/>
    <cellStyle name="Calcul 2" xfId="30" xr:uid="{00000000-0005-0000-0000-000019000000}"/>
    <cellStyle name="Cellule liée 2" xfId="31" xr:uid="{00000000-0005-0000-0000-00001A000000}"/>
    <cellStyle name="Commentaire 2" xfId="32" xr:uid="{00000000-0005-0000-0000-00001B000000}"/>
    <cellStyle name="Entrée 2" xfId="33" xr:uid="{00000000-0005-0000-0000-00001C000000}"/>
    <cellStyle name="Euro" xfId="1" xr:uid="{00000000-0005-0000-0000-00001D000000}"/>
    <cellStyle name="Euro 2" xfId="34" xr:uid="{00000000-0005-0000-0000-00001E000000}"/>
    <cellStyle name="Euro 3" xfId="49" xr:uid="{00000000-0005-0000-0000-00001F000000}"/>
    <cellStyle name="Insatisfaisant 2" xfId="35" xr:uid="{00000000-0005-0000-0000-000020000000}"/>
    <cellStyle name="Neutre 2" xfId="36" xr:uid="{00000000-0005-0000-0000-000021000000}"/>
    <cellStyle name="Normal" xfId="0" builtinId="0"/>
    <cellStyle name="Normal 2" xfId="48" xr:uid="{00000000-0005-0000-0000-000023000000}"/>
    <cellStyle name="Normal_API CNAF 31.12.96 METR (5)" xfId="2" xr:uid="{00000000-0005-0000-0000-000024000000}"/>
    <cellStyle name="Normal_CAFMAS4B" xfId="3" xr:uid="{00000000-0005-0000-0000-000025000000}"/>
    <cellStyle name="Normal_Feuil1" xfId="4" xr:uid="{00000000-0005-0000-0000-000026000000}"/>
    <cellStyle name="Pourcentage 2" xfId="37" xr:uid="{00000000-0005-0000-0000-000027000000}"/>
    <cellStyle name="Satisfaisant 2" xfId="38" xr:uid="{00000000-0005-0000-0000-000028000000}"/>
    <cellStyle name="Sortie 2" xfId="39" xr:uid="{00000000-0005-0000-0000-000029000000}"/>
    <cellStyle name="Texte explicatif 2" xfId="40" xr:uid="{00000000-0005-0000-0000-00002A000000}"/>
    <cellStyle name="Titre 2" xfId="41" xr:uid="{00000000-0005-0000-0000-00002B000000}"/>
    <cellStyle name="Titre 1 2" xfId="42" xr:uid="{00000000-0005-0000-0000-00002C000000}"/>
    <cellStyle name="Titre 2 2" xfId="43" xr:uid="{00000000-0005-0000-0000-00002D000000}"/>
    <cellStyle name="Titre 3 2" xfId="44" xr:uid="{00000000-0005-0000-0000-00002E000000}"/>
    <cellStyle name="Titre 4 2" xfId="45" xr:uid="{00000000-0005-0000-0000-00002F000000}"/>
    <cellStyle name="Total 2" xfId="46" xr:uid="{00000000-0005-0000-0000-000030000000}"/>
    <cellStyle name="Vérification 2" xfId="47" xr:uid="{00000000-0005-0000-0000-00003100000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638175</xdr:colOff>
      <xdr:row>10</xdr:row>
      <xdr:rowOff>104775</xdr:rowOff>
    </xdr:from>
    <xdr:ext cx="904875" cy="228600"/>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7496175" y="1724025"/>
          <a:ext cx="904875" cy="228600"/>
        </a:xfrm>
        <a:prstGeom prst="rect">
          <a:avLst/>
        </a:prstGeom>
        <a:noFill/>
        <a:ln w="9525">
          <a:noFill/>
          <a:miter lim="800000"/>
          <a:headEnd/>
          <a:tailEnd/>
        </a:ln>
      </xdr:spPr>
    </xdr:sp>
    <xdr:clientData/>
  </xdr:oneCellAnchor>
  <xdr:oneCellAnchor>
    <xdr:from>
      <xdr:col>9</xdr:col>
      <xdr:colOff>657225</xdr:colOff>
      <xdr:row>18</xdr:row>
      <xdr:rowOff>123825</xdr:rowOff>
    </xdr:from>
    <xdr:ext cx="19050" cy="171450"/>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7515225" y="3038475"/>
          <a:ext cx="19050" cy="171450"/>
        </a:xfrm>
        <a:prstGeom prst="rect">
          <a:avLst/>
        </a:prstGeom>
        <a:noFill/>
        <a:ln w="9525">
          <a:noFill/>
          <a:miter lim="800000"/>
          <a:headEnd/>
          <a:tailEnd/>
        </a:ln>
      </xdr:spPr>
    </xdr:sp>
    <xdr:clientData/>
  </xdr:oneCellAnchor>
  <xdr:oneCellAnchor>
    <xdr:from>
      <xdr:col>10</xdr:col>
      <xdr:colOff>104775</xdr:colOff>
      <xdr:row>5</xdr:row>
      <xdr:rowOff>142875</xdr:rowOff>
    </xdr:from>
    <xdr:ext cx="19050" cy="180975"/>
    <xdr:sp macro="" textlink="" fLocksText="0">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724775" y="952500"/>
          <a:ext cx="19050" cy="180975"/>
        </a:xfrm>
        <a:prstGeom prst="rect">
          <a:avLst/>
        </a:prstGeom>
        <a:noFill/>
        <a:ln w="9525">
          <a:noFill/>
          <a:miter lim="800000"/>
          <a:headEnd/>
          <a:tailEnd/>
        </a:ln>
      </xdr:spPr>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18</xdr:col>
      <xdr:colOff>533400</xdr:colOff>
      <xdr:row>20</xdr:row>
      <xdr:rowOff>19050</xdr:rowOff>
    </xdr:from>
    <xdr:to>
      <xdr:col>19</xdr:col>
      <xdr:colOff>200025</xdr:colOff>
      <xdr:row>21</xdr:row>
      <xdr:rowOff>38100</xdr:rowOff>
    </xdr:to>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15782925" y="2876550"/>
          <a:ext cx="4286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12</xdr:col>
      <xdr:colOff>704850</xdr:colOff>
      <xdr:row>20</xdr:row>
      <xdr:rowOff>47625</xdr:rowOff>
    </xdr:from>
    <xdr:to>
      <xdr:col>13</xdr:col>
      <xdr:colOff>323850</xdr:colOff>
      <xdr:row>21</xdr:row>
      <xdr:rowOff>28575</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11220450" y="2905125"/>
          <a:ext cx="381000"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18"/>
  <sheetViews>
    <sheetView showGridLines="0" topLeftCell="D37" workbookViewId="0">
      <selection activeCell="H44" sqref="H44:O48"/>
    </sheetView>
  </sheetViews>
  <sheetFormatPr baseColWidth="10" defaultColWidth="11.453125" defaultRowHeight="12.5" x14ac:dyDescent="0.25"/>
  <cols>
    <col min="1" max="3" width="11.453125" style="41"/>
    <col min="4" max="4" width="21.6328125" style="41" customWidth="1"/>
    <col min="5" max="11" width="11.453125" style="41"/>
    <col min="12" max="12" width="12.1796875" style="41" customWidth="1"/>
    <col min="13" max="16384" width="11.453125" style="41"/>
  </cols>
  <sheetData>
    <row r="1" spans="2:15" ht="15" x14ac:dyDescent="0.3">
      <c r="B1" s="45" t="s">
        <v>261</v>
      </c>
    </row>
    <row r="3" spans="2:15" x14ac:dyDescent="0.25">
      <c r="B3" s="41" t="s">
        <v>208</v>
      </c>
    </row>
    <row r="4" spans="2:15" x14ac:dyDescent="0.25">
      <c r="B4" s="41">
        <v>559.74</v>
      </c>
      <c r="C4" s="41">
        <v>0</v>
      </c>
      <c r="E4" s="41">
        <f>+B4-C4</f>
        <v>559.74</v>
      </c>
      <c r="O4" s="44"/>
    </row>
    <row r="5" spans="2:15" x14ac:dyDescent="0.25">
      <c r="B5" s="41" t="s">
        <v>209</v>
      </c>
      <c r="C5" s="41" t="s">
        <v>209</v>
      </c>
      <c r="D5" s="41" t="s">
        <v>226</v>
      </c>
      <c r="E5" s="41" t="s">
        <v>227</v>
      </c>
    </row>
    <row r="6" spans="2:15" x14ac:dyDescent="0.25">
      <c r="B6" s="41">
        <v>0</v>
      </c>
      <c r="C6" s="41">
        <f t="shared" ref="C6:C37" si="0">+B6</f>
        <v>0</v>
      </c>
      <c r="D6" s="41">
        <f>B4</f>
        <v>559.74</v>
      </c>
      <c r="E6" s="41">
        <f t="shared" ref="E6:E37" si="1">D6+B6</f>
        <v>559.74</v>
      </c>
      <c r="F6" s="41">
        <f t="shared" ref="F6:F37" si="2">E6-D6</f>
        <v>0</v>
      </c>
    </row>
    <row r="7" spans="2:15" x14ac:dyDescent="0.25">
      <c r="B7" s="41">
        <v>5</v>
      </c>
      <c r="C7" s="41">
        <f t="shared" si="0"/>
        <v>5</v>
      </c>
      <c r="D7" s="41">
        <f t="shared" ref="D7:D38" si="3">$B$4-C7</f>
        <v>554.74</v>
      </c>
      <c r="E7" s="41">
        <f t="shared" si="1"/>
        <v>559.74</v>
      </c>
      <c r="F7" s="41">
        <f t="shared" si="2"/>
        <v>5</v>
      </c>
    </row>
    <row r="8" spans="2:15" x14ac:dyDescent="0.25">
      <c r="B8" s="41">
        <v>10</v>
      </c>
      <c r="C8" s="41">
        <f t="shared" si="0"/>
        <v>10</v>
      </c>
      <c r="D8" s="41">
        <f t="shared" si="3"/>
        <v>549.74</v>
      </c>
      <c r="E8" s="41">
        <f t="shared" si="1"/>
        <v>559.74</v>
      </c>
      <c r="F8" s="41">
        <f t="shared" si="2"/>
        <v>10</v>
      </c>
    </row>
    <row r="9" spans="2:15" x14ac:dyDescent="0.25">
      <c r="B9" s="41">
        <v>15</v>
      </c>
      <c r="C9" s="41">
        <f t="shared" si="0"/>
        <v>15</v>
      </c>
      <c r="D9" s="41">
        <f t="shared" si="3"/>
        <v>544.74</v>
      </c>
      <c r="E9" s="41">
        <f t="shared" si="1"/>
        <v>559.74</v>
      </c>
      <c r="F9" s="41">
        <f t="shared" si="2"/>
        <v>15</v>
      </c>
    </row>
    <row r="10" spans="2:15" x14ac:dyDescent="0.25">
      <c r="B10" s="41">
        <v>20</v>
      </c>
      <c r="C10" s="41">
        <f t="shared" si="0"/>
        <v>20</v>
      </c>
      <c r="D10" s="41">
        <f t="shared" si="3"/>
        <v>539.74</v>
      </c>
      <c r="E10" s="41">
        <f t="shared" si="1"/>
        <v>559.74</v>
      </c>
      <c r="F10" s="41">
        <f t="shared" si="2"/>
        <v>20</v>
      </c>
    </row>
    <row r="11" spans="2:15" x14ac:dyDescent="0.25">
      <c r="B11" s="41">
        <v>25</v>
      </c>
      <c r="C11" s="41">
        <f t="shared" si="0"/>
        <v>25</v>
      </c>
      <c r="D11" s="41">
        <f t="shared" si="3"/>
        <v>534.74</v>
      </c>
      <c r="E11" s="41">
        <f t="shared" si="1"/>
        <v>559.74</v>
      </c>
      <c r="F11" s="41">
        <f t="shared" si="2"/>
        <v>25</v>
      </c>
    </row>
    <row r="12" spans="2:15" x14ac:dyDescent="0.25">
      <c r="B12" s="41">
        <v>30</v>
      </c>
      <c r="C12" s="41">
        <f t="shared" si="0"/>
        <v>30</v>
      </c>
      <c r="D12" s="41">
        <f t="shared" si="3"/>
        <v>529.74</v>
      </c>
      <c r="E12" s="41">
        <f t="shared" si="1"/>
        <v>559.74</v>
      </c>
      <c r="F12" s="41">
        <f t="shared" si="2"/>
        <v>30</v>
      </c>
    </row>
    <row r="13" spans="2:15" x14ac:dyDescent="0.25">
      <c r="B13" s="41">
        <v>35</v>
      </c>
      <c r="C13" s="41">
        <f t="shared" si="0"/>
        <v>35</v>
      </c>
      <c r="D13" s="41">
        <f t="shared" si="3"/>
        <v>524.74</v>
      </c>
      <c r="E13" s="41">
        <f t="shared" si="1"/>
        <v>559.74</v>
      </c>
      <c r="F13" s="41">
        <f t="shared" si="2"/>
        <v>35</v>
      </c>
    </row>
    <row r="14" spans="2:15" x14ac:dyDescent="0.25">
      <c r="B14" s="41">
        <v>40</v>
      </c>
      <c r="C14" s="41">
        <f t="shared" si="0"/>
        <v>40</v>
      </c>
      <c r="D14" s="41">
        <f t="shared" si="3"/>
        <v>519.74</v>
      </c>
      <c r="E14" s="41">
        <f t="shared" si="1"/>
        <v>559.74</v>
      </c>
      <c r="F14" s="41">
        <f t="shared" si="2"/>
        <v>40</v>
      </c>
    </row>
    <row r="15" spans="2:15" x14ac:dyDescent="0.25">
      <c r="B15" s="41">
        <v>45</v>
      </c>
      <c r="C15" s="41">
        <f t="shared" si="0"/>
        <v>45</v>
      </c>
      <c r="D15" s="41">
        <f t="shared" si="3"/>
        <v>514.74</v>
      </c>
      <c r="E15" s="41">
        <f t="shared" si="1"/>
        <v>559.74</v>
      </c>
      <c r="F15" s="41">
        <f t="shared" si="2"/>
        <v>45</v>
      </c>
    </row>
    <row r="16" spans="2:15" x14ac:dyDescent="0.25">
      <c r="B16" s="41">
        <v>50</v>
      </c>
      <c r="C16" s="41">
        <f t="shared" si="0"/>
        <v>50</v>
      </c>
      <c r="D16" s="41">
        <f t="shared" si="3"/>
        <v>509.74</v>
      </c>
      <c r="E16" s="41">
        <f t="shared" si="1"/>
        <v>559.74</v>
      </c>
      <c r="F16" s="41">
        <f t="shared" si="2"/>
        <v>50</v>
      </c>
    </row>
    <row r="17" spans="2:11" x14ac:dyDescent="0.25">
      <c r="B17" s="41">
        <v>55</v>
      </c>
      <c r="C17" s="41">
        <f t="shared" si="0"/>
        <v>55</v>
      </c>
      <c r="D17" s="41">
        <f t="shared" si="3"/>
        <v>504.74</v>
      </c>
      <c r="E17" s="41">
        <f t="shared" si="1"/>
        <v>559.74</v>
      </c>
      <c r="F17" s="41">
        <f t="shared" si="2"/>
        <v>55</v>
      </c>
    </row>
    <row r="18" spans="2:11" x14ac:dyDescent="0.25">
      <c r="B18" s="41">
        <v>60</v>
      </c>
      <c r="C18" s="41">
        <f t="shared" si="0"/>
        <v>60</v>
      </c>
      <c r="D18" s="41">
        <f t="shared" si="3"/>
        <v>499.74</v>
      </c>
      <c r="E18" s="41">
        <f t="shared" si="1"/>
        <v>559.74</v>
      </c>
      <c r="F18" s="41">
        <f t="shared" si="2"/>
        <v>60</v>
      </c>
    </row>
    <row r="19" spans="2:11" x14ac:dyDescent="0.25">
      <c r="B19" s="41">
        <v>65</v>
      </c>
      <c r="C19" s="41">
        <f t="shared" si="0"/>
        <v>65</v>
      </c>
      <c r="D19" s="41">
        <f t="shared" si="3"/>
        <v>494.74</v>
      </c>
      <c r="E19" s="41">
        <f t="shared" si="1"/>
        <v>559.74</v>
      </c>
      <c r="F19" s="41">
        <f t="shared" si="2"/>
        <v>65</v>
      </c>
    </row>
    <row r="20" spans="2:11" x14ac:dyDescent="0.25">
      <c r="B20" s="41">
        <v>70</v>
      </c>
      <c r="C20" s="41">
        <f t="shared" si="0"/>
        <v>70</v>
      </c>
      <c r="D20" s="41">
        <f t="shared" si="3"/>
        <v>489.74</v>
      </c>
      <c r="E20" s="41">
        <f t="shared" si="1"/>
        <v>559.74</v>
      </c>
      <c r="F20" s="41">
        <f t="shared" si="2"/>
        <v>70</v>
      </c>
    </row>
    <row r="21" spans="2:11" x14ac:dyDescent="0.25">
      <c r="B21" s="41">
        <v>75</v>
      </c>
      <c r="C21" s="41">
        <f t="shared" si="0"/>
        <v>75</v>
      </c>
      <c r="D21" s="41">
        <f t="shared" si="3"/>
        <v>484.74</v>
      </c>
      <c r="E21" s="41">
        <f t="shared" si="1"/>
        <v>559.74</v>
      </c>
      <c r="F21" s="41">
        <f t="shared" si="2"/>
        <v>75</v>
      </c>
    </row>
    <row r="22" spans="2:11" x14ac:dyDescent="0.25">
      <c r="B22" s="41">
        <v>80</v>
      </c>
      <c r="C22" s="41">
        <f t="shared" si="0"/>
        <v>80</v>
      </c>
      <c r="D22" s="41">
        <f t="shared" si="3"/>
        <v>479.74</v>
      </c>
      <c r="E22" s="41">
        <f t="shared" si="1"/>
        <v>559.74</v>
      </c>
      <c r="F22" s="41">
        <f t="shared" si="2"/>
        <v>80</v>
      </c>
    </row>
    <row r="23" spans="2:11" x14ac:dyDescent="0.25">
      <c r="B23" s="41">
        <v>85</v>
      </c>
      <c r="C23" s="41">
        <f t="shared" si="0"/>
        <v>85</v>
      </c>
      <c r="D23" s="41">
        <f t="shared" si="3"/>
        <v>474.74</v>
      </c>
      <c r="E23" s="41">
        <f t="shared" si="1"/>
        <v>559.74</v>
      </c>
      <c r="F23" s="41">
        <f t="shared" si="2"/>
        <v>85</v>
      </c>
    </row>
    <row r="24" spans="2:11" x14ac:dyDescent="0.25">
      <c r="B24" s="41">
        <v>90</v>
      </c>
      <c r="C24" s="41">
        <f t="shared" si="0"/>
        <v>90</v>
      </c>
      <c r="D24" s="41">
        <f t="shared" si="3"/>
        <v>469.74</v>
      </c>
      <c r="E24" s="41">
        <f t="shared" si="1"/>
        <v>559.74</v>
      </c>
      <c r="F24" s="41">
        <f t="shared" si="2"/>
        <v>90</v>
      </c>
    </row>
    <row r="25" spans="2:11" x14ac:dyDescent="0.25">
      <c r="B25" s="41">
        <v>95</v>
      </c>
      <c r="C25" s="41">
        <f t="shared" si="0"/>
        <v>95</v>
      </c>
      <c r="D25" s="41">
        <f t="shared" si="3"/>
        <v>464.74</v>
      </c>
      <c r="E25" s="41">
        <f t="shared" si="1"/>
        <v>559.74</v>
      </c>
      <c r="F25" s="41">
        <f t="shared" si="2"/>
        <v>95</v>
      </c>
    </row>
    <row r="26" spans="2:11" x14ac:dyDescent="0.25">
      <c r="B26" s="41">
        <v>100</v>
      </c>
      <c r="C26" s="41">
        <f t="shared" si="0"/>
        <v>100</v>
      </c>
      <c r="D26" s="41">
        <f t="shared" si="3"/>
        <v>459.74</v>
      </c>
      <c r="E26" s="41">
        <f t="shared" si="1"/>
        <v>559.74</v>
      </c>
      <c r="F26" s="41">
        <f t="shared" si="2"/>
        <v>100</v>
      </c>
    </row>
    <row r="27" spans="2:11" x14ac:dyDescent="0.25">
      <c r="B27" s="41">
        <v>105</v>
      </c>
      <c r="C27" s="41">
        <f t="shared" si="0"/>
        <v>105</v>
      </c>
      <c r="D27" s="41">
        <f t="shared" si="3"/>
        <v>454.74</v>
      </c>
      <c r="E27" s="41">
        <f t="shared" si="1"/>
        <v>559.74</v>
      </c>
      <c r="F27" s="41">
        <f t="shared" si="2"/>
        <v>105</v>
      </c>
    </row>
    <row r="28" spans="2:11" x14ac:dyDescent="0.25">
      <c r="B28" s="41">
        <v>110</v>
      </c>
      <c r="C28" s="41">
        <f t="shared" si="0"/>
        <v>110</v>
      </c>
      <c r="D28" s="41">
        <f t="shared" si="3"/>
        <v>449.74</v>
      </c>
      <c r="E28" s="41">
        <f t="shared" si="1"/>
        <v>559.74</v>
      </c>
      <c r="F28" s="41">
        <f t="shared" si="2"/>
        <v>110</v>
      </c>
      <c r="K28" s="43"/>
    </row>
    <row r="29" spans="2:11" x14ac:dyDescent="0.25">
      <c r="B29" s="41">
        <v>115</v>
      </c>
      <c r="C29" s="41">
        <f t="shared" si="0"/>
        <v>115</v>
      </c>
      <c r="D29" s="41">
        <f t="shared" si="3"/>
        <v>444.74</v>
      </c>
      <c r="E29" s="41">
        <f t="shared" si="1"/>
        <v>559.74</v>
      </c>
      <c r="F29" s="41">
        <f t="shared" si="2"/>
        <v>115</v>
      </c>
      <c r="H29" s="42"/>
    </row>
    <row r="30" spans="2:11" x14ac:dyDescent="0.25">
      <c r="B30" s="41">
        <v>120</v>
      </c>
      <c r="C30" s="41">
        <f t="shared" si="0"/>
        <v>120</v>
      </c>
      <c r="D30" s="41">
        <f t="shared" si="3"/>
        <v>439.74</v>
      </c>
      <c r="E30" s="41">
        <f t="shared" si="1"/>
        <v>559.74</v>
      </c>
      <c r="F30" s="41">
        <f t="shared" si="2"/>
        <v>120</v>
      </c>
    </row>
    <row r="31" spans="2:11" x14ac:dyDescent="0.25">
      <c r="B31" s="41">
        <v>125</v>
      </c>
      <c r="C31" s="41">
        <f t="shared" si="0"/>
        <v>125</v>
      </c>
      <c r="D31" s="41">
        <f t="shared" si="3"/>
        <v>434.74</v>
      </c>
      <c r="E31" s="41">
        <f t="shared" si="1"/>
        <v>559.74</v>
      </c>
      <c r="F31" s="41">
        <f t="shared" si="2"/>
        <v>125</v>
      </c>
    </row>
    <row r="32" spans="2:11" x14ac:dyDescent="0.25">
      <c r="B32" s="41">
        <v>130</v>
      </c>
      <c r="C32" s="41">
        <f t="shared" si="0"/>
        <v>130</v>
      </c>
      <c r="D32" s="41">
        <f t="shared" si="3"/>
        <v>429.74</v>
      </c>
      <c r="E32" s="41">
        <f t="shared" si="1"/>
        <v>559.74</v>
      </c>
      <c r="F32" s="41">
        <f t="shared" si="2"/>
        <v>130</v>
      </c>
    </row>
    <row r="33" spans="2:15" x14ac:dyDescent="0.25">
      <c r="B33" s="41">
        <v>135</v>
      </c>
      <c r="C33" s="41">
        <f t="shared" si="0"/>
        <v>135</v>
      </c>
      <c r="D33" s="41">
        <f t="shared" si="3"/>
        <v>424.74</v>
      </c>
      <c r="E33" s="41">
        <f t="shared" si="1"/>
        <v>559.74</v>
      </c>
      <c r="F33" s="41">
        <f t="shared" si="2"/>
        <v>135</v>
      </c>
    </row>
    <row r="34" spans="2:15" x14ac:dyDescent="0.25">
      <c r="B34" s="41">
        <v>140</v>
      </c>
      <c r="C34" s="41">
        <f t="shared" si="0"/>
        <v>140</v>
      </c>
      <c r="D34" s="41">
        <f t="shared" si="3"/>
        <v>419.74</v>
      </c>
      <c r="E34" s="41">
        <f t="shared" si="1"/>
        <v>559.74</v>
      </c>
      <c r="F34" s="41">
        <f t="shared" si="2"/>
        <v>140</v>
      </c>
    </row>
    <row r="35" spans="2:15" x14ac:dyDescent="0.25">
      <c r="B35" s="41">
        <v>145</v>
      </c>
      <c r="C35" s="41">
        <f t="shared" si="0"/>
        <v>145</v>
      </c>
      <c r="D35" s="41">
        <f t="shared" si="3"/>
        <v>414.74</v>
      </c>
      <c r="E35" s="41">
        <f t="shared" si="1"/>
        <v>559.74</v>
      </c>
      <c r="F35" s="41">
        <f t="shared" si="2"/>
        <v>145</v>
      </c>
    </row>
    <row r="36" spans="2:15" x14ac:dyDescent="0.25">
      <c r="B36" s="41">
        <v>150</v>
      </c>
      <c r="C36" s="41">
        <f t="shared" si="0"/>
        <v>150</v>
      </c>
      <c r="D36" s="41">
        <f t="shared" si="3"/>
        <v>409.74</v>
      </c>
      <c r="E36" s="41">
        <f t="shared" si="1"/>
        <v>559.74</v>
      </c>
      <c r="F36" s="41">
        <f t="shared" si="2"/>
        <v>150</v>
      </c>
    </row>
    <row r="37" spans="2:15" x14ac:dyDescent="0.25">
      <c r="B37" s="41">
        <v>155</v>
      </c>
      <c r="C37" s="41">
        <f t="shared" si="0"/>
        <v>155</v>
      </c>
      <c r="D37" s="41">
        <f t="shared" si="3"/>
        <v>404.74</v>
      </c>
      <c r="E37" s="41">
        <f t="shared" si="1"/>
        <v>559.74</v>
      </c>
      <c r="F37" s="41">
        <f t="shared" si="2"/>
        <v>155</v>
      </c>
    </row>
    <row r="38" spans="2:15" x14ac:dyDescent="0.25">
      <c r="B38" s="41">
        <v>160</v>
      </c>
      <c r="C38" s="41">
        <f t="shared" ref="C38:C69" si="4">+B38</f>
        <v>160</v>
      </c>
      <c r="D38" s="41">
        <f t="shared" si="3"/>
        <v>399.74</v>
      </c>
      <c r="E38" s="41">
        <f t="shared" ref="E38:E69" si="5">D38+B38</f>
        <v>559.74</v>
      </c>
      <c r="F38" s="41">
        <f t="shared" ref="F38:F69" si="6">E38-D38</f>
        <v>160</v>
      </c>
    </row>
    <row r="39" spans="2:15" x14ac:dyDescent="0.25">
      <c r="B39" s="41">
        <v>165</v>
      </c>
      <c r="C39" s="41">
        <f t="shared" si="4"/>
        <v>165</v>
      </c>
      <c r="D39" s="41">
        <f t="shared" ref="D39:D70" si="7">$B$4-C39</f>
        <v>394.74</v>
      </c>
      <c r="E39" s="41">
        <f t="shared" si="5"/>
        <v>559.74</v>
      </c>
      <c r="F39" s="41">
        <f t="shared" si="6"/>
        <v>165</v>
      </c>
    </row>
    <row r="40" spans="2:15" x14ac:dyDescent="0.25">
      <c r="B40" s="41">
        <v>170</v>
      </c>
      <c r="C40" s="41">
        <f t="shared" si="4"/>
        <v>170</v>
      </c>
      <c r="D40" s="41">
        <f t="shared" si="7"/>
        <v>389.74</v>
      </c>
      <c r="E40" s="41">
        <f t="shared" si="5"/>
        <v>559.74</v>
      </c>
      <c r="F40" s="41">
        <f t="shared" si="6"/>
        <v>170</v>
      </c>
    </row>
    <row r="41" spans="2:15" x14ac:dyDescent="0.25">
      <c r="B41" s="41">
        <v>175</v>
      </c>
      <c r="C41" s="41">
        <f t="shared" si="4"/>
        <v>175</v>
      </c>
      <c r="D41" s="41">
        <f t="shared" si="7"/>
        <v>384.74</v>
      </c>
      <c r="E41" s="41">
        <f t="shared" si="5"/>
        <v>559.74</v>
      </c>
      <c r="F41" s="41">
        <f t="shared" si="6"/>
        <v>175</v>
      </c>
    </row>
    <row r="42" spans="2:15" x14ac:dyDescent="0.25">
      <c r="B42" s="41">
        <v>180</v>
      </c>
      <c r="C42" s="41">
        <f t="shared" si="4"/>
        <v>180</v>
      </c>
      <c r="D42" s="41">
        <f t="shared" si="7"/>
        <v>379.74</v>
      </c>
      <c r="E42" s="41">
        <f t="shared" si="5"/>
        <v>559.74</v>
      </c>
      <c r="F42" s="41">
        <f t="shared" si="6"/>
        <v>180</v>
      </c>
    </row>
    <row r="43" spans="2:15" x14ac:dyDescent="0.25">
      <c r="B43" s="41">
        <v>185</v>
      </c>
      <c r="C43" s="41">
        <f t="shared" si="4"/>
        <v>185</v>
      </c>
      <c r="D43" s="41">
        <f t="shared" si="7"/>
        <v>374.74</v>
      </c>
      <c r="E43" s="41">
        <f t="shared" si="5"/>
        <v>559.74</v>
      </c>
      <c r="F43" s="41">
        <f t="shared" si="6"/>
        <v>185</v>
      </c>
    </row>
    <row r="44" spans="2:15" ht="12.75" customHeight="1" x14ac:dyDescent="0.25">
      <c r="B44" s="41">
        <v>190</v>
      </c>
      <c r="C44" s="41">
        <f t="shared" si="4"/>
        <v>190</v>
      </c>
      <c r="D44" s="41">
        <f t="shared" si="7"/>
        <v>369.74</v>
      </c>
      <c r="E44" s="41">
        <f t="shared" si="5"/>
        <v>559.74</v>
      </c>
      <c r="F44" s="41">
        <f t="shared" si="6"/>
        <v>190</v>
      </c>
      <c r="H44" s="90" t="s">
        <v>265</v>
      </c>
      <c r="I44" s="90"/>
      <c r="J44" s="90"/>
      <c r="K44" s="90"/>
      <c r="L44" s="90"/>
      <c r="M44" s="90"/>
      <c r="N44" s="90"/>
      <c r="O44" s="90"/>
    </row>
    <row r="45" spans="2:15" x14ac:dyDescent="0.25">
      <c r="B45" s="41">
        <v>195</v>
      </c>
      <c r="C45" s="41">
        <f t="shared" si="4"/>
        <v>195</v>
      </c>
      <c r="D45" s="41">
        <f t="shared" si="7"/>
        <v>364.74</v>
      </c>
      <c r="E45" s="41">
        <f t="shared" si="5"/>
        <v>559.74</v>
      </c>
      <c r="F45" s="41">
        <f t="shared" si="6"/>
        <v>195</v>
      </c>
      <c r="H45" s="90"/>
      <c r="I45" s="90"/>
      <c r="J45" s="90"/>
      <c r="K45" s="90"/>
      <c r="L45" s="90"/>
      <c r="M45" s="90"/>
      <c r="N45" s="90"/>
      <c r="O45" s="90"/>
    </row>
    <row r="46" spans="2:15" x14ac:dyDescent="0.25">
      <c r="B46" s="41">
        <v>200</v>
      </c>
      <c r="C46" s="41">
        <f t="shared" si="4"/>
        <v>200</v>
      </c>
      <c r="D46" s="41">
        <f t="shared" si="7"/>
        <v>359.74</v>
      </c>
      <c r="E46" s="41">
        <f t="shared" si="5"/>
        <v>559.74</v>
      </c>
      <c r="F46" s="41">
        <f t="shared" si="6"/>
        <v>200</v>
      </c>
      <c r="H46" s="90"/>
      <c r="I46" s="90"/>
      <c r="J46" s="90"/>
      <c r="K46" s="90"/>
      <c r="L46" s="90"/>
      <c r="M46" s="90"/>
      <c r="N46" s="90"/>
      <c r="O46" s="90"/>
    </row>
    <row r="47" spans="2:15" x14ac:dyDescent="0.25">
      <c r="B47" s="41">
        <v>205</v>
      </c>
      <c r="C47" s="41">
        <f t="shared" si="4"/>
        <v>205</v>
      </c>
      <c r="D47" s="41">
        <f t="shared" si="7"/>
        <v>354.74</v>
      </c>
      <c r="E47" s="41">
        <f t="shared" si="5"/>
        <v>559.74</v>
      </c>
      <c r="F47" s="41">
        <f t="shared" si="6"/>
        <v>205</v>
      </c>
      <c r="H47" s="90"/>
      <c r="I47" s="90"/>
      <c r="J47" s="90"/>
      <c r="K47" s="90"/>
      <c r="L47" s="90"/>
      <c r="M47" s="90"/>
      <c r="N47" s="90"/>
      <c r="O47" s="90"/>
    </row>
    <row r="48" spans="2:15" ht="45.75" customHeight="1" x14ac:dyDescent="0.25">
      <c r="B48" s="41">
        <v>210</v>
      </c>
      <c r="C48" s="41">
        <f t="shared" si="4"/>
        <v>210</v>
      </c>
      <c r="D48" s="41">
        <f t="shared" si="7"/>
        <v>349.74</v>
      </c>
      <c r="E48" s="41">
        <f t="shared" si="5"/>
        <v>559.74</v>
      </c>
      <c r="F48" s="41">
        <f t="shared" si="6"/>
        <v>210</v>
      </c>
      <c r="H48" s="90"/>
      <c r="I48" s="90"/>
      <c r="J48" s="90"/>
      <c r="K48" s="90"/>
      <c r="L48" s="90"/>
      <c r="M48" s="90"/>
      <c r="N48" s="90"/>
      <c r="O48" s="90"/>
    </row>
    <row r="49" spans="2:6" x14ac:dyDescent="0.25">
      <c r="B49" s="41">
        <v>215</v>
      </c>
      <c r="C49" s="41">
        <f t="shared" si="4"/>
        <v>215</v>
      </c>
      <c r="D49" s="41">
        <f t="shared" si="7"/>
        <v>344.74</v>
      </c>
      <c r="E49" s="41">
        <f t="shared" si="5"/>
        <v>559.74</v>
      </c>
      <c r="F49" s="41">
        <f t="shared" si="6"/>
        <v>215</v>
      </c>
    </row>
    <row r="50" spans="2:6" x14ac:dyDescent="0.25">
      <c r="B50" s="41">
        <v>220</v>
      </c>
      <c r="C50" s="41">
        <f t="shared" si="4"/>
        <v>220</v>
      </c>
      <c r="D50" s="41">
        <f t="shared" si="7"/>
        <v>339.74</v>
      </c>
      <c r="E50" s="41">
        <f t="shared" si="5"/>
        <v>559.74</v>
      </c>
      <c r="F50" s="41">
        <f t="shared" si="6"/>
        <v>220</v>
      </c>
    </row>
    <row r="51" spans="2:6" x14ac:dyDescent="0.25">
      <c r="B51" s="41">
        <v>225</v>
      </c>
      <c r="C51" s="41">
        <f t="shared" si="4"/>
        <v>225</v>
      </c>
      <c r="D51" s="41">
        <f t="shared" si="7"/>
        <v>334.74</v>
      </c>
      <c r="E51" s="41">
        <f t="shared" si="5"/>
        <v>559.74</v>
      </c>
      <c r="F51" s="41">
        <f t="shared" si="6"/>
        <v>225</v>
      </c>
    </row>
    <row r="52" spans="2:6" x14ac:dyDescent="0.25">
      <c r="B52" s="41">
        <v>230</v>
      </c>
      <c r="C52" s="41">
        <f t="shared" si="4"/>
        <v>230</v>
      </c>
      <c r="D52" s="41">
        <f t="shared" si="7"/>
        <v>329.74</v>
      </c>
      <c r="E52" s="41">
        <f t="shared" si="5"/>
        <v>559.74</v>
      </c>
      <c r="F52" s="41">
        <f t="shared" si="6"/>
        <v>230</v>
      </c>
    </row>
    <row r="53" spans="2:6" x14ac:dyDescent="0.25">
      <c r="B53" s="41">
        <v>235</v>
      </c>
      <c r="C53" s="41">
        <f t="shared" si="4"/>
        <v>235</v>
      </c>
      <c r="D53" s="41">
        <f t="shared" si="7"/>
        <v>324.74</v>
      </c>
      <c r="E53" s="41">
        <f t="shared" si="5"/>
        <v>559.74</v>
      </c>
      <c r="F53" s="41">
        <f t="shared" si="6"/>
        <v>235</v>
      </c>
    </row>
    <row r="54" spans="2:6" x14ac:dyDescent="0.25">
      <c r="B54" s="41">
        <v>240</v>
      </c>
      <c r="C54" s="41">
        <f t="shared" si="4"/>
        <v>240</v>
      </c>
      <c r="D54" s="41">
        <f t="shared" si="7"/>
        <v>319.74</v>
      </c>
      <c r="E54" s="41">
        <f t="shared" si="5"/>
        <v>559.74</v>
      </c>
      <c r="F54" s="41">
        <f t="shared" si="6"/>
        <v>240</v>
      </c>
    </row>
    <row r="55" spans="2:6" x14ac:dyDescent="0.25">
      <c r="B55" s="41">
        <v>245</v>
      </c>
      <c r="C55" s="41">
        <f t="shared" si="4"/>
        <v>245</v>
      </c>
      <c r="D55" s="41">
        <f t="shared" si="7"/>
        <v>314.74</v>
      </c>
      <c r="E55" s="41">
        <f t="shared" si="5"/>
        <v>559.74</v>
      </c>
      <c r="F55" s="41">
        <f t="shared" si="6"/>
        <v>245</v>
      </c>
    </row>
    <row r="56" spans="2:6" x14ac:dyDescent="0.25">
      <c r="B56" s="41">
        <v>250</v>
      </c>
      <c r="C56" s="41">
        <f t="shared" si="4"/>
        <v>250</v>
      </c>
      <c r="D56" s="41">
        <f t="shared" si="7"/>
        <v>309.74</v>
      </c>
      <c r="E56" s="41">
        <f t="shared" si="5"/>
        <v>559.74</v>
      </c>
      <c r="F56" s="41">
        <f t="shared" si="6"/>
        <v>250</v>
      </c>
    </row>
    <row r="57" spans="2:6" x14ac:dyDescent="0.25">
      <c r="B57" s="41">
        <v>255</v>
      </c>
      <c r="C57" s="41">
        <f t="shared" si="4"/>
        <v>255</v>
      </c>
      <c r="D57" s="41">
        <f t="shared" si="7"/>
        <v>304.74</v>
      </c>
      <c r="E57" s="41">
        <f t="shared" si="5"/>
        <v>559.74</v>
      </c>
      <c r="F57" s="41">
        <f t="shared" si="6"/>
        <v>255</v>
      </c>
    </row>
    <row r="58" spans="2:6" x14ac:dyDescent="0.25">
      <c r="B58" s="41">
        <v>260</v>
      </c>
      <c r="C58" s="41">
        <f t="shared" si="4"/>
        <v>260</v>
      </c>
      <c r="D58" s="41">
        <f t="shared" si="7"/>
        <v>299.74</v>
      </c>
      <c r="E58" s="41">
        <f t="shared" si="5"/>
        <v>559.74</v>
      </c>
      <c r="F58" s="41">
        <f t="shared" si="6"/>
        <v>260</v>
      </c>
    </row>
    <row r="59" spans="2:6" x14ac:dyDescent="0.25">
      <c r="B59" s="41">
        <v>265</v>
      </c>
      <c r="C59" s="41">
        <f t="shared" si="4"/>
        <v>265</v>
      </c>
      <c r="D59" s="41">
        <f t="shared" si="7"/>
        <v>294.74</v>
      </c>
      <c r="E59" s="41">
        <f t="shared" si="5"/>
        <v>559.74</v>
      </c>
      <c r="F59" s="41">
        <f t="shared" si="6"/>
        <v>265</v>
      </c>
    </row>
    <row r="60" spans="2:6" x14ac:dyDescent="0.25">
      <c r="B60" s="41">
        <v>270</v>
      </c>
      <c r="C60" s="41">
        <f t="shared" si="4"/>
        <v>270</v>
      </c>
      <c r="D60" s="41">
        <f t="shared" si="7"/>
        <v>289.74</v>
      </c>
      <c r="E60" s="41">
        <f t="shared" si="5"/>
        <v>559.74</v>
      </c>
      <c r="F60" s="41">
        <f t="shared" si="6"/>
        <v>270</v>
      </c>
    </row>
    <row r="61" spans="2:6" x14ac:dyDescent="0.25">
      <c r="B61" s="41">
        <v>275</v>
      </c>
      <c r="C61" s="41">
        <f t="shared" si="4"/>
        <v>275</v>
      </c>
      <c r="D61" s="41">
        <f t="shared" si="7"/>
        <v>284.74</v>
      </c>
      <c r="E61" s="41">
        <f t="shared" si="5"/>
        <v>559.74</v>
      </c>
      <c r="F61" s="41">
        <f t="shared" si="6"/>
        <v>275</v>
      </c>
    </row>
    <row r="62" spans="2:6" x14ac:dyDescent="0.25">
      <c r="B62" s="41">
        <v>280</v>
      </c>
      <c r="C62" s="41">
        <f t="shared" si="4"/>
        <v>280</v>
      </c>
      <c r="D62" s="41">
        <f t="shared" si="7"/>
        <v>279.74</v>
      </c>
      <c r="E62" s="41">
        <f t="shared" si="5"/>
        <v>559.74</v>
      </c>
      <c r="F62" s="41">
        <f t="shared" si="6"/>
        <v>280</v>
      </c>
    </row>
    <row r="63" spans="2:6" x14ac:dyDescent="0.25">
      <c r="B63" s="41">
        <v>285</v>
      </c>
      <c r="C63" s="41">
        <f t="shared" si="4"/>
        <v>285</v>
      </c>
      <c r="D63" s="41">
        <f t="shared" si="7"/>
        <v>274.74</v>
      </c>
      <c r="E63" s="41">
        <f t="shared" si="5"/>
        <v>559.74</v>
      </c>
      <c r="F63" s="41">
        <f t="shared" si="6"/>
        <v>285</v>
      </c>
    </row>
    <row r="64" spans="2:6" x14ac:dyDescent="0.25">
      <c r="B64" s="41">
        <v>290</v>
      </c>
      <c r="C64" s="41">
        <f t="shared" si="4"/>
        <v>290</v>
      </c>
      <c r="D64" s="41">
        <f t="shared" si="7"/>
        <v>269.74</v>
      </c>
      <c r="E64" s="41">
        <f t="shared" si="5"/>
        <v>559.74</v>
      </c>
      <c r="F64" s="41">
        <f t="shared" si="6"/>
        <v>290</v>
      </c>
    </row>
    <row r="65" spans="2:6" x14ac:dyDescent="0.25">
      <c r="B65" s="41">
        <v>295</v>
      </c>
      <c r="C65" s="41">
        <f t="shared" si="4"/>
        <v>295</v>
      </c>
      <c r="D65" s="41">
        <f t="shared" si="7"/>
        <v>264.74</v>
      </c>
      <c r="E65" s="41">
        <f t="shared" si="5"/>
        <v>559.74</v>
      </c>
      <c r="F65" s="41">
        <f t="shared" si="6"/>
        <v>295</v>
      </c>
    </row>
    <row r="66" spans="2:6" x14ac:dyDescent="0.25">
      <c r="B66" s="41">
        <v>300</v>
      </c>
      <c r="C66" s="41">
        <f t="shared" si="4"/>
        <v>300</v>
      </c>
      <c r="D66" s="41">
        <f t="shared" si="7"/>
        <v>259.74</v>
      </c>
      <c r="E66" s="41">
        <f t="shared" si="5"/>
        <v>559.74</v>
      </c>
      <c r="F66" s="41">
        <f t="shared" si="6"/>
        <v>300</v>
      </c>
    </row>
    <row r="67" spans="2:6" x14ac:dyDescent="0.25">
      <c r="B67" s="41">
        <v>305</v>
      </c>
      <c r="C67" s="41">
        <f t="shared" si="4"/>
        <v>305</v>
      </c>
      <c r="D67" s="41">
        <f t="shared" si="7"/>
        <v>254.74</v>
      </c>
      <c r="E67" s="41">
        <f t="shared" si="5"/>
        <v>559.74</v>
      </c>
      <c r="F67" s="41">
        <f t="shared" si="6"/>
        <v>305</v>
      </c>
    </row>
    <row r="68" spans="2:6" x14ac:dyDescent="0.25">
      <c r="B68" s="41">
        <v>310</v>
      </c>
      <c r="C68" s="41">
        <f t="shared" si="4"/>
        <v>310</v>
      </c>
      <c r="D68" s="41">
        <f t="shared" si="7"/>
        <v>249.74</v>
      </c>
      <c r="E68" s="41">
        <f t="shared" si="5"/>
        <v>559.74</v>
      </c>
      <c r="F68" s="41">
        <f t="shared" si="6"/>
        <v>310</v>
      </c>
    </row>
    <row r="69" spans="2:6" x14ac:dyDescent="0.25">
      <c r="B69" s="41">
        <v>315</v>
      </c>
      <c r="C69" s="41">
        <f t="shared" si="4"/>
        <v>315</v>
      </c>
      <c r="D69" s="41">
        <f t="shared" si="7"/>
        <v>244.74</v>
      </c>
      <c r="E69" s="41">
        <f t="shared" si="5"/>
        <v>559.74</v>
      </c>
      <c r="F69" s="41">
        <f t="shared" si="6"/>
        <v>315</v>
      </c>
    </row>
    <row r="70" spans="2:6" x14ac:dyDescent="0.25">
      <c r="B70" s="41">
        <v>320</v>
      </c>
      <c r="C70" s="41">
        <f t="shared" ref="C70:C101" si="8">+B70</f>
        <v>320</v>
      </c>
      <c r="D70" s="41">
        <f t="shared" si="7"/>
        <v>239.74</v>
      </c>
      <c r="E70" s="41">
        <f t="shared" ref="E70:E101" si="9">D70+B70</f>
        <v>559.74</v>
      </c>
      <c r="F70" s="41">
        <f t="shared" ref="F70:F101" si="10">E70-D70</f>
        <v>320</v>
      </c>
    </row>
    <row r="71" spans="2:6" x14ac:dyDescent="0.25">
      <c r="B71" s="41">
        <v>325</v>
      </c>
      <c r="C71" s="41">
        <f t="shared" si="8"/>
        <v>325</v>
      </c>
      <c r="D71" s="41">
        <f t="shared" ref="D71:D102" si="11">$B$4-C71</f>
        <v>234.74</v>
      </c>
      <c r="E71" s="41">
        <f t="shared" si="9"/>
        <v>559.74</v>
      </c>
      <c r="F71" s="41">
        <f t="shared" si="10"/>
        <v>325</v>
      </c>
    </row>
    <row r="72" spans="2:6" x14ac:dyDescent="0.25">
      <c r="B72" s="41">
        <v>330</v>
      </c>
      <c r="C72" s="41">
        <f t="shared" si="8"/>
        <v>330</v>
      </c>
      <c r="D72" s="41">
        <f t="shared" si="11"/>
        <v>229.74</v>
      </c>
      <c r="E72" s="41">
        <f t="shared" si="9"/>
        <v>559.74</v>
      </c>
      <c r="F72" s="41">
        <f t="shared" si="10"/>
        <v>330</v>
      </c>
    </row>
    <row r="73" spans="2:6" x14ac:dyDescent="0.25">
      <c r="B73" s="41">
        <v>335</v>
      </c>
      <c r="C73" s="41">
        <f t="shared" si="8"/>
        <v>335</v>
      </c>
      <c r="D73" s="41">
        <f t="shared" si="11"/>
        <v>224.74</v>
      </c>
      <c r="E73" s="41">
        <f t="shared" si="9"/>
        <v>559.74</v>
      </c>
      <c r="F73" s="41">
        <f t="shared" si="10"/>
        <v>335</v>
      </c>
    </row>
    <row r="74" spans="2:6" x14ac:dyDescent="0.25">
      <c r="B74" s="41">
        <v>340</v>
      </c>
      <c r="C74" s="41">
        <f t="shared" si="8"/>
        <v>340</v>
      </c>
      <c r="D74" s="41">
        <f t="shared" si="11"/>
        <v>219.74</v>
      </c>
      <c r="E74" s="41">
        <f t="shared" si="9"/>
        <v>559.74</v>
      </c>
      <c r="F74" s="41">
        <f t="shared" si="10"/>
        <v>340</v>
      </c>
    </row>
    <row r="75" spans="2:6" x14ac:dyDescent="0.25">
      <c r="B75" s="41">
        <v>345</v>
      </c>
      <c r="C75" s="41">
        <f t="shared" si="8"/>
        <v>345</v>
      </c>
      <c r="D75" s="41">
        <f t="shared" si="11"/>
        <v>214.74</v>
      </c>
      <c r="E75" s="41">
        <f t="shared" si="9"/>
        <v>559.74</v>
      </c>
      <c r="F75" s="41">
        <f t="shared" si="10"/>
        <v>345</v>
      </c>
    </row>
    <row r="76" spans="2:6" x14ac:dyDescent="0.25">
      <c r="B76" s="41">
        <v>350</v>
      </c>
      <c r="C76" s="41">
        <f t="shared" si="8"/>
        <v>350</v>
      </c>
      <c r="D76" s="41">
        <f t="shared" si="11"/>
        <v>209.74</v>
      </c>
      <c r="E76" s="41">
        <f t="shared" si="9"/>
        <v>559.74</v>
      </c>
      <c r="F76" s="41">
        <f t="shared" si="10"/>
        <v>350</v>
      </c>
    </row>
    <row r="77" spans="2:6" x14ac:dyDescent="0.25">
      <c r="B77" s="41">
        <v>355</v>
      </c>
      <c r="C77" s="41">
        <f t="shared" si="8"/>
        <v>355</v>
      </c>
      <c r="D77" s="41">
        <f t="shared" si="11"/>
        <v>204.74</v>
      </c>
      <c r="E77" s="41">
        <f t="shared" si="9"/>
        <v>559.74</v>
      </c>
      <c r="F77" s="41">
        <f t="shared" si="10"/>
        <v>355</v>
      </c>
    </row>
    <row r="78" spans="2:6" x14ac:dyDescent="0.25">
      <c r="B78" s="41">
        <v>360</v>
      </c>
      <c r="C78" s="41">
        <f t="shared" si="8"/>
        <v>360</v>
      </c>
      <c r="D78" s="41">
        <f t="shared" si="11"/>
        <v>199.74</v>
      </c>
      <c r="E78" s="41">
        <f t="shared" si="9"/>
        <v>559.74</v>
      </c>
      <c r="F78" s="41">
        <f t="shared" si="10"/>
        <v>360</v>
      </c>
    </row>
    <row r="79" spans="2:6" x14ac:dyDescent="0.25">
      <c r="B79" s="41">
        <v>365</v>
      </c>
      <c r="C79" s="41">
        <f t="shared" si="8"/>
        <v>365</v>
      </c>
      <c r="D79" s="41">
        <f t="shared" si="11"/>
        <v>194.74</v>
      </c>
      <c r="E79" s="41">
        <f t="shared" si="9"/>
        <v>559.74</v>
      </c>
      <c r="F79" s="41">
        <f t="shared" si="10"/>
        <v>365</v>
      </c>
    </row>
    <row r="80" spans="2:6" x14ac:dyDescent="0.25">
      <c r="B80" s="41">
        <v>370</v>
      </c>
      <c r="C80" s="41">
        <f t="shared" si="8"/>
        <v>370</v>
      </c>
      <c r="D80" s="41">
        <f t="shared" si="11"/>
        <v>189.74</v>
      </c>
      <c r="E80" s="41">
        <f t="shared" si="9"/>
        <v>559.74</v>
      </c>
      <c r="F80" s="41">
        <f t="shared" si="10"/>
        <v>370</v>
      </c>
    </row>
    <row r="81" spans="2:6" x14ac:dyDescent="0.25">
      <c r="B81" s="41">
        <v>375</v>
      </c>
      <c r="C81" s="41">
        <f t="shared" si="8"/>
        <v>375</v>
      </c>
      <c r="D81" s="41">
        <f t="shared" si="11"/>
        <v>184.74</v>
      </c>
      <c r="E81" s="41">
        <f t="shared" si="9"/>
        <v>559.74</v>
      </c>
      <c r="F81" s="41">
        <f t="shared" si="10"/>
        <v>375</v>
      </c>
    </row>
    <row r="82" spans="2:6" x14ac:dyDescent="0.25">
      <c r="B82" s="41">
        <v>380</v>
      </c>
      <c r="C82" s="41">
        <f t="shared" si="8"/>
        <v>380</v>
      </c>
      <c r="D82" s="41">
        <f t="shared" si="11"/>
        <v>179.74</v>
      </c>
      <c r="E82" s="41">
        <f t="shared" si="9"/>
        <v>559.74</v>
      </c>
      <c r="F82" s="41">
        <f t="shared" si="10"/>
        <v>380</v>
      </c>
    </row>
    <row r="83" spans="2:6" x14ac:dyDescent="0.25">
      <c r="B83" s="41">
        <v>385</v>
      </c>
      <c r="C83" s="41">
        <f t="shared" si="8"/>
        <v>385</v>
      </c>
      <c r="D83" s="41">
        <f t="shared" si="11"/>
        <v>174.74</v>
      </c>
      <c r="E83" s="41">
        <f t="shared" si="9"/>
        <v>559.74</v>
      </c>
      <c r="F83" s="41">
        <f t="shared" si="10"/>
        <v>385</v>
      </c>
    </row>
    <row r="84" spans="2:6" x14ac:dyDescent="0.25">
      <c r="B84" s="41">
        <v>390</v>
      </c>
      <c r="C84" s="41">
        <f t="shared" si="8"/>
        <v>390</v>
      </c>
      <c r="D84" s="41">
        <f t="shared" si="11"/>
        <v>169.74</v>
      </c>
      <c r="E84" s="41">
        <f t="shared" si="9"/>
        <v>559.74</v>
      </c>
      <c r="F84" s="41">
        <f t="shared" si="10"/>
        <v>390</v>
      </c>
    </row>
    <row r="85" spans="2:6" x14ac:dyDescent="0.25">
      <c r="B85" s="41">
        <v>395</v>
      </c>
      <c r="C85" s="41">
        <f t="shared" si="8"/>
        <v>395</v>
      </c>
      <c r="D85" s="41">
        <f t="shared" si="11"/>
        <v>164.74</v>
      </c>
      <c r="E85" s="41">
        <f t="shared" si="9"/>
        <v>559.74</v>
      </c>
      <c r="F85" s="41">
        <f t="shared" si="10"/>
        <v>395</v>
      </c>
    </row>
    <row r="86" spans="2:6" x14ac:dyDescent="0.25">
      <c r="B86" s="41">
        <v>400</v>
      </c>
      <c r="C86" s="41">
        <f t="shared" si="8"/>
        <v>400</v>
      </c>
      <c r="D86" s="41">
        <f t="shared" si="11"/>
        <v>159.74</v>
      </c>
      <c r="E86" s="41">
        <f t="shared" si="9"/>
        <v>559.74</v>
      </c>
      <c r="F86" s="41">
        <f t="shared" si="10"/>
        <v>400</v>
      </c>
    </row>
    <row r="87" spans="2:6" x14ac:dyDescent="0.25">
      <c r="B87" s="41">
        <v>405</v>
      </c>
      <c r="C87" s="41">
        <f t="shared" si="8"/>
        <v>405</v>
      </c>
      <c r="D87" s="41">
        <f t="shared" si="11"/>
        <v>154.74</v>
      </c>
      <c r="E87" s="41">
        <f t="shared" si="9"/>
        <v>559.74</v>
      </c>
      <c r="F87" s="41">
        <f t="shared" si="10"/>
        <v>405</v>
      </c>
    </row>
    <row r="88" spans="2:6" x14ac:dyDescent="0.25">
      <c r="B88" s="41">
        <v>410</v>
      </c>
      <c r="C88" s="41">
        <f t="shared" si="8"/>
        <v>410</v>
      </c>
      <c r="D88" s="41">
        <f t="shared" si="11"/>
        <v>149.74</v>
      </c>
      <c r="E88" s="41">
        <f t="shared" si="9"/>
        <v>559.74</v>
      </c>
      <c r="F88" s="41">
        <f t="shared" si="10"/>
        <v>410</v>
      </c>
    </row>
    <row r="89" spans="2:6" x14ac:dyDescent="0.25">
      <c r="B89" s="41">
        <v>415</v>
      </c>
      <c r="C89" s="41">
        <f t="shared" si="8"/>
        <v>415</v>
      </c>
      <c r="D89" s="41">
        <f t="shared" si="11"/>
        <v>144.74</v>
      </c>
      <c r="E89" s="41">
        <f t="shared" si="9"/>
        <v>559.74</v>
      </c>
      <c r="F89" s="41">
        <f t="shared" si="10"/>
        <v>415</v>
      </c>
    </row>
    <row r="90" spans="2:6" x14ac:dyDescent="0.25">
      <c r="B90" s="41">
        <v>420</v>
      </c>
      <c r="C90" s="41">
        <f t="shared" si="8"/>
        <v>420</v>
      </c>
      <c r="D90" s="41">
        <f t="shared" si="11"/>
        <v>139.74</v>
      </c>
      <c r="E90" s="41">
        <f t="shared" si="9"/>
        <v>559.74</v>
      </c>
      <c r="F90" s="41">
        <f t="shared" si="10"/>
        <v>420</v>
      </c>
    </row>
    <row r="91" spans="2:6" x14ac:dyDescent="0.25">
      <c r="B91" s="41">
        <v>425</v>
      </c>
      <c r="C91" s="41">
        <f t="shared" si="8"/>
        <v>425</v>
      </c>
      <c r="D91" s="41">
        <f t="shared" si="11"/>
        <v>134.74</v>
      </c>
      <c r="E91" s="41">
        <f t="shared" si="9"/>
        <v>559.74</v>
      </c>
      <c r="F91" s="41">
        <f t="shared" si="10"/>
        <v>425</v>
      </c>
    </row>
    <row r="92" spans="2:6" x14ac:dyDescent="0.25">
      <c r="B92" s="41">
        <v>430</v>
      </c>
      <c r="C92" s="41">
        <f t="shared" si="8"/>
        <v>430</v>
      </c>
      <c r="D92" s="41">
        <f t="shared" si="11"/>
        <v>129.74</v>
      </c>
      <c r="E92" s="41">
        <f t="shared" si="9"/>
        <v>559.74</v>
      </c>
      <c r="F92" s="41">
        <f t="shared" si="10"/>
        <v>430</v>
      </c>
    </row>
    <row r="93" spans="2:6" x14ac:dyDescent="0.25">
      <c r="B93" s="41">
        <v>435</v>
      </c>
      <c r="C93" s="41">
        <f t="shared" si="8"/>
        <v>435</v>
      </c>
      <c r="D93" s="41">
        <f t="shared" si="11"/>
        <v>124.74000000000001</v>
      </c>
      <c r="E93" s="41">
        <f t="shared" si="9"/>
        <v>559.74</v>
      </c>
      <c r="F93" s="41">
        <f t="shared" si="10"/>
        <v>435</v>
      </c>
    </row>
    <row r="94" spans="2:6" x14ac:dyDescent="0.25">
      <c r="B94" s="41">
        <v>440</v>
      </c>
      <c r="C94" s="41">
        <f t="shared" si="8"/>
        <v>440</v>
      </c>
      <c r="D94" s="41">
        <f t="shared" si="11"/>
        <v>119.74000000000001</v>
      </c>
      <c r="E94" s="41">
        <f t="shared" si="9"/>
        <v>559.74</v>
      </c>
      <c r="F94" s="41">
        <f t="shared" si="10"/>
        <v>440</v>
      </c>
    </row>
    <row r="95" spans="2:6" x14ac:dyDescent="0.25">
      <c r="B95" s="41">
        <v>445</v>
      </c>
      <c r="C95" s="41">
        <f t="shared" si="8"/>
        <v>445</v>
      </c>
      <c r="D95" s="41">
        <f t="shared" si="11"/>
        <v>114.74000000000001</v>
      </c>
      <c r="E95" s="41">
        <f t="shared" si="9"/>
        <v>559.74</v>
      </c>
      <c r="F95" s="41">
        <f t="shared" si="10"/>
        <v>445</v>
      </c>
    </row>
    <row r="96" spans="2:6" x14ac:dyDescent="0.25">
      <c r="B96" s="41">
        <v>450</v>
      </c>
      <c r="C96" s="41">
        <f t="shared" si="8"/>
        <v>450</v>
      </c>
      <c r="D96" s="41">
        <f t="shared" si="11"/>
        <v>109.74000000000001</v>
      </c>
      <c r="E96" s="41">
        <f t="shared" si="9"/>
        <v>559.74</v>
      </c>
      <c r="F96" s="41">
        <f t="shared" si="10"/>
        <v>450</v>
      </c>
    </row>
    <row r="97" spans="2:6" x14ac:dyDescent="0.25">
      <c r="B97" s="41">
        <v>455</v>
      </c>
      <c r="C97" s="41">
        <f t="shared" si="8"/>
        <v>455</v>
      </c>
      <c r="D97" s="41">
        <f t="shared" si="11"/>
        <v>104.74000000000001</v>
      </c>
      <c r="E97" s="41">
        <f t="shared" si="9"/>
        <v>559.74</v>
      </c>
      <c r="F97" s="41">
        <f t="shared" si="10"/>
        <v>455</v>
      </c>
    </row>
    <row r="98" spans="2:6" x14ac:dyDescent="0.25">
      <c r="B98" s="41">
        <v>460</v>
      </c>
      <c r="C98" s="41">
        <f t="shared" si="8"/>
        <v>460</v>
      </c>
      <c r="D98" s="41">
        <f t="shared" si="11"/>
        <v>99.740000000000009</v>
      </c>
      <c r="E98" s="41">
        <f t="shared" si="9"/>
        <v>559.74</v>
      </c>
      <c r="F98" s="41">
        <f t="shared" si="10"/>
        <v>460</v>
      </c>
    </row>
    <row r="99" spans="2:6" x14ac:dyDescent="0.25">
      <c r="B99" s="41">
        <v>465</v>
      </c>
      <c r="C99" s="41">
        <f t="shared" si="8"/>
        <v>465</v>
      </c>
      <c r="D99" s="41">
        <f t="shared" si="11"/>
        <v>94.740000000000009</v>
      </c>
      <c r="E99" s="41">
        <f t="shared" si="9"/>
        <v>559.74</v>
      </c>
      <c r="F99" s="41">
        <f t="shared" si="10"/>
        <v>465</v>
      </c>
    </row>
    <row r="100" spans="2:6" x14ac:dyDescent="0.25">
      <c r="B100" s="41">
        <v>470</v>
      </c>
      <c r="C100" s="41">
        <f t="shared" si="8"/>
        <v>470</v>
      </c>
      <c r="D100" s="41">
        <f t="shared" si="11"/>
        <v>89.740000000000009</v>
      </c>
      <c r="E100" s="41">
        <f t="shared" si="9"/>
        <v>559.74</v>
      </c>
      <c r="F100" s="41">
        <f t="shared" si="10"/>
        <v>470</v>
      </c>
    </row>
    <row r="101" spans="2:6" x14ac:dyDescent="0.25">
      <c r="B101" s="41">
        <v>475</v>
      </c>
      <c r="C101" s="41">
        <f t="shared" si="8"/>
        <v>475</v>
      </c>
      <c r="D101" s="41">
        <f t="shared" si="11"/>
        <v>84.740000000000009</v>
      </c>
      <c r="E101" s="41">
        <f t="shared" si="9"/>
        <v>559.74</v>
      </c>
      <c r="F101" s="41">
        <f t="shared" si="10"/>
        <v>475</v>
      </c>
    </row>
    <row r="102" spans="2:6" x14ac:dyDescent="0.25">
      <c r="B102" s="41">
        <v>480</v>
      </c>
      <c r="C102" s="41">
        <f t="shared" ref="C102:C118" si="12">+B102</f>
        <v>480</v>
      </c>
      <c r="D102" s="41">
        <f t="shared" si="11"/>
        <v>79.740000000000009</v>
      </c>
      <c r="E102" s="41">
        <f t="shared" ref="E102:E118" si="13">D102+B102</f>
        <v>559.74</v>
      </c>
      <c r="F102" s="41">
        <f t="shared" ref="F102:F118" si="14">E102-D102</f>
        <v>480</v>
      </c>
    </row>
    <row r="103" spans="2:6" x14ac:dyDescent="0.25">
      <c r="B103" s="41">
        <v>485</v>
      </c>
      <c r="C103" s="41">
        <f t="shared" si="12"/>
        <v>485</v>
      </c>
      <c r="D103" s="41">
        <f t="shared" ref="D103:D118" si="15">$B$4-C103</f>
        <v>74.740000000000009</v>
      </c>
      <c r="E103" s="41">
        <f t="shared" si="13"/>
        <v>559.74</v>
      </c>
      <c r="F103" s="41">
        <f t="shared" si="14"/>
        <v>485</v>
      </c>
    </row>
    <row r="104" spans="2:6" x14ac:dyDescent="0.25">
      <c r="B104" s="41">
        <v>490</v>
      </c>
      <c r="C104" s="41">
        <f t="shared" si="12"/>
        <v>490</v>
      </c>
      <c r="D104" s="41">
        <f t="shared" si="15"/>
        <v>69.740000000000009</v>
      </c>
      <c r="E104" s="41">
        <f t="shared" si="13"/>
        <v>559.74</v>
      </c>
      <c r="F104" s="41">
        <f t="shared" si="14"/>
        <v>490</v>
      </c>
    </row>
    <row r="105" spans="2:6" x14ac:dyDescent="0.25">
      <c r="B105" s="41">
        <v>495</v>
      </c>
      <c r="C105" s="41">
        <f t="shared" si="12"/>
        <v>495</v>
      </c>
      <c r="D105" s="41">
        <f t="shared" si="15"/>
        <v>64.740000000000009</v>
      </c>
      <c r="E105" s="41">
        <f t="shared" si="13"/>
        <v>559.74</v>
      </c>
      <c r="F105" s="41">
        <f t="shared" si="14"/>
        <v>495</v>
      </c>
    </row>
    <row r="106" spans="2:6" x14ac:dyDescent="0.25">
      <c r="B106" s="41">
        <v>500</v>
      </c>
      <c r="C106" s="41">
        <f t="shared" si="12"/>
        <v>500</v>
      </c>
      <c r="D106" s="41">
        <f t="shared" si="15"/>
        <v>59.740000000000009</v>
      </c>
      <c r="E106" s="41">
        <f t="shared" si="13"/>
        <v>559.74</v>
      </c>
      <c r="F106" s="41">
        <f t="shared" si="14"/>
        <v>500</v>
      </c>
    </row>
    <row r="107" spans="2:6" x14ac:dyDescent="0.25">
      <c r="B107" s="41">
        <v>505</v>
      </c>
      <c r="C107" s="41">
        <f t="shared" si="12"/>
        <v>505</v>
      </c>
      <c r="D107" s="41">
        <f t="shared" si="15"/>
        <v>54.740000000000009</v>
      </c>
      <c r="E107" s="41">
        <f t="shared" si="13"/>
        <v>559.74</v>
      </c>
      <c r="F107" s="41">
        <f t="shared" si="14"/>
        <v>505</v>
      </c>
    </row>
    <row r="108" spans="2:6" x14ac:dyDescent="0.25">
      <c r="B108" s="41">
        <v>510</v>
      </c>
      <c r="C108" s="41">
        <f t="shared" si="12"/>
        <v>510</v>
      </c>
      <c r="D108" s="41">
        <f t="shared" si="15"/>
        <v>49.740000000000009</v>
      </c>
      <c r="E108" s="41">
        <f t="shared" si="13"/>
        <v>559.74</v>
      </c>
      <c r="F108" s="41">
        <f t="shared" si="14"/>
        <v>510</v>
      </c>
    </row>
    <row r="109" spans="2:6" x14ac:dyDescent="0.25">
      <c r="B109" s="41">
        <v>515</v>
      </c>
      <c r="C109" s="41">
        <f t="shared" si="12"/>
        <v>515</v>
      </c>
      <c r="D109" s="41">
        <f t="shared" si="15"/>
        <v>44.740000000000009</v>
      </c>
      <c r="E109" s="41">
        <f t="shared" si="13"/>
        <v>559.74</v>
      </c>
      <c r="F109" s="41">
        <f t="shared" si="14"/>
        <v>515</v>
      </c>
    </row>
    <row r="110" spans="2:6" x14ac:dyDescent="0.25">
      <c r="B110" s="41">
        <v>520</v>
      </c>
      <c r="C110" s="41">
        <f t="shared" si="12"/>
        <v>520</v>
      </c>
      <c r="D110" s="41">
        <f t="shared" si="15"/>
        <v>39.740000000000009</v>
      </c>
      <c r="E110" s="41">
        <f t="shared" si="13"/>
        <v>559.74</v>
      </c>
      <c r="F110" s="41">
        <f t="shared" si="14"/>
        <v>520</v>
      </c>
    </row>
    <row r="111" spans="2:6" x14ac:dyDescent="0.25">
      <c r="B111" s="41">
        <v>525</v>
      </c>
      <c r="C111" s="41">
        <f t="shared" si="12"/>
        <v>525</v>
      </c>
      <c r="D111" s="41">
        <f t="shared" si="15"/>
        <v>34.740000000000009</v>
      </c>
      <c r="E111" s="41">
        <f t="shared" si="13"/>
        <v>559.74</v>
      </c>
      <c r="F111" s="41">
        <f t="shared" si="14"/>
        <v>525</v>
      </c>
    </row>
    <row r="112" spans="2:6" x14ac:dyDescent="0.25">
      <c r="B112" s="41">
        <v>530</v>
      </c>
      <c r="C112" s="41">
        <f t="shared" si="12"/>
        <v>530</v>
      </c>
      <c r="D112" s="41">
        <f t="shared" si="15"/>
        <v>29.740000000000009</v>
      </c>
      <c r="E112" s="41">
        <f t="shared" si="13"/>
        <v>559.74</v>
      </c>
      <c r="F112" s="41">
        <f t="shared" si="14"/>
        <v>530</v>
      </c>
    </row>
    <row r="113" spans="2:6" x14ac:dyDescent="0.25">
      <c r="B113" s="41">
        <v>535</v>
      </c>
      <c r="C113" s="41">
        <f t="shared" si="12"/>
        <v>535</v>
      </c>
      <c r="D113" s="41">
        <f t="shared" si="15"/>
        <v>24.740000000000009</v>
      </c>
      <c r="E113" s="41">
        <f t="shared" si="13"/>
        <v>559.74</v>
      </c>
      <c r="F113" s="41">
        <f t="shared" si="14"/>
        <v>535</v>
      </c>
    </row>
    <row r="114" spans="2:6" x14ac:dyDescent="0.25">
      <c r="B114" s="41">
        <v>540</v>
      </c>
      <c r="C114" s="41">
        <f t="shared" si="12"/>
        <v>540</v>
      </c>
      <c r="D114" s="41">
        <f t="shared" si="15"/>
        <v>19.740000000000009</v>
      </c>
      <c r="E114" s="41">
        <f t="shared" si="13"/>
        <v>559.74</v>
      </c>
      <c r="F114" s="41">
        <f t="shared" si="14"/>
        <v>540</v>
      </c>
    </row>
    <row r="115" spans="2:6" x14ac:dyDescent="0.25">
      <c r="B115" s="41">
        <v>545</v>
      </c>
      <c r="C115" s="41">
        <f t="shared" si="12"/>
        <v>545</v>
      </c>
      <c r="D115" s="41">
        <f t="shared" si="15"/>
        <v>14.740000000000009</v>
      </c>
      <c r="E115" s="41">
        <f t="shared" si="13"/>
        <v>559.74</v>
      </c>
      <c r="F115" s="41">
        <f t="shared" si="14"/>
        <v>545</v>
      </c>
    </row>
    <row r="116" spans="2:6" x14ac:dyDescent="0.25">
      <c r="B116" s="41">
        <v>550</v>
      </c>
      <c r="C116" s="41">
        <f t="shared" si="12"/>
        <v>550</v>
      </c>
      <c r="D116" s="41">
        <f t="shared" si="15"/>
        <v>9.7400000000000091</v>
      </c>
      <c r="E116" s="41">
        <f t="shared" si="13"/>
        <v>559.74</v>
      </c>
      <c r="F116" s="41">
        <f t="shared" si="14"/>
        <v>550</v>
      </c>
    </row>
    <row r="117" spans="2:6" x14ac:dyDescent="0.25">
      <c r="B117" s="41">
        <v>555</v>
      </c>
      <c r="C117" s="41">
        <f t="shared" si="12"/>
        <v>555</v>
      </c>
      <c r="D117" s="41">
        <f t="shared" si="15"/>
        <v>4.7400000000000091</v>
      </c>
      <c r="E117" s="41">
        <f t="shared" si="13"/>
        <v>559.74</v>
      </c>
      <c r="F117" s="41">
        <f t="shared" si="14"/>
        <v>555</v>
      </c>
    </row>
    <row r="118" spans="2:6" x14ac:dyDescent="0.25">
      <c r="B118" s="41">
        <v>559.74</v>
      </c>
      <c r="C118" s="41">
        <f t="shared" si="12"/>
        <v>559.74</v>
      </c>
      <c r="D118" s="41">
        <f t="shared" si="15"/>
        <v>0</v>
      </c>
      <c r="E118" s="41">
        <f t="shared" si="13"/>
        <v>559.74</v>
      </c>
      <c r="F118" s="41">
        <f t="shared" si="14"/>
        <v>559.74</v>
      </c>
    </row>
  </sheetData>
  <mergeCells count="1">
    <mergeCell ref="H44:O48"/>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2"/>
  <sheetViews>
    <sheetView showGridLines="0" zoomScaleNormal="100" workbookViewId="0">
      <selection activeCell="D19" sqref="D19"/>
    </sheetView>
  </sheetViews>
  <sheetFormatPr baseColWidth="10" defaultColWidth="11.453125" defaultRowHeight="10" x14ac:dyDescent="0.25"/>
  <cols>
    <col min="1" max="1" width="3.6328125" style="16" customWidth="1"/>
    <col min="2" max="2" width="24.453125" style="16" customWidth="1"/>
    <col min="3" max="3" width="13.453125" style="16" customWidth="1"/>
    <col min="4" max="4" width="27" style="16" customWidth="1"/>
    <col min="5" max="5" width="26" style="16" customWidth="1"/>
    <col min="6" max="16384" width="11.453125" style="16"/>
  </cols>
  <sheetData>
    <row r="1" spans="2:7" ht="12.5" x14ac:dyDescent="0.25">
      <c r="B1" s="15" t="s">
        <v>260</v>
      </c>
    </row>
    <row r="2" spans="2:7" ht="10.5" x14ac:dyDescent="0.25">
      <c r="B2" s="15"/>
    </row>
    <row r="3" spans="2:7" x14ac:dyDescent="0.25">
      <c r="E3" s="31" t="s">
        <v>223</v>
      </c>
    </row>
    <row r="4" spans="2:7" ht="10.5" x14ac:dyDescent="0.25">
      <c r="C4" s="34" t="s">
        <v>210</v>
      </c>
      <c r="D4" s="34" t="s">
        <v>225</v>
      </c>
      <c r="E4" s="34" t="s">
        <v>215</v>
      </c>
    </row>
    <row r="5" spans="2:7" ht="10.5" x14ac:dyDescent="0.2">
      <c r="B5" s="84" t="s">
        <v>222</v>
      </c>
      <c r="C5" s="47">
        <v>564.78</v>
      </c>
      <c r="D5" s="88" t="s">
        <v>252</v>
      </c>
      <c r="E5" s="48">
        <v>847.17</v>
      </c>
      <c r="F5" s="28"/>
    </row>
    <row r="6" spans="2:7" ht="10.5" x14ac:dyDescent="0.2">
      <c r="B6" s="84" t="s">
        <v>220</v>
      </c>
      <c r="C6" s="47">
        <v>847.17</v>
      </c>
      <c r="D6" s="88">
        <v>966.99</v>
      </c>
      <c r="E6" s="48" t="s">
        <v>253</v>
      </c>
      <c r="F6" s="32"/>
    </row>
    <row r="7" spans="2:7" ht="10.5" x14ac:dyDescent="0.2">
      <c r="B7" s="84" t="s">
        <v>221</v>
      </c>
      <c r="C7" s="47" t="s">
        <v>253</v>
      </c>
      <c r="D7" s="89">
        <v>1208.74</v>
      </c>
      <c r="E7" s="49">
        <v>1186.04</v>
      </c>
      <c r="F7" s="32"/>
    </row>
    <row r="8" spans="2:7" ht="10.5" x14ac:dyDescent="0.2">
      <c r="B8" s="2" t="s">
        <v>211</v>
      </c>
      <c r="C8" s="47">
        <v>225.91</v>
      </c>
      <c r="D8" s="88">
        <v>241.74</v>
      </c>
      <c r="E8" s="48">
        <v>225.91</v>
      </c>
      <c r="F8" s="32"/>
    </row>
    <row r="10" spans="2:7" ht="10.5" x14ac:dyDescent="0.25">
      <c r="B10" s="16" t="s">
        <v>266</v>
      </c>
    </row>
    <row r="14" spans="2:7" x14ac:dyDescent="0.25">
      <c r="B14" s="85"/>
      <c r="C14" s="85"/>
      <c r="D14" s="85"/>
      <c r="E14" s="86"/>
      <c r="F14" s="33"/>
    </row>
    <row r="15" spans="2:7" x14ac:dyDescent="0.25">
      <c r="B15" s="85"/>
      <c r="C15" s="85"/>
      <c r="D15" s="85"/>
      <c r="E15" s="85"/>
      <c r="F15" s="33"/>
      <c r="G15" s="33"/>
    </row>
    <row r="16" spans="2:7" x14ac:dyDescent="0.25">
      <c r="B16" s="85"/>
      <c r="C16" s="85"/>
      <c r="D16" s="85"/>
      <c r="E16" s="85"/>
      <c r="F16" s="33"/>
      <c r="G16" s="33"/>
    </row>
    <row r="17" spans="2:7" x14ac:dyDescent="0.25">
      <c r="B17" s="85"/>
      <c r="C17" s="85"/>
      <c r="D17" s="85"/>
      <c r="E17" s="85"/>
      <c r="F17" s="33"/>
      <c r="G17" s="33"/>
    </row>
    <row r="18" spans="2:7" ht="10.5" x14ac:dyDescent="0.25">
      <c r="B18" s="87"/>
      <c r="C18" s="87"/>
      <c r="D18" s="87"/>
      <c r="E18" s="87"/>
      <c r="F18" s="32"/>
    </row>
    <row r="19" spans="2:7" x14ac:dyDescent="0.25">
      <c r="B19" s="85"/>
      <c r="C19" s="85"/>
      <c r="D19" s="85"/>
      <c r="E19" s="85"/>
    </row>
    <row r="20" spans="2:7" x14ac:dyDescent="0.25">
      <c r="B20" s="85"/>
      <c r="C20" s="85"/>
      <c r="D20" s="85"/>
      <c r="E20" s="85"/>
    </row>
    <row r="21" spans="2:7" x14ac:dyDescent="0.25">
      <c r="B21" s="85"/>
      <c r="C21" s="85"/>
      <c r="D21" s="85"/>
      <c r="E21" s="85"/>
    </row>
    <row r="22" spans="2:7" x14ac:dyDescent="0.25">
      <c r="B22" s="85"/>
      <c r="C22" s="85"/>
      <c r="D22" s="85"/>
      <c r="E22" s="85"/>
    </row>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41"/>
  <sheetViews>
    <sheetView showGridLines="0" topLeftCell="L1" zoomScaleNormal="100" workbookViewId="0">
      <selection activeCell="G22" sqref="G22"/>
    </sheetView>
  </sheetViews>
  <sheetFormatPr baseColWidth="10" defaultColWidth="11.453125" defaultRowHeight="10" x14ac:dyDescent="0.25"/>
  <cols>
    <col min="1" max="1" width="3.6328125" style="4" customWidth="1"/>
    <col min="2" max="2" width="39.6328125" style="4" customWidth="1"/>
    <col min="3" max="13" width="11.453125" style="4"/>
    <col min="14" max="14" width="11.453125" style="4" bestFit="1" customWidth="1"/>
    <col min="15" max="15" width="13.6328125" style="4" bestFit="1" customWidth="1"/>
    <col min="16" max="16384" width="11.453125" style="4"/>
  </cols>
  <sheetData>
    <row r="1" spans="2:23" ht="10.5" x14ac:dyDescent="0.25">
      <c r="B1" s="15" t="s">
        <v>258</v>
      </c>
    </row>
    <row r="2" spans="2:23" ht="10.5" x14ac:dyDescent="0.25">
      <c r="B2" s="3"/>
    </row>
    <row r="3" spans="2:23" ht="10.5" x14ac:dyDescent="0.25">
      <c r="B3" s="5"/>
      <c r="C3" s="6">
        <v>1999</v>
      </c>
      <c r="D3" s="6">
        <v>2000</v>
      </c>
      <c r="E3" s="6">
        <v>2001</v>
      </c>
      <c r="F3" s="6">
        <v>2002</v>
      </c>
      <c r="G3" s="6">
        <v>2003</v>
      </c>
      <c r="H3" s="6">
        <v>2004</v>
      </c>
      <c r="I3" s="6">
        <v>2005</v>
      </c>
      <c r="J3" s="6">
        <v>2006</v>
      </c>
      <c r="K3" s="6">
        <v>2007</v>
      </c>
      <c r="L3" s="6">
        <v>2008</v>
      </c>
      <c r="M3" s="6">
        <v>2009</v>
      </c>
      <c r="N3" s="6">
        <v>2010</v>
      </c>
      <c r="O3" s="6">
        <v>2011</v>
      </c>
      <c r="P3" s="6">
        <v>2012</v>
      </c>
      <c r="Q3" s="6">
        <v>2013</v>
      </c>
      <c r="R3" s="6">
        <v>2014</v>
      </c>
      <c r="S3" s="6">
        <v>2015</v>
      </c>
      <c r="T3" s="6">
        <v>2016</v>
      </c>
      <c r="U3" s="6">
        <v>2017</v>
      </c>
      <c r="V3" s="6">
        <v>2018</v>
      </c>
      <c r="W3" s="6">
        <v>2019</v>
      </c>
    </row>
    <row r="4" spans="2:23" x14ac:dyDescent="0.25">
      <c r="B4" s="7" t="s">
        <v>249</v>
      </c>
      <c r="C4" s="8">
        <v>1313</v>
      </c>
      <c r="D4" s="8">
        <v>1267</v>
      </c>
      <c r="E4" s="98">
        <v>1250</v>
      </c>
      <c r="F4" s="9">
        <v>1271</v>
      </c>
      <c r="G4" s="9">
        <v>1333</v>
      </c>
      <c r="H4" s="9">
        <v>1435</v>
      </c>
      <c r="I4" s="9">
        <v>1496</v>
      </c>
      <c r="J4" s="9">
        <v>1496</v>
      </c>
      <c r="K4" s="9">
        <v>1377</v>
      </c>
      <c r="L4" s="9">
        <v>1342</v>
      </c>
      <c r="M4" s="9">
        <v>1483</v>
      </c>
      <c r="N4" s="9">
        <v>1544</v>
      </c>
      <c r="O4" s="9">
        <v>1589</v>
      </c>
      <c r="P4" s="9">
        <v>1687</v>
      </c>
      <c r="Q4" s="9">
        <v>1812</v>
      </c>
      <c r="R4" s="9">
        <v>1899</v>
      </c>
      <c r="S4" s="9">
        <v>1946</v>
      </c>
      <c r="T4" s="9">
        <v>1863</v>
      </c>
      <c r="U4" s="9"/>
      <c r="V4" s="9"/>
      <c r="W4" s="9"/>
    </row>
    <row r="5" spans="2:23" x14ac:dyDescent="0.25">
      <c r="B5" s="7"/>
      <c r="C5" s="8"/>
      <c r="D5" s="8"/>
      <c r="E5" s="98"/>
      <c r="F5" s="9"/>
      <c r="G5" s="9"/>
      <c r="H5" s="9"/>
      <c r="I5" s="9"/>
      <c r="J5" s="9"/>
      <c r="K5" s="9"/>
      <c r="L5" s="9"/>
      <c r="M5" s="9"/>
      <c r="N5" s="9"/>
      <c r="O5" s="9"/>
      <c r="P5" s="9"/>
      <c r="Q5" s="9"/>
      <c r="R5" s="9"/>
      <c r="S5" s="9"/>
      <c r="T5" s="9">
        <v>1893</v>
      </c>
      <c r="U5" s="9">
        <v>1884</v>
      </c>
      <c r="V5" s="9">
        <v>1904</v>
      </c>
      <c r="W5" s="9">
        <v>1916.13</v>
      </c>
    </row>
    <row r="6" spans="2:23" x14ac:dyDescent="0.25">
      <c r="B6" s="7" t="s">
        <v>247</v>
      </c>
      <c r="C6" s="8">
        <v>42157.557000000001</v>
      </c>
      <c r="D6" s="8">
        <v>42364.97</v>
      </c>
      <c r="E6" s="98">
        <v>42613.72</v>
      </c>
      <c r="F6" s="9">
        <v>42866.46</v>
      </c>
      <c r="G6" s="9">
        <v>43158.665999999997</v>
      </c>
      <c r="H6" s="9">
        <v>43452.813000000002</v>
      </c>
      <c r="I6" s="9">
        <v>43753.606</v>
      </c>
      <c r="J6" s="9">
        <v>43986.77</v>
      </c>
      <c r="K6" s="9">
        <v>44200.142</v>
      </c>
      <c r="L6" s="9">
        <v>44354.976000000002</v>
      </c>
      <c r="M6" s="9">
        <v>44491.55</v>
      </c>
      <c r="N6" s="9">
        <v>44685.728000000003</v>
      </c>
      <c r="O6" s="9">
        <v>44902.317999999999</v>
      </c>
      <c r="P6" s="9">
        <v>45092.688000000002</v>
      </c>
      <c r="Q6" s="9">
        <v>45413.13</v>
      </c>
      <c r="R6" s="9">
        <v>45564.732000000004</v>
      </c>
      <c r="S6" s="9">
        <v>45703.082000000002</v>
      </c>
      <c r="T6" s="9">
        <v>45629.493999999999</v>
      </c>
      <c r="U6" s="9">
        <v>45516.061000000002</v>
      </c>
      <c r="V6" s="9">
        <v>45388.527000000002</v>
      </c>
      <c r="W6" s="9">
        <v>45269.322</v>
      </c>
    </row>
    <row r="7" spans="2:23" ht="20" x14ac:dyDescent="0.25">
      <c r="B7" s="7" t="s">
        <v>262</v>
      </c>
      <c r="C7" s="11">
        <f>C4/C6*100</f>
        <v>3.1145068486772134</v>
      </c>
      <c r="D7" s="11">
        <f>D4/D6*100</f>
        <v>2.9906783835796413</v>
      </c>
      <c r="E7" s="99">
        <f>E4/E6*100</f>
        <v>2.9333275761890771</v>
      </c>
      <c r="F7" s="11">
        <f t="shared" ref="F7:S7" si="0">F4/F6*100</f>
        <v>2.9650220708684598</v>
      </c>
      <c r="G7" s="11">
        <f t="shared" si="0"/>
        <v>3.0886033409837093</v>
      </c>
      <c r="H7" s="11">
        <f t="shared" si="0"/>
        <v>3.3024329172889222</v>
      </c>
      <c r="I7" s="11">
        <f t="shared" si="0"/>
        <v>3.4191467555839856</v>
      </c>
      <c r="J7" s="11">
        <f t="shared" si="0"/>
        <v>3.4010226256667631</v>
      </c>
      <c r="K7" s="11">
        <f t="shared" si="0"/>
        <v>3.1153746067150645</v>
      </c>
      <c r="L7" s="11">
        <f t="shared" si="0"/>
        <v>3.0255906349718238</v>
      </c>
      <c r="M7" s="11">
        <f t="shared" si="0"/>
        <v>3.3332172064133525</v>
      </c>
      <c r="N7" s="11">
        <f t="shared" si="0"/>
        <v>3.4552419063196194</v>
      </c>
      <c r="O7" s="11">
        <f t="shared" si="0"/>
        <v>3.5387928079793123</v>
      </c>
      <c r="P7" s="11">
        <f t="shared" si="0"/>
        <v>3.7411830494558229</v>
      </c>
      <c r="Q7" s="11">
        <f t="shared" si="0"/>
        <v>3.9900354809280931</v>
      </c>
      <c r="R7" s="11">
        <f t="shared" si="0"/>
        <v>4.1676970688645767</v>
      </c>
      <c r="S7" s="11">
        <f t="shared" si="0"/>
        <v>4.2579185359972005</v>
      </c>
      <c r="T7" s="11">
        <f>T4/T6*100</f>
        <v>4.0828855126028794</v>
      </c>
      <c r="U7" s="12"/>
      <c r="V7" s="12"/>
      <c r="W7" s="12"/>
    </row>
    <row r="8" spans="2:23" x14ac:dyDescent="0.25">
      <c r="B8" s="7"/>
      <c r="C8" s="11"/>
      <c r="D8" s="11"/>
      <c r="E8" s="12"/>
      <c r="F8" s="12"/>
      <c r="G8" s="12"/>
      <c r="H8" s="12"/>
      <c r="I8" s="12"/>
      <c r="J8" s="12"/>
      <c r="K8" s="12"/>
      <c r="L8" s="12"/>
      <c r="M8" s="12"/>
      <c r="N8" s="12"/>
      <c r="O8" s="12"/>
      <c r="P8" s="12"/>
      <c r="Q8" s="12"/>
      <c r="R8" s="12"/>
      <c r="S8" s="12"/>
      <c r="T8" s="12">
        <f>T5/T6*100</f>
        <v>4.1486324612760335</v>
      </c>
      <c r="U8" s="12">
        <f t="shared" ref="U8:W8" si="1">U5/U6*100</f>
        <v>4.1391982491630817</v>
      </c>
      <c r="V8" s="12">
        <f t="shared" si="1"/>
        <v>4.1948926873084025</v>
      </c>
      <c r="W8" s="12">
        <f t="shared" si="1"/>
        <v>4.2327340356455974</v>
      </c>
    </row>
    <row r="9" spans="2:23" x14ac:dyDescent="0.25">
      <c r="T9" s="39"/>
    </row>
    <row r="10" spans="2:23" x14ac:dyDescent="0.25">
      <c r="B10" s="91" t="s">
        <v>259</v>
      </c>
      <c r="C10" s="92"/>
      <c r="D10" s="92"/>
      <c r="E10" s="92"/>
      <c r="F10" s="92"/>
      <c r="G10" s="92"/>
      <c r="H10" s="92"/>
      <c r="I10" s="92"/>
      <c r="J10" s="92"/>
      <c r="K10" s="92"/>
    </row>
    <row r="11" spans="2:23" x14ac:dyDescent="0.25">
      <c r="B11" s="92"/>
      <c r="C11" s="92"/>
      <c r="D11" s="92"/>
      <c r="E11" s="92"/>
      <c r="F11" s="92"/>
      <c r="G11" s="92"/>
      <c r="H11" s="92"/>
      <c r="I11" s="92"/>
      <c r="J11" s="92"/>
      <c r="K11" s="92"/>
    </row>
    <row r="12" spans="2:23" x14ac:dyDescent="0.25">
      <c r="B12" s="92"/>
      <c r="C12" s="92"/>
      <c r="D12" s="92"/>
      <c r="E12" s="92"/>
      <c r="F12" s="92"/>
      <c r="G12" s="92"/>
      <c r="H12" s="92"/>
      <c r="I12" s="92"/>
      <c r="J12" s="92"/>
      <c r="K12" s="92"/>
      <c r="U12" s="36"/>
      <c r="V12" s="36"/>
      <c r="W12" s="36"/>
    </row>
    <row r="13" spans="2:23" x14ac:dyDescent="0.25">
      <c r="B13" s="92"/>
      <c r="C13" s="92"/>
      <c r="D13" s="92"/>
      <c r="E13" s="92"/>
      <c r="F13" s="92"/>
      <c r="G13" s="92"/>
      <c r="H13" s="92"/>
      <c r="I13" s="92"/>
      <c r="J13" s="92"/>
      <c r="K13" s="92"/>
      <c r="T13" s="36"/>
    </row>
    <row r="14" spans="2:23" x14ac:dyDescent="0.25">
      <c r="B14" s="92"/>
      <c r="C14" s="92"/>
      <c r="D14" s="92"/>
      <c r="E14" s="92"/>
      <c r="F14" s="92"/>
      <c r="G14" s="92"/>
      <c r="H14" s="92"/>
      <c r="I14" s="92"/>
      <c r="J14" s="92"/>
      <c r="K14" s="92"/>
      <c r="L14" s="10"/>
      <c r="M14" s="10"/>
      <c r="N14" s="10"/>
      <c r="O14" s="10"/>
      <c r="P14" s="10"/>
      <c r="Q14" s="10"/>
      <c r="R14" s="10"/>
      <c r="S14" s="10"/>
      <c r="T14" s="38"/>
      <c r="U14" s="10"/>
      <c r="V14" s="10"/>
      <c r="W14" s="10"/>
    </row>
    <row r="15" spans="2:23" x14ac:dyDescent="0.25">
      <c r="B15" s="92"/>
      <c r="C15" s="92"/>
      <c r="D15" s="92"/>
      <c r="E15" s="92"/>
      <c r="F15" s="92"/>
      <c r="G15" s="92"/>
      <c r="H15" s="92"/>
      <c r="I15" s="92"/>
      <c r="J15" s="92"/>
      <c r="K15" s="92"/>
    </row>
    <row r="16" spans="2:23" x14ac:dyDescent="0.25">
      <c r="B16" s="92"/>
      <c r="C16" s="92"/>
      <c r="D16" s="92"/>
      <c r="E16" s="92"/>
      <c r="F16" s="92"/>
      <c r="G16" s="92"/>
      <c r="H16" s="92"/>
      <c r="I16" s="92"/>
      <c r="J16" s="92"/>
      <c r="K16" s="92"/>
    </row>
    <row r="17" spans="2:22" x14ac:dyDescent="0.25">
      <c r="B17" s="92"/>
      <c r="C17" s="92"/>
      <c r="D17" s="92"/>
      <c r="E17" s="92"/>
      <c r="F17" s="92"/>
      <c r="G17" s="92"/>
      <c r="H17" s="92"/>
      <c r="I17" s="92"/>
      <c r="J17" s="92"/>
      <c r="K17" s="92"/>
    </row>
    <row r="18" spans="2:22" x14ac:dyDescent="0.25">
      <c r="B18" s="92"/>
      <c r="C18" s="92"/>
      <c r="D18" s="92"/>
      <c r="E18" s="92"/>
      <c r="F18" s="92"/>
      <c r="G18" s="92"/>
      <c r="H18" s="92"/>
      <c r="I18" s="92"/>
      <c r="J18" s="92"/>
      <c r="K18" s="92"/>
      <c r="T18" s="13"/>
    </row>
    <row r="19" spans="2:22" x14ac:dyDescent="0.25">
      <c r="B19" s="92"/>
      <c r="C19" s="92"/>
      <c r="D19" s="92"/>
      <c r="E19" s="92"/>
      <c r="F19" s="92"/>
      <c r="G19" s="92"/>
      <c r="H19" s="92"/>
      <c r="I19" s="92"/>
      <c r="J19" s="92"/>
      <c r="K19" s="92"/>
    </row>
    <row r="20" spans="2:22" x14ac:dyDescent="0.25">
      <c r="B20" s="92"/>
      <c r="C20" s="92"/>
      <c r="D20" s="92"/>
      <c r="E20" s="92"/>
      <c r="F20" s="92"/>
      <c r="G20" s="92"/>
      <c r="H20" s="92"/>
      <c r="I20" s="92"/>
      <c r="J20" s="92"/>
      <c r="K20" s="92"/>
    </row>
    <row r="25" spans="2:22" x14ac:dyDescent="0.25">
      <c r="D25" s="36"/>
      <c r="V25" s="10"/>
    </row>
    <row r="32" spans="2:22" x14ac:dyDescent="0.25">
      <c r="C32" s="46"/>
    </row>
    <row r="37" spans="2:2" x14ac:dyDescent="0.25">
      <c r="B37" s="36"/>
    </row>
    <row r="41" spans="2:2" x14ac:dyDescent="0.25">
      <c r="B41" s="36"/>
    </row>
  </sheetData>
  <mergeCells count="1">
    <mergeCell ref="B10:K20"/>
  </mergeCells>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42"/>
  <sheetViews>
    <sheetView showGridLines="0" topLeftCell="A13" zoomScaleNormal="100" workbookViewId="0">
      <selection activeCell="B47" sqref="B47"/>
    </sheetView>
  </sheetViews>
  <sheetFormatPr baseColWidth="10" defaultColWidth="11.453125" defaultRowHeight="10" x14ac:dyDescent="0.25"/>
  <cols>
    <col min="1" max="1" width="3.6328125" style="16" customWidth="1"/>
    <col min="2" max="2" width="28.6328125" style="16" customWidth="1"/>
    <col min="3" max="3" width="18" style="16" customWidth="1"/>
    <col min="4" max="4" width="24.36328125" style="16" customWidth="1"/>
    <col min="5" max="5" width="13.1796875" style="16" customWidth="1"/>
    <col min="6" max="6" width="22.453125" style="16" customWidth="1"/>
    <col min="7" max="16384" width="11.453125" style="16"/>
  </cols>
  <sheetData>
    <row r="1" spans="2:9" ht="10.5" x14ac:dyDescent="0.25">
      <c r="B1" s="15" t="s">
        <v>256</v>
      </c>
    </row>
    <row r="2" spans="2:9" ht="10.5" x14ac:dyDescent="0.25">
      <c r="B2" s="15"/>
      <c r="F2" s="31" t="s">
        <v>216</v>
      </c>
    </row>
    <row r="3" spans="2:9" ht="10.5" x14ac:dyDescent="0.25">
      <c r="B3" s="15"/>
      <c r="F3" s="31"/>
    </row>
    <row r="4" spans="2:9" ht="21" x14ac:dyDescent="0.25">
      <c r="B4" s="1" t="s">
        <v>228</v>
      </c>
      <c r="C4" s="1" t="s">
        <v>229</v>
      </c>
      <c r="D4" s="1" t="s">
        <v>230</v>
      </c>
      <c r="E4" s="1" t="s">
        <v>234</v>
      </c>
      <c r="F4" s="1" t="s">
        <v>246</v>
      </c>
    </row>
    <row r="5" spans="2:9" ht="10.5" x14ac:dyDescent="0.25">
      <c r="B5" s="2" t="s">
        <v>235</v>
      </c>
      <c r="C5" s="67">
        <v>1674600</v>
      </c>
      <c r="D5" s="77">
        <v>229200</v>
      </c>
      <c r="E5" s="63">
        <v>1903800</v>
      </c>
      <c r="F5" s="73">
        <v>44810300</v>
      </c>
    </row>
    <row r="6" spans="2:9" ht="12.5" x14ac:dyDescent="0.25">
      <c r="B6" s="54" t="s">
        <v>231</v>
      </c>
      <c r="C6" s="68"/>
      <c r="D6" s="78"/>
      <c r="E6" s="64"/>
      <c r="F6" s="74"/>
    </row>
    <row r="7" spans="2:9" x14ac:dyDescent="0.25">
      <c r="B7" s="55" t="s">
        <v>203</v>
      </c>
      <c r="C7" s="69">
        <v>49</v>
      </c>
      <c r="D7" s="79">
        <v>96</v>
      </c>
      <c r="E7" s="65">
        <v>54</v>
      </c>
      <c r="F7" s="75">
        <v>51</v>
      </c>
    </row>
    <row r="8" spans="2:9" x14ac:dyDescent="0.25">
      <c r="B8" s="56" t="s">
        <v>202</v>
      </c>
      <c r="C8" s="70">
        <v>51</v>
      </c>
      <c r="D8" s="80">
        <v>4</v>
      </c>
      <c r="E8" s="66">
        <v>46</v>
      </c>
      <c r="F8" s="76">
        <v>49</v>
      </c>
    </row>
    <row r="9" spans="2:9" ht="12.5" x14ac:dyDescent="0.25">
      <c r="B9" s="54" t="s">
        <v>232</v>
      </c>
      <c r="C9" s="68"/>
      <c r="D9" s="62"/>
      <c r="E9" s="64"/>
      <c r="F9" s="74"/>
      <c r="G9" s="35"/>
    </row>
    <row r="10" spans="2:9" x14ac:dyDescent="0.25">
      <c r="B10" s="55" t="s">
        <v>237</v>
      </c>
      <c r="C10" s="69">
        <v>61</v>
      </c>
      <c r="D10" s="83" t="s">
        <v>242</v>
      </c>
      <c r="E10" s="65">
        <v>54</v>
      </c>
      <c r="F10" s="75">
        <v>33</v>
      </c>
      <c r="G10" s="35"/>
    </row>
    <row r="11" spans="2:9" ht="50" x14ac:dyDescent="0.25">
      <c r="B11" s="55" t="s">
        <v>238</v>
      </c>
      <c r="C11" s="69">
        <v>24</v>
      </c>
      <c r="D11" s="83" t="s">
        <v>257</v>
      </c>
      <c r="E11" s="65">
        <v>32</v>
      </c>
      <c r="F11" s="75">
        <v>11</v>
      </c>
      <c r="G11" s="35"/>
      <c r="H11" s="35"/>
    </row>
    <row r="12" spans="2:9" x14ac:dyDescent="0.25">
      <c r="B12" s="55" t="s">
        <v>213</v>
      </c>
      <c r="C12" s="69">
        <v>3</v>
      </c>
      <c r="D12" s="60"/>
      <c r="E12" s="65">
        <v>3</v>
      </c>
      <c r="F12" s="75">
        <v>23</v>
      </c>
      <c r="G12" s="35"/>
      <c r="H12" s="35"/>
    </row>
    <row r="13" spans="2:9" x14ac:dyDescent="0.25">
      <c r="B13" s="56" t="s">
        <v>224</v>
      </c>
      <c r="C13" s="70">
        <v>12</v>
      </c>
      <c r="D13" s="61"/>
      <c r="E13" s="66">
        <v>11</v>
      </c>
      <c r="F13" s="76">
        <v>33</v>
      </c>
      <c r="H13" s="35"/>
    </row>
    <row r="14" spans="2:9" ht="10.5" x14ac:dyDescent="0.25">
      <c r="B14" s="57" t="s">
        <v>214</v>
      </c>
      <c r="C14" s="68"/>
      <c r="D14" s="78"/>
      <c r="E14" s="64"/>
      <c r="F14" s="74"/>
      <c r="H14" s="35"/>
      <c r="I14" s="35"/>
    </row>
    <row r="15" spans="2:9" x14ac:dyDescent="0.25">
      <c r="B15" s="58" t="s">
        <v>197</v>
      </c>
      <c r="C15" s="69">
        <v>2</v>
      </c>
      <c r="D15" s="79">
        <v>25</v>
      </c>
      <c r="E15" s="65">
        <v>5</v>
      </c>
      <c r="F15" s="75">
        <v>17</v>
      </c>
      <c r="G15" s="35"/>
      <c r="I15" s="35"/>
    </row>
    <row r="16" spans="2:9" x14ac:dyDescent="0.25">
      <c r="B16" s="58" t="s">
        <v>198</v>
      </c>
      <c r="C16" s="69">
        <v>17</v>
      </c>
      <c r="D16" s="79">
        <v>24</v>
      </c>
      <c r="E16" s="65">
        <v>18</v>
      </c>
      <c r="F16" s="75">
        <v>8</v>
      </c>
      <c r="I16" s="35"/>
    </row>
    <row r="17" spans="2:9" x14ac:dyDescent="0.25">
      <c r="B17" s="58" t="s">
        <v>199</v>
      </c>
      <c r="C17" s="69">
        <v>28</v>
      </c>
      <c r="D17" s="79">
        <v>36</v>
      </c>
      <c r="E17" s="65">
        <v>29</v>
      </c>
      <c r="F17" s="75">
        <v>18</v>
      </c>
      <c r="H17" s="35"/>
      <c r="I17" s="35"/>
    </row>
    <row r="18" spans="2:9" x14ac:dyDescent="0.25">
      <c r="B18" s="58" t="s">
        <v>200</v>
      </c>
      <c r="C18" s="69">
        <v>24</v>
      </c>
      <c r="D18" s="79">
        <v>12</v>
      </c>
      <c r="E18" s="65">
        <v>22</v>
      </c>
      <c r="F18" s="75">
        <v>19</v>
      </c>
      <c r="H18" s="35"/>
      <c r="I18" s="35"/>
    </row>
    <row r="19" spans="2:9" x14ac:dyDescent="0.25">
      <c r="B19" s="58" t="s">
        <v>201</v>
      </c>
      <c r="C19" s="69">
        <v>21</v>
      </c>
      <c r="D19" s="79">
        <v>3</v>
      </c>
      <c r="E19" s="65">
        <v>19</v>
      </c>
      <c r="F19" s="75">
        <v>20</v>
      </c>
    </row>
    <row r="20" spans="2:9" x14ac:dyDescent="0.25">
      <c r="B20" s="58" t="s">
        <v>244</v>
      </c>
      <c r="C20" s="69">
        <v>7</v>
      </c>
      <c r="D20" s="79">
        <v>0</v>
      </c>
      <c r="E20" s="65">
        <v>6</v>
      </c>
      <c r="F20" s="75">
        <v>9</v>
      </c>
    </row>
    <row r="21" spans="2:9" x14ac:dyDescent="0.25">
      <c r="B21" s="59" t="s">
        <v>243</v>
      </c>
      <c r="C21" s="70">
        <v>1</v>
      </c>
      <c r="D21" s="80">
        <v>0</v>
      </c>
      <c r="E21" s="66">
        <v>1</v>
      </c>
      <c r="F21" s="76">
        <v>9</v>
      </c>
      <c r="G21" s="35"/>
    </row>
    <row r="22" spans="2:9" ht="12.5" x14ac:dyDescent="0.25">
      <c r="B22" s="54" t="s">
        <v>251</v>
      </c>
      <c r="C22" s="68"/>
      <c r="D22" s="78"/>
      <c r="E22" s="64"/>
      <c r="F22" s="74"/>
    </row>
    <row r="23" spans="2:9" x14ac:dyDescent="0.25">
      <c r="B23" s="55" t="s">
        <v>245</v>
      </c>
      <c r="C23" s="69">
        <v>24</v>
      </c>
      <c r="D23" s="79">
        <v>35</v>
      </c>
      <c r="E23" s="65">
        <v>25</v>
      </c>
      <c r="F23" s="75" t="s">
        <v>236</v>
      </c>
    </row>
    <row r="24" spans="2:9" x14ac:dyDescent="0.25">
      <c r="B24" s="55" t="s">
        <v>194</v>
      </c>
      <c r="C24" s="69">
        <v>14</v>
      </c>
      <c r="D24" s="79">
        <v>17</v>
      </c>
      <c r="E24" s="65">
        <v>15</v>
      </c>
      <c r="F24" s="75" t="s">
        <v>236</v>
      </c>
    </row>
    <row r="25" spans="2:9" x14ac:dyDescent="0.25">
      <c r="B25" s="55" t="s">
        <v>195</v>
      </c>
      <c r="C25" s="69">
        <v>25</v>
      </c>
      <c r="D25" s="79">
        <v>24</v>
      </c>
      <c r="E25" s="65">
        <v>25</v>
      </c>
      <c r="F25" s="75" t="s">
        <v>236</v>
      </c>
    </row>
    <row r="26" spans="2:9" x14ac:dyDescent="0.25">
      <c r="B26" s="55" t="s">
        <v>196</v>
      </c>
      <c r="C26" s="69">
        <v>22</v>
      </c>
      <c r="D26" s="79">
        <v>17</v>
      </c>
      <c r="E26" s="65">
        <v>21</v>
      </c>
      <c r="F26" s="75" t="s">
        <v>236</v>
      </c>
      <c r="G26" s="35"/>
    </row>
    <row r="27" spans="2:9" x14ac:dyDescent="0.25">
      <c r="B27" s="56" t="s">
        <v>212</v>
      </c>
      <c r="C27" s="70">
        <v>15</v>
      </c>
      <c r="D27" s="80">
        <v>7</v>
      </c>
      <c r="E27" s="66">
        <v>14</v>
      </c>
      <c r="F27" s="76" t="s">
        <v>236</v>
      </c>
      <c r="H27" s="35"/>
    </row>
    <row r="28" spans="2:9" ht="12.5" x14ac:dyDescent="0.25">
      <c r="B28" s="2" t="s">
        <v>233</v>
      </c>
      <c r="C28" s="72">
        <v>45</v>
      </c>
      <c r="D28" s="82">
        <v>34</v>
      </c>
      <c r="E28" s="71">
        <v>44</v>
      </c>
      <c r="F28" s="81" t="s">
        <v>236</v>
      </c>
    </row>
    <row r="30" spans="2:9" x14ac:dyDescent="0.25">
      <c r="B30" s="93" t="s">
        <v>263</v>
      </c>
      <c r="C30" s="94"/>
      <c r="D30" s="94"/>
      <c r="E30" s="94"/>
      <c r="F30" s="94"/>
    </row>
    <row r="31" spans="2:9" x14ac:dyDescent="0.25">
      <c r="B31" s="94"/>
      <c r="C31" s="94"/>
      <c r="D31" s="94"/>
      <c r="E31" s="94"/>
      <c r="F31" s="94"/>
    </row>
    <row r="32" spans="2:9" x14ac:dyDescent="0.25">
      <c r="B32" s="94"/>
      <c r="C32" s="94"/>
      <c r="D32" s="94"/>
      <c r="E32" s="94"/>
      <c r="F32" s="94"/>
    </row>
    <row r="33" spans="2:6" x14ac:dyDescent="0.25">
      <c r="B33" s="94"/>
      <c r="C33" s="94"/>
      <c r="D33" s="94"/>
      <c r="E33" s="94"/>
      <c r="F33" s="94"/>
    </row>
    <row r="34" spans="2:6" x14ac:dyDescent="0.25">
      <c r="B34" s="94"/>
      <c r="C34" s="94"/>
      <c r="D34" s="94"/>
      <c r="E34" s="94"/>
      <c r="F34" s="94"/>
    </row>
    <row r="35" spans="2:6" x14ac:dyDescent="0.25">
      <c r="B35" s="94"/>
      <c r="C35" s="94"/>
      <c r="D35" s="94"/>
      <c r="E35" s="94"/>
      <c r="F35" s="94"/>
    </row>
    <row r="36" spans="2:6" x14ac:dyDescent="0.25">
      <c r="B36" s="94"/>
      <c r="C36" s="94"/>
      <c r="D36" s="94"/>
      <c r="E36" s="94"/>
      <c r="F36" s="94"/>
    </row>
    <row r="37" spans="2:6" x14ac:dyDescent="0.25">
      <c r="B37" s="94"/>
      <c r="C37" s="94"/>
      <c r="D37" s="94"/>
      <c r="E37" s="94"/>
      <c r="F37" s="94"/>
    </row>
    <row r="38" spans="2:6" x14ac:dyDescent="0.25">
      <c r="B38" s="94"/>
      <c r="C38" s="94"/>
      <c r="D38" s="94"/>
      <c r="E38" s="94"/>
      <c r="F38" s="94"/>
    </row>
    <row r="39" spans="2:6" x14ac:dyDescent="0.25">
      <c r="B39" s="94"/>
      <c r="C39" s="94"/>
      <c r="D39" s="94"/>
      <c r="E39" s="94"/>
      <c r="F39" s="94"/>
    </row>
    <row r="40" spans="2:6" x14ac:dyDescent="0.25">
      <c r="B40" s="94"/>
      <c r="C40" s="94"/>
      <c r="D40" s="94"/>
      <c r="E40" s="94"/>
      <c r="F40" s="94"/>
    </row>
    <row r="41" spans="2:6" x14ac:dyDescent="0.25">
      <c r="B41" s="94"/>
      <c r="C41" s="94"/>
      <c r="D41" s="94"/>
      <c r="E41" s="94"/>
      <c r="F41" s="94"/>
    </row>
    <row r="42" spans="2:6" x14ac:dyDescent="0.25">
      <c r="B42" s="94"/>
      <c r="C42" s="94"/>
      <c r="D42" s="94"/>
      <c r="E42" s="94"/>
      <c r="F42" s="94"/>
    </row>
  </sheetData>
  <mergeCells count="1">
    <mergeCell ref="B30:F42"/>
  </mergeCells>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showGridLines="0" topLeftCell="A10" workbookViewId="0">
      <selection activeCell="A18" sqref="A18:G26"/>
    </sheetView>
  </sheetViews>
  <sheetFormatPr baseColWidth="10" defaultColWidth="10.81640625" defaultRowHeight="10" x14ac:dyDescent="0.2"/>
  <cols>
    <col min="1" max="1" width="27.81640625" style="40" customWidth="1"/>
    <col min="2" max="2" width="12.453125" style="40" customWidth="1"/>
    <col min="3" max="3" width="13.453125" style="40" customWidth="1"/>
    <col min="4" max="4" width="10.81640625" style="40"/>
    <col min="5" max="5" width="12.6328125" style="40" bestFit="1" customWidth="1"/>
    <col min="6" max="6" width="10.81640625" style="40"/>
    <col min="7" max="7" width="13.453125" style="40" customWidth="1"/>
    <col min="8" max="8" width="14.1796875" style="40" customWidth="1"/>
    <col min="9" max="16384" width="10.81640625" style="40"/>
  </cols>
  <sheetData>
    <row r="1" spans="1:12" ht="10.5" x14ac:dyDescent="0.2">
      <c r="A1" s="96" t="s">
        <v>255</v>
      </c>
      <c r="B1" s="96"/>
      <c r="C1" s="96"/>
      <c r="D1" s="96"/>
      <c r="E1" s="96"/>
      <c r="F1" s="96"/>
      <c r="G1" s="96"/>
      <c r="H1" s="96"/>
      <c r="I1" s="96"/>
      <c r="J1" s="96"/>
      <c r="K1" s="96"/>
      <c r="L1" s="96"/>
    </row>
    <row r="4" spans="1:12" ht="75.75" customHeight="1" x14ac:dyDescent="0.2"/>
    <row r="6" spans="1:12" ht="10.5" x14ac:dyDescent="0.25">
      <c r="B6" s="97" t="s">
        <v>239</v>
      </c>
      <c r="C6" s="97"/>
      <c r="D6" s="97" t="s">
        <v>229</v>
      </c>
      <c r="E6" s="97"/>
      <c r="F6" s="97" t="s">
        <v>240</v>
      </c>
      <c r="G6" s="97"/>
    </row>
    <row r="7" spans="1:12" x14ac:dyDescent="0.2">
      <c r="B7" s="50" t="s">
        <v>250</v>
      </c>
      <c r="C7" s="50" t="s">
        <v>241</v>
      </c>
      <c r="D7" s="50" t="s">
        <v>250</v>
      </c>
      <c r="E7" s="50" t="s">
        <v>241</v>
      </c>
      <c r="F7" s="50" t="s">
        <v>250</v>
      </c>
      <c r="G7" s="50" t="s">
        <v>241</v>
      </c>
    </row>
    <row r="8" spans="1:12" x14ac:dyDescent="0.2">
      <c r="A8" s="50">
        <v>2012</v>
      </c>
      <c r="B8" s="51">
        <v>53.97</v>
      </c>
      <c r="C8" s="51">
        <v>52.48</v>
      </c>
      <c r="D8" s="51">
        <v>32.99</v>
      </c>
      <c r="E8" s="51">
        <v>28.59</v>
      </c>
      <c r="F8" s="51">
        <v>30.41</v>
      </c>
      <c r="G8" s="51">
        <v>26.12</v>
      </c>
    </row>
    <row r="9" spans="1:12" x14ac:dyDescent="0.2">
      <c r="A9" s="50">
        <v>2013</v>
      </c>
      <c r="B9" s="51">
        <v>54.16</v>
      </c>
      <c r="C9" s="51">
        <v>52.89</v>
      </c>
      <c r="D9" s="51">
        <v>32.729999999999997</v>
      </c>
      <c r="E9" s="51">
        <v>26.95</v>
      </c>
      <c r="F9" s="51">
        <v>30.13</v>
      </c>
      <c r="G9" s="51">
        <v>24.66</v>
      </c>
    </row>
    <row r="10" spans="1:12" x14ac:dyDescent="0.2">
      <c r="A10" s="50">
        <v>2014</v>
      </c>
      <c r="B10" s="51">
        <v>54.01</v>
      </c>
      <c r="C10" s="51">
        <v>52.06</v>
      </c>
      <c r="D10" s="51">
        <v>31.64</v>
      </c>
      <c r="E10" s="51">
        <v>26.83</v>
      </c>
      <c r="F10" s="51">
        <v>29.13</v>
      </c>
      <c r="G10" s="51">
        <v>24.37</v>
      </c>
    </row>
    <row r="11" spans="1:12" x14ac:dyDescent="0.2">
      <c r="A11" s="50">
        <v>2015</v>
      </c>
      <c r="B11" s="51">
        <v>53.35</v>
      </c>
      <c r="C11" s="51">
        <v>52.77</v>
      </c>
      <c r="D11" s="51">
        <v>29.39</v>
      </c>
      <c r="E11" s="51">
        <v>26.87</v>
      </c>
      <c r="F11" s="51">
        <v>26.95</v>
      </c>
      <c r="G11" s="51">
        <v>24.53</v>
      </c>
    </row>
    <row r="12" spans="1:12" x14ac:dyDescent="0.2">
      <c r="A12" s="50">
        <v>2016</v>
      </c>
      <c r="B12" s="51">
        <v>49.84</v>
      </c>
      <c r="C12" s="51">
        <v>53.9</v>
      </c>
      <c r="D12" s="51">
        <v>26.08</v>
      </c>
      <c r="E12" s="51">
        <v>28.85</v>
      </c>
      <c r="F12" s="51">
        <v>23.38</v>
      </c>
      <c r="G12" s="51">
        <v>26.62</v>
      </c>
    </row>
    <row r="13" spans="1:12" x14ac:dyDescent="0.2">
      <c r="A13" s="50">
        <v>2017</v>
      </c>
      <c r="B13" s="51">
        <v>51.44</v>
      </c>
      <c r="C13" s="51">
        <v>51.6</v>
      </c>
      <c r="D13" s="51">
        <v>26.78</v>
      </c>
      <c r="E13" s="51">
        <v>27.23</v>
      </c>
      <c r="F13" s="51">
        <v>24.39</v>
      </c>
      <c r="G13" s="51">
        <v>24.83</v>
      </c>
      <c r="H13" s="52"/>
      <c r="I13" s="52"/>
    </row>
    <row r="14" spans="1:12" x14ac:dyDescent="0.2">
      <c r="A14" s="50">
        <v>2018</v>
      </c>
      <c r="B14" s="51">
        <v>52.25</v>
      </c>
      <c r="C14" s="51">
        <v>51.57</v>
      </c>
      <c r="D14" s="51">
        <v>27.7</v>
      </c>
      <c r="E14" s="51">
        <v>26.71</v>
      </c>
      <c r="F14" s="51">
        <v>25.39</v>
      </c>
      <c r="G14" s="51">
        <v>24.35</v>
      </c>
      <c r="H14" s="52"/>
      <c r="I14" s="52"/>
      <c r="J14" s="53"/>
    </row>
    <row r="18" spans="1:7" ht="13" customHeight="1" x14ac:dyDescent="0.2">
      <c r="A18" s="95" t="s">
        <v>264</v>
      </c>
      <c r="B18" s="95"/>
      <c r="C18" s="95"/>
      <c r="D18" s="95"/>
      <c r="E18" s="95"/>
      <c r="F18" s="95"/>
      <c r="G18" s="95"/>
    </row>
    <row r="19" spans="1:7" x14ac:dyDescent="0.2">
      <c r="A19" s="95"/>
      <c r="B19" s="95"/>
      <c r="C19" s="95"/>
      <c r="D19" s="95"/>
      <c r="E19" s="95"/>
      <c r="F19" s="95"/>
      <c r="G19" s="95"/>
    </row>
    <row r="20" spans="1:7" x14ac:dyDescent="0.2">
      <c r="A20" s="95"/>
      <c r="B20" s="95"/>
      <c r="C20" s="95"/>
      <c r="D20" s="95"/>
      <c r="E20" s="95"/>
      <c r="F20" s="95"/>
      <c r="G20" s="95"/>
    </row>
    <row r="21" spans="1:7" x14ac:dyDescent="0.2">
      <c r="A21" s="95"/>
      <c r="B21" s="95"/>
      <c r="C21" s="95"/>
      <c r="D21" s="95"/>
      <c r="E21" s="95"/>
      <c r="F21" s="95"/>
      <c r="G21" s="95"/>
    </row>
    <row r="22" spans="1:7" x14ac:dyDescent="0.2">
      <c r="A22" s="95"/>
      <c r="B22" s="95"/>
      <c r="C22" s="95"/>
      <c r="D22" s="95"/>
      <c r="E22" s="95"/>
      <c r="F22" s="95"/>
      <c r="G22" s="95"/>
    </row>
    <row r="23" spans="1:7" x14ac:dyDescent="0.2">
      <c r="A23" s="95"/>
      <c r="B23" s="95"/>
      <c r="C23" s="95"/>
      <c r="D23" s="95"/>
      <c r="E23" s="95"/>
      <c r="F23" s="95"/>
      <c r="G23" s="95"/>
    </row>
    <row r="24" spans="1:7" x14ac:dyDescent="0.2">
      <c r="A24" s="95"/>
      <c r="B24" s="95"/>
      <c r="C24" s="95"/>
      <c r="D24" s="95"/>
      <c r="E24" s="95"/>
      <c r="F24" s="95"/>
      <c r="G24" s="95"/>
    </row>
    <row r="25" spans="1:7" x14ac:dyDescent="0.2">
      <c r="A25" s="95"/>
      <c r="B25" s="95"/>
      <c r="C25" s="95"/>
      <c r="D25" s="95"/>
      <c r="E25" s="95"/>
      <c r="F25" s="95"/>
      <c r="G25" s="95"/>
    </row>
    <row r="26" spans="1:7" ht="143" customHeight="1" x14ac:dyDescent="0.2">
      <c r="A26" s="95"/>
      <c r="B26" s="95"/>
      <c r="C26" s="95"/>
      <c r="D26" s="95"/>
      <c r="E26" s="95"/>
      <c r="F26" s="95"/>
      <c r="G26" s="95"/>
    </row>
  </sheetData>
  <mergeCells count="5">
    <mergeCell ref="A18:G26"/>
    <mergeCell ref="A1:L1"/>
    <mergeCell ref="B6:C6"/>
    <mergeCell ref="D6:E6"/>
    <mergeCell ref="F6:G6"/>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15"/>
  <sheetViews>
    <sheetView showGridLines="0" tabSelected="1" topLeftCell="A100" zoomScaleNormal="100" workbookViewId="0">
      <selection activeCell="B107" sqref="B107:F115"/>
    </sheetView>
  </sheetViews>
  <sheetFormatPr baseColWidth="10" defaultColWidth="11.453125" defaultRowHeight="10" x14ac:dyDescent="0.25"/>
  <cols>
    <col min="1" max="1" width="3.6328125" style="16" customWidth="1"/>
    <col min="2" max="2" width="11.36328125" style="16" bestFit="1" customWidth="1"/>
    <col min="3" max="3" width="20.453125" style="16" customWidth="1"/>
    <col min="4" max="4" width="10" style="16" bestFit="1" customWidth="1"/>
    <col min="5" max="5" width="8.453125" style="16" bestFit="1" customWidth="1"/>
    <col min="6" max="6" width="11.6328125" style="16" customWidth="1"/>
    <col min="7" max="16384" width="11.453125" style="16"/>
  </cols>
  <sheetData>
    <row r="1" spans="2:6" ht="10.5" x14ac:dyDescent="0.25">
      <c r="B1" s="96" t="s">
        <v>267</v>
      </c>
      <c r="C1" s="96"/>
      <c r="D1" s="96"/>
      <c r="E1" s="96"/>
      <c r="F1" s="96"/>
    </row>
    <row r="2" spans="2:6" s="19" customFormat="1" ht="10.5" x14ac:dyDescent="0.25">
      <c r="B2" s="17"/>
      <c r="C2" s="18"/>
    </row>
    <row r="3" spans="2:6" s="21" customFormat="1" ht="10.5" x14ac:dyDescent="0.25">
      <c r="B3" s="20" t="s">
        <v>0</v>
      </c>
      <c r="C3" s="20" t="s">
        <v>1</v>
      </c>
      <c r="D3" s="1" t="s">
        <v>218</v>
      </c>
      <c r="E3" s="1" t="s">
        <v>248</v>
      </c>
      <c r="F3" s="1" t="s">
        <v>217</v>
      </c>
    </row>
    <row r="4" spans="2:6" x14ac:dyDescent="0.25">
      <c r="B4" s="22" t="s">
        <v>2</v>
      </c>
      <c r="C4" s="23" t="s">
        <v>3</v>
      </c>
      <c r="D4" s="24">
        <v>7671</v>
      </c>
      <c r="E4" s="14">
        <v>441953</v>
      </c>
      <c r="F4" s="25">
        <v>1.8963555494259214</v>
      </c>
    </row>
    <row r="5" spans="2:6" x14ac:dyDescent="0.25">
      <c r="B5" s="22" t="s">
        <v>4</v>
      </c>
      <c r="C5" s="23" t="s">
        <v>5</v>
      </c>
      <c r="D5" s="24">
        <v>17632</v>
      </c>
      <c r="E5" s="14">
        <v>354463</v>
      </c>
      <c r="F5" s="25">
        <v>5.3550733819352807</v>
      </c>
    </row>
    <row r="6" spans="2:6" x14ac:dyDescent="0.25">
      <c r="B6" s="26" t="s">
        <v>6</v>
      </c>
      <c r="C6" s="27" t="s">
        <v>7</v>
      </c>
      <c r="D6" s="24">
        <v>9890</v>
      </c>
      <c r="E6" s="14">
        <v>216297</v>
      </c>
      <c r="F6" s="25">
        <v>4.9605376582752196</v>
      </c>
    </row>
    <row r="7" spans="2:6" x14ac:dyDescent="0.25">
      <c r="B7" s="22" t="s">
        <v>8</v>
      </c>
      <c r="C7" s="23" t="s">
        <v>9</v>
      </c>
      <c r="D7" s="24">
        <v>4301</v>
      </c>
      <c r="E7" s="14">
        <v>107710</v>
      </c>
      <c r="F7" s="25">
        <v>4.533680126029541</v>
      </c>
    </row>
    <row r="8" spans="2:6" x14ac:dyDescent="0.25">
      <c r="B8" s="22" t="s">
        <v>10</v>
      </c>
      <c r="C8" s="23" t="s">
        <v>11</v>
      </c>
      <c r="D8" s="24">
        <v>2898</v>
      </c>
      <c r="E8" s="14">
        <v>93625</v>
      </c>
      <c r="F8" s="25">
        <v>3.3644505520542101</v>
      </c>
    </row>
    <row r="9" spans="2:6" x14ac:dyDescent="0.25">
      <c r="B9" s="22" t="s">
        <v>12</v>
      </c>
      <c r="C9" s="23" t="s">
        <v>13</v>
      </c>
      <c r="D9" s="24">
        <v>24084</v>
      </c>
      <c r="E9" s="14">
        <v>710484</v>
      </c>
      <c r="F9" s="25">
        <v>3.7841215955558982</v>
      </c>
    </row>
    <row r="10" spans="2:6" x14ac:dyDescent="0.25">
      <c r="B10" s="22" t="s">
        <v>14</v>
      </c>
      <c r="C10" s="23" t="s">
        <v>15</v>
      </c>
      <c r="D10" s="24">
        <v>6586</v>
      </c>
      <c r="E10" s="14">
        <v>214942</v>
      </c>
      <c r="F10" s="25">
        <v>3.4002785920705216</v>
      </c>
    </row>
    <row r="11" spans="2:6" x14ac:dyDescent="0.25">
      <c r="B11" s="22" t="s">
        <v>16</v>
      </c>
      <c r="C11" s="23" t="s">
        <v>17</v>
      </c>
      <c r="D11" s="24">
        <v>10630</v>
      </c>
      <c r="E11" s="14">
        <v>181221</v>
      </c>
      <c r="F11" s="25">
        <v>6.386194887174403</v>
      </c>
    </row>
    <row r="12" spans="2:6" x14ac:dyDescent="0.25">
      <c r="B12" s="22" t="s">
        <v>18</v>
      </c>
      <c r="C12" s="23" t="s">
        <v>19</v>
      </c>
      <c r="D12" s="24">
        <v>6211</v>
      </c>
      <c r="E12" s="14">
        <v>100234</v>
      </c>
      <c r="F12" s="25">
        <v>6.7645317335299575</v>
      </c>
    </row>
    <row r="13" spans="2:6" x14ac:dyDescent="0.25">
      <c r="B13" s="22" t="s">
        <v>20</v>
      </c>
      <c r="C13" s="23" t="s">
        <v>21</v>
      </c>
      <c r="D13" s="24">
        <v>9645</v>
      </c>
      <c r="E13" s="14">
        <v>206459</v>
      </c>
      <c r="F13" s="25">
        <v>5.0925505973502085</v>
      </c>
    </row>
    <row r="14" spans="2:6" x14ac:dyDescent="0.25">
      <c r="B14" s="22" t="s">
        <v>22</v>
      </c>
      <c r="C14" s="23" t="s">
        <v>23</v>
      </c>
      <c r="D14" s="24">
        <v>16503</v>
      </c>
      <c r="E14" s="14">
        <v>242192</v>
      </c>
      <c r="F14" s="25">
        <v>7.8357090677505763</v>
      </c>
    </row>
    <row r="15" spans="2:6" x14ac:dyDescent="0.25">
      <c r="B15" s="22" t="s">
        <v>24</v>
      </c>
      <c r="C15" s="23" t="s">
        <v>25</v>
      </c>
      <c r="D15" s="24">
        <v>4213</v>
      </c>
      <c r="E15" s="14">
        <v>180288</v>
      </c>
      <c r="F15" s="25">
        <v>2.5331334854996301</v>
      </c>
    </row>
    <row r="16" spans="2:6" x14ac:dyDescent="0.25">
      <c r="B16" s="22" t="s">
        <v>26</v>
      </c>
      <c r="C16" s="23" t="s">
        <v>27</v>
      </c>
      <c r="D16" s="24">
        <v>79090</v>
      </c>
      <c r="E16" s="14">
        <v>1369482</v>
      </c>
      <c r="F16" s="25">
        <v>6.2162059339645515</v>
      </c>
    </row>
    <row r="17" spans="2:8" x14ac:dyDescent="0.25">
      <c r="B17" s="22" t="s">
        <v>28</v>
      </c>
      <c r="C17" s="23" t="s">
        <v>29</v>
      </c>
      <c r="D17" s="24">
        <v>14679</v>
      </c>
      <c r="E17" s="14">
        <v>469663</v>
      </c>
      <c r="F17" s="25">
        <v>3.4994742573885613</v>
      </c>
    </row>
    <row r="18" spans="2:8" x14ac:dyDescent="0.25">
      <c r="B18" s="22" t="s">
        <v>30</v>
      </c>
      <c r="C18" s="23" t="s">
        <v>31</v>
      </c>
      <c r="D18" s="24">
        <v>2275</v>
      </c>
      <c r="E18" s="14">
        <v>94140</v>
      </c>
      <c r="F18" s="25">
        <v>2.612704918032787</v>
      </c>
    </row>
    <row r="19" spans="2:8" x14ac:dyDescent="0.25">
      <c r="B19" s="22" t="s">
        <v>32</v>
      </c>
      <c r="C19" s="23" t="s">
        <v>33</v>
      </c>
      <c r="D19" s="24">
        <v>10624</v>
      </c>
      <c r="E19" s="14">
        <v>231783</v>
      </c>
      <c r="F19" s="25">
        <v>5.069203738675208</v>
      </c>
    </row>
    <row r="20" spans="2:8" x14ac:dyDescent="0.25">
      <c r="B20" s="22" t="s">
        <v>34</v>
      </c>
      <c r="C20" s="23" t="s">
        <v>35</v>
      </c>
      <c r="D20" s="24">
        <v>15877</v>
      </c>
      <c r="E20" s="14">
        <v>421820</v>
      </c>
      <c r="F20" s="25">
        <v>4.3098321394319639</v>
      </c>
      <c r="G20" s="37"/>
      <c r="H20" s="37"/>
    </row>
    <row r="21" spans="2:8" x14ac:dyDescent="0.25">
      <c r="B21" s="22" t="s">
        <v>36</v>
      </c>
      <c r="C21" s="23" t="s">
        <v>37</v>
      </c>
      <c r="D21" s="24">
        <v>9498</v>
      </c>
      <c r="E21" s="14">
        <v>195796</v>
      </c>
      <c r="F21" s="25">
        <v>5.3035554278178836</v>
      </c>
    </row>
    <row r="22" spans="2:8" x14ac:dyDescent="0.25">
      <c r="B22" s="22" t="s">
        <v>38</v>
      </c>
      <c r="C22" s="23" t="s">
        <v>39</v>
      </c>
      <c r="D22" s="24">
        <v>3234</v>
      </c>
      <c r="E22" s="14">
        <v>157572</v>
      </c>
      <c r="F22" s="25">
        <v>2.3199005858334809</v>
      </c>
      <c r="H22" s="28"/>
    </row>
    <row r="23" spans="2:8" x14ac:dyDescent="0.25">
      <c r="B23" s="29" t="s">
        <v>40</v>
      </c>
      <c r="C23" s="23" t="s">
        <v>41</v>
      </c>
      <c r="D23" s="24">
        <v>2416</v>
      </c>
      <c r="E23" s="14">
        <v>108334</v>
      </c>
      <c r="F23" s="25">
        <v>2.5312926013136696</v>
      </c>
    </row>
    <row r="24" spans="2:8" x14ac:dyDescent="0.25">
      <c r="B24" s="29" t="s">
        <v>42</v>
      </c>
      <c r="C24" s="23" t="s">
        <v>43</v>
      </c>
      <c r="D24" s="24">
        <v>3893</v>
      </c>
      <c r="E24" s="14">
        <v>122995</v>
      </c>
      <c r="F24" s="25">
        <v>3.4904883061850911</v>
      </c>
    </row>
    <row r="25" spans="2:8" x14ac:dyDescent="0.25">
      <c r="B25" s="22" t="s">
        <v>44</v>
      </c>
      <c r="C25" s="23" t="s">
        <v>45</v>
      </c>
      <c r="D25" s="24">
        <v>9880</v>
      </c>
      <c r="E25" s="14">
        <v>366388</v>
      </c>
      <c r="F25" s="25">
        <v>2.8605273418316779</v>
      </c>
    </row>
    <row r="26" spans="2:8" x14ac:dyDescent="0.25">
      <c r="B26" s="22" t="s">
        <v>46</v>
      </c>
      <c r="C26" s="23" t="s">
        <v>47</v>
      </c>
      <c r="D26" s="24">
        <v>11003</v>
      </c>
      <c r="E26" s="14">
        <v>386791</v>
      </c>
      <c r="F26" s="25">
        <v>3.1479480225922876</v>
      </c>
    </row>
    <row r="27" spans="2:8" x14ac:dyDescent="0.25">
      <c r="B27" s="22" t="s">
        <v>48</v>
      </c>
      <c r="C27" s="23" t="s">
        <v>49</v>
      </c>
      <c r="D27" s="24">
        <v>2666</v>
      </c>
      <c r="E27" s="14">
        <v>75915</v>
      </c>
      <c r="F27" s="25">
        <v>3.9443537639078152</v>
      </c>
    </row>
    <row r="28" spans="2:8" x14ac:dyDescent="0.25">
      <c r="B28" s="22" t="s">
        <v>50</v>
      </c>
      <c r="C28" s="23" t="s">
        <v>51</v>
      </c>
      <c r="D28" s="24">
        <v>10424</v>
      </c>
      <c r="E28" s="14">
        <v>266400</v>
      </c>
      <c r="F28" s="25">
        <v>4.4705882352941178</v>
      </c>
    </row>
    <row r="29" spans="2:8" x14ac:dyDescent="0.25">
      <c r="B29" s="22" t="s">
        <v>52</v>
      </c>
      <c r="C29" s="23" t="s">
        <v>53</v>
      </c>
      <c r="D29" s="24">
        <v>11771</v>
      </c>
      <c r="E29" s="14">
        <v>364152</v>
      </c>
      <c r="F29" s="25">
        <v>3.5617058539694644</v>
      </c>
    </row>
    <row r="30" spans="2:8" x14ac:dyDescent="0.25">
      <c r="B30" s="22" t="s">
        <v>54</v>
      </c>
      <c r="C30" s="23" t="s">
        <v>55</v>
      </c>
      <c r="D30" s="24">
        <v>12077</v>
      </c>
      <c r="E30" s="14">
        <v>340913</v>
      </c>
      <c r="F30" s="25">
        <v>3.8670089009024209</v>
      </c>
    </row>
    <row r="31" spans="2:8" x14ac:dyDescent="0.25">
      <c r="B31" s="22" t="s">
        <v>56</v>
      </c>
      <c r="C31" s="23" t="s">
        <v>57</v>
      </c>
      <c r="D31" s="24">
        <v>13186</v>
      </c>
      <c r="E31" s="14">
        <v>404019</v>
      </c>
      <c r="F31" s="25">
        <v>3.481459982693476</v>
      </c>
    </row>
    <row r="32" spans="2:8" x14ac:dyDescent="0.25">
      <c r="B32" s="22" t="s">
        <v>58</v>
      </c>
      <c r="C32" s="23" t="s">
        <v>59</v>
      </c>
      <c r="D32" s="24">
        <v>8485</v>
      </c>
      <c r="E32" s="14">
        <v>285154</v>
      </c>
      <c r="F32" s="25">
        <v>3.1419617410250211</v>
      </c>
    </row>
    <row r="33" spans="2:6" x14ac:dyDescent="0.25">
      <c r="B33" s="22" t="s">
        <v>60</v>
      </c>
      <c r="C33" s="23" t="s">
        <v>61</v>
      </c>
      <c r="D33" s="24">
        <v>17469</v>
      </c>
      <c r="E33" s="14">
        <v>610628</v>
      </c>
      <c r="F33" s="25">
        <v>3.1739414153132248</v>
      </c>
    </row>
    <row r="34" spans="2:6" x14ac:dyDescent="0.25">
      <c r="B34" s="22" t="s">
        <v>62</v>
      </c>
      <c r="C34" s="23" t="s">
        <v>63</v>
      </c>
      <c r="D34" s="24">
        <v>31296</v>
      </c>
      <c r="E34" s="14">
        <v>497531</v>
      </c>
      <c r="F34" s="25">
        <v>6.827658871536614</v>
      </c>
    </row>
    <row r="35" spans="2:6" x14ac:dyDescent="0.25">
      <c r="B35" s="22" t="s">
        <v>64</v>
      </c>
      <c r="C35" s="23" t="s">
        <v>65</v>
      </c>
      <c r="D35" s="24">
        <v>36814</v>
      </c>
      <c r="E35" s="14">
        <v>979853</v>
      </c>
      <c r="F35" s="25">
        <v>4.0665700134224361</v>
      </c>
    </row>
    <row r="36" spans="2:6" x14ac:dyDescent="0.25">
      <c r="B36" s="22" t="s">
        <v>66</v>
      </c>
      <c r="C36" s="23" t="s">
        <v>67</v>
      </c>
      <c r="D36" s="24">
        <v>3893</v>
      </c>
      <c r="E36" s="14">
        <v>123341</v>
      </c>
      <c r="F36" s="25">
        <v>3.5028795166427846</v>
      </c>
    </row>
    <row r="37" spans="2:6" x14ac:dyDescent="0.25">
      <c r="B37" s="22" t="s">
        <v>68</v>
      </c>
      <c r="C37" s="23" t="s">
        <v>69</v>
      </c>
      <c r="D37" s="24">
        <v>41782</v>
      </c>
      <c r="E37" s="14">
        <v>1122785</v>
      </c>
      <c r="F37" s="25">
        <v>4.0505244295550389</v>
      </c>
    </row>
    <row r="38" spans="2:6" x14ac:dyDescent="0.25">
      <c r="B38" s="22" t="s">
        <v>70</v>
      </c>
      <c r="C38" s="23" t="s">
        <v>71</v>
      </c>
      <c r="D38" s="24">
        <v>41196</v>
      </c>
      <c r="E38" s="14">
        <v>790311</v>
      </c>
      <c r="F38" s="25">
        <v>5.6818689044122568</v>
      </c>
    </row>
    <row r="39" spans="2:6" x14ac:dyDescent="0.25">
      <c r="B39" s="22" t="s">
        <v>72</v>
      </c>
      <c r="C39" s="23" t="s">
        <v>73</v>
      </c>
      <c r="D39" s="24">
        <v>17019</v>
      </c>
      <c r="E39" s="14">
        <v>736429</v>
      </c>
      <c r="F39" s="25">
        <v>2.4987973112734969</v>
      </c>
    </row>
    <row r="40" spans="2:6" x14ac:dyDescent="0.25">
      <c r="B40" s="22" t="s">
        <v>74</v>
      </c>
      <c r="C40" s="23" t="s">
        <v>75</v>
      </c>
      <c r="D40" s="24">
        <v>5238</v>
      </c>
      <c r="E40" s="14">
        <v>141846</v>
      </c>
      <c r="F40" s="25">
        <v>3.9060952516777192</v>
      </c>
    </row>
    <row r="41" spans="2:6" x14ac:dyDescent="0.25">
      <c r="B41" s="22" t="s">
        <v>76</v>
      </c>
      <c r="C41" s="23" t="s">
        <v>77</v>
      </c>
      <c r="D41" s="24">
        <v>13492</v>
      </c>
      <c r="E41" s="14">
        <v>407448</v>
      </c>
      <c r="F41" s="25">
        <v>3.6261616034219499</v>
      </c>
    </row>
    <row r="42" spans="2:6" x14ac:dyDescent="0.25">
      <c r="B42" s="22" t="s">
        <v>78</v>
      </c>
      <c r="C42" s="23" t="s">
        <v>79</v>
      </c>
      <c r="D42" s="24">
        <v>23404</v>
      </c>
      <c r="E42" s="14">
        <v>857682</v>
      </c>
      <c r="F42" s="25">
        <v>3.0128765779748332</v>
      </c>
    </row>
    <row r="43" spans="2:6" x14ac:dyDescent="0.25">
      <c r="B43" s="22" t="s">
        <v>80</v>
      </c>
      <c r="C43" s="23" t="s">
        <v>81</v>
      </c>
      <c r="D43" s="24">
        <v>3664</v>
      </c>
      <c r="E43" s="14">
        <v>170399</v>
      </c>
      <c r="F43" s="25">
        <v>2.3684346500632962</v>
      </c>
    </row>
    <row r="44" spans="2:6" x14ac:dyDescent="0.25">
      <c r="B44" s="22" t="s">
        <v>82</v>
      </c>
      <c r="C44" s="23" t="s">
        <v>83</v>
      </c>
      <c r="D44" s="24">
        <v>8143</v>
      </c>
      <c r="E44" s="14">
        <v>272028</v>
      </c>
      <c r="F44" s="25">
        <v>3.3479994216190536</v>
      </c>
    </row>
    <row r="45" spans="2:6" x14ac:dyDescent="0.25">
      <c r="B45" s="22" t="s">
        <v>84</v>
      </c>
      <c r="C45" s="23" t="s">
        <v>85</v>
      </c>
      <c r="D45" s="24">
        <v>7018</v>
      </c>
      <c r="E45" s="14">
        <v>214905</v>
      </c>
      <c r="F45" s="25">
        <v>3.5783737743274515</v>
      </c>
    </row>
    <row r="46" spans="2:6" x14ac:dyDescent="0.25">
      <c r="B46" s="22" t="s">
        <v>86</v>
      </c>
      <c r="C46" s="23" t="s">
        <v>87</v>
      </c>
      <c r="D46" s="24">
        <v>16898</v>
      </c>
      <c r="E46" s="14">
        <v>500853</v>
      </c>
      <c r="F46" s="25">
        <v>3.7075141738497694</v>
      </c>
    </row>
    <row r="47" spans="2:6" x14ac:dyDescent="0.25">
      <c r="B47" s="22" t="s">
        <v>88</v>
      </c>
      <c r="C47" s="23" t="s">
        <v>89</v>
      </c>
      <c r="D47" s="24">
        <v>3201</v>
      </c>
      <c r="E47" s="14">
        <v>150236</v>
      </c>
      <c r="F47" s="25">
        <v>2.4315321983715767</v>
      </c>
    </row>
    <row r="48" spans="2:6" x14ac:dyDescent="0.25">
      <c r="B48" s="22" t="s">
        <v>90</v>
      </c>
      <c r="C48" s="23" t="s">
        <v>91</v>
      </c>
      <c r="D48" s="24">
        <v>29524</v>
      </c>
      <c r="E48" s="14">
        <v>971743</v>
      </c>
      <c r="F48" s="25">
        <v>3.3237303203880213</v>
      </c>
    </row>
    <row r="49" spans="2:6" x14ac:dyDescent="0.25">
      <c r="B49" s="22" t="s">
        <v>92</v>
      </c>
      <c r="C49" s="23" t="s">
        <v>93</v>
      </c>
      <c r="D49" s="24">
        <v>15499</v>
      </c>
      <c r="E49" s="14">
        <v>454472</v>
      </c>
      <c r="F49" s="25">
        <v>3.6531564797250655</v>
      </c>
    </row>
    <row r="50" spans="2:6" x14ac:dyDescent="0.25">
      <c r="B50" s="22" t="s">
        <v>94</v>
      </c>
      <c r="C50" s="23" t="s">
        <v>95</v>
      </c>
      <c r="D50" s="24">
        <v>3860</v>
      </c>
      <c r="E50" s="14">
        <v>111553</v>
      </c>
      <c r="F50" s="25">
        <v>3.7818487670783245</v>
      </c>
    </row>
    <row r="51" spans="2:6" x14ac:dyDescent="0.25">
      <c r="B51" s="22" t="s">
        <v>96</v>
      </c>
      <c r="C51" s="23" t="s">
        <v>97</v>
      </c>
      <c r="D51" s="24">
        <v>9725</v>
      </c>
      <c r="E51" s="14">
        <v>214481</v>
      </c>
      <c r="F51" s="25">
        <v>4.9962181476748126</v>
      </c>
    </row>
    <row r="52" spans="2:6" x14ac:dyDescent="0.25">
      <c r="B52" s="22" t="s">
        <v>98</v>
      </c>
      <c r="C52" s="23" t="s">
        <v>99</v>
      </c>
      <c r="D52" s="24">
        <v>1243</v>
      </c>
      <c r="E52" s="14">
        <v>50735</v>
      </c>
      <c r="F52" s="25">
        <v>2.7733475101896157</v>
      </c>
    </row>
    <row r="53" spans="2:6" x14ac:dyDescent="0.25">
      <c r="B53" s="22" t="s">
        <v>100</v>
      </c>
      <c r="C53" s="23" t="s">
        <v>101</v>
      </c>
      <c r="D53" s="24">
        <v>15563</v>
      </c>
      <c r="E53" s="14">
        <v>544803</v>
      </c>
      <c r="F53" s="25">
        <v>3.1196475164476314</v>
      </c>
    </row>
    <row r="54" spans="2:6" x14ac:dyDescent="0.25">
      <c r="B54" s="22" t="s">
        <v>102</v>
      </c>
      <c r="C54" s="23" t="s">
        <v>103</v>
      </c>
      <c r="D54" s="24">
        <v>7530</v>
      </c>
      <c r="E54" s="14">
        <v>323026</v>
      </c>
      <c r="F54" s="25">
        <v>2.5971004973899001</v>
      </c>
    </row>
    <row r="55" spans="2:6" x14ac:dyDescent="0.25">
      <c r="B55" s="22" t="s">
        <v>104</v>
      </c>
      <c r="C55" s="23" t="s">
        <v>105</v>
      </c>
      <c r="D55" s="24">
        <v>14032</v>
      </c>
      <c r="E55" s="14">
        <v>387677</v>
      </c>
      <c r="F55" s="25">
        <v>3.8995023099069339</v>
      </c>
    </row>
    <row r="56" spans="2:6" x14ac:dyDescent="0.25">
      <c r="B56" s="22" t="s">
        <v>106</v>
      </c>
      <c r="C56" s="23" t="s">
        <v>107</v>
      </c>
      <c r="D56" s="24">
        <v>4250</v>
      </c>
      <c r="E56" s="14">
        <v>114195</v>
      </c>
      <c r="F56" s="25">
        <v>4.090817876902789</v>
      </c>
    </row>
    <row r="57" spans="2:6" x14ac:dyDescent="0.25">
      <c r="B57" s="22" t="s">
        <v>108</v>
      </c>
      <c r="C57" s="23" t="s">
        <v>109</v>
      </c>
      <c r="D57" s="24">
        <v>3706</v>
      </c>
      <c r="E57" s="14">
        <v>199614</v>
      </c>
      <c r="F57" s="25">
        <v>2.047425049618719</v>
      </c>
    </row>
    <row r="58" spans="2:6" x14ac:dyDescent="0.25">
      <c r="B58" s="22" t="s">
        <v>110</v>
      </c>
      <c r="C58" s="23" t="s">
        <v>111</v>
      </c>
      <c r="D58" s="24">
        <v>22160</v>
      </c>
      <c r="E58" s="14">
        <v>507554</v>
      </c>
      <c r="F58" s="25">
        <v>4.8022610967175554</v>
      </c>
    </row>
    <row r="59" spans="2:6" x14ac:dyDescent="0.25">
      <c r="B59" s="22" t="s">
        <v>112</v>
      </c>
      <c r="C59" s="23" t="s">
        <v>113</v>
      </c>
      <c r="D59" s="24">
        <v>5043</v>
      </c>
      <c r="E59" s="14">
        <v>123785</v>
      </c>
      <c r="F59" s="25">
        <v>4.4529937207039882</v>
      </c>
    </row>
    <row r="60" spans="2:6" x14ac:dyDescent="0.25">
      <c r="B60" s="22" t="s">
        <v>114</v>
      </c>
      <c r="C60" s="23" t="s">
        <v>115</v>
      </c>
      <c r="D60" s="24">
        <v>13894</v>
      </c>
      <c r="E60" s="14">
        <v>498468</v>
      </c>
      <c r="F60" s="25">
        <v>3.1252603633039175</v>
      </c>
    </row>
    <row r="61" spans="2:6" x14ac:dyDescent="0.25">
      <c r="B61" s="22" t="s">
        <v>116</v>
      </c>
      <c r="C61" s="23" t="s">
        <v>117</v>
      </c>
      <c r="D61" s="24">
        <v>26849</v>
      </c>
      <c r="E61" s="14">
        <v>722129</v>
      </c>
      <c r="F61" s="25">
        <v>4.1018005623740388</v>
      </c>
    </row>
    <row r="62" spans="2:6" x14ac:dyDescent="0.25">
      <c r="B62" s="22" t="s">
        <v>118</v>
      </c>
      <c r="C62" s="23" t="s">
        <v>119</v>
      </c>
      <c r="D62" s="24">
        <v>5673</v>
      </c>
      <c r="E62" s="14">
        <v>130488</v>
      </c>
      <c r="F62" s="25">
        <v>4.8731087490911609</v>
      </c>
    </row>
    <row r="63" spans="2:6" x14ac:dyDescent="0.25">
      <c r="B63" s="22" t="s">
        <v>120</v>
      </c>
      <c r="C63" s="23" t="s">
        <v>121</v>
      </c>
      <c r="D63" s="24">
        <v>110687</v>
      </c>
      <c r="E63" s="14">
        <v>1785470</v>
      </c>
      <c r="F63" s="25">
        <v>6.7087342586190761</v>
      </c>
    </row>
    <row r="64" spans="2:6" x14ac:dyDescent="0.25">
      <c r="B64" s="22" t="s">
        <v>122</v>
      </c>
      <c r="C64" s="23" t="s">
        <v>123</v>
      </c>
      <c r="D64" s="24">
        <v>20065</v>
      </c>
      <c r="E64" s="14">
        <v>565010</v>
      </c>
      <c r="F64" s="25">
        <v>3.7178327147808483</v>
      </c>
    </row>
    <row r="65" spans="2:6" x14ac:dyDescent="0.25">
      <c r="B65" s="22" t="s">
        <v>124</v>
      </c>
      <c r="C65" s="23" t="s">
        <v>125</v>
      </c>
      <c r="D65" s="24">
        <v>7179</v>
      </c>
      <c r="E65" s="14">
        <v>181228</v>
      </c>
      <c r="F65" s="25">
        <v>4.3305665824612056</v>
      </c>
    </row>
    <row r="66" spans="2:6" x14ac:dyDescent="0.25">
      <c r="B66" s="22" t="s">
        <v>126</v>
      </c>
      <c r="C66" s="23" t="s">
        <v>127</v>
      </c>
      <c r="D66" s="24">
        <v>56156</v>
      </c>
      <c r="E66" s="14">
        <v>992180</v>
      </c>
      <c r="F66" s="25">
        <v>6.1632212111470492</v>
      </c>
    </row>
    <row r="67" spans="2:6" x14ac:dyDescent="0.25">
      <c r="B67" s="22" t="s">
        <v>128</v>
      </c>
      <c r="C67" s="23" t="s">
        <v>129</v>
      </c>
      <c r="D67" s="24">
        <v>15706</v>
      </c>
      <c r="E67" s="14">
        <v>449317</v>
      </c>
      <c r="F67" s="25">
        <v>3.8171014200825866</v>
      </c>
    </row>
    <row r="68" spans="2:6" x14ac:dyDescent="0.25">
      <c r="B68" s="22" t="s">
        <v>130</v>
      </c>
      <c r="C68" s="23" t="s">
        <v>131</v>
      </c>
      <c r="D68" s="24">
        <v>14570</v>
      </c>
      <c r="E68" s="14">
        <v>454577</v>
      </c>
      <c r="F68" s="25">
        <v>3.4847570765503217</v>
      </c>
    </row>
    <row r="69" spans="2:6" x14ac:dyDescent="0.25">
      <c r="B69" s="22" t="s">
        <v>132</v>
      </c>
      <c r="C69" s="23" t="s">
        <v>133</v>
      </c>
      <c r="D69" s="24">
        <v>5511</v>
      </c>
      <c r="E69" s="14">
        <v>150044</v>
      </c>
      <c r="F69" s="25">
        <v>4.1170818801491889</v>
      </c>
    </row>
    <row r="70" spans="2:6" x14ac:dyDescent="0.25">
      <c r="B70" s="22" t="s">
        <v>134</v>
      </c>
      <c r="C70" s="23" t="s">
        <v>135</v>
      </c>
      <c r="D70" s="24">
        <v>22431</v>
      </c>
      <c r="E70" s="14">
        <v>308951</v>
      </c>
      <c r="F70" s="25">
        <v>7.89647902019904</v>
      </c>
    </row>
    <row r="71" spans="2:6" x14ac:dyDescent="0.25">
      <c r="B71" s="22" t="s">
        <v>136</v>
      </c>
      <c r="C71" s="23" t="s">
        <v>137</v>
      </c>
      <c r="D71" s="24">
        <v>26507</v>
      </c>
      <c r="E71" s="14">
        <v>794488</v>
      </c>
      <c r="F71" s="25">
        <v>3.6479847247222059</v>
      </c>
    </row>
    <row r="72" spans="2:6" x14ac:dyDescent="0.25">
      <c r="B72" s="22" t="s">
        <v>138</v>
      </c>
      <c r="C72" s="23" t="s">
        <v>139</v>
      </c>
      <c r="D72" s="24">
        <v>15239</v>
      </c>
      <c r="E72" s="14">
        <v>523755</v>
      </c>
      <c r="F72" s="25">
        <v>3.2654092568306927</v>
      </c>
    </row>
    <row r="73" spans="2:6" x14ac:dyDescent="0.25">
      <c r="B73" s="22" t="s">
        <v>140</v>
      </c>
      <c r="C73" s="23" t="s">
        <v>141</v>
      </c>
      <c r="D73" s="24">
        <v>46680</v>
      </c>
      <c r="E73" s="14">
        <v>1279585</v>
      </c>
      <c r="F73" s="25">
        <v>3.8235404668334425</v>
      </c>
    </row>
    <row r="74" spans="2:6" x14ac:dyDescent="0.25">
      <c r="B74" s="22" t="s">
        <v>142</v>
      </c>
      <c r="C74" s="23" t="s">
        <v>143</v>
      </c>
      <c r="D74" s="24">
        <v>4262</v>
      </c>
      <c r="E74" s="14">
        <v>156291</v>
      </c>
      <c r="F74" s="25">
        <v>3.1616706918596393</v>
      </c>
    </row>
    <row r="75" spans="2:6" x14ac:dyDescent="0.25">
      <c r="B75" s="22" t="s">
        <v>144</v>
      </c>
      <c r="C75" s="23" t="s">
        <v>145</v>
      </c>
      <c r="D75" s="24">
        <v>10177</v>
      </c>
      <c r="E75" s="14">
        <v>357428</v>
      </c>
      <c r="F75" s="25">
        <v>3.167395517566963</v>
      </c>
    </row>
    <row r="76" spans="2:6" x14ac:dyDescent="0.25">
      <c r="B76" s="22" t="s">
        <v>146</v>
      </c>
      <c r="C76" s="23" t="s">
        <v>147</v>
      </c>
      <c r="D76" s="24">
        <v>10787</v>
      </c>
      <c r="E76" s="14">
        <v>370848</v>
      </c>
      <c r="F76" s="25">
        <v>3.2552808349820515</v>
      </c>
    </row>
    <row r="77" spans="2:6" x14ac:dyDescent="0.25">
      <c r="B77" s="22" t="s">
        <v>148</v>
      </c>
      <c r="C77" s="23" t="s">
        <v>149</v>
      </c>
      <c r="D77" s="24">
        <v>5535</v>
      </c>
      <c r="E77" s="14">
        <v>293411</v>
      </c>
      <c r="F77" s="25">
        <v>2.0753741365007681</v>
      </c>
    </row>
    <row r="78" spans="2:6" x14ac:dyDescent="0.25">
      <c r="B78" s="22" t="s">
        <v>150</v>
      </c>
      <c r="C78" s="23" t="s">
        <v>151</v>
      </c>
      <c r="D78" s="24">
        <v>8361</v>
      </c>
      <c r="E78" s="14">
        <v>565126</v>
      </c>
      <c r="F78" s="25">
        <v>1.5269368243442467</v>
      </c>
    </row>
    <row r="79" spans="2:6" x14ac:dyDescent="0.25">
      <c r="B79" s="22" t="s">
        <v>152</v>
      </c>
      <c r="C79" s="23" t="s">
        <v>153</v>
      </c>
      <c r="D79" s="24">
        <v>64048</v>
      </c>
      <c r="E79" s="14">
        <v>1596644</v>
      </c>
      <c r="F79" s="25">
        <v>4.2438517696871951</v>
      </c>
    </row>
    <row r="80" spans="2:6" x14ac:dyDescent="0.25">
      <c r="B80" s="22" t="s">
        <v>154</v>
      </c>
      <c r="C80" s="23" t="s">
        <v>155</v>
      </c>
      <c r="D80" s="24">
        <v>41399</v>
      </c>
      <c r="E80" s="14">
        <v>844896</v>
      </c>
      <c r="F80" s="25">
        <v>5.2971232966381345</v>
      </c>
    </row>
    <row r="81" spans="2:6" x14ac:dyDescent="0.25">
      <c r="B81" s="22" t="s">
        <v>156</v>
      </c>
      <c r="C81" s="23" t="s">
        <v>157</v>
      </c>
      <c r="D81" s="24">
        <v>29422</v>
      </c>
      <c r="E81" s="14">
        <v>977656</v>
      </c>
      <c r="F81" s="25">
        <v>3.1343436904408035</v>
      </c>
    </row>
    <row r="82" spans="2:6" x14ac:dyDescent="0.25">
      <c r="B82" s="22" t="s">
        <v>158</v>
      </c>
      <c r="C82" s="23" t="s">
        <v>159</v>
      </c>
      <c r="D82" s="24">
        <v>23523</v>
      </c>
      <c r="E82" s="14">
        <v>978559</v>
      </c>
      <c r="F82" s="25">
        <v>2.4139443442843351</v>
      </c>
    </row>
    <row r="83" spans="2:6" x14ac:dyDescent="0.25">
      <c r="B83" s="22" t="s">
        <v>160</v>
      </c>
      <c r="C83" s="23" t="s">
        <v>161</v>
      </c>
      <c r="D83" s="24">
        <v>6831</v>
      </c>
      <c r="E83" s="14">
        <v>245377</v>
      </c>
      <c r="F83" s="25">
        <v>3.0841071236510951</v>
      </c>
    </row>
    <row r="84" spans="2:6" x14ac:dyDescent="0.25">
      <c r="B84" s="22" t="s">
        <v>162</v>
      </c>
      <c r="C84" s="23" t="s">
        <v>163</v>
      </c>
      <c r="D84" s="24">
        <v>18536</v>
      </c>
      <c r="E84" s="14">
        <v>391867</v>
      </c>
      <c r="F84" s="25">
        <v>5.1604321321606053</v>
      </c>
    </row>
    <row r="85" spans="2:6" x14ac:dyDescent="0.25">
      <c r="B85" s="22" t="s">
        <v>164</v>
      </c>
      <c r="C85" s="23" t="s">
        <v>165</v>
      </c>
      <c r="D85" s="24">
        <v>10635</v>
      </c>
      <c r="E85" s="14">
        <v>253378</v>
      </c>
      <c r="F85" s="25">
        <v>4.6452650732676402</v>
      </c>
    </row>
    <row r="86" spans="2:6" x14ac:dyDescent="0.25">
      <c r="B86" s="22" t="s">
        <v>166</v>
      </c>
      <c r="C86" s="23" t="s">
        <v>167</v>
      </c>
      <c r="D86" s="24">
        <v>6639</v>
      </c>
      <c r="E86" s="14">
        <v>171837</v>
      </c>
      <c r="F86" s="25">
        <v>4.2131190879957705</v>
      </c>
    </row>
    <row r="87" spans="2:6" x14ac:dyDescent="0.25">
      <c r="B87" s="22" t="s">
        <v>168</v>
      </c>
      <c r="C87" s="23" t="s">
        <v>169</v>
      </c>
      <c r="D87" s="24">
        <v>32118</v>
      </c>
      <c r="E87" s="14">
        <v>695990</v>
      </c>
      <c r="F87" s="25">
        <v>5.0056716075502479</v>
      </c>
    </row>
    <row r="88" spans="2:6" x14ac:dyDescent="0.25">
      <c r="B88" s="22" t="s">
        <v>170</v>
      </c>
      <c r="C88" s="23" t="s">
        <v>171</v>
      </c>
      <c r="D88" s="24">
        <v>17431</v>
      </c>
      <c r="E88" s="14">
        <v>371432</v>
      </c>
      <c r="F88" s="25">
        <v>5.0392089205823973</v>
      </c>
    </row>
    <row r="89" spans="2:6" x14ac:dyDescent="0.25">
      <c r="B89" s="22" t="s">
        <v>172</v>
      </c>
      <c r="C89" s="23" t="s">
        <v>173</v>
      </c>
      <c r="D89" s="24">
        <v>7346</v>
      </c>
      <c r="E89" s="14">
        <v>445668</v>
      </c>
      <c r="F89" s="25">
        <v>1.9128208236114057</v>
      </c>
    </row>
    <row r="90" spans="2:6" x14ac:dyDescent="0.25">
      <c r="B90" s="22" t="s">
        <v>174</v>
      </c>
      <c r="C90" s="23" t="s">
        <v>175</v>
      </c>
      <c r="D90" s="24">
        <v>12311</v>
      </c>
      <c r="E90" s="14">
        <v>295071</v>
      </c>
      <c r="F90" s="25">
        <v>4.5058722216448164</v>
      </c>
    </row>
    <row r="91" spans="2:6" x14ac:dyDescent="0.25">
      <c r="B91" s="22" t="s">
        <v>176</v>
      </c>
      <c r="C91" s="23" t="s">
        <v>177</v>
      </c>
      <c r="D91" s="24">
        <v>9723</v>
      </c>
      <c r="E91" s="14">
        <v>247560</v>
      </c>
      <c r="F91" s="25">
        <v>4.2716764812243566</v>
      </c>
    </row>
    <row r="92" spans="2:6" x14ac:dyDescent="0.25">
      <c r="B92" s="22" t="s">
        <v>178</v>
      </c>
      <c r="C92" s="23" t="s">
        <v>179</v>
      </c>
      <c r="D92" s="24">
        <v>10739</v>
      </c>
      <c r="E92" s="14">
        <v>241848</v>
      </c>
      <c r="F92" s="25">
        <v>4.9247912391277522</v>
      </c>
    </row>
    <row r="93" spans="2:6" x14ac:dyDescent="0.25">
      <c r="B93" s="22" t="s">
        <v>180</v>
      </c>
      <c r="C93" s="23" t="s">
        <v>181</v>
      </c>
      <c r="D93" s="24">
        <v>9062</v>
      </c>
      <c r="E93" s="14">
        <v>219476</v>
      </c>
      <c r="F93" s="25">
        <v>4.5479005627668618</v>
      </c>
    </row>
    <row r="94" spans="2:6" x14ac:dyDescent="0.25">
      <c r="B94" s="22" t="s">
        <v>182</v>
      </c>
      <c r="C94" s="23" t="s">
        <v>183</v>
      </c>
      <c r="D94" s="24">
        <v>4017</v>
      </c>
      <c r="E94" s="14">
        <v>96105</v>
      </c>
      <c r="F94" s="25">
        <v>4.6641749289407137</v>
      </c>
    </row>
    <row r="95" spans="2:6" x14ac:dyDescent="0.25">
      <c r="B95" s="22" t="s">
        <v>184</v>
      </c>
      <c r="C95" s="23" t="s">
        <v>185</v>
      </c>
      <c r="D95" s="24">
        <v>27918</v>
      </c>
      <c r="E95" s="14">
        <v>898184</v>
      </c>
      <c r="F95" s="25">
        <v>3.1548847081960809</v>
      </c>
    </row>
    <row r="96" spans="2:6" x14ac:dyDescent="0.25">
      <c r="B96" s="22" t="s">
        <v>186</v>
      </c>
      <c r="C96" s="23" t="s">
        <v>187</v>
      </c>
      <c r="D96" s="24">
        <v>31230</v>
      </c>
      <c r="E96" s="14">
        <v>1129894</v>
      </c>
      <c r="F96" s="25">
        <v>2.8794930322187784</v>
      </c>
    </row>
    <row r="97" spans="2:8" x14ac:dyDescent="0.25">
      <c r="B97" s="22" t="s">
        <v>188</v>
      </c>
      <c r="C97" s="23" t="s">
        <v>189</v>
      </c>
      <c r="D97" s="24">
        <v>85197</v>
      </c>
      <c r="E97" s="14">
        <v>1149522</v>
      </c>
      <c r="F97" s="25">
        <v>7.7314482106352793</v>
      </c>
    </row>
    <row r="98" spans="2:8" x14ac:dyDescent="0.25">
      <c r="B98" s="22" t="s">
        <v>190</v>
      </c>
      <c r="C98" s="23" t="s">
        <v>191</v>
      </c>
      <c r="D98" s="24">
        <v>43863</v>
      </c>
      <c r="E98" s="14">
        <v>978158</v>
      </c>
      <c r="F98" s="25">
        <v>4.5676146511209508</v>
      </c>
    </row>
    <row r="99" spans="2:8" x14ac:dyDescent="0.25">
      <c r="B99" s="22" t="s">
        <v>192</v>
      </c>
      <c r="C99" s="23" t="s">
        <v>193</v>
      </c>
      <c r="D99" s="24">
        <v>34307</v>
      </c>
      <c r="E99" s="14">
        <v>852239</v>
      </c>
      <c r="F99" s="25">
        <v>4.113628587863893</v>
      </c>
      <c r="G99" s="28"/>
    </row>
    <row r="100" spans="2:8" x14ac:dyDescent="0.25">
      <c r="B100" s="22">
        <v>971</v>
      </c>
      <c r="C100" s="23" t="s">
        <v>204</v>
      </c>
      <c r="D100" s="24">
        <v>44055</v>
      </c>
      <c r="E100" s="14">
        <v>260945</v>
      </c>
      <c r="F100" s="25">
        <f>D100/E100*100</f>
        <v>16.882868037325874</v>
      </c>
    </row>
    <row r="101" spans="2:8" x14ac:dyDescent="0.25">
      <c r="B101" s="22">
        <v>972</v>
      </c>
      <c r="C101" s="23" t="s">
        <v>205</v>
      </c>
      <c r="D101" s="24">
        <v>36282</v>
      </c>
      <c r="E101" s="14">
        <v>249975</v>
      </c>
      <c r="F101" s="25">
        <v>15.620376241809343</v>
      </c>
    </row>
    <row r="102" spans="2:8" x14ac:dyDescent="0.25">
      <c r="B102" s="22">
        <v>973</v>
      </c>
      <c r="C102" s="23" t="s">
        <v>206</v>
      </c>
      <c r="D102" s="24">
        <v>22303</v>
      </c>
      <c r="E102" s="14">
        <v>182212</v>
      </c>
      <c r="F102" s="25">
        <v>12.457946215716419</v>
      </c>
    </row>
    <row r="103" spans="2:8" x14ac:dyDescent="0.25">
      <c r="B103" s="22">
        <v>974</v>
      </c>
      <c r="C103" s="23" t="s">
        <v>207</v>
      </c>
      <c r="D103" s="24">
        <v>98992</v>
      </c>
      <c r="E103" s="14">
        <v>596759</v>
      </c>
      <c r="F103" s="25">
        <v>16.869808354889415</v>
      </c>
    </row>
    <row r="104" spans="2:8" x14ac:dyDescent="0.25">
      <c r="B104" s="22">
        <v>976</v>
      </c>
      <c r="C104" s="23" t="s">
        <v>219</v>
      </c>
      <c r="D104" s="24">
        <v>5617</v>
      </c>
      <c r="E104" s="14">
        <v>147383</v>
      </c>
      <c r="F104" s="25">
        <v>4.2346327857803523</v>
      </c>
      <c r="G104" s="37"/>
      <c r="H104" s="28"/>
    </row>
    <row r="105" spans="2:8" x14ac:dyDescent="0.25">
      <c r="B105" s="30"/>
      <c r="C105" s="30"/>
      <c r="D105" s="30"/>
      <c r="E105" s="30"/>
      <c r="F105" s="30"/>
    </row>
    <row r="106" spans="2:8" x14ac:dyDescent="0.25">
      <c r="B106" s="30"/>
      <c r="C106" s="30"/>
      <c r="D106" s="30"/>
      <c r="E106" s="30"/>
      <c r="F106" s="30"/>
      <c r="G106" s="37"/>
      <c r="H106" s="28"/>
    </row>
    <row r="107" spans="2:8" ht="13" customHeight="1" x14ac:dyDescent="0.25">
      <c r="B107" s="93" t="s">
        <v>254</v>
      </c>
      <c r="C107" s="94"/>
      <c r="D107" s="94"/>
      <c r="E107" s="94"/>
      <c r="F107" s="94"/>
    </row>
    <row r="108" spans="2:8" x14ac:dyDescent="0.25">
      <c r="B108" s="94"/>
      <c r="C108" s="94"/>
      <c r="D108" s="94"/>
      <c r="E108" s="94"/>
      <c r="F108" s="94"/>
    </row>
    <row r="109" spans="2:8" x14ac:dyDescent="0.25">
      <c r="B109" s="94"/>
      <c r="C109" s="94"/>
      <c r="D109" s="94"/>
      <c r="E109" s="94"/>
      <c r="F109" s="94"/>
    </row>
    <row r="110" spans="2:8" ht="13" customHeight="1" x14ac:dyDescent="0.25">
      <c r="B110" s="94"/>
      <c r="C110" s="94"/>
      <c r="D110" s="94"/>
      <c r="E110" s="94"/>
      <c r="F110" s="94"/>
    </row>
    <row r="111" spans="2:8" x14ac:dyDescent="0.25">
      <c r="B111" s="94"/>
      <c r="C111" s="94"/>
      <c r="D111" s="94"/>
      <c r="E111" s="94"/>
      <c r="F111" s="94"/>
    </row>
    <row r="112" spans="2:8" x14ac:dyDescent="0.25">
      <c r="B112" s="94"/>
      <c r="C112" s="94"/>
      <c r="D112" s="94"/>
      <c r="E112" s="94"/>
      <c r="F112" s="94"/>
    </row>
    <row r="113" spans="2:6" x14ac:dyDescent="0.25">
      <c r="B113" s="94"/>
      <c r="C113" s="94"/>
      <c r="D113" s="94"/>
      <c r="E113" s="94"/>
      <c r="F113" s="94"/>
    </row>
    <row r="114" spans="2:6" x14ac:dyDescent="0.25">
      <c r="B114" s="94"/>
      <c r="C114" s="94"/>
      <c r="D114" s="94"/>
      <c r="E114" s="94"/>
      <c r="F114" s="94"/>
    </row>
    <row r="115" spans="2:6" x14ac:dyDescent="0.25">
      <c r="B115" s="94"/>
      <c r="C115" s="94"/>
      <c r="D115" s="94"/>
      <c r="E115" s="94"/>
      <c r="F115" s="94"/>
    </row>
  </sheetData>
  <mergeCells count="2">
    <mergeCell ref="B1:F1"/>
    <mergeCell ref="B107:F115"/>
  </mergeCells>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schéma</vt:lpstr>
      <vt:lpstr>Tableau 1</vt:lpstr>
      <vt:lpstr> Graphique 1</vt:lpstr>
      <vt:lpstr>Tableau 2</vt:lpstr>
      <vt:lpstr>Graphique 2</vt:lpstr>
      <vt:lpstr>carteetdonnées_RSA</vt:lpstr>
      <vt:lpstr>'Tableau 1'!Zone_d_impression</vt:lpstr>
      <vt:lpstr>'Tableau 2'!Zone_d_impression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2011-01-12T17:17:22Z</cp:lastPrinted>
  <dcterms:created xsi:type="dcterms:W3CDTF">2009-09-14T12:18:30Z</dcterms:created>
  <dcterms:modified xsi:type="dcterms:W3CDTF">2020-09-20T14:17:07Z</dcterms:modified>
</cp:coreProperties>
</file>