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i\OneDrive\Documents\DREES\DREES\Panoramas\Minima 2020\Excels\"/>
    </mc:Choice>
  </mc:AlternateContent>
  <xr:revisionPtr revIDLastSave="0" documentId="13_ncr:1_{2EBC2A64-4F2B-4FE2-8CDA-6E504DA34A2D}" xr6:coauthVersionLast="45" xr6:coauthVersionMax="45" xr10:uidLastSave="{00000000-0000-0000-0000-000000000000}"/>
  <bookViews>
    <workbookView xWindow="-110" yWindow="-110" windowWidth="19420" windowHeight="10420" activeTab="4" xr2:uid="{00000000-000D-0000-FFFF-FFFF00000000}"/>
  </bookViews>
  <sheets>
    <sheet name="Schéma 1" sheetId="7" r:id="rId1"/>
    <sheet name="Tableau 1" sheetId="6" r:id="rId2"/>
    <sheet name="Tableau 2" sheetId="8" r:id="rId3"/>
    <sheet name="Graphique 1" sheetId="5" r:id="rId4"/>
    <sheet name="Carte 1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7" i="4" l="1"/>
  <c r="F96" i="4"/>
  <c r="F79" i="4"/>
  <c r="B48" i="7" l="1"/>
  <c r="C48" i="7"/>
  <c r="D48" i="7" s="1"/>
  <c r="E48" i="7" s="1"/>
  <c r="C30" i="7" l="1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7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C6" i="7"/>
  <c r="D6" i="7" s="1"/>
  <c r="E6" i="7" s="1"/>
  <c r="B6" i="7"/>
  <c r="D4" i="7"/>
  <c r="D7" i="7" l="1"/>
  <c r="E7" i="7" s="1"/>
  <c r="D9" i="7"/>
  <c r="E9" i="7" s="1"/>
  <c r="D11" i="7"/>
  <c r="E11" i="7" s="1"/>
  <c r="D13" i="7"/>
  <c r="E13" i="7" s="1"/>
  <c r="D17" i="7"/>
  <c r="E17" i="7" s="1"/>
  <c r="D19" i="7"/>
  <c r="E19" i="7" s="1"/>
  <c r="D21" i="7"/>
  <c r="E21" i="7" s="1"/>
  <c r="D23" i="7"/>
  <c r="E23" i="7" s="1"/>
  <c r="D25" i="7"/>
  <c r="E25" i="7" s="1"/>
  <c r="D29" i="7"/>
  <c r="E29" i="7" s="1"/>
  <c r="D31" i="7"/>
  <c r="E31" i="7" s="1"/>
  <c r="D33" i="7"/>
  <c r="E33" i="7" s="1"/>
  <c r="D35" i="7"/>
  <c r="E35" i="7" s="1"/>
  <c r="D37" i="7"/>
  <c r="E37" i="7" s="1"/>
  <c r="D39" i="7"/>
  <c r="E39" i="7" s="1"/>
  <c r="D41" i="7"/>
  <c r="E41" i="7" s="1"/>
  <c r="D45" i="7"/>
  <c r="E45" i="7" s="1"/>
  <c r="D47" i="7"/>
  <c r="E47" i="7" s="1"/>
  <c r="D8" i="7"/>
  <c r="E8" i="7" s="1"/>
  <c r="D10" i="7"/>
  <c r="E10" i="7" s="1"/>
  <c r="D12" i="7"/>
  <c r="E12" i="7" s="1"/>
  <c r="D14" i="7"/>
  <c r="E14" i="7" s="1"/>
  <c r="D16" i="7"/>
  <c r="E16" i="7" s="1"/>
  <c r="D18" i="7"/>
  <c r="E18" i="7" s="1"/>
  <c r="D20" i="7"/>
  <c r="E20" i="7" s="1"/>
  <c r="D22" i="7"/>
  <c r="E22" i="7" s="1"/>
  <c r="D24" i="7"/>
  <c r="E24" i="7" s="1"/>
  <c r="D26" i="7"/>
  <c r="E26" i="7" s="1"/>
  <c r="D28" i="7"/>
  <c r="E28" i="7" s="1"/>
  <c r="D30" i="7"/>
  <c r="E30" i="7" s="1"/>
  <c r="D32" i="7"/>
  <c r="E32" i="7" s="1"/>
  <c r="D34" i="7"/>
  <c r="E34" i="7" s="1"/>
  <c r="D36" i="7"/>
  <c r="E36" i="7" s="1"/>
  <c r="D38" i="7"/>
  <c r="E38" i="7" s="1"/>
  <c r="D40" i="7"/>
  <c r="E40" i="7" s="1"/>
  <c r="D42" i="7"/>
  <c r="E42" i="7" s="1"/>
  <c r="D44" i="7"/>
  <c r="E44" i="7" s="1"/>
  <c r="D46" i="7"/>
  <c r="E46" i="7" s="1"/>
  <c r="D15" i="7"/>
  <c r="E15" i="7" s="1"/>
  <c r="D27" i="7"/>
  <c r="E27" i="7" s="1"/>
  <c r="D43" i="7"/>
  <c r="E43" i="7" s="1"/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8" i="4"/>
  <c r="F99" i="4"/>
  <c r="F100" i="4"/>
  <c r="F101" i="4"/>
  <c r="F102" i="4"/>
  <c r="F103" i="4"/>
  <c r="F4" i="4"/>
</calcChain>
</file>

<file path=xl/sharedStrings.xml><?xml version="1.0" encoding="utf-8"?>
<sst xmlns="http://schemas.openxmlformats.org/spreadsheetml/2006/main" count="237" uniqueCount="235">
  <si>
    <t>N° Dep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</si>
  <si>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</si>
  <si>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</si>
  <si>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</si>
  <si>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</si>
  <si>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</si>
  <si>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</si>
  <si>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</si>
  <si>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</si>
  <si>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</si>
  <si>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</si>
  <si>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</si>
  <si>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</si>
  <si>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</si>
  <si>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</si>
  <si>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</si>
  <si>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</si>
  <si>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</si>
  <si>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</si>
  <si>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</si>
  <si>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</si>
  <si>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11</t>
  </si>
  <si>
    <t>Aude</t>
  </si>
  <si>
    <t>12</t>
  </si>
  <si>
    <t>Aveyron</t>
  </si>
  <si>
    <t>13</t>
  </si>
  <si>
    <t>Bouches-du-Rhône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</si>
  <si>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</si>
  <si>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</si>
  <si>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</si>
  <si>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</si>
  <si>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</si>
  <si>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</si>
  <si>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</si>
  <si>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</si>
  <si>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</si>
  <si>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</si>
  <si>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</si>
  <si>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Corrèze</t>
  </si>
  <si>
    <t>2A</t>
  </si>
  <si>
    <t>Corse-du-Sud</t>
  </si>
  <si>
    <t>2B</t>
  </si>
  <si>
    <t>Haute-Corse</t>
  </si>
  <si>
    <t>21</t>
  </si>
  <si>
    <t>Côte-d’Or</t>
  </si>
  <si>
    <t>22</t>
  </si>
  <si>
    <t>Côtes-du-Nord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</si>
  <si>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</si>
  <si>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</si>
  <si>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</si>
  <si>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</si>
  <si>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</si>
  <si>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</si>
  <si>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</si>
  <si>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</si>
  <si>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</si>
  <si>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</si>
  <si>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</si>
  <si>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</si>
  <si>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</si>
  <si>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</si>
  <si>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</si>
  <si>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</si>
  <si>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</si>
  <si>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</si>
  <si>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</si>
  <si>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</si>
  <si>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</si>
  <si>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</si>
  <si>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</si>
  <si>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</si>
  <si>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</si>
  <si>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</si>
  <si>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</si>
  <si>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</si>
  <si>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</si>
  <si>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</si>
  <si>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</si>
  <si>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</si>
  <si>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</si>
  <si>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</si>
  <si>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</si>
  <si>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</si>
  <si>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</si>
  <si>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</si>
  <si>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</si>
  <si>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</si>
  <si>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</si>
  <si>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</si>
  <si>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</si>
  <si>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</si>
  <si>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</si>
  <si>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</si>
  <si>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</si>
  <si>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</si>
  <si>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</si>
  <si>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</si>
  <si>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</si>
  <si>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</si>
  <si>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</si>
  <si>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</si>
  <si>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</si>
  <si>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</si>
  <si>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</si>
  <si>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 xml:space="preserve">Marne 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</si>
  <si>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</si>
  <si>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</si>
  <si>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</si>
  <si>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</si>
  <si>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</si>
  <si>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</si>
  <si>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</si>
  <si>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</si>
  <si>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</si>
  <si>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</si>
  <si>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</si>
  <si>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</si>
  <si>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</si>
  <si>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</si>
  <si>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</si>
  <si>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</si>
  <si>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</si>
  <si>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</si>
  <si>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</si>
  <si>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</si>
  <si>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</si>
  <si>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</si>
  <si>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</si>
  <si>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</si>
  <si>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</si>
  <si>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</si>
  <si>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</si>
  <si>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</si>
  <si>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</si>
  <si>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</si>
  <si>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</si>
  <si>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</si>
  <si>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</si>
  <si>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</si>
  <si>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</si>
  <si>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</si>
  <si>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</si>
  <si>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</si>
  <si>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</si>
  <si>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</si>
  <si>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</si>
  <si>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</si>
  <si>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</si>
  <si>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</si>
  <si>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</si>
  <si>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</si>
  <si>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</si>
  <si>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</si>
  <si>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</si>
  <si>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</si>
  <si>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</si>
  <si>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</si>
  <si>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</si>
  <si>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</si>
  <si>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</si>
  <si>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</si>
  <si>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</si>
  <si>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</si>
  <si>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</si>
  <si>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</si>
  <si>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</si>
  <si>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</si>
  <si>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</si>
  <si>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</si>
  <si>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</si>
  <si>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</si>
  <si>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</si>
  <si>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</si>
  <si>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</si>
  <si>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</si>
  <si>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</si>
  <si>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</si>
  <si>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</si>
  <si>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</si>
  <si>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</si>
  <si>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</si>
  <si>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</si>
  <si>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Territoire-de-Belfort</t>
  </si>
  <si>
    <t>91</t>
  </si>
  <si>
    <t>Essonne</t>
  </si>
  <si>
    <t>92</t>
  </si>
  <si>
    <t>Hauts-de-Seine</t>
  </si>
  <si>
    <t>93</t>
  </si>
  <si>
    <t>Seine-St-Denis</t>
  </si>
  <si>
    <t>94</t>
  </si>
  <si>
    <t>Val-de-Marne</t>
  </si>
  <si>
    <t>95</t>
  </si>
  <si>
    <t>Val-d’Oise</t>
  </si>
  <si>
    <t>Guadeloupe</t>
  </si>
  <si>
    <t>Martinique</t>
  </si>
  <si>
    <t>Guyane</t>
  </si>
  <si>
    <t>Effectifs</t>
  </si>
  <si>
    <t>En %</t>
  </si>
  <si>
    <t>Personne seule</t>
  </si>
  <si>
    <t>2 personnes</t>
  </si>
  <si>
    <t>3 personnes</t>
  </si>
  <si>
    <t>4 personnes</t>
  </si>
  <si>
    <t>5 personnes ou plus</t>
  </si>
  <si>
    <t>Durée des droits</t>
  </si>
  <si>
    <t xml:space="preserve">Demandeurs d’asile </t>
  </si>
  <si>
    <t>taux (pour 1 000)</t>
  </si>
  <si>
    <t>Bénéficiaires de la protection temporaire</t>
  </si>
  <si>
    <t>Catégories d’allocataires de l’ADA</t>
  </si>
  <si>
    <t>Département</t>
  </si>
  <si>
    <t>Population 15-64 ans</t>
  </si>
  <si>
    <t>La Réunion</t>
  </si>
  <si>
    <t>Durée de la protection</t>
  </si>
  <si>
    <t>Effectifs (en nombre)</t>
  </si>
  <si>
    <t>Durée de détention de la carte de séjour temporaire « vie privée et familiale »</t>
  </si>
  <si>
    <t>Nombre de personnes dans le foyer</t>
  </si>
  <si>
    <t>Victimes du proxénétisme ou de la traite des êtres humains</t>
  </si>
  <si>
    <t>Montant forfaitaire :</t>
  </si>
  <si>
    <t>RA</t>
  </si>
  <si>
    <t>Montant allocation</t>
  </si>
  <si>
    <t>revenu garanti</t>
  </si>
  <si>
    <t>France métropolitaine</t>
  </si>
  <si>
    <t>France entière</t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</si>
  <si>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Effectifs en France, au 31 décembre de chaque année.
</t>
    </r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Ofii.</t>
    </r>
  </si>
  <si>
    <t>Graphique 1. Évolution du nombre d’allocataires de l’ADA, depuis 2016</t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</si>
  <si>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En France, on compte au total 2,4 allocataires de l’ADA pour 1 000 habitants âgés de 15 à 64 ans.
</t>
    </r>
    <r>
      <rPr>
        <b/>
        <sz val="8"/>
        <color theme="1"/>
        <rFont val="Arial"/>
        <family val="2"/>
      </rPr>
      <t xml:space="preserve">Champ &gt; </t>
    </r>
    <r>
      <rPr>
        <sz val="8"/>
        <color theme="1"/>
        <rFont val="Arial"/>
        <family val="2"/>
      </rPr>
      <t xml:space="preserve">France (hors Mayotte).
</t>
    </r>
    <r>
      <rPr>
        <b/>
        <sz val="8"/>
        <color theme="1"/>
        <rFont val="Arial"/>
        <family val="2"/>
      </rPr>
      <t xml:space="preserve">Sources &gt; </t>
    </r>
    <r>
      <rPr>
        <sz val="8"/>
        <color theme="1"/>
        <rFont val="Arial"/>
        <family val="2"/>
      </rPr>
      <t>Ofii ; Insee, population estimée au 1</t>
    </r>
    <r>
      <rPr>
        <vertAlign val="superscript"/>
        <sz val="8"/>
        <color theme="1"/>
        <rFont val="Arial"/>
        <family val="2"/>
      </rPr>
      <t>er</t>
    </r>
    <r>
      <rPr>
        <sz val="8"/>
        <color theme="1"/>
        <rFont val="Arial"/>
        <family val="2"/>
      </rPr>
      <t xml:space="preserve"> janvier 2019.</t>
    </r>
  </si>
  <si>
    <t>Carte 1. Part des allocataires de l’ADA, fin 2018, parmi la population âgée de 15 à 64 ans</t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</si>
  <si>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
</t>
    </r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Ofii.</t>
    </r>
  </si>
  <si>
    <t>Tableau 2. Caractéristiques des foyers allocataires de l’ADA, fin 2018</t>
  </si>
  <si>
    <t>– Jusqu’à la fin du mois au cours duquel le droit du demandeur 
de se maintenir sur le territoire français a pris fin
– Jusqu’à la date du transfert effectif vers un autre État si la demande d’asile 
relève de la compétence de cet État
– Jusqu’à la fin du mois qui suit celui de la notification de la décision pour les personnes qui obtiennent la qualité de réfugié ou le bénéfice de la protection subsidiaire</t>
  </si>
  <si>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Législation.</t>
    </r>
  </si>
  <si>
    <t>Tableau 1. Durée de versement de l’ADA, selon les catégories d’allocataires</t>
  </si>
  <si>
    <r>
      <t>Schéma 1. Revenu mensuel garanti pour une personne seule sans enfant et ayant une place d’hébergement, selon ses ressources, au 1</t>
    </r>
    <r>
      <rPr>
        <b/>
        <vertAlign val="superscript"/>
        <sz val="8"/>
        <rFont val="Arial"/>
        <family val="2"/>
      </rPr>
      <t>er</t>
    </r>
    <r>
      <rPr>
        <b/>
        <sz val="8"/>
        <rFont val="Arial"/>
        <family val="2"/>
      </rPr>
      <t xml:space="preserve"> avril 2020</t>
    </r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</si>
  <si>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 montant de l’ADA est calculé sur un mois moyen (365 jours/12).
</t>
    </r>
    <r>
      <rPr>
        <b/>
        <sz val="8"/>
        <rFont val="Arial"/>
        <family val="2"/>
      </rPr>
      <t xml:space="preserve">Lecture &gt; </t>
    </r>
    <r>
      <rPr>
        <sz val="8"/>
        <rFont val="Arial"/>
        <family val="2"/>
      </rPr>
      <t>Une personne seule sans enfant et sans ressources initiales, ayant accepté l’offre de prise en charge proposée par l’Ofii, manifesté un besoin d’hébergement et ayant accès gratuitement à un hébergement ou à un logement à quelque titre que ce soit, perçoit l’ADA à taux plein d’un montant de 206,83 euros par mois. Avec des ressources initiales, elle perçoit une allocation égale à la différence entre le plafond des ressources (206,83 euros) et le montant de ses ressources initiales. Son revenu total garanti mensuel s’élève à 206,83 euros. Si cette personne a manifesté un besoin d’hébergement mais n’a pas accès gratuitement à un hébergement ou à un logement à quelque titre que ce soit, alors le plafond des ressources et le revenu total garanti mensuel valent 431,91 euros.</t>
    </r>
  </si>
  <si>
    <t>Répartition</t>
  </si>
  <si>
    <t>Caractéristiques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</si>
</sst>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_-* #,##0.00\ [$€-1]_-;\-* #,##0.00\ [$€-1]_-;_-* &quot;-&quot;??\ [$€-1]_-"/>
    <numFmt numFmtId="166" formatCode="\ * #,##0.00\ [$€-1]\ ;\-* #,##0.00\ [$€-1]\ ;\ * \-#\ [$€-1]\ "/>
    <numFmt numFmtId="167" formatCode="_-* #,##0.00\ [$€-1]_-;\-* #,##0.00\ [$€-1]_-;_-* \-??\ [$€-1]_-"/>
    <numFmt numFmtId="168" formatCode="#,##0.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name val="Garamond"/>
      <family val="1"/>
    </font>
    <font>
      <sz val="10"/>
      <name val="Garamond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i/>
      <sz val="8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1" fillId="3" borderId="0" applyNumberFormat="0" applyBorder="0" applyAlignment="0" applyProtection="0"/>
    <xf numFmtId="0" fontId="8" fillId="16" borderId="1" applyNumberFormat="0" applyAlignment="0" applyProtection="0"/>
    <xf numFmtId="0" fontId="20" fillId="17" borderId="3" applyNumberFormat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10" fillId="7" borderId="1" applyNumberFormat="0" applyAlignment="0" applyProtection="0"/>
    <xf numFmtId="0" fontId="9" fillId="0" borderId="2" applyNumberFormat="0" applyFill="0" applyAlignment="0" applyProtection="0"/>
    <xf numFmtId="0" fontId="12" fillId="19" borderId="0" applyNumberFormat="0" applyBorder="0" applyAlignment="0" applyProtection="0"/>
    <xf numFmtId="0" fontId="3" fillId="0" borderId="0"/>
    <xf numFmtId="0" fontId="22" fillId="0" borderId="0"/>
    <xf numFmtId="0" fontId="24" fillId="0" borderId="0"/>
    <xf numFmtId="0" fontId="21" fillId="0" borderId="0"/>
    <xf numFmtId="0" fontId="23" fillId="0" borderId="0"/>
    <xf numFmtId="0" fontId="1" fillId="0" borderId="0"/>
    <xf numFmtId="0" fontId="21" fillId="18" borderId="4" applyNumberFormat="0" applyFont="0" applyAlignment="0" applyProtection="0"/>
    <xf numFmtId="0" fontId="14" fillId="16" borderId="8" applyNumberFormat="0" applyAlignment="0" applyProtection="0"/>
    <xf numFmtId="0" fontId="1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25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center" vertical="center"/>
    </xf>
    <xf numFmtId="0" fontId="25" fillId="0" borderId="9" xfId="0" applyNumberFormat="1" applyFont="1" applyFill="1" applyBorder="1" applyAlignment="1">
      <alignment horizontal="center" vertical="center"/>
    </xf>
    <xf numFmtId="0" fontId="26" fillId="0" borderId="9" xfId="40" quotePrefix="1" applyFont="1" applyFill="1" applyBorder="1" applyAlignment="1">
      <alignment horizontal="center" vertical="center"/>
    </xf>
    <xf numFmtId="0" fontId="26" fillId="0" borderId="9" xfId="40" applyFont="1" applyFill="1" applyBorder="1" applyAlignment="1">
      <alignment horizontal="left" vertical="center"/>
    </xf>
    <xf numFmtId="164" fontId="26" fillId="0" borderId="9" xfId="0" applyNumberFormat="1" applyFont="1" applyFill="1" applyBorder="1" applyAlignment="1">
      <alignment horizontal="center" vertical="center"/>
    </xf>
    <xf numFmtId="0" fontId="26" fillId="0" borderId="9" xfId="0" quotePrefix="1" applyFont="1" applyFill="1" applyBorder="1" applyAlignment="1">
      <alignment horizontal="center" vertical="center"/>
    </xf>
    <xf numFmtId="0" fontId="26" fillId="0" borderId="9" xfId="4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3" fontId="25" fillId="0" borderId="9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1" fontId="26" fillId="0" borderId="9" xfId="0" applyNumberFormat="1" applyFont="1" applyFill="1" applyBorder="1" applyAlignment="1">
      <alignment horizontal="right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right" vertical="center"/>
    </xf>
    <xf numFmtId="2" fontId="26" fillId="0" borderId="0" xfId="0" applyNumberFormat="1" applyFont="1" applyFill="1" applyAlignment="1">
      <alignment vertical="center"/>
    </xf>
    <xf numFmtId="164" fontId="26" fillId="0" borderId="0" xfId="0" applyNumberFormat="1" applyFont="1" applyFill="1" applyAlignment="1">
      <alignment vertical="center"/>
    </xf>
    <xf numFmtId="1" fontId="26" fillId="0" borderId="0" xfId="0" applyNumberFormat="1" applyFont="1" applyFill="1" applyAlignment="1">
      <alignment vertical="center"/>
    </xf>
    <xf numFmtId="1" fontId="25" fillId="0" borderId="9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1" fontId="28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left" vertical="top" wrapText="1"/>
    </xf>
    <xf numFmtId="0" fontId="26" fillId="0" borderId="0" xfId="0" applyFont="1" applyFill="1" applyAlignment="1">
      <alignment horizontal="left" vertical="top"/>
    </xf>
    <xf numFmtId="0" fontId="25" fillId="20" borderId="0" xfId="0" applyFont="1" applyFill="1" applyBorder="1" applyAlignment="1">
      <alignment horizontal="left" vertical="center"/>
    </xf>
    <xf numFmtId="0" fontId="25" fillId="20" borderId="9" xfId="0" applyNumberFormat="1" applyFont="1" applyFill="1" applyBorder="1" applyAlignment="1">
      <alignment horizontal="center" vertical="center"/>
    </xf>
    <xf numFmtId="3" fontId="26" fillId="20" borderId="9" xfId="35" applyNumberFormat="1" applyFont="1" applyFill="1" applyBorder="1" applyAlignment="1">
      <alignment horizontal="right" vertical="center"/>
    </xf>
    <xf numFmtId="0" fontId="26" fillId="20" borderId="0" xfId="0" applyFont="1" applyFill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left" vertical="top"/>
    </xf>
    <xf numFmtId="1" fontId="25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8" fillId="0" borderId="0" xfId="0" applyFont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0" fillId="0" borderId="0" xfId="0" applyFont="1" applyAlignment="1">
      <alignment horizontal="left" vertical="center" readingOrder="1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6" fillId="0" borderId="10" xfId="0" quotePrefix="1" applyFont="1" applyFill="1" applyBorder="1" applyAlignment="1">
      <alignment horizontal="center" vertical="center" wrapText="1"/>
    </xf>
    <xf numFmtId="0" fontId="26" fillId="0" borderId="12" xfId="0" quotePrefix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2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horizontal="left" vertical="top" wrapText="1"/>
    </xf>
    <xf numFmtId="0" fontId="26" fillId="0" borderId="0" xfId="0" applyFont="1" applyFill="1" applyAlignment="1">
      <alignment horizontal="left" vertical="top"/>
    </xf>
    <xf numFmtId="164" fontId="26" fillId="0" borderId="9" xfId="0" applyNumberFormat="1" applyFont="1" applyBorder="1" applyAlignment="1">
      <alignment horizontal="center" vertical="center" wrapText="1"/>
    </xf>
    <xf numFmtId="168" fontId="26" fillId="0" borderId="9" xfId="0" applyNumberFormat="1" applyFont="1" applyBorder="1" applyAlignment="1">
      <alignment horizontal="center" vertical="center" wrapText="1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Bad" xfId="19" xr:uid="{00000000-0005-0000-0000-000012000000}"/>
    <cellStyle name="Calculation" xfId="20" xr:uid="{00000000-0005-0000-0000-000013000000}"/>
    <cellStyle name="Check Cell" xfId="21" xr:uid="{00000000-0005-0000-0000-000014000000}"/>
    <cellStyle name="Euro" xfId="22" xr:uid="{00000000-0005-0000-0000-000015000000}"/>
    <cellStyle name="Euro 2" xfId="23" xr:uid="{00000000-0005-0000-0000-000016000000}"/>
    <cellStyle name="Euro 3" xfId="24" xr:uid="{00000000-0005-0000-0000-000017000000}"/>
    <cellStyle name="Euro 4" xfId="25" xr:uid="{00000000-0005-0000-0000-000018000000}"/>
    <cellStyle name="Explanatory Text" xfId="26" xr:uid="{00000000-0005-0000-0000-000019000000}"/>
    <cellStyle name="Good" xfId="27" xr:uid="{00000000-0005-0000-0000-00001A000000}"/>
    <cellStyle name="Heading 1" xfId="28" xr:uid="{00000000-0005-0000-0000-00001B000000}"/>
    <cellStyle name="Heading 2" xfId="29" xr:uid="{00000000-0005-0000-0000-00001C000000}"/>
    <cellStyle name="Heading 3" xfId="30" xr:uid="{00000000-0005-0000-0000-00001D000000}"/>
    <cellStyle name="Heading 4" xfId="31" xr:uid="{00000000-0005-0000-0000-00001E000000}"/>
    <cellStyle name="Input" xfId="32" xr:uid="{00000000-0005-0000-0000-00001F000000}"/>
    <cellStyle name="Linked Cell" xfId="33" xr:uid="{00000000-0005-0000-0000-000020000000}"/>
    <cellStyle name="Neutral" xfId="34" xr:uid="{00000000-0005-0000-0000-000021000000}"/>
    <cellStyle name="Normal" xfId="0" builtinId="0"/>
    <cellStyle name="Normal 2" xfId="35" xr:uid="{00000000-0005-0000-0000-000023000000}"/>
    <cellStyle name="Normal 2 2" xfId="36" xr:uid="{00000000-0005-0000-0000-000024000000}"/>
    <cellStyle name="Normal 2 3" xfId="37" xr:uid="{00000000-0005-0000-0000-000025000000}"/>
    <cellStyle name="Normal 3" xfId="38" xr:uid="{00000000-0005-0000-0000-000026000000}"/>
    <cellStyle name="Normal 4" xfId="39" xr:uid="{00000000-0005-0000-0000-000027000000}"/>
    <cellStyle name="Normal_API CNAF 31.12.96 METR (5)" xfId="40" xr:uid="{00000000-0005-0000-0000-000028000000}"/>
    <cellStyle name="Note" xfId="41" xr:uid="{00000000-0005-0000-0000-000029000000}"/>
    <cellStyle name="Output" xfId="42" xr:uid="{00000000-0005-0000-0000-00002A000000}"/>
    <cellStyle name="Title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5"/>
  <sheetViews>
    <sheetView showGridLines="0" topLeftCell="A82" workbookViewId="0">
      <selection activeCell="A95" sqref="A95:E95"/>
    </sheetView>
  </sheetViews>
  <sheetFormatPr baseColWidth="10" defaultColWidth="10.81640625" defaultRowHeight="10" x14ac:dyDescent="0.2"/>
  <cols>
    <col min="1" max="2" width="10.81640625" style="50"/>
    <col min="3" max="4" width="17.36328125" style="50" customWidth="1"/>
    <col min="5" max="16384" width="10.81640625" style="50"/>
  </cols>
  <sheetData>
    <row r="1" spans="1:9" ht="12.5" x14ac:dyDescent="0.25">
      <c r="A1" s="49" t="s">
        <v>231</v>
      </c>
    </row>
    <row r="3" spans="1:9" x14ac:dyDescent="0.2">
      <c r="A3" s="54" t="s">
        <v>216</v>
      </c>
      <c r="B3" s="54"/>
      <c r="C3" s="31"/>
      <c r="D3" s="31"/>
      <c r="E3" s="31"/>
    </row>
    <row r="4" spans="1:9" ht="10.5" x14ac:dyDescent="0.2">
      <c r="A4" s="33">
        <v>206.83</v>
      </c>
      <c r="B4" s="32">
        <v>0</v>
      </c>
      <c r="C4" s="32"/>
      <c r="D4" s="33">
        <f>+A4-B4</f>
        <v>206.83</v>
      </c>
      <c r="E4" s="32"/>
    </row>
    <row r="5" spans="1:9" ht="10.5" x14ac:dyDescent="0.2">
      <c r="A5" s="32" t="s">
        <v>217</v>
      </c>
      <c r="B5" s="32" t="s">
        <v>217</v>
      </c>
      <c r="C5" s="32" t="s">
        <v>218</v>
      </c>
      <c r="D5" s="32" t="s">
        <v>219</v>
      </c>
      <c r="E5" s="32"/>
    </row>
    <row r="6" spans="1:9" x14ac:dyDescent="0.2">
      <c r="A6" s="31">
        <v>0</v>
      </c>
      <c r="B6" s="31">
        <f t="shared" ref="B6:B48" si="0">+A6</f>
        <v>0</v>
      </c>
      <c r="C6" s="34">
        <f>A4</f>
        <v>206.83</v>
      </c>
      <c r="D6" s="34">
        <f>C6+A6</f>
        <v>206.83</v>
      </c>
      <c r="E6" s="31">
        <f>D6-C6</f>
        <v>0</v>
      </c>
    </row>
    <row r="7" spans="1:9" x14ac:dyDescent="0.2">
      <c r="A7" s="31">
        <v>5</v>
      </c>
      <c r="B7" s="31">
        <f t="shared" si="0"/>
        <v>5</v>
      </c>
      <c r="C7" s="34">
        <f>$A$4-A7</f>
        <v>201.83</v>
      </c>
      <c r="D7" s="34">
        <f t="shared" ref="D7:D48" si="1">C7+A7</f>
        <v>206.83</v>
      </c>
      <c r="E7" s="31">
        <f t="shared" ref="E7:E48" si="2">D7-C7</f>
        <v>5</v>
      </c>
    </row>
    <row r="8" spans="1:9" x14ac:dyDescent="0.2">
      <c r="A8" s="31">
        <v>10</v>
      </c>
      <c r="B8" s="31">
        <f t="shared" si="0"/>
        <v>10</v>
      </c>
      <c r="C8" s="34">
        <f t="shared" ref="C8:C48" si="3">$A$4-A8</f>
        <v>196.83</v>
      </c>
      <c r="D8" s="34">
        <f t="shared" si="1"/>
        <v>206.83</v>
      </c>
      <c r="E8" s="31">
        <f t="shared" si="2"/>
        <v>10</v>
      </c>
      <c r="I8" s="51"/>
    </row>
    <row r="9" spans="1:9" x14ac:dyDescent="0.2">
      <c r="A9" s="31">
        <v>15</v>
      </c>
      <c r="B9" s="31">
        <f t="shared" si="0"/>
        <v>15</v>
      </c>
      <c r="C9" s="34">
        <f t="shared" si="3"/>
        <v>191.83</v>
      </c>
      <c r="D9" s="34">
        <f t="shared" si="1"/>
        <v>206.83</v>
      </c>
      <c r="E9" s="31">
        <f t="shared" si="2"/>
        <v>15</v>
      </c>
      <c r="I9" s="52"/>
    </row>
    <row r="10" spans="1:9" x14ac:dyDescent="0.2">
      <c r="A10" s="31">
        <v>20</v>
      </c>
      <c r="B10" s="31">
        <f t="shared" si="0"/>
        <v>20</v>
      </c>
      <c r="C10" s="34">
        <f t="shared" si="3"/>
        <v>186.83</v>
      </c>
      <c r="D10" s="34">
        <f t="shared" si="1"/>
        <v>206.83</v>
      </c>
      <c r="E10" s="31">
        <f t="shared" si="2"/>
        <v>20</v>
      </c>
    </row>
    <row r="11" spans="1:9" x14ac:dyDescent="0.2">
      <c r="A11" s="31">
        <v>25</v>
      </c>
      <c r="B11" s="31">
        <f t="shared" si="0"/>
        <v>25</v>
      </c>
      <c r="C11" s="34">
        <f t="shared" si="3"/>
        <v>181.83</v>
      </c>
      <c r="D11" s="34">
        <f t="shared" si="1"/>
        <v>206.83</v>
      </c>
      <c r="E11" s="31">
        <f t="shared" si="2"/>
        <v>25</v>
      </c>
    </row>
    <row r="12" spans="1:9" x14ac:dyDescent="0.2">
      <c r="A12" s="31">
        <v>30</v>
      </c>
      <c r="B12" s="31">
        <f t="shared" si="0"/>
        <v>30</v>
      </c>
      <c r="C12" s="34">
        <f t="shared" si="3"/>
        <v>176.83</v>
      </c>
      <c r="D12" s="34">
        <f t="shared" si="1"/>
        <v>206.83</v>
      </c>
      <c r="E12" s="31">
        <f t="shared" si="2"/>
        <v>30</v>
      </c>
    </row>
    <row r="13" spans="1:9" x14ac:dyDescent="0.2">
      <c r="A13" s="31">
        <v>35</v>
      </c>
      <c r="B13" s="31">
        <f t="shared" si="0"/>
        <v>35</v>
      </c>
      <c r="C13" s="34">
        <f t="shared" si="3"/>
        <v>171.83</v>
      </c>
      <c r="D13" s="34">
        <f t="shared" si="1"/>
        <v>206.83</v>
      </c>
      <c r="E13" s="31">
        <f t="shared" si="2"/>
        <v>35</v>
      </c>
    </row>
    <row r="14" spans="1:9" x14ac:dyDescent="0.2">
      <c r="A14" s="31">
        <v>40</v>
      </c>
      <c r="B14" s="31">
        <f t="shared" si="0"/>
        <v>40</v>
      </c>
      <c r="C14" s="34">
        <f t="shared" si="3"/>
        <v>166.83</v>
      </c>
      <c r="D14" s="34">
        <f t="shared" si="1"/>
        <v>206.83</v>
      </c>
      <c r="E14" s="31">
        <f t="shared" si="2"/>
        <v>40</v>
      </c>
    </row>
    <row r="15" spans="1:9" x14ac:dyDescent="0.2">
      <c r="A15" s="31">
        <v>45</v>
      </c>
      <c r="B15" s="31">
        <f t="shared" si="0"/>
        <v>45</v>
      </c>
      <c r="C15" s="34">
        <f t="shared" si="3"/>
        <v>161.83000000000001</v>
      </c>
      <c r="D15" s="34">
        <f t="shared" si="1"/>
        <v>206.83</v>
      </c>
      <c r="E15" s="31">
        <f t="shared" si="2"/>
        <v>45</v>
      </c>
    </row>
    <row r="16" spans="1:9" x14ac:dyDescent="0.2">
      <c r="A16" s="31">
        <v>50</v>
      </c>
      <c r="B16" s="31">
        <f t="shared" si="0"/>
        <v>50</v>
      </c>
      <c r="C16" s="34">
        <f t="shared" si="3"/>
        <v>156.83000000000001</v>
      </c>
      <c r="D16" s="34">
        <f t="shared" si="1"/>
        <v>206.83</v>
      </c>
      <c r="E16" s="31">
        <f t="shared" si="2"/>
        <v>50</v>
      </c>
    </row>
    <row r="17" spans="1:5" x14ac:dyDescent="0.2">
      <c r="A17" s="31">
        <v>55</v>
      </c>
      <c r="B17" s="31">
        <f t="shared" si="0"/>
        <v>55</v>
      </c>
      <c r="C17" s="34">
        <f t="shared" si="3"/>
        <v>151.83000000000001</v>
      </c>
      <c r="D17" s="34">
        <f t="shared" si="1"/>
        <v>206.83</v>
      </c>
      <c r="E17" s="31">
        <f t="shared" si="2"/>
        <v>55</v>
      </c>
    </row>
    <row r="18" spans="1:5" x14ac:dyDescent="0.2">
      <c r="A18" s="31">
        <v>60</v>
      </c>
      <c r="B18" s="31">
        <f t="shared" si="0"/>
        <v>60</v>
      </c>
      <c r="C18" s="34">
        <f t="shared" si="3"/>
        <v>146.83000000000001</v>
      </c>
      <c r="D18" s="34">
        <f t="shared" si="1"/>
        <v>206.83</v>
      </c>
      <c r="E18" s="31">
        <f t="shared" si="2"/>
        <v>60</v>
      </c>
    </row>
    <row r="19" spans="1:5" x14ac:dyDescent="0.2">
      <c r="A19" s="31">
        <v>65</v>
      </c>
      <c r="B19" s="31">
        <f t="shared" si="0"/>
        <v>65</v>
      </c>
      <c r="C19" s="34">
        <f t="shared" si="3"/>
        <v>141.83000000000001</v>
      </c>
      <c r="D19" s="34">
        <f t="shared" si="1"/>
        <v>206.83</v>
      </c>
      <c r="E19" s="31">
        <f t="shared" si="2"/>
        <v>65</v>
      </c>
    </row>
    <row r="20" spans="1:5" x14ac:dyDescent="0.2">
      <c r="A20" s="31">
        <v>70</v>
      </c>
      <c r="B20" s="31">
        <f t="shared" si="0"/>
        <v>70</v>
      </c>
      <c r="C20" s="34">
        <f t="shared" si="3"/>
        <v>136.83000000000001</v>
      </c>
      <c r="D20" s="34">
        <f t="shared" si="1"/>
        <v>206.83</v>
      </c>
      <c r="E20" s="31">
        <f t="shared" si="2"/>
        <v>70</v>
      </c>
    </row>
    <row r="21" spans="1:5" x14ac:dyDescent="0.2">
      <c r="A21" s="31">
        <v>75</v>
      </c>
      <c r="B21" s="31">
        <f t="shared" si="0"/>
        <v>75</v>
      </c>
      <c r="C21" s="34">
        <f t="shared" si="3"/>
        <v>131.83000000000001</v>
      </c>
      <c r="D21" s="34">
        <f t="shared" si="1"/>
        <v>206.83</v>
      </c>
      <c r="E21" s="31">
        <f t="shared" si="2"/>
        <v>75</v>
      </c>
    </row>
    <row r="22" spans="1:5" x14ac:dyDescent="0.2">
      <c r="A22" s="31">
        <v>80</v>
      </c>
      <c r="B22" s="31">
        <f t="shared" si="0"/>
        <v>80</v>
      </c>
      <c r="C22" s="34">
        <f t="shared" si="3"/>
        <v>126.83000000000001</v>
      </c>
      <c r="D22" s="34">
        <f t="shared" si="1"/>
        <v>206.83</v>
      </c>
      <c r="E22" s="31">
        <f t="shared" si="2"/>
        <v>80</v>
      </c>
    </row>
    <row r="23" spans="1:5" x14ac:dyDescent="0.2">
      <c r="A23" s="31">
        <v>85</v>
      </c>
      <c r="B23" s="31">
        <f t="shared" si="0"/>
        <v>85</v>
      </c>
      <c r="C23" s="34">
        <f t="shared" si="3"/>
        <v>121.83000000000001</v>
      </c>
      <c r="D23" s="34">
        <f t="shared" si="1"/>
        <v>206.83</v>
      </c>
      <c r="E23" s="31">
        <f t="shared" si="2"/>
        <v>85</v>
      </c>
    </row>
    <row r="24" spans="1:5" x14ac:dyDescent="0.2">
      <c r="A24" s="31">
        <v>90</v>
      </c>
      <c r="B24" s="31">
        <f t="shared" si="0"/>
        <v>90</v>
      </c>
      <c r="C24" s="34">
        <f t="shared" si="3"/>
        <v>116.83000000000001</v>
      </c>
      <c r="D24" s="34">
        <f t="shared" si="1"/>
        <v>206.83</v>
      </c>
      <c r="E24" s="31">
        <f t="shared" si="2"/>
        <v>90</v>
      </c>
    </row>
    <row r="25" spans="1:5" x14ac:dyDescent="0.2">
      <c r="A25" s="31">
        <v>95</v>
      </c>
      <c r="B25" s="31">
        <f t="shared" si="0"/>
        <v>95</v>
      </c>
      <c r="C25" s="34">
        <f t="shared" si="3"/>
        <v>111.83000000000001</v>
      </c>
      <c r="D25" s="34">
        <f t="shared" si="1"/>
        <v>206.83</v>
      </c>
      <c r="E25" s="31">
        <f t="shared" si="2"/>
        <v>95</v>
      </c>
    </row>
    <row r="26" spans="1:5" x14ac:dyDescent="0.2">
      <c r="A26" s="31">
        <v>100</v>
      </c>
      <c r="B26" s="31">
        <f t="shared" si="0"/>
        <v>100</v>
      </c>
      <c r="C26" s="34">
        <f t="shared" si="3"/>
        <v>106.83000000000001</v>
      </c>
      <c r="D26" s="34">
        <f t="shared" si="1"/>
        <v>206.83</v>
      </c>
      <c r="E26" s="31">
        <f t="shared" si="2"/>
        <v>100</v>
      </c>
    </row>
    <row r="27" spans="1:5" x14ac:dyDescent="0.2">
      <c r="A27" s="31">
        <v>105</v>
      </c>
      <c r="B27" s="31">
        <f t="shared" si="0"/>
        <v>105</v>
      </c>
      <c r="C27" s="34">
        <f t="shared" si="3"/>
        <v>101.83000000000001</v>
      </c>
      <c r="D27" s="34">
        <f t="shared" si="1"/>
        <v>206.83</v>
      </c>
      <c r="E27" s="31">
        <f t="shared" si="2"/>
        <v>105</v>
      </c>
    </row>
    <row r="28" spans="1:5" x14ac:dyDescent="0.2">
      <c r="A28" s="31">
        <v>110</v>
      </c>
      <c r="B28" s="31">
        <f t="shared" si="0"/>
        <v>110</v>
      </c>
      <c r="C28" s="34">
        <f t="shared" si="3"/>
        <v>96.830000000000013</v>
      </c>
      <c r="D28" s="34">
        <f t="shared" si="1"/>
        <v>206.83</v>
      </c>
      <c r="E28" s="31">
        <f t="shared" si="2"/>
        <v>110</v>
      </c>
    </row>
    <row r="29" spans="1:5" x14ac:dyDescent="0.2">
      <c r="A29" s="31">
        <v>115</v>
      </c>
      <c r="B29" s="31">
        <f t="shared" si="0"/>
        <v>115</v>
      </c>
      <c r="C29" s="34">
        <f t="shared" si="3"/>
        <v>91.830000000000013</v>
      </c>
      <c r="D29" s="34">
        <f t="shared" si="1"/>
        <v>206.83</v>
      </c>
      <c r="E29" s="31">
        <f t="shared" si="2"/>
        <v>115</v>
      </c>
    </row>
    <row r="30" spans="1:5" x14ac:dyDescent="0.2">
      <c r="A30" s="31">
        <v>120</v>
      </c>
      <c r="B30" s="31">
        <f t="shared" si="0"/>
        <v>120</v>
      </c>
      <c r="C30" s="34">
        <f t="shared" si="3"/>
        <v>86.830000000000013</v>
      </c>
      <c r="D30" s="34">
        <f t="shared" si="1"/>
        <v>206.83</v>
      </c>
      <c r="E30" s="31">
        <f t="shared" si="2"/>
        <v>120</v>
      </c>
    </row>
    <row r="31" spans="1:5" x14ac:dyDescent="0.2">
      <c r="A31" s="31">
        <v>125</v>
      </c>
      <c r="B31" s="31">
        <f t="shared" si="0"/>
        <v>125</v>
      </c>
      <c r="C31" s="34">
        <f t="shared" si="3"/>
        <v>81.830000000000013</v>
      </c>
      <c r="D31" s="34">
        <f t="shared" si="1"/>
        <v>206.83</v>
      </c>
      <c r="E31" s="31">
        <f t="shared" si="2"/>
        <v>125</v>
      </c>
    </row>
    <row r="32" spans="1:5" x14ac:dyDescent="0.2">
      <c r="A32" s="31">
        <v>130</v>
      </c>
      <c r="B32" s="31">
        <f t="shared" si="0"/>
        <v>130</v>
      </c>
      <c r="C32" s="34">
        <f t="shared" si="3"/>
        <v>76.830000000000013</v>
      </c>
      <c r="D32" s="34">
        <f t="shared" si="1"/>
        <v>206.83</v>
      </c>
      <c r="E32" s="31">
        <f t="shared" si="2"/>
        <v>130</v>
      </c>
    </row>
    <row r="33" spans="1:5" x14ac:dyDescent="0.2">
      <c r="A33" s="31">
        <v>135</v>
      </c>
      <c r="B33" s="31">
        <f t="shared" si="0"/>
        <v>135</v>
      </c>
      <c r="C33" s="34">
        <f t="shared" si="3"/>
        <v>71.830000000000013</v>
      </c>
      <c r="D33" s="34">
        <f t="shared" si="1"/>
        <v>206.83</v>
      </c>
      <c r="E33" s="31">
        <f t="shared" si="2"/>
        <v>135</v>
      </c>
    </row>
    <row r="34" spans="1:5" x14ac:dyDescent="0.2">
      <c r="A34" s="31">
        <v>140</v>
      </c>
      <c r="B34" s="31">
        <f t="shared" si="0"/>
        <v>140</v>
      </c>
      <c r="C34" s="34">
        <f t="shared" si="3"/>
        <v>66.830000000000013</v>
      </c>
      <c r="D34" s="34">
        <f t="shared" si="1"/>
        <v>206.83</v>
      </c>
      <c r="E34" s="31">
        <f t="shared" si="2"/>
        <v>140</v>
      </c>
    </row>
    <row r="35" spans="1:5" x14ac:dyDescent="0.2">
      <c r="A35" s="31">
        <v>145</v>
      </c>
      <c r="B35" s="31">
        <f t="shared" si="0"/>
        <v>145</v>
      </c>
      <c r="C35" s="34">
        <f t="shared" si="3"/>
        <v>61.830000000000013</v>
      </c>
      <c r="D35" s="34">
        <f t="shared" si="1"/>
        <v>206.83</v>
      </c>
      <c r="E35" s="31">
        <f t="shared" si="2"/>
        <v>145</v>
      </c>
    </row>
    <row r="36" spans="1:5" x14ac:dyDescent="0.2">
      <c r="A36" s="31">
        <v>150</v>
      </c>
      <c r="B36" s="31">
        <f t="shared" si="0"/>
        <v>150</v>
      </c>
      <c r="C36" s="34">
        <f t="shared" si="3"/>
        <v>56.830000000000013</v>
      </c>
      <c r="D36" s="34">
        <f t="shared" si="1"/>
        <v>206.83</v>
      </c>
      <c r="E36" s="31">
        <f t="shared" si="2"/>
        <v>150</v>
      </c>
    </row>
    <row r="37" spans="1:5" x14ac:dyDescent="0.2">
      <c r="A37" s="31">
        <v>155</v>
      </c>
      <c r="B37" s="31">
        <f t="shared" si="0"/>
        <v>155</v>
      </c>
      <c r="C37" s="34">
        <f t="shared" si="3"/>
        <v>51.830000000000013</v>
      </c>
      <c r="D37" s="34">
        <f t="shared" si="1"/>
        <v>206.83</v>
      </c>
      <c r="E37" s="31">
        <f t="shared" si="2"/>
        <v>155</v>
      </c>
    </row>
    <row r="38" spans="1:5" x14ac:dyDescent="0.2">
      <c r="A38" s="31">
        <v>160</v>
      </c>
      <c r="B38" s="31">
        <f t="shared" si="0"/>
        <v>160</v>
      </c>
      <c r="C38" s="34">
        <f t="shared" si="3"/>
        <v>46.830000000000013</v>
      </c>
      <c r="D38" s="34">
        <f t="shared" si="1"/>
        <v>206.83</v>
      </c>
      <c r="E38" s="31">
        <f t="shared" si="2"/>
        <v>160</v>
      </c>
    </row>
    <row r="39" spans="1:5" x14ac:dyDescent="0.2">
      <c r="A39" s="31">
        <v>165</v>
      </c>
      <c r="B39" s="31">
        <f t="shared" si="0"/>
        <v>165</v>
      </c>
      <c r="C39" s="34">
        <f t="shared" si="3"/>
        <v>41.830000000000013</v>
      </c>
      <c r="D39" s="34">
        <f t="shared" si="1"/>
        <v>206.83</v>
      </c>
      <c r="E39" s="31">
        <f t="shared" si="2"/>
        <v>165</v>
      </c>
    </row>
    <row r="40" spans="1:5" x14ac:dyDescent="0.2">
      <c r="A40" s="31">
        <v>170</v>
      </c>
      <c r="B40" s="31">
        <f t="shared" si="0"/>
        <v>170</v>
      </c>
      <c r="C40" s="34">
        <f t="shared" si="3"/>
        <v>36.830000000000013</v>
      </c>
      <c r="D40" s="34">
        <f t="shared" si="1"/>
        <v>206.83</v>
      </c>
      <c r="E40" s="31">
        <f t="shared" si="2"/>
        <v>170</v>
      </c>
    </row>
    <row r="41" spans="1:5" x14ac:dyDescent="0.2">
      <c r="A41" s="31">
        <v>175</v>
      </c>
      <c r="B41" s="31">
        <f t="shared" si="0"/>
        <v>175</v>
      </c>
      <c r="C41" s="34">
        <f t="shared" si="3"/>
        <v>31.830000000000013</v>
      </c>
      <c r="D41" s="34">
        <f t="shared" si="1"/>
        <v>206.83</v>
      </c>
      <c r="E41" s="31">
        <f t="shared" si="2"/>
        <v>175</v>
      </c>
    </row>
    <row r="42" spans="1:5" x14ac:dyDescent="0.2">
      <c r="A42" s="31">
        <v>180</v>
      </c>
      <c r="B42" s="31">
        <f t="shared" si="0"/>
        <v>180</v>
      </c>
      <c r="C42" s="34">
        <f t="shared" si="3"/>
        <v>26.830000000000013</v>
      </c>
      <c r="D42" s="34">
        <f t="shared" si="1"/>
        <v>206.83</v>
      </c>
      <c r="E42" s="31">
        <f t="shared" si="2"/>
        <v>180</v>
      </c>
    </row>
    <row r="43" spans="1:5" x14ac:dyDescent="0.2">
      <c r="A43" s="31">
        <v>185</v>
      </c>
      <c r="B43" s="31">
        <f t="shared" si="0"/>
        <v>185</v>
      </c>
      <c r="C43" s="34">
        <f t="shared" si="3"/>
        <v>21.830000000000013</v>
      </c>
      <c r="D43" s="34">
        <f t="shared" si="1"/>
        <v>206.83</v>
      </c>
      <c r="E43" s="31">
        <f t="shared" si="2"/>
        <v>185</v>
      </c>
    </row>
    <row r="44" spans="1:5" x14ac:dyDescent="0.2">
      <c r="A44" s="31">
        <v>190</v>
      </c>
      <c r="B44" s="31">
        <f t="shared" si="0"/>
        <v>190</v>
      </c>
      <c r="C44" s="34">
        <f t="shared" si="3"/>
        <v>16.830000000000013</v>
      </c>
      <c r="D44" s="34">
        <f t="shared" si="1"/>
        <v>206.83</v>
      </c>
      <c r="E44" s="31">
        <f t="shared" si="2"/>
        <v>190</v>
      </c>
    </row>
    <row r="45" spans="1:5" x14ac:dyDescent="0.2">
      <c r="A45" s="31">
        <v>195</v>
      </c>
      <c r="B45" s="31">
        <f t="shared" si="0"/>
        <v>195</v>
      </c>
      <c r="C45" s="34">
        <f t="shared" si="3"/>
        <v>11.830000000000013</v>
      </c>
      <c r="D45" s="34">
        <f t="shared" si="1"/>
        <v>206.83</v>
      </c>
      <c r="E45" s="31">
        <f t="shared" si="2"/>
        <v>195</v>
      </c>
    </row>
    <row r="46" spans="1:5" x14ac:dyDescent="0.2">
      <c r="A46" s="31">
        <v>200</v>
      </c>
      <c r="B46" s="31">
        <f t="shared" si="0"/>
        <v>200</v>
      </c>
      <c r="C46" s="34">
        <f t="shared" si="3"/>
        <v>6.8300000000000125</v>
      </c>
      <c r="D46" s="34">
        <f t="shared" si="1"/>
        <v>206.83</v>
      </c>
      <c r="E46" s="31">
        <f t="shared" si="2"/>
        <v>200</v>
      </c>
    </row>
    <row r="47" spans="1:5" x14ac:dyDescent="0.2">
      <c r="A47" s="31">
        <v>205</v>
      </c>
      <c r="B47" s="31">
        <f t="shared" si="0"/>
        <v>205</v>
      </c>
      <c r="C47" s="34">
        <f t="shared" si="3"/>
        <v>1.8300000000000125</v>
      </c>
      <c r="D47" s="34">
        <f t="shared" si="1"/>
        <v>206.83</v>
      </c>
      <c r="E47" s="31">
        <f t="shared" si="2"/>
        <v>205</v>
      </c>
    </row>
    <row r="48" spans="1:5" x14ac:dyDescent="0.2">
      <c r="A48" s="31">
        <v>206.83</v>
      </c>
      <c r="B48" s="31">
        <f t="shared" si="0"/>
        <v>206.83</v>
      </c>
      <c r="C48" s="34">
        <f t="shared" si="3"/>
        <v>0</v>
      </c>
      <c r="D48" s="34">
        <f t="shared" si="1"/>
        <v>206.83</v>
      </c>
      <c r="E48" s="31">
        <f t="shared" si="2"/>
        <v>206.83</v>
      </c>
    </row>
    <row r="49" spans="1:5" x14ac:dyDescent="0.2">
      <c r="A49" s="31"/>
      <c r="B49" s="31"/>
      <c r="C49" s="34"/>
      <c r="D49" s="34"/>
      <c r="E49" s="31"/>
    </row>
    <row r="50" spans="1:5" x14ac:dyDescent="0.2">
      <c r="A50" s="31"/>
      <c r="B50" s="31"/>
      <c r="C50" s="34"/>
      <c r="D50" s="34"/>
      <c r="E50" s="31"/>
    </row>
    <row r="51" spans="1:5" x14ac:dyDescent="0.2">
      <c r="A51" s="31"/>
      <c r="B51" s="31"/>
      <c r="C51" s="34"/>
      <c r="D51" s="34"/>
      <c r="E51" s="31"/>
    </row>
    <row r="52" spans="1:5" x14ac:dyDescent="0.2">
      <c r="A52" s="31"/>
      <c r="B52" s="31"/>
      <c r="C52" s="34"/>
      <c r="D52" s="34"/>
      <c r="E52" s="31"/>
    </row>
    <row r="53" spans="1:5" x14ac:dyDescent="0.2">
      <c r="A53" s="31"/>
      <c r="B53" s="31"/>
      <c r="C53" s="34"/>
      <c r="D53" s="34"/>
      <c r="E53" s="31"/>
    </row>
    <row r="54" spans="1:5" x14ac:dyDescent="0.2">
      <c r="A54" s="31"/>
      <c r="B54" s="31"/>
      <c r="C54" s="34"/>
      <c r="D54" s="34"/>
      <c r="E54" s="31"/>
    </row>
    <row r="55" spans="1:5" x14ac:dyDescent="0.2">
      <c r="A55" s="31"/>
      <c r="B55" s="31"/>
      <c r="C55" s="34"/>
      <c r="D55" s="34"/>
      <c r="E55" s="31"/>
    </row>
    <row r="56" spans="1:5" x14ac:dyDescent="0.2">
      <c r="A56" s="31"/>
      <c r="B56" s="31"/>
      <c r="C56" s="34"/>
      <c r="D56" s="34"/>
      <c r="E56" s="31"/>
    </row>
    <row r="57" spans="1:5" x14ac:dyDescent="0.2">
      <c r="A57" s="31"/>
      <c r="B57" s="31"/>
      <c r="C57" s="34"/>
      <c r="D57" s="34"/>
      <c r="E57" s="31"/>
    </row>
    <row r="58" spans="1:5" x14ac:dyDescent="0.2">
      <c r="A58" s="31"/>
      <c r="B58" s="31"/>
      <c r="C58" s="34"/>
      <c r="D58" s="34"/>
      <c r="E58" s="31"/>
    </row>
    <row r="59" spans="1:5" x14ac:dyDescent="0.2">
      <c r="A59" s="31"/>
      <c r="B59" s="31"/>
      <c r="C59" s="34"/>
      <c r="D59" s="34"/>
      <c r="E59" s="31"/>
    </row>
    <row r="60" spans="1:5" x14ac:dyDescent="0.2">
      <c r="A60" s="31"/>
      <c r="B60" s="31"/>
      <c r="C60" s="34"/>
      <c r="D60" s="34"/>
      <c r="E60" s="31"/>
    </row>
    <row r="61" spans="1:5" x14ac:dyDescent="0.2">
      <c r="A61" s="31"/>
      <c r="B61" s="31"/>
      <c r="C61" s="34"/>
      <c r="D61" s="34"/>
      <c r="E61" s="31"/>
    </row>
    <row r="62" spans="1:5" x14ac:dyDescent="0.2">
      <c r="A62" s="31"/>
      <c r="B62" s="31"/>
      <c r="C62" s="34"/>
      <c r="D62" s="34"/>
      <c r="E62" s="31"/>
    </row>
    <row r="63" spans="1:5" x14ac:dyDescent="0.2">
      <c r="A63" s="31"/>
      <c r="B63" s="31"/>
      <c r="C63" s="34"/>
      <c r="D63" s="34"/>
      <c r="E63" s="31"/>
    </row>
    <row r="64" spans="1:5" x14ac:dyDescent="0.2">
      <c r="A64" s="31"/>
      <c r="B64" s="31"/>
      <c r="C64" s="34"/>
      <c r="D64" s="34"/>
      <c r="E64" s="31"/>
    </row>
    <row r="65" spans="1:5" x14ac:dyDescent="0.2">
      <c r="A65" s="31"/>
      <c r="B65" s="31"/>
      <c r="C65" s="34"/>
      <c r="D65" s="34"/>
      <c r="E65" s="31"/>
    </row>
    <row r="66" spans="1:5" x14ac:dyDescent="0.2">
      <c r="A66" s="31"/>
      <c r="B66" s="31"/>
      <c r="C66" s="34"/>
      <c r="D66" s="34"/>
      <c r="E66" s="31"/>
    </row>
    <row r="67" spans="1:5" x14ac:dyDescent="0.2">
      <c r="A67" s="31"/>
      <c r="B67" s="31"/>
      <c r="C67" s="34"/>
      <c r="D67" s="34"/>
      <c r="E67" s="31"/>
    </row>
    <row r="68" spans="1:5" x14ac:dyDescent="0.2">
      <c r="A68" s="31"/>
      <c r="B68" s="31"/>
      <c r="C68" s="34"/>
      <c r="D68" s="34"/>
      <c r="E68" s="31"/>
    </row>
    <row r="69" spans="1:5" x14ac:dyDescent="0.2">
      <c r="A69" s="31"/>
      <c r="B69" s="31"/>
      <c r="C69" s="34"/>
      <c r="D69" s="34"/>
      <c r="E69" s="31"/>
    </row>
    <row r="70" spans="1:5" x14ac:dyDescent="0.2">
      <c r="A70" s="31"/>
      <c r="B70" s="31"/>
      <c r="C70" s="34"/>
      <c r="D70" s="34"/>
      <c r="E70" s="31"/>
    </row>
    <row r="71" spans="1:5" x14ac:dyDescent="0.2">
      <c r="A71" s="31"/>
      <c r="B71" s="31"/>
      <c r="C71" s="34"/>
      <c r="D71" s="34"/>
      <c r="E71" s="31"/>
    </row>
    <row r="72" spans="1:5" x14ac:dyDescent="0.2">
      <c r="A72" s="31"/>
      <c r="B72" s="31"/>
      <c r="C72" s="34"/>
      <c r="D72" s="34"/>
      <c r="E72" s="31"/>
    </row>
    <row r="73" spans="1:5" x14ac:dyDescent="0.2">
      <c r="A73" s="31"/>
      <c r="B73" s="31"/>
      <c r="C73" s="34"/>
      <c r="D73" s="34"/>
      <c r="E73" s="31"/>
    </row>
    <row r="74" spans="1:5" x14ac:dyDescent="0.2">
      <c r="A74" s="31"/>
      <c r="B74" s="31"/>
      <c r="C74" s="34"/>
      <c r="D74" s="34"/>
      <c r="E74" s="31"/>
    </row>
    <row r="75" spans="1:5" x14ac:dyDescent="0.2">
      <c r="A75" s="31"/>
      <c r="B75" s="31"/>
      <c r="C75" s="34"/>
      <c r="D75" s="34"/>
      <c r="E75" s="31"/>
    </row>
    <row r="76" spans="1:5" x14ac:dyDescent="0.2">
      <c r="A76" s="31"/>
      <c r="B76" s="31"/>
      <c r="C76" s="34"/>
      <c r="D76" s="34"/>
      <c r="E76" s="31"/>
    </row>
    <row r="77" spans="1:5" x14ac:dyDescent="0.2">
      <c r="A77" s="31"/>
      <c r="B77" s="31"/>
      <c r="C77" s="34"/>
      <c r="D77" s="34"/>
      <c r="E77" s="31"/>
    </row>
    <row r="78" spans="1:5" x14ac:dyDescent="0.2">
      <c r="A78" s="31"/>
      <c r="B78" s="31"/>
      <c r="C78" s="34"/>
      <c r="D78" s="34"/>
      <c r="E78" s="31"/>
    </row>
    <row r="79" spans="1:5" x14ac:dyDescent="0.2">
      <c r="A79" s="31"/>
      <c r="B79" s="31"/>
      <c r="C79" s="34"/>
      <c r="D79" s="34"/>
      <c r="E79" s="31"/>
    </row>
    <row r="80" spans="1:5" x14ac:dyDescent="0.2">
      <c r="A80" s="31"/>
      <c r="B80" s="31"/>
      <c r="C80" s="34"/>
      <c r="D80" s="34"/>
      <c r="E80" s="31"/>
    </row>
    <row r="81" spans="1:12" x14ac:dyDescent="0.2">
      <c r="A81" s="31"/>
      <c r="B81" s="31"/>
      <c r="C81" s="34"/>
      <c r="D81" s="34"/>
      <c r="E81" s="31"/>
    </row>
    <row r="82" spans="1:12" x14ac:dyDescent="0.2">
      <c r="A82" s="31"/>
      <c r="B82" s="31"/>
      <c r="C82" s="34"/>
      <c r="D82" s="34"/>
      <c r="E82" s="31"/>
      <c r="L82" s="53"/>
    </row>
    <row r="83" spans="1:12" x14ac:dyDescent="0.2">
      <c r="A83" s="31"/>
      <c r="B83" s="31"/>
      <c r="C83" s="34"/>
      <c r="D83" s="34"/>
      <c r="E83" s="31"/>
    </row>
    <row r="84" spans="1:12" x14ac:dyDescent="0.2">
      <c r="A84" s="31"/>
      <c r="B84" s="31"/>
      <c r="C84" s="34"/>
      <c r="D84" s="34"/>
      <c r="E84" s="31"/>
    </row>
    <row r="85" spans="1:12" x14ac:dyDescent="0.2">
      <c r="A85" s="31"/>
      <c r="B85" s="31"/>
      <c r="C85" s="34"/>
      <c r="D85" s="34"/>
      <c r="E85" s="31"/>
    </row>
    <row r="86" spans="1:12" x14ac:dyDescent="0.2">
      <c r="A86" s="31"/>
      <c r="B86" s="31"/>
      <c r="C86" s="34"/>
      <c r="D86" s="34"/>
      <c r="E86" s="31"/>
    </row>
    <row r="87" spans="1:12" x14ac:dyDescent="0.2">
      <c r="A87" s="31"/>
      <c r="B87" s="31"/>
      <c r="C87" s="34"/>
      <c r="D87" s="34"/>
      <c r="E87" s="31"/>
      <c r="I87" s="51"/>
    </row>
    <row r="88" spans="1:12" x14ac:dyDescent="0.2">
      <c r="A88" s="31"/>
      <c r="B88" s="31"/>
      <c r="C88" s="34"/>
      <c r="D88" s="34"/>
      <c r="E88" s="31"/>
    </row>
    <row r="89" spans="1:12" x14ac:dyDescent="0.2">
      <c r="A89" s="31"/>
      <c r="B89" s="31"/>
      <c r="C89" s="34"/>
      <c r="D89" s="34"/>
      <c r="E89" s="31"/>
    </row>
    <row r="90" spans="1:12" x14ac:dyDescent="0.2">
      <c r="A90" s="31"/>
      <c r="B90" s="31"/>
      <c r="C90" s="34"/>
      <c r="D90" s="34"/>
      <c r="E90" s="31"/>
    </row>
    <row r="91" spans="1:12" x14ac:dyDescent="0.2">
      <c r="A91" s="31"/>
      <c r="B91" s="31"/>
      <c r="C91" s="34"/>
      <c r="D91" s="34"/>
      <c r="E91" s="31"/>
    </row>
    <row r="92" spans="1:12" x14ac:dyDescent="0.2">
      <c r="A92" s="31"/>
      <c r="B92" s="31"/>
      <c r="C92" s="34"/>
      <c r="D92" s="34"/>
      <c r="E92" s="31"/>
    </row>
    <row r="93" spans="1:12" x14ac:dyDescent="0.2">
      <c r="A93" s="34"/>
      <c r="B93" s="34"/>
      <c r="C93" s="34"/>
      <c r="D93" s="34"/>
      <c r="E93" s="34"/>
    </row>
    <row r="95" spans="1:12" ht="409.5" customHeight="1" x14ac:dyDescent="0.2">
      <c r="A95" s="55" t="s">
        <v>232</v>
      </c>
      <c r="B95" s="55"/>
      <c r="C95" s="55"/>
      <c r="D95" s="55"/>
      <c r="E95" s="55"/>
    </row>
  </sheetData>
  <mergeCells count="2">
    <mergeCell ref="A3:B3"/>
    <mergeCell ref="A95:E95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showGridLines="0" zoomScaleNormal="100" workbookViewId="0">
      <selection activeCell="C16" sqref="C16"/>
    </sheetView>
  </sheetViews>
  <sheetFormatPr baseColWidth="10" defaultColWidth="11.453125" defaultRowHeight="10" x14ac:dyDescent="0.25"/>
  <cols>
    <col min="1" max="1" width="3.6328125" style="19" customWidth="1"/>
    <col min="2" max="3" width="50.6328125" style="19" customWidth="1"/>
    <col min="4" max="16384" width="11.453125" style="19"/>
  </cols>
  <sheetData>
    <row r="1" spans="2:7" ht="17.25" customHeight="1" x14ac:dyDescent="0.25">
      <c r="B1" s="58" t="s">
        <v>230</v>
      </c>
      <c r="C1" s="58"/>
    </row>
    <row r="2" spans="2:7" ht="10.5" x14ac:dyDescent="0.25">
      <c r="B2" s="43"/>
      <c r="C2" s="43"/>
    </row>
    <row r="3" spans="2:7" ht="15" customHeight="1" x14ac:dyDescent="0.25">
      <c r="B3" s="1" t="s">
        <v>207</v>
      </c>
      <c r="C3" s="2" t="s">
        <v>203</v>
      </c>
    </row>
    <row r="4" spans="2:7" ht="15" customHeight="1" x14ac:dyDescent="0.25">
      <c r="B4" s="59" t="s">
        <v>204</v>
      </c>
      <c r="C4" s="56" t="s">
        <v>228</v>
      </c>
    </row>
    <row r="5" spans="2:7" ht="72" customHeight="1" x14ac:dyDescent="0.25">
      <c r="B5" s="59"/>
      <c r="C5" s="57"/>
      <c r="G5" s="48"/>
    </row>
    <row r="6" spans="2:7" ht="15" customHeight="1" x14ac:dyDescent="0.25">
      <c r="B6" s="44" t="s">
        <v>206</v>
      </c>
      <c r="C6" s="4" t="s">
        <v>211</v>
      </c>
    </row>
    <row r="7" spans="2:7" ht="36" customHeight="1" x14ac:dyDescent="0.25">
      <c r="B7" s="44" t="s">
        <v>215</v>
      </c>
      <c r="C7" s="30" t="s">
        <v>213</v>
      </c>
    </row>
    <row r="10" spans="2:7" ht="10.5" x14ac:dyDescent="0.25">
      <c r="B10" s="19" t="s">
        <v>229</v>
      </c>
    </row>
    <row r="17" spans="2:5" ht="12.75" customHeight="1" x14ac:dyDescent="0.25">
      <c r="B17" s="60"/>
      <c r="C17" s="60"/>
      <c r="D17" s="60"/>
      <c r="E17" s="60"/>
    </row>
    <row r="18" spans="2:5" x14ac:dyDescent="0.25">
      <c r="B18" s="60"/>
      <c r="C18" s="60"/>
      <c r="D18" s="60"/>
      <c r="E18" s="60"/>
    </row>
    <row r="19" spans="2:5" x14ac:dyDescent="0.25">
      <c r="B19" s="60"/>
      <c r="C19" s="60"/>
      <c r="D19" s="60"/>
      <c r="E19" s="60"/>
    </row>
    <row r="20" spans="2:5" x14ac:dyDescent="0.25">
      <c r="B20" s="60"/>
      <c r="C20" s="60"/>
      <c r="D20" s="60"/>
      <c r="E20" s="60"/>
    </row>
    <row r="21" spans="2:5" ht="15" customHeight="1" x14ac:dyDescent="0.25">
      <c r="B21" s="60"/>
      <c r="C21" s="60"/>
      <c r="D21" s="60"/>
      <c r="E21" s="60"/>
    </row>
    <row r="22" spans="2:5" x14ac:dyDescent="0.25">
      <c r="B22" s="60"/>
      <c r="C22" s="60"/>
      <c r="D22" s="60"/>
      <c r="E22" s="60"/>
    </row>
    <row r="23" spans="2:5" x14ac:dyDescent="0.25">
      <c r="B23" s="60"/>
      <c r="C23" s="60"/>
      <c r="D23" s="60"/>
      <c r="E23" s="60"/>
    </row>
    <row r="24" spans="2:5" x14ac:dyDescent="0.25">
      <c r="B24" s="60"/>
      <c r="C24" s="60"/>
      <c r="D24" s="60"/>
      <c r="E24" s="60"/>
    </row>
    <row r="25" spans="2:5" x14ac:dyDescent="0.25">
      <c r="B25" s="60"/>
      <c r="C25" s="60"/>
      <c r="D25" s="60"/>
      <c r="E25" s="60"/>
    </row>
    <row r="26" spans="2:5" x14ac:dyDescent="0.25">
      <c r="B26" s="60"/>
      <c r="C26" s="60"/>
      <c r="D26" s="60"/>
      <c r="E26" s="60"/>
    </row>
  </sheetData>
  <mergeCells count="4">
    <mergeCell ref="C4:C5"/>
    <mergeCell ref="B1:C1"/>
    <mergeCell ref="B4:B5"/>
    <mergeCell ref="B17:E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7"/>
  <sheetViews>
    <sheetView showGridLines="0" zoomScaleNormal="100" workbookViewId="0">
      <selection activeCell="E10" sqref="E10"/>
    </sheetView>
  </sheetViews>
  <sheetFormatPr baseColWidth="10" defaultColWidth="11.453125" defaultRowHeight="10" x14ac:dyDescent="0.25"/>
  <cols>
    <col min="1" max="1" width="3.6328125" style="19" customWidth="1"/>
    <col min="2" max="2" width="41.453125" style="19" customWidth="1"/>
    <col min="3" max="3" width="17.453125" style="19" customWidth="1"/>
    <col min="4" max="16384" width="11.453125" style="19"/>
  </cols>
  <sheetData>
    <row r="1" spans="2:5" ht="11.25" customHeight="1" x14ac:dyDescent="0.25">
      <c r="B1" s="61" t="s">
        <v>227</v>
      </c>
      <c r="C1" s="61"/>
      <c r="D1" s="61"/>
      <c r="E1" s="61"/>
    </row>
    <row r="2" spans="2:5" ht="10.5" x14ac:dyDescent="0.25">
      <c r="B2" s="36"/>
      <c r="C2" s="24"/>
    </row>
    <row r="3" spans="2:5" x14ac:dyDescent="0.25">
      <c r="B3" s="62" t="s">
        <v>197</v>
      </c>
      <c r="C3" s="62"/>
    </row>
    <row r="4" spans="2:5" x14ac:dyDescent="0.25">
      <c r="C4" s="25"/>
    </row>
    <row r="5" spans="2:5" ht="15" customHeight="1" x14ac:dyDescent="0.25">
      <c r="B5" s="2" t="s">
        <v>234</v>
      </c>
      <c r="C5" s="29" t="s">
        <v>233</v>
      </c>
    </row>
    <row r="6" spans="2:5" ht="15" customHeight="1" x14ac:dyDescent="0.25">
      <c r="B6" s="13" t="s">
        <v>212</v>
      </c>
      <c r="C6" s="12">
        <v>100200</v>
      </c>
    </row>
    <row r="7" spans="2:5" ht="10.5" x14ac:dyDescent="0.25">
      <c r="B7" s="14" t="s">
        <v>214</v>
      </c>
      <c r="C7" s="15"/>
    </row>
    <row r="8" spans="2:5" ht="15" customHeight="1" x14ac:dyDescent="0.25">
      <c r="B8" s="16" t="s">
        <v>198</v>
      </c>
      <c r="C8" s="17">
        <v>81</v>
      </c>
    </row>
    <row r="9" spans="2:5" ht="15" customHeight="1" x14ac:dyDescent="0.25">
      <c r="B9" s="16" t="s">
        <v>199</v>
      </c>
      <c r="C9" s="17">
        <v>7</v>
      </c>
    </row>
    <row r="10" spans="2:5" ht="15" customHeight="1" x14ac:dyDescent="0.25">
      <c r="B10" s="16" t="s">
        <v>200</v>
      </c>
      <c r="C10" s="17">
        <v>5</v>
      </c>
    </row>
    <row r="11" spans="2:5" ht="15" customHeight="1" x14ac:dyDescent="0.25">
      <c r="B11" s="16" t="s">
        <v>201</v>
      </c>
      <c r="C11" s="17">
        <v>4</v>
      </c>
    </row>
    <row r="12" spans="2:5" ht="15" customHeight="1" x14ac:dyDescent="0.25">
      <c r="B12" s="18" t="s">
        <v>202</v>
      </c>
      <c r="C12" s="35">
        <v>3</v>
      </c>
    </row>
    <row r="14" spans="2:5" ht="62.25" customHeight="1" x14ac:dyDescent="0.25">
      <c r="B14" s="37" t="s">
        <v>226</v>
      </c>
      <c r="C14" s="38"/>
    </row>
    <row r="17" spans="10:10" x14ac:dyDescent="0.25">
      <c r="J17" s="26"/>
    </row>
  </sheetData>
  <mergeCells count="2">
    <mergeCell ref="B1:E1"/>
    <mergeCell ref="B3:C3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44"/>
  <sheetViews>
    <sheetView showGridLines="0" zoomScaleNormal="100" workbookViewId="0">
      <selection activeCell="C10" sqref="C10"/>
    </sheetView>
  </sheetViews>
  <sheetFormatPr baseColWidth="10" defaultColWidth="11.453125" defaultRowHeight="10" x14ac:dyDescent="0.25"/>
  <cols>
    <col min="1" max="1" width="3.6328125" style="19" customWidth="1"/>
    <col min="2" max="2" width="41.453125" style="19" customWidth="1"/>
    <col min="3" max="5" width="17.453125" style="19" customWidth="1"/>
    <col min="6" max="6" width="15.36328125" style="19" customWidth="1"/>
    <col min="7" max="16384" width="11.453125" style="19"/>
  </cols>
  <sheetData>
    <row r="1" spans="2:13" ht="11.25" customHeight="1" x14ac:dyDescent="0.25">
      <c r="B1" s="61" t="s">
        <v>223</v>
      </c>
      <c r="C1" s="61"/>
      <c r="D1" s="61"/>
      <c r="E1" s="61"/>
      <c r="F1" s="61"/>
      <c r="G1" s="61"/>
      <c r="H1" s="61"/>
    </row>
    <row r="2" spans="2:13" ht="10.5" x14ac:dyDescent="0.25">
      <c r="B2" s="45"/>
      <c r="C2" s="45"/>
      <c r="D2" s="24"/>
      <c r="E2" s="24"/>
    </row>
    <row r="4" spans="2:13" x14ac:dyDescent="0.25">
      <c r="D4" s="25"/>
      <c r="E4" s="25"/>
      <c r="F4" s="25" t="s">
        <v>197</v>
      </c>
    </row>
    <row r="5" spans="2:13" ht="15" customHeight="1" x14ac:dyDescent="0.25">
      <c r="B5" s="11"/>
      <c r="C5" s="47">
        <v>2016</v>
      </c>
      <c r="D5" s="47">
        <v>2017</v>
      </c>
      <c r="E5" s="47">
        <v>2018</v>
      </c>
      <c r="F5" s="47">
        <v>2019</v>
      </c>
    </row>
    <row r="6" spans="2:13" ht="15" customHeight="1" x14ac:dyDescent="0.25">
      <c r="B6" s="13" t="s">
        <v>220</v>
      </c>
      <c r="C6" s="65">
        <v>69.599999999999994</v>
      </c>
      <c r="D6" s="65">
        <v>82.2</v>
      </c>
      <c r="E6" s="65">
        <v>97.8</v>
      </c>
      <c r="F6" s="65">
        <v>105.872</v>
      </c>
    </row>
    <row r="7" spans="2:13" ht="15" customHeight="1" x14ac:dyDescent="0.25">
      <c r="B7" s="13" t="s">
        <v>221</v>
      </c>
      <c r="C7" s="66">
        <v>76.099999999999994</v>
      </c>
      <c r="D7" s="66">
        <v>86.8</v>
      </c>
      <c r="E7" s="66">
        <v>100.2</v>
      </c>
      <c r="F7" s="66">
        <v>108.2</v>
      </c>
    </row>
    <row r="9" spans="2:13" ht="62.25" customHeight="1" x14ac:dyDescent="0.25">
      <c r="B9" s="63" t="s">
        <v>222</v>
      </c>
      <c r="C9" s="64"/>
      <c r="D9" s="64"/>
      <c r="E9" s="46"/>
    </row>
    <row r="12" spans="2:13" x14ac:dyDescent="0.25">
      <c r="M12" s="26"/>
    </row>
    <row r="44" spans="6:6" x14ac:dyDescent="0.25">
      <c r="F44" s="28"/>
    </row>
  </sheetData>
  <mergeCells count="2">
    <mergeCell ref="B1:H1"/>
    <mergeCell ref="B9:D9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13"/>
  <sheetViews>
    <sheetView showGridLines="0" tabSelected="1" topLeftCell="A103" zoomScaleNormal="100" workbookViewId="0">
      <selection activeCell="A2" sqref="A2"/>
    </sheetView>
  </sheetViews>
  <sheetFormatPr baseColWidth="10" defaultColWidth="11.453125" defaultRowHeight="10" x14ac:dyDescent="0.25"/>
  <cols>
    <col min="1" max="1" width="3.6328125" style="19" customWidth="1"/>
    <col min="2" max="2" width="8.6328125" style="19" customWidth="1"/>
    <col min="3" max="3" width="20.6328125" style="19" customWidth="1"/>
    <col min="4" max="4" width="12.6328125" style="19" customWidth="1"/>
    <col min="5" max="5" width="20.6328125" style="42" customWidth="1"/>
    <col min="6" max="6" width="15.6328125" style="19" customWidth="1"/>
    <col min="7" max="7" width="5.1796875" style="19" customWidth="1"/>
    <col min="8" max="16384" width="11.453125" style="19"/>
  </cols>
  <sheetData>
    <row r="1" spans="2:7" ht="10.5" x14ac:dyDescent="0.25">
      <c r="B1" s="58" t="s">
        <v>225</v>
      </c>
      <c r="C1" s="58"/>
      <c r="D1" s="58"/>
      <c r="E1" s="58"/>
      <c r="F1" s="58"/>
    </row>
    <row r="2" spans="2:7" ht="10.5" x14ac:dyDescent="0.25">
      <c r="B2" s="20"/>
      <c r="C2" s="20"/>
      <c r="D2" s="20"/>
      <c r="E2" s="39"/>
      <c r="F2" s="20"/>
    </row>
    <row r="3" spans="2:7" ht="15" customHeight="1" x14ac:dyDescent="0.25">
      <c r="B3" s="5" t="s">
        <v>0</v>
      </c>
      <c r="C3" s="5" t="s">
        <v>208</v>
      </c>
      <c r="D3" s="5" t="s">
        <v>196</v>
      </c>
      <c r="E3" s="40" t="s">
        <v>209</v>
      </c>
      <c r="F3" s="1" t="s">
        <v>205</v>
      </c>
      <c r="G3" s="21"/>
    </row>
    <row r="4" spans="2:7" ht="15" customHeight="1" x14ac:dyDescent="0.25">
      <c r="B4" s="6" t="s">
        <v>1</v>
      </c>
      <c r="C4" s="7" t="s">
        <v>2</v>
      </c>
      <c r="D4" s="22">
        <v>525</v>
      </c>
      <c r="E4" s="41">
        <v>406737</v>
      </c>
      <c r="F4" s="8">
        <f>D4/E4*1000</f>
        <v>1.2907603684936457</v>
      </c>
      <c r="G4" s="23"/>
    </row>
    <row r="5" spans="2:7" ht="15" customHeight="1" x14ac:dyDescent="0.25">
      <c r="B5" s="6" t="s">
        <v>3</v>
      </c>
      <c r="C5" s="7" t="s">
        <v>4</v>
      </c>
      <c r="D5" s="22">
        <v>443</v>
      </c>
      <c r="E5" s="41">
        <v>320086</v>
      </c>
      <c r="F5" s="8">
        <f t="shared" ref="F5:F68" si="0">D5/E5*1000</f>
        <v>1.3840030491805326</v>
      </c>
      <c r="G5" s="23"/>
    </row>
    <row r="6" spans="2:7" ht="15" customHeight="1" x14ac:dyDescent="0.25">
      <c r="B6" s="9" t="s">
        <v>5</v>
      </c>
      <c r="C6" s="3" t="s">
        <v>6</v>
      </c>
      <c r="D6" s="22">
        <v>447</v>
      </c>
      <c r="E6" s="41">
        <v>190993</v>
      </c>
      <c r="F6" s="8">
        <f t="shared" si="0"/>
        <v>2.3403999099443435</v>
      </c>
      <c r="G6" s="23"/>
    </row>
    <row r="7" spans="2:7" ht="15" customHeight="1" x14ac:dyDescent="0.25">
      <c r="B7" s="6" t="s">
        <v>7</v>
      </c>
      <c r="C7" s="7" t="s">
        <v>8</v>
      </c>
      <c r="D7" s="22">
        <v>219</v>
      </c>
      <c r="E7" s="41">
        <v>95853</v>
      </c>
      <c r="F7" s="8">
        <f t="shared" si="0"/>
        <v>2.2847485211730461</v>
      </c>
      <c r="G7" s="23"/>
    </row>
    <row r="8" spans="2:7" ht="15" customHeight="1" x14ac:dyDescent="0.25">
      <c r="B8" s="6" t="s">
        <v>9</v>
      </c>
      <c r="C8" s="7" t="s">
        <v>10</v>
      </c>
      <c r="D8" s="22">
        <v>157</v>
      </c>
      <c r="E8" s="41">
        <v>83666</v>
      </c>
      <c r="F8" s="8">
        <f t="shared" si="0"/>
        <v>1.876508976167141</v>
      </c>
      <c r="G8" s="23"/>
    </row>
    <row r="9" spans="2:7" ht="15" customHeight="1" x14ac:dyDescent="0.25">
      <c r="B9" s="6" t="s">
        <v>11</v>
      </c>
      <c r="C9" s="7" t="s">
        <v>12</v>
      </c>
      <c r="D9" s="22">
        <v>1087</v>
      </c>
      <c r="E9" s="41">
        <v>643882</v>
      </c>
      <c r="F9" s="8">
        <f t="shared" si="0"/>
        <v>1.6881975268760425</v>
      </c>
      <c r="G9" s="23"/>
    </row>
    <row r="10" spans="2:7" ht="15" customHeight="1" x14ac:dyDescent="0.25">
      <c r="B10" s="6" t="s">
        <v>13</v>
      </c>
      <c r="C10" s="7" t="s">
        <v>14</v>
      </c>
      <c r="D10" s="22">
        <v>127</v>
      </c>
      <c r="E10" s="41">
        <v>191364</v>
      </c>
      <c r="F10" s="8">
        <f t="shared" si="0"/>
        <v>0.66365669613929479</v>
      </c>
      <c r="G10" s="23"/>
    </row>
    <row r="11" spans="2:7" ht="15" customHeight="1" x14ac:dyDescent="0.25">
      <c r="B11" s="6" t="s">
        <v>15</v>
      </c>
      <c r="C11" s="7" t="s">
        <v>16</v>
      </c>
      <c r="D11" s="22">
        <v>213</v>
      </c>
      <c r="E11" s="41">
        <v>163235</v>
      </c>
      <c r="F11" s="8">
        <f t="shared" si="0"/>
        <v>1.3048672159769659</v>
      </c>
      <c r="G11" s="23"/>
    </row>
    <row r="12" spans="2:7" ht="15" customHeight="1" x14ac:dyDescent="0.25">
      <c r="B12" s="6" t="s">
        <v>17</v>
      </c>
      <c r="C12" s="7" t="s">
        <v>18</v>
      </c>
      <c r="D12" s="22">
        <v>91</v>
      </c>
      <c r="E12" s="41">
        <v>88923</v>
      </c>
      <c r="F12" s="8">
        <f t="shared" si="0"/>
        <v>1.0233572866412515</v>
      </c>
      <c r="G12" s="23"/>
    </row>
    <row r="13" spans="2:7" ht="15" customHeight="1" x14ac:dyDescent="0.25">
      <c r="B13" s="6" t="s">
        <v>19</v>
      </c>
      <c r="C13" s="7" t="s">
        <v>20</v>
      </c>
      <c r="D13" s="22">
        <v>445</v>
      </c>
      <c r="E13" s="41">
        <v>186871</v>
      </c>
      <c r="F13" s="8">
        <f t="shared" si="0"/>
        <v>2.3813218744481488</v>
      </c>
      <c r="G13" s="23"/>
    </row>
    <row r="14" spans="2:7" ht="15" customHeight="1" x14ac:dyDescent="0.25">
      <c r="B14" s="6" t="s">
        <v>21</v>
      </c>
      <c r="C14" s="7" t="s">
        <v>22</v>
      </c>
      <c r="D14" s="22">
        <v>183</v>
      </c>
      <c r="E14" s="41">
        <v>214477</v>
      </c>
      <c r="F14" s="8">
        <f t="shared" si="0"/>
        <v>0.85323834257286324</v>
      </c>
      <c r="G14" s="23"/>
    </row>
    <row r="15" spans="2:7" ht="15" customHeight="1" x14ac:dyDescent="0.25">
      <c r="B15" s="6" t="s">
        <v>23</v>
      </c>
      <c r="C15" s="7" t="s">
        <v>24</v>
      </c>
      <c r="D15" s="22">
        <v>123</v>
      </c>
      <c r="E15" s="41">
        <v>159562</v>
      </c>
      <c r="F15" s="8">
        <f t="shared" si="0"/>
        <v>0.77086022987929459</v>
      </c>
      <c r="G15" s="23"/>
    </row>
    <row r="16" spans="2:7" ht="15" customHeight="1" x14ac:dyDescent="0.25">
      <c r="B16" s="6" t="s">
        <v>25</v>
      </c>
      <c r="C16" s="7" t="s">
        <v>26</v>
      </c>
      <c r="D16" s="22">
        <v>3970</v>
      </c>
      <c r="E16" s="41">
        <v>1253310</v>
      </c>
      <c r="F16" s="8">
        <f t="shared" si="0"/>
        <v>3.1676121629923961</v>
      </c>
      <c r="G16" s="23"/>
    </row>
    <row r="17" spans="2:7" ht="15" customHeight="1" x14ac:dyDescent="0.25">
      <c r="B17" s="6" t="s">
        <v>27</v>
      </c>
      <c r="C17" s="7" t="s">
        <v>28</v>
      </c>
      <c r="D17" s="22">
        <v>844</v>
      </c>
      <c r="E17" s="41">
        <v>423976</v>
      </c>
      <c r="F17" s="8">
        <f t="shared" si="0"/>
        <v>1.9906787176632639</v>
      </c>
      <c r="G17" s="23"/>
    </row>
    <row r="18" spans="2:7" ht="15" customHeight="1" x14ac:dyDescent="0.25">
      <c r="B18" s="6" t="s">
        <v>29</v>
      </c>
      <c r="C18" s="7" t="s">
        <v>30</v>
      </c>
      <c r="D18" s="22">
        <v>89</v>
      </c>
      <c r="E18" s="41">
        <v>82725</v>
      </c>
      <c r="F18" s="8">
        <f t="shared" si="0"/>
        <v>1.0758537322453914</v>
      </c>
      <c r="G18" s="23"/>
    </row>
    <row r="19" spans="2:7" ht="15" customHeight="1" x14ac:dyDescent="0.25">
      <c r="B19" s="6" t="s">
        <v>31</v>
      </c>
      <c r="C19" s="7" t="s">
        <v>32</v>
      </c>
      <c r="D19" s="22">
        <v>276</v>
      </c>
      <c r="E19" s="41">
        <v>206632</v>
      </c>
      <c r="F19" s="8">
        <f t="shared" si="0"/>
        <v>1.3357079252003563</v>
      </c>
      <c r="G19" s="23"/>
    </row>
    <row r="20" spans="2:7" ht="15" customHeight="1" x14ac:dyDescent="0.25">
      <c r="B20" s="6" t="s">
        <v>33</v>
      </c>
      <c r="C20" s="7" t="s">
        <v>34</v>
      </c>
      <c r="D20" s="22">
        <v>311</v>
      </c>
      <c r="E20" s="41">
        <v>370182</v>
      </c>
      <c r="F20" s="8">
        <f t="shared" si="0"/>
        <v>0.84012728873905274</v>
      </c>
      <c r="G20" s="23"/>
    </row>
    <row r="21" spans="2:7" ht="15" customHeight="1" x14ac:dyDescent="0.25">
      <c r="B21" s="6" t="s">
        <v>35</v>
      </c>
      <c r="C21" s="7" t="s">
        <v>36</v>
      </c>
      <c r="D21" s="22">
        <v>313</v>
      </c>
      <c r="E21" s="41">
        <v>174002</v>
      </c>
      <c r="F21" s="8">
        <f t="shared" si="0"/>
        <v>1.7988298985069138</v>
      </c>
      <c r="G21" s="23"/>
    </row>
    <row r="22" spans="2:7" ht="15" customHeight="1" x14ac:dyDescent="0.25">
      <c r="B22" s="6" t="s">
        <v>37</v>
      </c>
      <c r="C22" s="7" t="s">
        <v>38</v>
      </c>
      <c r="D22" s="22">
        <v>148</v>
      </c>
      <c r="E22" s="41">
        <v>139284</v>
      </c>
      <c r="F22" s="8">
        <f t="shared" si="0"/>
        <v>1.0625771804370927</v>
      </c>
      <c r="G22" s="23"/>
    </row>
    <row r="23" spans="2:7" ht="15" customHeight="1" x14ac:dyDescent="0.25">
      <c r="B23" s="10" t="s">
        <v>39</v>
      </c>
      <c r="C23" s="7" t="s">
        <v>40</v>
      </c>
      <c r="D23" s="22">
        <v>0</v>
      </c>
      <c r="E23" s="41">
        <v>97776</v>
      </c>
      <c r="F23" s="8">
        <f t="shared" si="0"/>
        <v>0</v>
      </c>
      <c r="G23" s="23"/>
    </row>
    <row r="24" spans="2:7" ht="15" customHeight="1" x14ac:dyDescent="0.25">
      <c r="B24" s="10" t="s">
        <v>41</v>
      </c>
      <c r="C24" s="7" t="s">
        <v>42</v>
      </c>
      <c r="D24" s="22">
        <v>0</v>
      </c>
      <c r="E24" s="41">
        <v>111004</v>
      </c>
      <c r="F24" s="8">
        <f t="shared" si="0"/>
        <v>0</v>
      </c>
      <c r="G24" s="23"/>
    </row>
    <row r="25" spans="2:7" ht="15" customHeight="1" x14ac:dyDescent="0.25">
      <c r="B25" s="6" t="s">
        <v>43</v>
      </c>
      <c r="C25" s="7" t="s">
        <v>44</v>
      </c>
      <c r="D25" s="22">
        <v>763</v>
      </c>
      <c r="E25" s="41">
        <v>333664</v>
      </c>
      <c r="F25" s="8">
        <f t="shared" si="0"/>
        <v>2.2867315622902082</v>
      </c>
      <c r="G25" s="23"/>
    </row>
    <row r="26" spans="2:7" ht="15" customHeight="1" x14ac:dyDescent="0.25">
      <c r="B26" s="6" t="s">
        <v>45</v>
      </c>
      <c r="C26" s="7" t="s">
        <v>46</v>
      </c>
      <c r="D26" s="22">
        <v>403</v>
      </c>
      <c r="E26" s="41">
        <v>342061</v>
      </c>
      <c r="F26" s="8">
        <f t="shared" si="0"/>
        <v>1.178152434799641</v>
      </c>
      <c r="G26" s="23"/>
    </row>
    <row r="27" spans="2:7" ht="15" customHeight="1" x14ac:dyDescent="0.25">
      <c r="B27" s="6" t="s">
        <v>47</v>
      </c>
      <c r="C27" s="7" t="s">
        <v>48</v>
      </c>
      <c r="D27" s="22">
        <v>110</v>
      </c>
      <c r="E27" s="41">
        <v>66018</v>
      </c>
      <c r="F27" s="8">
        <f t="shared" si="0"/>
        <v>1.6662122451452634</v>
      </c>
      <c r="G27" s="23"/>
    </row>
    <row r="28" spans="2:7" ht="15" customHeight="1" x14ac:dyDescent="0.25">
      <c r="B28" s="6" t="s">
        <v>49</v>
      </c>
      <c r="C28" s="7" t="s">
        <v>50</v>
      </c>
      <c r="D28" s="22">
        <v>239</v>
      </c>
      <c r="E28" s="41">
        <v>232811</v>
      </c>
      <c r="F28" s="8">
        <f t="shared" si="0"/>
        <v>1.026583795439219</v>
      </c>
      <c r="G28" s="23"/>
    </row>
    <row r="29" spans="2:7" ht="15" customHeight="1" x14ac:dyDescent="0.25">
      <c r="B29" s="6" t="s">
        <v>51</v>
      </c>
      <c r="C29" s="7" t="s">
        <v>52</v>
      </c>
      <c r="D29" s="22">
        <v>509</v>
      </c>
      <c r="E29" s="41">
        <v>333758</v>
      </c>
      <c r="F29" s="8">
        <f t="shared" si="0"/>
        <v>1.5250570772835408</v>
      </c>
      <c r="G29" s="23"/>
    </row>
    <row r="30" spans="2:7" ht="15" customHeight="1" x14ac:dyDescent="0.25">
      <c r="B30" s="6" t="s">
        <v>53</v>
      </c>
      <c r="C30" s="7" t="s">
        <v>54</v>
      </c>
      <c r="D30" s="22">
        <v>408</v>
      </c>
      <c r="E30" s="41">
        <v>308387</v>
      </c>
      <c r="F30" s="8">
        <f t="shared" si="0"/>
        <v>1.3230129674726885</v>
      </c>
      <c r="G30" s="23"/>
    </row>
    <row r="31" spans="2:7" ht="15" customHeight="1" x14ac:dyDescent="0.25">
      <c r="B31" s="6" t="s">
        <v>55</v>
      </c>
      <c r="C31" s="7" t="s">
        <v>56</v>
      </c>
      <c r="D31" s="22">
        <v>556</v>
      </c>
      <c r="E31" s="41">
        <v>367238</v>
      </c>
      <c r="F31" s="8">
        <f t="shared" si="0"/>
        <v>1.5140045420136261</v>
      </c>
      <c r="G31" s="23"/>
    </row>
    <row r="32" spans="2:7" ht="15" customHeight="1" x14ac:dyDescent="0.25">
      <c r="B32" s="6" t="s">
        <v>57</v>
      </c>
      <c r="C32" s="7" t="s">
        <v>58</v>
      </c>
      <c r="D32" s="22">
        <v>312</v>
      </c>
      <c r="E32" s="41">
        <v>258467</v>
      </c>
      <c r="F32" s="8">
        <f t="shared" si="0"/>
        <v>1.2071173496036245</v>
      </c>
      <c r="G32" s="23"/>
    </row>
    <row r="33" spans="2:7" ht="15" customHeight="1" x14ac:dyDescent="0.25">
      <c r="B33" s="6" t="s">
        <v>59</v>
      </c>
      <c r="C33" s="7" t="s">
        <v>60</v>
      </c>
      <c r="D33" s="22">
        <v>565</v>
      </c>
      <c r="E33" s="41">
        <v>549606</v>
      </c>
      <c r="F33" s="8">
        <f t="shared" si="0"/>
        <v>1.0280091556496835</v>
      </c>
      <c r="G33" s="23"/>
    </row>
    <row r="34" spans="2:7" ht="15" customHeight="1" x14ac:dyDescent="0.25">
      <c r="B34" s="6" t="s">
        <v>61</v>
      </c>
      <c r="C34" s="7" t="s">
        <v>62</v>
      </c>
      <c r="D34" s="22">
        <v>343</v>
      </c>
      <c r="E34" s="41">
        <v>446569</v>
      </c>
      <c r="F34" s="8">
        <f t="shared" si="0"/>
        <v>0.768078393260616</v>
      </c>
      <c r="G34" s="23"/>
    </row>
    <row r="35" spans="2:7" ht="15" customHeight="1" x14ac:dyDescent="0.25">
      <c r="B35" s="6" t="s">
        <v>63</v>
      </c>
      <c r="C35" s="7" t="s">
        <v>64</v>
      </c>
      <c r="D35" s="22">
        <v>2191</v>
      </c>
      <c r="E35" s="41">
        <v>914062</v>
      </c>
      <c r="F35" s="8">
        <f t="shared" si="0"/>
        <v>2.3969927641669821</v>
      </c>
      <c r="G35" s="23"/>
    </row>
    <row r="36" spans="2:7" ht="15" customHeight="1" x14ac:dyDescent="0.25">
      <c r="B36" s="6" t="s">
        <v>65</v>
      </c>
      <c r="C36" s="7" t="s">
        <v>66</v>
      </c>
      <c r="D36" s="22">
        <v>142</v>
      </c>
      <c r="E36" s="41">
        <v>108863</v>
      </c>
      <c r="F36" s="8">
        <f t="shared" si="0"/>
        <v>1.3043917584486924</v>
      </c>
      <c r="G36" s="23"/>
    </row>
    <row r="37" spans="2:7" ht="15" customHeight="1" x14ac:dyDescent="0.25">
      <c r="B37" s="6" t="s">
        <v>67</v>
      </c>
      <c r="C37" s="7" t="s">
        <v>68</v>
      </c>
      <c r="D37" s="22">
        <v>2382</v>
      </c>
      <c r="E37" s="41">
        <v>1030563</v>
      </c>
      <c r="F37" s="8">
        <f t="shared" si="0"/>
        <v>2.3113579664707546</v>
      </c>
      <c r="G37" s="23"/>
    </row>
    <row r="38" spans="2:7" ht="15" customHeight="1" x14ac:dyDescent="0.25">
      <c r="B38" s="6" t="s">
        <v>69</v>
      </c>
      <c r="C38" s="7" t="s">
        <v>70</v>
      </c>
      <c r="D38" s="22">
        <v>1078</v>
      </c>
      <c r="E38" s="41">
        <v>718109</v>
      </c>
      <c r="F38" s="8">
        <f t="shared" si="0"/>
        <v>1.5011648649439013</v>
      </c>
      <c r="G38" s="23"/>
    </row>
    <row r="39" spans="2:7" ht="15" customHeight="1" x14ac:dyDescent="0.25">
      <c r="B39" s="6" t="s">
        <v>71</v>
      </c>
      <c r="C39" s="7" t="s">
        <v>72</v>
      </c>
      <c r="D39" s="22">
        <v>1098</v>
      </c>
      <c r="E39" s="41">
        <v>679871</v>
      </c>
      <c r="F39" s="8">
        <f t="shared" si="0"/>
        <v>1.6150122596786742</v>
      </c>
      <c r="G39" s="23"/>
    </row>
    <row r="40" spans="2:7" ht="15" customHeight="1" x14ac:dyDescent="0.25">
      <c r="B40" s="6" t="s">
        <v>73</v>
      </c>
      <c r="C40" s="7" t="s">
        <v>74</v>
      </c>
      <c r="D40" s="22">
        <v>185</v>
      </c>
      <c r="E40" s="41">
        <v>124823</v>
      </c>
      <c r="F40" s="8">
        <f t="shared" si="0"/>
        <v>1.4820986516907944</v>
      </c>
      <c r="G40" s="23"/>
    </row>
    <row r="41" spans="2:7" ht="15" customHeight="1" x14ac:dyDescent="0.25">
      <c r="B41" s="6" t="s">
        <v>75</v>
      </c>
      <c r="C41" s="7" t="s">
        <v>76</v>
      </c>
      <c r="D41" s="22">
        <v>536</v>
      </c>
      <c r="E41" s="41">
        <v>369741</v>
      </c>
      <c r="F41" s="8">
        <f t="shared" si="0"/>
        <v>1.449663413037775</v>
      </c>
      <c r="G41" s="23"/>
    </row>
    <row r="42" spans="2:7" ht="15" customHeight="1" x14ac:dyDescent="0.25">
      <c r="B42" s="6" t="s">
        <v>77</v>
      </c>
      <c r="C42" s="7" t="s">
        <v>78</v>
      </c>
      <c r="D42" s="22">
        <v>1518</v>
      </c>
      <c r="E42" s="41">
        <v>789944</v>
      </c>
      <c r="F42" s="8">
        <f t="shared" si="0"/>
        <v>1.9216552059386487</v>
      </c>
      <c r="G42" s="23"/>
    </row>
    <row r="43" spans="2:7" ht="15" customHeight="1" x14ac:dyDescent="0.25">
      <c r="B43" s="6" t="s">
        <v>79</v>
      </c>
      <c r="C43" s="7" t="s">
        <v>80</v>
      </c>
      <c r="D43" s="22">
        <v>178</v>
      </c>
      <c r="E43" s="41">
        <v>153298</v>
      </c>
      <c r="F43" s="8">
        <f t="shared" si="0"/>
        <v>1.1611371315998904</v>
      </c>
      <c r="G43" s="23"/>
    </row>
    <row r="44" spans="2:7" ht="15" customHeight="1" x14ac:dyDescent="0.25">
      <c r="B44" s="6" t="s">
        <v>81</v>
      </c>
      <c r="C44" s="7" t="s">
        <v>82</v>
      </c>
      <c r="D44" s="22">
        <v>134</v>
      </c>
      <c r="E44" s="41">
        <v>241603</v>
      </c>
      <c r="F44" s="8">
        <f t="shared" si="0"/>
        <v>0.55462887464145727</v>
      </c>
      <c r="G44" s="23"/>
    </row>
    <row r="45" spans="2:7" ht="15" customHeight="1" x14ac:dyDescent="0.25">
      <c r="B45" s="6" t="s">
        <v>83</v>
      </c>
      <c r="C45" s="7" t="s">
        <v>84</v>
      </c>
      <c r="D45" s="22">
        <v>395</v>
      </c>
      <c r="E45" s="41">
        <v>191860</v>
      </c>
      <c r="F45" s="8">
        <f t="shared" si="0"/>
        <v>2.0587928698008966</v>
      </c>
      <c r="G45" s="23"/>
    </row>
    <row r="46" spans="2:7" ht="15" customHeight="1" x14ac:dyDescent="0.25">
      <c r="B46" s="6" t="s">
        <v>85</v>
      </c>
      <c r="C46" s="7" t="s">
        <v>86</v>
      </c>
      <c r="D46" s="22">
        <v>801</v>
      </c>
      <c r="E46" s="41">
        <v>453819</v>
      </c>
      <c r="F46" s="8">
        <f t="shared" si="0"/>
        <v>1.7650208563325906</v>
      </c>
      <c r="G46" s="23"/>
    </row>
    <row r="47" spans="2:7" ht="15" customHeight="1" x14ac:dyDescent="0.25">
      <c r="B47" s="6" t="s">
        <v>87</v>
      </c>
      <c r="C47" s="7" t="s">
        <v>88</v>
      </c>
      <c r="D47" s="22">
        <v>119</v>
      </c>
      <c r="E47" s="41">
        <v>134329</v>
      </c>
      <c r="F47" s="8">
        <f t="shared" si="0"/>
        <v>0.88588465632886415</v>
      </c>
      <c r="G47" s="23"/>
    </row>
    <row r="48" spans="2:7" ht="15" customHeight="1" x14ac:dyDescent="0.25">
      <c r="B48" s="6" t="s">
        <v>89</v>
      </c>
      <c r="C48" s="7" t="s">
        <v>90</v>
      </c>
      <c r="D48" s="22">
        <v>2834</v>
      </c>
      <c r="E48" s="41">
        <v>892827</v>
      </c>
      <c r="F48" s="8">
        <f t="shared" si="0"/>
        <v>3.1741871605585406</v>
      </c>
      <c r="G48" s="23"/>
    </row>
    <row r="49" spans="2:7" ht="15" customHeight="1" x14ac:dyDescent="0.25">
      <c r="B49" s="6" t="s">
        <v>91</v>
      </c>
      <c r="C49" s="7" t="s">
        <v>92</v>
      </c>
      <c r="D49" s="22">
        <v>898</v>
      </c>
      <c r="E49" s="41">
        <v>414759</v>
      </c>
      <c r="F49" s="8">
        <f t="shared" si="0"/>
        <v>2.1651127522247857</v>
      </c>
      <c r="G49" s="23"/>
    </row>
    <row r="50" spans="2:7" ht="15" customHeight="1" x14ac:dyDescent="0.25">
      <c r="B50" s="6" t="s">
        <v>93</v>
      </c>
      <c r="C50" s="7" t="s">
        <v>94</v>
      </c>
      <c r="D50" s="22">
        <v>150</v>
      </c>
      <c r="E50" s="41">
        <v>97407</v>
      </c>
      <c r="F50" s="8">
        <f t="shared" si="0"/>
        <v>1.5399303951461394</v>
      </c>
      <c r="G50" s="23"/>
    </row>
    <row r="51" spans="2:7" ht="15" customHeight="1" x14ac:dyDescent="0.25">
      <c r="B51" s="6" t="s">
        <v>95</v>
      </c>
      <c r="C51" s="7" t="s">
        <v>96</v>
      </c>
      <c r="D51" s="22">
        <v>186</v>
      </c>
      <c r="E51" s="41">
        <v>190508</v>
      </c>
      <c r="F51" s="8">
        <f t="shared" si="0"/>
        <v>0.97633695172906132</v>
      </c>
      <c r="G51" s="23"/>
    </row>
    <row r="52" spans="2:7" ht="15" customHeight="1" x14ac:dyDescent="0.25">
      <c r="B52" s="6" t="s">
        <v>97</v>
      </c>
      <c r="C52" s="7" t="s">
        <v>98</v>
      </c>
      <c r="D52" s="22">
        <v>65</v>
      </c>
      <c r="E52" s="41">
        <v>45194</v>
      </c>
      <c r="F52" s="8">
        <f t="shared" si="0"/>
        <v>1.4382440146922157</v>
      </c>
      <c r="G52" s="23"/>
    </row>
    <row r="53" spans="2:7" ht="15" customHeight="1" x14ac:dyDescent="0.25">
      <c r="B53" s="6" t="s">
        <v>99</v>
      </c>
      <c r="C53" s="7" t="s">
        <v>100</v>
      </c>
      <c r="D53" s="22">
        <v>913</v>
      </c>
      <c r="E53" s="41">
        <v>497610</v>
      </c>
      <c r="F53" s="8">
        <f t="shared" si="0"/>
        <v>1.8347702015634735</v>
      </c>
      <c r="G53" s="23"/>
    </row>
    <row r="54" spans="2:7" ht="15" customHeight="1" x14ac:dyDescent="0.25">
      <c r="B54" s="6" t="s">
        <v>101</v>
      </c>
      <c r="C54" s="7" t="s">
        <v>102</v>
      </c>
      <c r="D54" s="22">
        <v>353</v>
      </c>
      <c r="E54" s="41">
        <v>288569</v>
      </c>
      <c r="F54" s="8">
        <f t="shared" si="0"/>
        <v>1.2232776216433505</v>
      </c>
      <c r="G54" s="23"/>
    </row>
    <row r="55" spans="2:7" ht="15" customHeight="1" x14ac:dyDescent="0.25">
      <c r="B55" s="6" t="s">
        <v>103</v>
      </c>
      <c r="C55" s="7" t="s">
        <v>104</v>
      </c>
      <c r="D55" s="22">
        <v>613</v>
      </c>
      <c r="E55" s="41">
        <v>354245</v>
      </c>
      <c r="F55" s="8">
        <f t="shared" si="0"/>
        <v>1.7304407966238056</v>
      </c>
      <c r="G55" s="23"/>
    </row>
    <row r="56" spans="2:7" ht="15" customHeight="1" x14ac:dyDescent="0.25">
      <c r="B56" s="6" t="s">
        <v>105</v>
      </c>
      <c r="C56" s="7" t="s">
        <v>106</v>
      </c>
      <c r="D56" s="22">
        <v>308</v>
      </c>
      <c r="E56" s="41">
        <v>101684</v>
      </c>
      <c r="F56" s="8">
        <f t="shared" si="0"/>
        <v>3.0289917784508869</v>
      </c>
      <c r="G56" s="23"/>
    </row>
    <row r="57" spans="2:7" ht="15" customHeight="1" x14ac:dyDescent="0.25">
      <c r="B57" s="6" t="s">
        <v>107</v>
      </c>
      <c r="C57" s="7" t="s">
        <v>108</v>
      </c>
      <c r="D57" s="22">
        <v>461</v>
      </c>
      <c r="E57" s="41">
        <v>180513</v>
      </c>
      <c r="F57" s="8">
        <f t="shared" si="0"/>
        <v>2.5538326879504525</v>
      </c>
      <c r="G57" s="23"/>
    </row>
    <row r="58" spans="2:7" ht="15" customHeight="1" x14ac:dyDescent="0.25">
      <c r="B58" s="6" t="s">
        <v>109</v>
      </c>
      <c r="C58" s="7" t="s">
        <v>110</v>
      </c>
      <c r="D58" s="22">
        <v>922</v>
      </c>
      <c r="E58" s="41">
        <v>464870</v>
      </c>
      <c r="F58" s="8">
        <f t="shared" si="0"/>
        <v>1.9833501839223868</v>
      </c>
      <c r="G58" s="23"/>
    </row>
    <row r="59" spans="2:7" ht="15" customHeight="1" x14ac:dyDescent="0.25">
      <c r="B59" s="6" t="s">
        <v>111</v>
      </c>
      <c r="C59" s="7" t="s">
        <v>112</v>
      </c>
      <c r="D59" s="22">
        <v>192</v>
      </c>
      <c r="E59" s="41">
        <v>110746</v>
      </c>
      <c r="F59" s="8">
        <f t="shared" si="0"/>
        <v>1.7336969281057555</v>
      </c>
      <c r="G59" s="23"/>
    </row>
    <row r="60" spans="2:7" ht="15" customHeight="1" x14ac:dyDescent="0.25">
      <c r="B60" s="6" t="s">
        <v>113</v>
      </c>
      <c r="C60" s="7" t="s">
        <v>114</v>
      </c>
      <c r="D60" s="22">
        <v>673</v>
      </c>
      <c r="E60" s="41">
        <v>443613</v>
      </c>
      <c r="F60" s="8">
        <f t="shared" si="0"/>
        <v>1.5170880925491363</v>
      </c>
      <c r="G60" s="23"/>
    </row>
    <row r="61" spans="2:7" ht="15" customHeight="1" x14ac:dyDescent="0.25">
      <c r="B61" s="6" t="s">
        <v>115</v>
      </c>
      <c r="C61" s="7" t="s">
        <v>116</v>
      </c>
      <c r="D61" s="22">
        <v>1590</v>
      </c>
      <c r="E61" s="41">
        <v>658084</v>
      </c>
      <c r="F61" s="8">
        <f t="shared" si="0"/>
        <v>2.4161049349323189</v>
      </c>
      <c r="G61" s="23"/>
    </row>
    <row r="62" spans="2:7" ht="15" customHeight="1" x14ac:dyDescent="0.25">
      <c r="B62" s="6" t="s">
        <v>117</v>
      </c>
      <c r="C62" s="7" t="s">
        <v>118</v>
      </c>
      <c r="D62" s="22">
        <v>191</v>
      </c>
      <c r="E62" s="41">
        <v>113415</v>
      </c>
      <c r="F62" s="8">
        <f t="shared" si="0"/>
        <v>1.6840805889873474</v>
      </c>
      <c r="G62" s="23"/>
    </row>
    <row r="63" spans="2:7" ht="15" customHeight="1" x14ac:dyDescent="0.25">
      <c r="B63" s="6" t="s">
        <v>119</v>
      </c>
      <c r="C63" s="7" t="s">
        <v>120</v>
      </c>
      <c r="D63" s="22">
        <v>2395</v>
      </c>
      <c r="E63" s="41">
        <v>1648016</v>
      </c>
      <c r="F63" s="8">
        <f t="shared" si="0"/>
        <v>1.4532625896835951</v>
      </c>
      <c r="G63" s="23"/>
    </row>
    <row r="64" spans="2:7" ht="15" customHeight="1" x14ac:dyDescent="0.25">
      <c r="B64" s="6" t="s">
        <v>121</v>
      </c>
      <c r="C64" s="7" t="s">
        <v>122</v>
      </c>
      <c r="D64" s="22">
        <v>955</v>
      </c>
      <c r="E64" s="41">
        <v>518748</v>
      </c>
      <c r="F64" s="8">
        <f t="shared" si="0"/>
        <v>1.8409709531410241</v>
      </c>
      <c r="G64" s="23"/>
    </row>
    <row r="65" spans="2:7" ht="15" customHeight="1" x14ac:dyDescent="0.25">
      <c r="B65" s="6" t="s">
        <v>123</v>
      </c>
      <c r="C65" s="7" t="s">
        <v>124</v>
      </c>
      <c r="D65" s="22">
        <v>269</v>
      </c>
      <c r="E65" s="41">
        <v>160779</v>
      </c>
      <c r="F65" s="8">
        <f t="shared" si="0"/>
        <v>1.6731040745370975</v>
      </c>
      <c r="G65" s="23"/>
    </row>
    <row r="66" spans="2:7" ht="15" customHeight="1" x14ac:dyDescent="0.25">
      <c r="B66" s="6" t="s">
        <v>125</v>
      </c>
      <c r="C66" s="7" t="s">
        <v>126</v>
      </c>
      <c r="D66" s="22">
        <v>320</v>
      </c>
      <c r="E66" s="41">
        <v>903635</v>
      </c>
      <c r="F66" s="8">
        <f t="shared" si="0"/>
        <v>0.35412528288523576</v>
      </c>
      <c r="G66" s="23"/>
    </row>
    <row r="67" spans="2:7" ht="15" customHeight="1" x14ac:dyDescent="0.25">
      <c r="B67" s="6" t="s">
        <v>127</v>
      </c>
      <c r="C67" s="7" t="s">
        <v>128</v>
      </c>
      <c r="D67" s="22">
        <v>892</v>
      </c>
      <c r="E67" s="41">
        <v>407236</v>
      </c>
      <c r="F67" s="8">
        <f t="shared" si="0"/>
        <v>2.1903760964158376</v>
      </c>
      <c r="G67" s="23"/>
    </row>
    <row r="68" spans="2:7" ht="15" customHeight="1" x14ac:dyDescent="0.25">
      <c r="B68" s="6" t="s">
        <v>129</v>
      </c>
      <c r="C68" s="7" t="s">
        <v>130</v>
      </c>
      <c r="D68" s="22">
        <v>420</v>
      </c>
      <c r="E68" s="41">
        <v>409984</v>
      </c>
      <c r="F68" s="8">
        <f t="shared" si="0"/>
        <v>1.024430221667187</v>
      </c>
      <c r="G68" s="23"/>
    </row>
    <row r="69" spans="2:7" ht="15" customHeight="1" x14ac:dyDescent="0.25">
      <c r="B69" s="6" t="s">
        <v>131</v>
      </c>
      <c r="C69" s="7" t="s">
        <v>132</v>
      </c>
      <c r="D69" s="22">
        <v>245</v>
      </c>
      <c r="E69" s="41">
        <v>132785</v>
      </c>
      <c r="F69" s="8">
        <f t="shared" ref="F69:F103" si="1">D69/E69*1000</f>
        <v>1.8450879240878111</v>
      </c>
      <c r="G69" s="23"/>
    </row>
    <row r="70" spans="2:7" ht="15" customHeight="1" x14ac:dyDescent="0.25">
      <c r="B70" s="6" t="s">
        <v>133</v>
      </c>
      <c r="C70" s="7" t="s">
        <v>134</v>
      </c>
      <c r="D70" s="22">
        <v>390</v>
      </c>
      <c r="E70" s="41">
        <v>274718</v>
      </c>
      <c r="F70" s="8">
        <f t="shared" si="1"/>
        <v>1.4196375920034363</v>
      </c>
      <c r="G70" s="23"/>
    </row>
    <row r="71" spans="2:7" ht="15" customHeight="1" x14ac:dyDescent="0.25">
      <c r="B71" s="6" t="s">
        <v>135</v>
      </c>
      <c r="C71" s="7" t="s">
        <v>136</v>
      </c>
      <c r="D71" s="22">
        <v>2021</v>
      </c>
      <c r="E71" s="41">
        <v>730266</v>
      </c>
      <c r="F71" s="8">
        <f t="shared" si="1"/>
        <v>2.7674847247441341</v>
      </c>
      <c r="G71" s="23"/>
    </row>
    <row r="72" spans="2:7" ht="15" customHeight="1" x14ac:dyDescent="0.25">
      <c r="B72" s="6" t="s">
        <v>137</v>
      </c>
      <c r="C72" s="7" t="s">
        <v>138</v>
      </c>
      <c r="D72" s="22">
        <v>662</v>
      </c>
      <c r="E72" s="41">
        <v>477537</v>
      </c>
      <c r="F72" s="8">
        <f t="shared" si="1"/>
        <v>1.3862800159987605</v>
      </c>
      <c r="G72" s="23"/>
    </row>
    <row r="73" spans="2:7" ht="15" customHeight="1" x14ac:dyDescent="0.25">
      <c r="B73" s="6" t="s">
        <v>139</v>
      </c>
      <c r="C73" s="7" t="s">
        <v>140</v>
      </c>
      <c r="D73" s="22">
        <v>3091</v>
      </c>
      <c r="E73" s="41">
        <v>1192826</v>
      </c>
      <c r="F73" s="8">
        <f t="shared" si="1"/>
        <v>2.5913251387880547</v>
      </c>
      <c r="G73" s="23"/>
    </row>
    <row r="74" spans="2:7" ht="15" customHeight="1" x14ac:dyDescent="0.25">
      <c r="B74" s="6" t="s">
        <v>141</v>
      </c>
      <c r="C74" s="7" t="s">
        <v>142</v>
      </c>
      <c r="D74" s="22">
        <v>197</v>
      </c>
      <c r="E74" s="41">
        <v>139731</v>
      </c>
      <c r="F74" s="8">
        <f t="shared" si="1"/>
        <v>1.4098517866472007</v>
      </c>
      <c r="G74" s="23"/>
    </row>
    <row r="75" spans="2:7" ht="15" customHeight="1" x14ac:dyDescent="0.25">
      <c r="B75" s="6" t="s">
        <v>143</v>
      </c>
      <c r="C75" s="7" t="s">
        <v>144</v>
      </c>
      <c r="D75" s="22">
        <v>464</v>
      </c>
      <c r="E75" s="41">
        <v>317701</v>
      </c>
      <c r="F75" s="8">
        <f t="shared" si="1"/>
        <v>1.4604927274386923</v>
      </c>
      <c r="G75" s="23"/>
    </row>
    <row r="76" spans="2:7" ht="15" customHeight="1" x14ac:dyDescent="0.25">
      <c r="B76" s="6" t="s">
        <v>145</v>
      </c>
      <c r="C76" s="7" t="s">
        <v>146</v>
      </c>
      <c r="D76" s="22">
        <v>596</v>
      </c>
      <c r="E76" s="41">
        <v>335219</v>
      </c>
      <c r="F76" s="8">
        <f t="shared" si="1"/>
        <v>1.7779421810816214</v>
      </c>
      <c r="G76" s="23"/>
    </row>
    <row r="77" spans="2:7" ht="15" customHeight="1" x14ac:dyDescent="0.25">
      <c r="B77" s="6" t="s">
        <v>147</v>
      </c>
      <c r="C77" s="7" t="s">
        <v>148</v>
      </c>
      <c r="D77" s="22">
        <v>453</v>
      </c>
      <c r="E77" s="41">
        <v>267595</v>
      </c>
      <c r="F77" s="8">
        <f t="shared" si="1"/>
        <v>1.6928567424652927</v>
      </c>
      <c r="G77" s="23"/>
    </row>
    <row r="78" spans="2:7" ht="15" customHeight="1" x14ac:dyDescent="0.25">
      <c r="B78" s="6" t="s">
        <v>149</v>
      </c>
      <c r="C78" s="7" t="s">
        <v>150</v>
      </c>
      <c r="D78" s="22">
        <v>662</v>
      </c>
      <c r="E78" s="41">
        <v>523739</v>
      </c>
      <c r="F78" s="8">
        <f t="shared" si="1"/>
        <v>1.2639883606147337</v>
      </c>
      <c r="G78" s="23"/>
    </row>
    <row r="79" spans="2:7" ht="15" customHeight="1" x14ac:dyDescent="0.25">
      <c r="B79" s="6" t="s">
        <v>151</v>
      </c>
      <c r="C79" s="7" t="s">
        <v>152</v>
      </c>
      <c r="D79" s="22">
        <v>13667</v>
      </c>
      <c r="E79" s="41">
        <v>1490617</v>
      </c>
      <c r="F79" s="8">
        <f t="shared" si="1"/>
        <v>9.1686865237683453</v>
      </c>
      <c r="G79" s="23"/>
    </row>
    <row r="80" spans="2:7" ht="15" customHeight="1" x14ac:dyDescent="0.25">
      <c r="B80" s="6" t="s">
        <v>153</v>
      </c>
      <c r="C80" s="7" t="s">
        <v>154</v>
      </c>
      <c r="D80" s="22">
        <v>1398</v>
      </c>
      <c r="E80" s="41">
        <v>769825</v>
      </c>
      <c r="F80" s="8">
        <f t="shared" si="1"/>
        <v>1.8159971422076444</v>
      </c>
      <c r="G80" s="23"/>
    </row>
    <row r="81" spans="2:7" ht="15" customHeight="1" x14ac:dyDescent="0.25">
      <c r="B81" s="6" t="s">
        <v>155</v>
      </c>
      <c r="C81" s="7" t="s">
        <v>156</v>
      </c>
      <c r="D81" s="22">
        <v>2973</v>
      </c>
      <c r="E81" s="41">
        <v>910885</v>
      </c>
      <c r="F81" s="8">
        <f t="shared" si="1"/>
        <v>3.2638587747081131</v>
      </c>
      <c r="G81" s="23"/>
    </row>
    <row r="82" spans="2:7" ht="15" customHeight="1" x14ac:dyDescent="0.25">
      <c r="B82" s="6" t="s">
        <v>157</v>
      </c>
      <c r="C82" s="7" t="s">
        <v>158</v>
      </c>
      <c r="D82" s="22">
        <v>3559</v>
      </c>
      <c r="E82" s="41">
        <v>909275</v>
      </c>
      <c r="F82" s="8">
        <f t="shared" si="1"/>
        <v>3.9141073932528658</v>
      </c>
      <c r="G82" s="23"/>
    </row>
    <row r="83" spans="2:7" ht="15" customHeight="1" x14ac:dyDescent="0.25">
      <c r="B83" s="6" t="s">
        <v>159</v>
      </c>
      <c r="C83" s="7" t="s">
        <v>160</v>
      </c>
      <c r="D83" s="22">
        <v>307</v>
      </c>
      <c r="E83" s="41">
        <v>220687</v>
      </c>
      <c r="F83" s="8">
        <f t="shared" si="1"/>
        <v>1.3911104867980442</v>
      </c>
      <c r="G83" s="23"/>
    </row>
    <row r="84" spans="2:7" ht="15" customHeight="1" x14ac:dyDescent="0.25">
      <c r="B84" s="6" t="s">
        <v>161</v>
      </c>
      <c r="C84" s="7" t="s">
        <v>162</v>
      </c>
      <c r="D84" s="22">
        <v>588</v>
      </c>
      <c r="E84" s="41">
        <v>356788</v>
      </c>
      <c r="F84" s="8">
        <f t="shared" si="1"/>
        <v>1.6480374900501138</v>
      </c>
      <c r="G84" s="23"/>
    </row>
    <row r="85" spans="2:7" ht="15" customHeight="1" x14ac:dyDescent="0.25">
      <c r="B85" s="6" t="s">
        <v>163</v>
      </c>
      <c r="C85" s="7" t="s">
        <v>164</v>
      </c>
      <c r="D85" s="22">
        <v>124</v>
      </c>
      <c r="E85" s="41">
        <v>226826</v>
      </c>
      <c r="F85" s="8">
        <f t="shared" si="1"/>
        <v>0.54667454348266953</v>
      </c>
      <c r="G85" s="23"/>
    </row>
    <row r="86" spans="2:7" ht="15" customHeight="1" x14ac:dyDescent="0.25">
      <c r="B86" s="6" t="s">
        <v>165</v>
      </c>
      <c r="C86" s="7" t="s">
        <v>166</v>
      </c>
      <c r="D86" s="22">
        <v>361</v>
      </c>
      <c r="E86" s="41">
        <v>155251</v>
      </c>
      <c r="F86" s="8">
        <f t="shared" si="1"/>
        <v>2.3252668259785767</v>
      </c>
      <c r="G86" s="23"/>
    </row>
    <row r="87" spans="2:7" ht="15" customHeight="1" x14ac:dyDescent="0.25">
      <c r="B87" s="6" t="s">
        <v>167</v>
      </c>
      <c r="C87" s="7" t="s">
        <v>168</v>
      </c>
      <c r="D87" s="22">
        <v>463</v>
      </c>
      <c r="E87" s="41">
        <v>622238</v>
      </c>
      <c r="F87" s="8">
        <f t="shared" si="1"/>
        <v>0.74408827490445772</v>
      </c>
      <c r="G87" s="23"/>
    </row>
    <row r="88" spans="2:7" ht="15" customHeight="1" x14ac:dyDescent="0.25">
      <c r="B88" s="6" t="s">
        <v>169</v>
      </c>
      <c r="C88" s="7" t="s">
        <v>170</v>
      </c>
      <c r="D88" s="22">
        <v>246</v>
      </c>
      <c r="E88" s="41">
        <v>335940</v>
      </c>
      <c r="F88" s="8">
        <f t="shared" si="1"/>
        <v>0.73227362028933729</v>
      </c>
      <c r="G88" s="23"/>
    </row>
    <row r="89" spans="2:7" ht="15" customHeight="1" x14ac:dyDescent="0.25">
      <c r="B89" s="6" t="s">
        <v>171</v>
      </c>
      <c r="C89" s="7" t="s">
        <v>172</v>
      </c>
      <c r="D89" s="22">
        <v>634</v>
      </c>
      <c r="E89" s="41">
        <v>396436</v>
      </c>
      <c r="F89" s="8">
        <f t="shared" si="1"/>
        <v>1.5992493113642554</v>
      </c>
      <c r="G89" s="23"/>
    </row>
    <row r="90" spans="2:7" ht="15" customHeight="1" x14ac:dyDescent="0.25">
      <c r="B90" s="6" t="s">
        <v>173</v>
      </c>
      <c r="C90" s="7" t="s">
        <v>174</v>
      </c>
      <c r="D90" s="22">
        <v>613</v>
      </c>
      <c r="E90" s="41">
        <v>267808</v>
      </c>
      <c r="F90" s="8">
        <f t="shared" si="1"/>
        <v>2.2889532799617638</v>
      </c>
      <c r="G90" s="23"/>
    </row>
    <row r="91" spans="2:7" ht="15" customHeight="1" x14ac:dyDescent="0.25">
      <c r="B91" s="6" t="s">
        <v>175</v>
      </c>
      <c r="C91" s="7" t="s">
        <v>176</v>
      </c>
      <c r="D91" s="22">
        <v>440</v>
      </c>
      <c r="E91" s="41">
        <v>221527</v>
      </c>
      <c r="F91" s="8">
        <f t="shared" si="1"/>
        <v>1.9862138700925844</v>
      </c>
      <c r="G91" s="23"/>
    </row>
    <row r="92" spans="2:7" ht="15" customHeight="1" x14ac:dyDescent="0.25">
      <c r="B92" s="6" t="s">
        <v>177</v>
      </c>
      <c r="C92" s="7" t="s">
        <v>178</v>
      </c>
      <c r="D92" s="22">
        <v>278</v>
      </c>
      <c r="E92" s="41">
        <v>215507</v>
      </c>
      <c r="F92" s="8">
        <f t="shared" si="1"/>
        <v>1.2899812999113718</v>
      </c>
      <c r="G92" s="23"/>
    </row>
    <row r="93" spans="2:7" ht="15" customHeight="1" x14ac:dyDescent="0.25">
      <c r="B93" s="6" t="s">
        <v>179</v>
      </c>
      <c r="C93" s="7" t="s">
        <v>180</v>
      </c>
      <c r="D93" s="22">
        <v>369</v>
      </c>
      <c r="E93" s="41">
        <v>195037</v>
      </c>
      <c r="F93" s="8">
        <f t="shared" si="1"/>
        <v>1.8919487071683834</v>
      </c>
      <c r="G93" s="23"/>
    </row>
    <row r="94" spans="2:7" ht="15" customHeight="1" x14ac:dyDescent="0.25">
      <c r="B94" s="6" t="s">
        <v>181</v>
      </c>
      <c r="C94" s="7" t="s">
        <v>182</v>
      </c>
      <c r="D94" s="22">
        <v>148</v>
      </c>
      <c r="E94" s="41">
        <v>87723</v>
      </c>
      <c r="F94" s="8">
        <f t="shared" si="1"/>
        <v>1.6871288031645064</v>
      </c>
      <c r="G94" s="23"/>
    </row>
    <row r="95" spans="2:7" ht="15" customHeight="1" x14ac:dyDescent="0.25">
      <c r="B95" s="6" t="s">
        <v>183</v>
      </c>
      <c r="C95" s="7" t="s">
        <v>184</v>
      </c>
      <c r="D95" s="22">
        <v>3114</v>
      </c>
      <c r="E95" s="41">
        <v>840338</v>
      </c>
      <c r="F95" s="8">
        <f t="shared" si="1"/>
        <v>3.705651773453063</v>
      </c>
      <c r="G95" s="23"/>
    </row>
    <row r="96" spans="2:7" ht="15" customHeight="1" x14ac:dyDescent="0.25">
      <c r="B96" s="6" t="s">
        <v>185</v>
      </c>
      <c r="C96" s="7" t="s">
        <v>186</v>
      </c>
      <c r="D96" s="22">
        <v>4374</v>
      </c>
      <c r="E96" s="41">
        <v>1059688</v>
      </c>
      <c r="F96" s="8">
        <f t="shared" si="1"/>
        <v>4.1276300194019369</v>
      </c>
      <c r="G96" s="23"/>
    </row>
    <row r="97" spans="2:8" ht="15" customHeight="1" x14ac:dyDescent="0.25">
      <c r="B97" s="6" t="s">
        <v>187</v>
      </c>
      <c r="C97" s="7" t="s">
        <v>188</v>
      </c>
      <c r="D97" s="22">
        <v>7115</v>
      </c>
      <c r="E97" s="41">
        <v>1084666</v>
      </c>
      <c r="F97" s="8">
        <f t="shared" si="1"/>
        <v>6.5596229622759452</v>
      </c>
      <c r="G97" s="23"/>
    </row>
    <row r="98" spans="2:8" ht="15" customHeight="1" x14ac:dyDescent="0.25">
      <c r="B98" s="6" t="s">
        <v>189</v>
      </c>
      <c r="C98" s="7" t="s">
        <v>190</v>
      </c>
      <c r="D98" s="22">
        <v>3661</v>
      </c>
      <c r="E98" s="41">
        <v>916843</v>
      </c>
      <c r="F98" s="8">
        <f t="shared" si="1"/>
        <v>3.9930500641876523</v>
      </c>
      <c r="G98" s="23"/>
    </row>
    <row r="99" spans="2:8" ht="15" customHeight="1" x14ac:dyDescent="0.25">
      <c r="B99" s="6" t="s">
        <v>191</v>
      </c>
      <c r="C99" s="7" t="s">
        <v>192</v>
      </c>
      <c r="D99" s="22">
        <v>4037</v>
      </c>
      <c r="E99" s="41">
        <v>797584</v>
      </c>
      <c r="F99" s="8">
        <f t="shared" si="1"/>
        <v>5.0615358382314586</v>
      </c>
      <c r="G99" s="23"/>
    </row>
    <row r="100" spans="2:8" ht="15" customHeight="1" x14ac:dyDescent="0.25">
      <c r="B100" s="6">
        <v>971</v>
      </c>
      <c r="C100" s="7" t="s">
        <v>193</v>
      </c>
      <c r="D100" s="22">
        <v>58</v>
      </c>
      <c r="E100" s="41">
        <v>237651</v>
      </c>
      <c r="F100" s="8">
        <f t="shared" si="1"/>
        <v>0.24405535848786666</v>
      </c>
      <c r="G100" s="23"/>
    </row>
    <row r="101" spans="2:8" ht="15" customHeight="1" x14ac:dyDescent="0.25">
      <c r="B101" s="6">
        <v>972</v>
      </c>
      <c r="C101" s="7" t="s">
        <v>194</v>
      </c>
      <c r="D101" s="22">
        <v>135</v>
      </c>
      <c r="E101" s="41">
        <v>226636</v>
      </c>
      <c r="F101" s="8">
        <f t="shared" si="1"/>
        <v>0.59566882578231173</v>
      </c>
      <c r="G101" s="23"/>
    </row>
    <row r="102" spans="2:8" ht="15" customHeight="1" x14ac:dyDescent="0.25">
      <c r="B102" s="6">
        <v>973</v>
      </c>
      <c r="C102" s="7" t="s">
        <v>195</v>
      </c>
      <c r="D102" s="22">
        <v>2165</v>
      </c>
      <c r="E102" s="41">
        <v>175637</v>
      </c>
      <c r="F102" s="8">
        <f t="shared" si="1"/>
        <v>12.326559893416537</v>
      </c>
      <c r="G102" s="23"/>
    </row>
    <row r="103" spans="2:8" ht="15" customHeight="1" x14ac:dyDescent="0.25">
      <c r="B103" s="6">
        <v>974</v>
      </c>
      <c r="C103" s="7" t="s">
        <v>210</v>
      </c>
      <c r="D103" s="22">
        <v>15</v>
      </c>
      <c r="E103" s="41">
        <v>558819</v>
      </c>
      <c r="F103" s="8">
        <f t="shared" si="1"/>
        <v>2.6842322827248178E-2</v>
      </c>
      <c r="G103" s="23"/>
    </row>
    <row r="104" spans="2:8" x14ac:dyDescent="0.25">
      <c r="H104" s="28"/>
    </row>
    <row r="105" spans="2:8" ht="116.25" customHeight="1" x14ac:dyDescent="0.25">
      <c r="B105" s="63" t="s">
        <v>224</v>
      </c>
      <c r="C105" s="64"/>
      <c r="D105" s="64"/>
      <c r="E105" s="64"/>
      <c r="F105" s="64"/>
      <c r="H105" s="27"/>
    </row>
    <row r="111" spans="2:8" x14ac:dyDescent="0.25">
      <c r="H111" s="27"/>
    </row>
    <row r="113" spans="6:6" x14ac:dyDescent="0.25">
      <c r="F113" s="27"/>
    </row>
  </sheetData>
  <mergeCells count="2">
    <mergeCell ref="B1:F1"/>
    <mergeCell ref="B105:F10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B4:B22 B25:B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Schéma 1</vt:lpstr>
      <vt:lpstr>Tableau 1</vt:lpstr>
      <vt:lpstr>Tableau 2</vt:lpstr>
      <vt:lpstr>Graphique 1</vt:lpstr>
      <vt:lpstr>Carte 1</vt:lpstr>
    </vt:vector>
  </TitlesOfParts>
  <Company>Ministère de la Santé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smicheaux</dc:creator>
  <cp:lastModifiedBy>Émilie Morin</cp:lastModifiedBy>
  <dcterms:created xsi:type="dcterms:W3CDTF">2009-10-05T08:20:59Z</dcterms:created>
  <dcterms:modified xsi:type="dcterms:W3CDTF">2020-09-20T14:32:51Z</dcterms:modified>
</cp:coreProperties>
</file>