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D4B1DD7D-5840-4651-93DB-69FDDC2C1732}" xr6:coauthVersionLast="45" xr6:coauthVersionMax="45" xr10:uidLastSave="{00000000-0000-0000-0000-000000000000}"/>
  <bookViews>
    <workbookView xWindow="-110" yWindow="-110" windowWidth="19420" windowHeight="10420" activeTab="7" xr2:uid="{00000000-000D-0000-FFFF-FFFF00000000}"/>
  </bookViews>
  <sheets>
    <sheet name="Schéma 1 " sheetId="21" r:id="rId1"/>
    <sheet name="Tableau 1" sheetId="6" r:id="rId2"/>
    <sheet name="Tableau 2 " sheetId="16" r:id="rId3"/>
    <sheet name="Tableau 3" sheetId="18" r:id="rId4"/>
    <sheet name="Tableau 4" sheetId="19" r:id="rId5"/>
    <sheet name="Tableau 5" sheetId="20" r:id="rId6"/>
    <sheet name="Graphique 1" sheetId="22" r:id="rId7"/>
    <sheet name="Carte 1" sheetId="4" r:id="rId8"/>
  </sheets>
  <definedNames>
    <definedName name="_xlnm.Print_Area" localSheetId="1">'Tableau 1'!$B$1:$E$8</definedName>
    <definedName name="_xlnm.Print_Area" localSheetId="2">'Tableau 2 '!$B$1:$C$37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2" l="1"/>
  <c r="C5" i="16" l="1"/>
  <c r="F4" i="21" l="1"/>
  <c r="F5" i="21" s="1"/>
  <c r="C7" i="22"/>
  <c r="D7" i="22"/>
  <c r="B7" i="22"/>
  <c r="L372" i="21" l="1"/>
  <c r="E6" i="21"/>
  <c r="I601" i="21"/>
  <c r="I600" i="21"/>
  <c r="I599" i="21"/>
  <c r="I598" i="21"/>
  <c r="I597" i="21"/>
  <c r="I596" i="21"/>
  <c r="I595" i="21"/>
  <c r="I594" i="21"/>
  <c r="I593" i="21"/>
  <c r="I592" i="21"/>
  <c r="I591" i="21"/>
  <c r="I590" i="21"/>
  <c r="I589" i="21"/>
  <c r="I588" i="21"/>
  <c r="I587" i="21"/>
  <c r="I586" i="21"/>
  <c r="I585" i="21"/>
  <c r="I584" i="21"/>
  <c r="I583" i="21"/>
  <c r="I582" i="21"/>
  <c r="I581" i="21"/>
  <c r="I580" i="21"/>
  <c r="I579" i="21"/>
  <c r="I578" i="21"/>
  <c r="I577" i="21"/>
  <c r="I576" i="21"/>
  <c r="I575" i="21"/>
  <c r="I574" i="21"/>
  <c r="I573" i="21"/>
  <c r="I572" i="21"/>
  <c r="I571" i="21"/>
  <c r="I570" i="21"/>
  <c r="A11" i="21"/>
  <c r="E5" i="21"/>
  <c r="E4" i="21"/>
  <c r="C10" i="21" s="1"/>
  <c r="J2" i="21"/>
  <c r="C9" i="21" l="1"/>
  <c r="B9" i="21"/>
  <c r="B10" i="21"/>
  <c r="A12" i="21"/>
  <c r="F12" i="21" s="1"/>
  <c r="C11" i="21"/>
  <c r="B11" i="21"/>
  <c r="F11" i="21"/>
  <c r="H11" i="21" s="1"/>
  <c r="J11" i="21" s="1"/>
  <c r="F10" i="21"/>
  <c r="H10" i="21" s="1"/>
  <c r="J10" i="21" s="1"/>
  <c r="F9" i="21"/>
  <c r="A13" i="21" l="1"/>
  <c r="C13" i="21" s="1"/>
  <c r="B13" i="21"/>
  <c r="G11" i="21"/>
  <c r="I11" i="21" s="1"/>
  <c r="H12" i="21"/>
  <c r="J12" i="21" s="1"/>
  <c r="C12" i="21"/>
  <c r="B12" i="21"/>
  <c r="G10" i="21"/>
  <c r="I10" i="21" s="1"/>
  <c r="G12" i="21"/>
  <c r="I12" i="21" s="1"/>
  <c r="A14" i="21"/>
  <c r="F13" i="21"/>
  <c r="H13" i="21" s="1"/>
  <c r="J13" i="21" s="1"/>
  <c r="G9" i="21"/>
  <c r="I9" i="21" s="1"/>
  <c r="H9" i="21"/>
  <c r="J9" i="21" s="1"/>
  <c r="C14" i="21" l="1"/>
  <c r="B14" i="21"/>
  <c r="G13" i="21"/>
  <c r="I13" i="21" s="1"/>
  <c r="F14" i="21"/>
  <c r="H14" i="21" s="1"/>
  <c r="J14" i="21" s="1"/>
  <c r="A15" i="21"/>
  <c r="G14" i="21" l="1"/>
  <c r="I14" i="21" s="1"/>
  <c r="C15" i="21"/>
  <c r="B15" i="21"/>
  <c r="A16" i="21"/>
  <c r="F15" i="21"/>
  <c r="H15" i="21" s="1"/>
  <c r="J15" i="21" s="1"/>
  <c r="C16" i="21" l="1"/>
  <c r="B16" i="21"/>
  <c r="G15" i="21"/>
  <c r="I15" i="21" s="1"/>
  <c r="A17" i="21"/>
  <c r="F16" i="21"/>
  <c r="H16" i="21" s="1"/>
  <c r="J16" i="21" s="1"/>
  <c r="C17" i="21" l="1"/>
  <c r="B17" i="21"/>
  <c r="G16" i="21"/>
  <c r="I16" i="21" s="1"/>
  <c r="A18" i="21"/>
  <c r="F17" i="21"/>
  <c r="G17" i="21" s="1"/>
  <c r="I17" i="21" s="1"/>
  <c r="B18" i="21" l="1"/>
  <c r="C18" i="21"/>
  <c r="H17" i="21"/>
  <c r="J17" i="21" s="1"/>
  <c r="F18" i="21"/>
  <c r="H18" i="21" s="1"/>
  <c r="J18" i="21" s="1"/>
  <c r="A19" i="21"/>
  <c r="G18" i="21" l="1"/>
  <c r="I18" i="21" s="1"/>
  <c r="B19" i="21"/>
  <c r="C19" i="21"/>
  <c r="A20" i="21"/>
  <c r="F19" i="21"/>
  <c r="G19" i="21" s="1"/>
  <c r="I19" i="21" s="1"/>
  <c r="B20" i="21" l="1"/>
  <c r="C20" i="21"/>
  <c r="H19" i="21"/>
  <c r="J19" i="21" s="1"/>
  <c r="A21" i="21"/>
  <c r="F20" i="21"/>
  <c r="H20" i="21" s="1"/>
  <c r="J20" i="21" s="1"/>
  <c r="B21" i="21" l="1"/>
  <c r="C21" i="21"/>
  <c r="G20" i="21"/>
  <c r="I20" i="21" s="1"/>
  <c r="A22" i="21"/>
  <c r="F21" i="21"/>
  <c r="H21" i="21" s="1"/>
  <c r="J21" i="21" s="1"/>
  <c r="C22" i="21" l="1"/>
  <c r="B22" i="21"/>
  <c r="G21" i="21"/>
  <c r="I21" i="21" s="1"/>
  <c r="F22" i="21"/>
  <c r="H22" i="21" s="1"/>
  <c r="J22" i="21" s="1"/>
  <c r="A23" i="21"/>
  <c r="C23" i="21" l="1"/>
  <c r="B23" i="21"/>
  <c r="G22" i="21"/>
  <c r="I22" i="21" s="1"/>
  <c r="A24" i="21"/>
  <c r="F23" i="21"/>
  <c r="H23" i="21" s="1"/>
  <c r="J23" i="21" s="1"/>
  <c r="C24" i="21" l="1"/>
  <c r="B24" i="21"/>
  <c r="G23" i="21"/>
  <c r="I23" i="21" s="1"/>
  <c r="A25" i="21"/>
  <c r="F24" i="21"/>
  <c r="H24" i="21" s="1"/>
  <c r="J24" i="21" s="1"/>
  <c r="C25" i="21" l="1"/>
  <c r="B25" i="21"/>
  <c r="G24" i="21"/>
  <c r="I24" i="21" s="1"/>
  <c r="A26" i="21"/>
  <c r="F25" i="21"/>
  <c r="H25" i="21" s="1"/>
  <c r="J25" i="21" s="1"/>
  <c r="B26" i="21" l="1"/>
  <c r="C26" i="21"/>
  <c r="G25" i="21"/>
  <c r="I25" i="21" s="1"/>
  <c r="A27" i="21"/>
  <c r="F26" i="21"/>
  <c r="H26" i="21" s="1"/>
  <c r="J26" i="21" s="1"/>
  <c r="B27" i="21" l="1"/>
  <c r="C27" i="21"/>
  <c r="G26" i="21"/>
  <c r="I26" i="21" s="1"/>
  <c r="A28" i="21"/>
  <c r="F27" i="21"/>
  <c r="G27" i="21" s="1"/>
  <c r="I27" i="21" s="1"/>
  <c r="B28" i="21" l="1"/>
  <c r="C28" i="21"/>
  <c r="A29" i="21"/>
  <c r="F28" i="21"/>
  <c r="G28" i="21" s="1"/>
  <c r="I28" i="21" s="1"/>
  <c r="H27" i="21"/>
  <c r="J27" i="21" s="1"/>
  <c r="B29" i="21" l="1"/>
  <c r="C29" i="21"/>
  <c r="H28" i="21"/>
  <c r="J28" i="21" s="1"/>
  <c r="F29" i="21"/>
  <c r="H29" i="21" s="1"/>
  <c r="J29" i="21" s="1"/>
  <c r="A30" i="21"/>
  <c r="C30" i="21" l="1"/>
  <c r="B30" i="21"/>
  <c r="G29" i="21"/>
  <c r="I29" i="21" s="1"/>
  <c r="A31" i="21"/>
  <c r="F30" i="21"/>
  <c r="G30" i="21" s="1"/>
  <c r="I30" i="21" s="1"/>
  <c r="C31" i="21" l="1"/>
  <c r="B31" i="21"/>
  <c r="H30" i="21"/>
  <c r="J30" i="21" s="1"/>
  <c r="A32" i="21"/>
  <c r="F31" i="21"/>
  <c r="H31" i="21" s="1"/>
  <c r="J31" i="21" s="1"/>
  <c r="C32" i="21" l="1"/>
  <c r="B32" i="21"/>
  <c r="A33" i="21"/>
  <c r="F32" i="21"/>
  <c r="G32" i="21" s="1"/>
  <c r="I32" i="21" s="1"/>
  <c r="G31" i="21"/>
  <c r="I31" i="21" s="1"/>
  <c r="C33" i="21" l="1"/>
  <c r="B33" i="21"/>
  <c r="H32" i="21"/>
  <c r="J32" i="21" s="1"/>
  <c r="A34" i="21"/>
  <c r="F33" i="21"/>
  <c r="H33" i="21" s="1"/>
  <c r="J33" i="21" s="1"/>
  <c r="B34" i="21" l="1"/>
  <c r="C34" i="21"/>
  <c r="G33" i="21"/>
  <c r="I33" i="21" s="1"/>
  <c r="A35" i="21"/>
  <c r="F34" i="21"/>
  <c r="H34" i="21" s="1"/>
  <c r="J34" i="21" s="1"/>
  <c r="B35" i="21" l="1"/>
  <c r="C35" i="21"/>
  <c r="G34" i="21"/>
  <c r="I34" i="21" s="1"/>
  <c r="F35" i="21"/>
  <c r="H35" i="21" s="1"/>
  <c r="J35" i="21" s="1"/>
  <c r="A36" i="21"/>
  <c r="B36" i="21" l="1"/>
  <c r="C36" i="21"/>
  <c r="G35" i="21"/>
  <c r="I35" i="21" s="1"/>
  <c r="A37" i="21"/>
  <c r="F36" i="21"/>
  <c r="H36" i="21" s="1"/>
  <c r="J36" i="21" s="1"/>
  <c r="B37" i="21" l="1"/>
  <c r="C37" i="21"/>
  <c r="G36" i="21"/>
  <c r="I36" i="21" s="1"/>
  <c r="A38" i="21"/>
  <c r="F37" i="21"/>
  <c r="H37" i="21" s="1"/>
  <c r="J37" i="21" s="1"/>
  <c r="C38" i="21" l="1"/>
  <c r="B38" i="21"/>
  <c r="G37" i="21"/>
  <c r="I37" i="21" s="1"/>
  <c r="A39" i="21"/>
  <c r="F38" i="21"/>
  <c r="H38" i="21" s="1"/>
  <c r="J38" i="21" s="1"/>
  <c r="C39" i="21" l="1"/>
  <c r="B39" i="21"/>
  <c r="G38" i="21"/>
  <c r="I38" i="21" s="1"/>
  <c r="F39" i="21"/>
  <c r="H39" i="21" s="1"/>
  <c r="J39" i="21" s="1"/>
  <c r="A40" i="21"/>
  <c r="C40" i="21" l="1"/>
  <c r="B40" i="21"/>
  <c r="G39" i="21"/>
  <c r="I39" i="21" s="1"/>
  <c r="A41" i="21"/>
  <c r="F40" i="21"/>
  <c r="H40" i="21" s="1"/>
  <c r="J40" i="21" s="1"/>
  <c r="C41" i="21" l="1"/>
  <c r="B41" i="21"/>
  <c r="G40" i="21"/>
  <c r="I40" i="21" s="1"/>
  <c r="A42" i="21"/>
  <c r="F41" i="21"/>
  <c r="H41" i="21" s="1"/>
  <c r="J41" i="21" s="1"/>
  <c r="B42" i="21" l="1"/>
  <c r="C42" i="21"/>
  <c r="G41" i="21"/>
  <c r="I41" i="21" s="1"/>
  <c r="A43" i="21"/>
  <c r="F42" i="21"/>
  <c r="H42" i="21" s="1"/>
  <c r="J42" i="21" s="1"/>
  <c r="B43" i="21" l="1"/>
  <c r="C43" i="21"/>
  <c r="G42" i="21"/>
  <c r="I42" i="21" s="1"/>
  <c r="F43" i="21"/>
  <c r="H43" i="21" s="1"/>
  <c r="J43" i="21" s="1"/>
  <c r="A44" i="21"/>
  <c r="G43" i="21" l="1"/>
  <c r="I43" i="21" s="1"/>
  <c r="B44" i="21"/>
  <c r="C44" i="21"/>
  <c r="A45" i="21"/>
  <c r="F44" i="21"/>
  <c r="H44" i="21" s="1"/>
  <c r="J44" i="21" s="1"/>
  <c r="B45" i="21" l="1"/>
  <c r="C45" i="21"/>
  <c r="A46" i="21"/>
  <c r="F45" i="21"/>
  <c r="H45" i="21" s="1"/>
  <c r="J45" i="21" s="1"/>
  <c r="G44" i="21"/>
  <c r="I44" i="21" s="1"/>
  <c r="C46" i="21" l="1"/>
  <c r="B46" i="21"/>
  <c r="G45" i="21"/>
  <c r="I45" i="21" s="1"/>
  <c r="A47" i="21"/>
  <c r="F46" i="21"/>
  <c r="G46" i="21" s="1"/>
  <c r="I46" i="21" s="1"/>
  <c r="C47" i="21" l="1"/>
  <c r="B47" i="21"/>
  <c r="H46" i="21"/>
  <c r="J46" i="21" s="1"/>
  <c r="A48" i="21"/>
  <c r="F47" i="21"/>
  <c r="H47" i="21" s="1"/>
  <c r="J47" i="21" s="1"/>
  <c r="C48" i="21" l="1"/>
  <c r="B48" i="21"/>
  <c r="G47" i="21"/>
  <c r="I47" i="21" s="1"/>
  <c r="A49" i="21"/>
  <c r="F48" i="21"/>
  <c r="H48" i="21" s="1"/>
  <c r="J48" i="21" s="1"/>
  <c r="C49" i="21" l="1"/>
  <c r="B49" i="21"/>
  <c r="G48" i="21"/>
  <c r="I48" i="21" s="1"/>
  <c r="F49" i="21"/>
  <c r="H49" i="21" s="1"/>
  <c r="J49" i="21" s="1"/>
  <c r="A50" i="21"/>
  <c r="B50" i="21" l="1"/>
  <c r="C50" i="21"/>
  <c r="G49" i="21"/>
  <c r="I49" i="21" s="1"/>
  <c r="A51" i="21"/>
  <c r="F50" i="21"/>
  <c r="H50" i="21" s="1"/>
  <c r="J50" i="21" s="1"/>
  <c r="B51" i="21" l="1"/>
  <c r="C51" i="21"/>
  <c r="G50" i="21"/>
  <c r="I50" i="21" s="1"/>
  <c r="A52" i="21"/>
  <c r="F51" i="21"/>
  <c r="H51" i="21" s="1"/>
  <c r="J51" i="21" s="1"/>
  <c r="B52" i="21" l="1"/>
  <c r="C52" i="21"/>
  <c r="G51" i="21"/>
  <c r="I51" i="21" s="1"/>
  <c r="A53" i="21"/>
  <c r="F52" i="21"/>
  <c r="H52" i="21" s="1"/>
  <c r="J52" i="21" s="1"/>
  <c r="B53" i="21" l="1"/>
  <c r="C53" i="21"/>
  <c r="G52" i="21"/>
  <c r="I52" i="21" s="1"/>
  <c r="A54" i="21"/>
  <c r="F53" i="21"/>
  <c r="H53" i="21" s="1"/>
  <c r="J53" i="21" s="1"/>
  <c r="C54" i="21" l="1"/>
  <c r="B54" i="21"/>
  <c r="G53" i="21"/>
  <c r="I53" i="21" s="1"/>
  <c r="A55" i="21"/>
  <c r="F54" i="21"/>
  <c r="H54" i="21" s="1"/>
  <c r="J54" i="21" s="1"/>
  <c r="C55" i="21" l="1"/>
  <c r="B55" i="21"/>
  <c r="A56" i="21"/>
  <c r="F55" i="21"/>
  <c r="H55" i="21" s="1"/>
  <c r="J55" i="21" s="1"/>
  <c r="G54" i="21"/>
  <c r="I54" i="21" s="1"/>
  <c r="C56" i="21" l="1"/>
  <c r="B56" i="21"/>
  <c r="A57" i="21"/>
  <c r="F56" i="21"/>
  <c r="G56" i="21" s="1"/>
  <c r="I56" i="21" s="1"/>
  <c r="G55" i="21"/>
  <c r="I55" i="21" s="1"/>
  <c r="C57" i="21" l="1"/>
  <c r="B57" i="21"/>
  <c r="H56" i="21"/>
  <c r="J56" i="21" s="1"/>
  <c r="A58" i="21"/>
  <c r="F57" i="21"/>
  <c r="H57" i="21" s="1"/>
  <c r="J57" i="21" s="1"/>
  <c r="B58" i="21" l="1"/>
  <c r="C58" i="21"/>
  <c r="G57" i="21"/>
  <c r="I57" i="21" s="1"/>
  <c r="A59" i="21"/>
  <c r="F58" i="21"/>
  <c r="H58" i="21" s="1"/>
  <c r="J58" i="21" s="1"/>
  <c r="B59" i="21" l="1"/>
  <c r="C59" i="21"/>
  <c r="G58" i="21"/>
  <c r="I58" i="21" s="1"/>
  <c r="A60" i="21"/>
  <c r="F59" i="21"/>
  <c r="H59" i="21" s="1"/>
  <c r="J59" i="21" s="1"/>
  <c r="B60" i="21" l="1"/>
  <c r="C60" i="21"/>
  <c r="G59" i="21"/>
  <c r="I59" i="21" s="1"/>
  <c r="A61" i="21"/>
  <c r="F60" i="21"/>
  <c r="H60" i="21" s="1"/>
  <c r="J60" i="21" s="1"/>
  <c r="B61" i="21" l="1"/>
  <c r="C61" i="21"/>
  <c r="G60" i="21"/>
  <c r="I60" i="21" s="1"/>
  <c r="A62" i="21"/>
  <c r="F61" i="21"/>
  <c r="G61" i="21" s="1"/>
  <c r="I61" i="21" s="1"/>
  <c r="C62" i="21" l="1"/>
  <c r="B62" i="21"/>
  <c r="H61" i="21"/>
  <c r="J61" i="21" s="1"/>
  <c r="A63" i="21"/>
  <c r="F62" i="21"/>
  <c r="H62" i="21" s="1"/>
  <c r="J62" i="21" s="1"/>
  <c r="C63" i="21" l="1"/>
  <c r="B63" i="21"/>
  <c r="G62" i="21"/>
  <c r="I62" i="21" s="1"/>
  <c r="A64" i="21"/>
  <c r="F63" i="21"/>
  <c r="H63" i="21" s="1"/>
  <c r="J63" i="21" s="1"/>
  <c r="C64" i="21" l="1"/>
  <c r="B64" i="21"/>
  <c r="G63" i="21"/>
  <c r="I63" i="21" s="1"/>
  <c r="A65" i="21"/>
  <c r="F64" i="21"/>
  <c r="H64" i="21" s="1"/>
  <c r="J64" i="21" s="1"/>
  <c r="C65" i="21" l="1"/>
  <c r="B65" i="21"/>
  <c r="G64" i="21"/>
  <c r="I64" i="21" s="1"/>
  <c r="A66" i="21"/>
  <c r="F65" i="21"/>
  <c r="H65" i="21" s="1"/>
  <c r="J65" i="21" s="1"/>
  <c r="B66" i="21" l="1"/>
  <c r="C66" i="21"/>
  <c r="G65" i="21"/>
  <c r="I65" i="21" s="1"/>
  <c r="A67" i="21"/>
  <c r="F66" i="21"/>
  <c r="H66" i="21" s="1"/>
  <c r="J66" i="21" s="1"/>
  <c r="B67" i="21" l="1"/>
  <c r="C67" i="21"/>
  <c r="G66" i="21"/>
  <c r="I66" i="21" s="1"/>
  <c r="A68" i="21"/>
  <c r="F67" i="21"/>
  <c r="H67" i="21" s="1"/>
  <c r="J67" i="21" s="1"/>
  <c r="B68" i="21" l="1"/>
  <c r="C68" i="21"/>
  <c r="G67" i="21"/>
  <c r="I67" i="21" s="1"/>
  <c r="A69" i="21"/>
  <c r="F68" i="21"/>
  <c r="G68" i="21" s="1"/>
  <c r="I68" i="21" s="1"/>
  <c r="B69" i="21" l="1"/>
  <c r="C69" i="21"/>
  <c r="H68" i="21"/>
  <c r="J68" i="21" s="1"/>
  <c r="A70" i="21"/>
  <c r="F69" i="21"/>
  <c r="H69" i="21" s="1"/>
  <c r="J69" i="21" s="1"/>
  <c r="C70" i="21" l="1"/>
  <c r="B70" i="21"/>
  <c r="G69" i="21"/>
  <c r="I69" i="21" s="1"/>
  <c r="A71" i="21"/>
  <c r="F70" i="21"/>
  <c r="G70" i="21" s="1"/>
  <c r="I70" i="21" s="1"/>
  <c r="C71" i="21" l="1"/>
  <c r="B71" i="21"/>
  <c r="A72" i="21"/>
  <c r="F71" i="21"/>
  <c r="H71" i="21" s="1"/>
  <c r="J71" i="21" s="1"/>
  <c r="H70" i="21"/>
  <c r="J70" i="21" s="1"/>
  <c r="C72" i="21" l="1"/>
  <c r="B72" i="21"/>
  <c r="G71" i="21"/>
  <c r="I71" i="21" s="1"/>
  <c r="A73" i="21"/>
  <c r="F72" i="21"/>
  <c r="H72" i="21" s="1"/>
  <c r="J72" i="21" s="1"/>
  <c r="C73" i="21" l="1"/>
  <c r="B73" i="21"/>
  <c r="A74" i="21"/>
  <c r="F73" i="21"/>
  <c r="H73" i="21" s="1"/>
  <c r="J73" i="21" s="1"/>
  <c r="G72" i="21"/>
  <c r="I72" i="21" s="1"/>
  <c r="B74" i="21" l="1"/>
  <c r="C74" i="21"/>
  <c r="A75" i="21"/>
  <c r="F74" i="21"/>
  <c r="H74" i="21" s="1"/>
  <c r="J74" i="21" s="1"/>
  <c r="G73" i="21"/>
  <c r="I73" i="21" s="1"/>
  <c r="B75" i="21" l="1"/>
  <c r="C75" i="21"/>
  <c r="G74" i="21"/>
  <c r="I74" i="21" s="1"/>
  <c r="A76" i="21"/>
  <c r="F75" i="21"/>
  <c r="H75" i="21" s="1"/>
  <c r="J75" i="21" s="1"/>
  <c r="B76" i="21" l="1"/>
  <c r="C76" i="21"/>
  <c r="G75" i="21"/>
  <c r="I75" i="21" s="1"/>
  <c r="A77" i="21"/>
  <c r="F76" i="21"/>
  <c r="H76" i="21" s="1"/>
  <c r="J76" i="21" s="1"/>
  <c r="B77" i="21" l="1"/>
  <c r="C77" i="21"/>
  <c r="G76" i="21"/>
  <c r="I76" i="21" s="1"/>
  <c r="A78" i="21"/>
  <c r="F77" i="21"/>
  <c r="H77" i="21" s="1"/>
  <c r="J77" i="21" s="1"/>
  <c r="C78" i="21" l="1"/>
  <c r="B78" i="21"/>
  <c r="G77" i="21"/>
  <c r="I77" i="21" s="1"/>
  <c r="A79" i="21"/>
  <c r="F78" i="21"/>
  <c r="H78" i="21" s="1"/>
  <c r="J78" i="21" s="1"/>
  <c r="C79" i="21" l="1"/>
  <c r="B79" i="21"/>
  <c r="G78" i="21"/>
  <c r="I78" i="21" s="1"/>
  <c r="A80" i="21"/>
  <c r="F79" i="21"/>
  <c r="H79" i="21" s="1"/>
  <c r="J79" i="21" s="1"/>
  <c r="C80" i="21" l="1"/>
  <c r="B80" i="21"/>
  <c r="G79" i="21"/>
  <c r="I79" i="21" s="1"/>
  <c r="A81" i="21"/>
  <c r="F80" i="21"/>
  <c r="G80" i="21" s="1"/>
  <c r="I80" i="21" s="1"/>
  <c r="C81" i="21" l="1"/>
  <c r="B81" i="21"/>
  <c r="A82" i="21"/>
  <c r="F81" i="21"/>
  <c r="G81" i="21" s="1"/>
  <c r="I81" i="21" s="1"/>
  <c r="H80" i="21"/>
  <c r="J80" i="21" s="1"/>
  <c r="B82" i="21" l="1"/>
  <c r="C82" i="21"/>
  <c r="H81" i="21"/>
  <c r="J81" i="21" s="1"/>
  <c r="A83" i="21"/>
  <c r="F82" i="21"/>
  <c r="G82" i="21" s="1"/>
  <c r="I82" i="21" s="1"/>
  <c r="B83" i="21" l="1"/>
  <c r="C83" i="21"/>
  <c r="H82" i="21"/>
  <c r="J82" i="21" s="1"/>
  <c r="A84" i="21"/>
  <c r="F83" i="21"/>
  <c r="H83" i="21" s="1"/>
  <c r="J83" i="21" s="1"/>
  <c r="B84" i="21" l="1"/>
  <c r="C84" i="21"/>
  <c r="A85" i="21"/>
  <c r="F84" i="21"/>
  <c r="H84" i="21" s="1"/>
  <c r="J84" i="21" s="1"/>
  <c r="G83" i="21"/>
  <c r="I83" i="21" s="1"/>
  <c r="C85" i="21" l="1"/>
  <c r="B85" i="21"/>
  <c r="G84" i="21"/>
  <c r="I84" i="21" s="1"/>
  <c r="A86" i="21"/>
  <c r="F85" i="21"/>
  <c r="G85" i="21" s="1"/>
  <c r="I85" i="21" s="1"/>
  <c r="C86" i="21" l="1"/>
  <c r="B86" i="21"/>
  <c r="H85" i="21"/>
  <c r="J85" i="21" s="1"/>
  <c r="A87" i="21"/>
  <c r="F86" i="21"/>
  <c r="H86" i="21" s="1"/>
  <c r="J86" i="21" s="1"/>
  <c r="C87" i="21" l="1"/>
  <c r="B87" i="21"/>
  <c r="G86" i="21"/>
  <c r="I86" i="21" s="1"/>
  <c r="A88" i="21"/>
  <c r="F87" i="21"/>
  <c r="H87" i="21" s="1"/>
  <c r="J87" i="21" s="1"/>
  <c r="C88" i="21" l="1"/>
  <c r="B88" i="21"/>
  <c r="A89" i="21"/>
  <c r="F88" i="21"/>
  <c r="G88" i="21" s="1"/>
  <c r="I88" i="21" s="1"/>
  <c r="G87" i="21"/>
  <c r="I87" i="21" s="1"/>
  <c r="C89" i="21" l="1"/>
  <c r="B89" i="21"/>
  <c r="A90" i="21"/>
  <c r="F89" i="21"/>
  <c r="G89" i="21" s="1"/>
  <c r="I89" i="21" s="1"/>
  <c r="H88" i="21"/>
  <c r="J88" i="21" s="1"/>
  <c r="B90" i="21" l="1"/>
  <c r="C90" i="21"/>
  <c r="H89" i="21"/>
  <c r="J89" i="21" s="1"/>
  <c r="A91" i="21"/>
  <c r="F90" i="21"/>
  <c r="H90" i="21" s="1"/>
  <c r="J90" i="21" s="1"/>
  <c r="B91" i="21" l="1"/>
  <c r="C91" i="21"/>
  <c r="G90" i="21"/>
  <c r="I90" i="21" s="1"/>
  <c r="A92" i="21"/>
  <c r="F91" i="21"/>
  <c r="G91" i="21" s="1"/>
  <c r="I91" i="21" s="1"/>
  <c r="B92" i="21" l="1"/>
  <c r="C92" i="21"/>
  <c r="H91" i="21"/>
  <c r="J91" i="21" s="1"/>
  <c r="A93" i="21"/>
  <c r="F92" i="21"/>
  <c r="H92" i="21" s="1"/>
  <c r="J92" i="21" s="1"/>
  <c r="B93" i="21" l="1"/>
  <c r="C93" i="21"/>
  <c r="G92" i="21"/>
  <c r="I92" i="21" s="1"/>
  <c r="A94" i="21"/>
  <c r="F93" i="21"/>
  <c r="G93" i="21" s="1"/>
  <c r="I93" i="21" s="1"/>
  <c r="C94" i="21" l="1"/>
  <c r="B94" i="21"/>
  <c r="H93" i="21"/>
  <c r="J93" i="21" s="1"/>
  <c r="A95" i="21"/>
  <c r="F94" i="21"/>
  <c r="G94" i="21" s="1"/>
  <c r="I94" i="21" s="1"/>
  <c r="C95" i="21" l="1"/>
  <c r="B95" i="21"/>
  <c r="H94" i="21"/>
  <c r="J94" i="21" s="1"/>
  <c r="F95" i="21"/>
  <c r="G95" i="21" s="1"/>
  <c r="I95" i="21" s="1"/>
  <c r="A96" i="21"/>
  <c r="C96" i="21" l="1"/>
  <c r="B96" i="21"/>
  <c r="H95" i="21"/>
  <c r="J95" i="21" s="1"/>
  <c r="F96" i="21"/>
  <c r="G96" i="21" s="1"/>
  <c r="I96" i="21" s="1"/>
  <c r="A97" i="21"/>
  <c r="C97" i="21" l="1"/>
  <c r="B97" i="21"/>
  <c r="H96" i="21"/>
  <c r="J96" i="21" s="1"/>
  <c r="A98" i="21"/>
  <c r="F97" i="21"/>
  <c r="G97" i="21" s="1"/>
  <c r="I97" i="21" s="1"/>
  <c r="C98" i="21" l="1"/>
  <c r="B98" i="21"/>
  <c r="H97" i="21"/>
  <c r="J97" i="21" s="1"/>
  <c r="A99" i="21"/>
  <c r="F98" i="21"/>
  <c r="G98" i="21" s="1"/>
  <c r="I98" i="21" s="1"/>
  <c r="C99" i="21" l="1"/>
  <c r="B99" i="21"/>
  <c r="H98" i="21"/>
  <c r="J98" i="21" s="1"/>
  <c r="F99" i="21"/>
  <c r="G99" i="21" s="1"/>
  <c r="I99" i="21" s="1"/>
  <c r="A100" i="21"/>
  <c r="H99" i="21" l="1"/>
  <c r="J99" i="21" s="1"/>
  <c r="C100" i="21"/>
  <c r="B100" i="21"/>
  <c r="A101" i="21"/>
  <c r="F100" i="21"/>
  <c r="G100" i="21" s="1"/>
  <c r="I100" i="21" s="1"/>
  <c r="C101" i="21" l="1"/>
  <c r="B101" i="21"/>
  <c r="H100" i="21"/>
  <c r="J100" i="21" s="1"/>
  <c r="F101" i="21"/>
  <c r="H101" i="21" s="1"/>
  <c r="J101" i="21" s="1"/>
  <c r="A102" i="21"/>
  <c r="C102" i="21" l="1"/>
  <c r="B102" i="21"/>
  <c r="G101" i="21"/>
  <c r="I101" i="21" s="1"/>
  <c r="F102" i="21"/>
  <c r="G102" i="21" s="1"/>
  <c r="I102" i="21" s="1"/>
  <c r="A103" i="21"/>
  <c r="C103" i="21" l="1"/>
  <c r="B103" i="21"/>
  <c r="H102" i="21"/>
  <c r="J102" i="21" s="1"/>
  <c r="A104" i="21"/>
  <c r="F103" i="21"/>
  <c r="H103" i="21" s="1"/>
  <c r="J103" i="21" s="1"/>
  <c r="C104" i="21" l="1"/>
  <c r="B104" i="21"/>
  <c r="F104" i="21"/>
  <c r="H104" i="21" s="1"/>
  <c r="J104" i="21" s="1"/>
  <c r="A105" i="21"/>
  <c r="G103" i="21"/>
  <c r="I103" i="21" s="1"/>
  <c r="C105" i="21" l="1"/>
  <c r="B105" i="21"/>
  <c r="F105" i="21"/>
  <c r="H105" i="21" s="1"/>
  <c r="J105" i="21" s="1"/>
  <c r="A106" i="21"/>
  <c r="G104" i="21"/>
  <c r="I104" i="21" s="1"/>
  <c r="C106" i="21" l="1"/>
  <c r="B106" i="21"/>
  <c r="G105" i="21"/>
  <c r="I105" i="21" s="1"/>
  <c r="F106" i="21"/>
  <c r="H106" i="21" s="1"/>
  <c r="J106" i="21" s="1"/>
  <c r="A107" i="21"/>
  <c r="C107" i="21" l="1"/>
  <c r="B107" i="21"/>
  <c r="G106" i="21"/>
  <c r="I106" i="21" s="1"/>
  <c r="A108" i="21"/>
  <c r="F107" i="21"/>
  <c r="G107" i="21" s="1"/>
  <c r="I107" i="21" s="1"/>
  <c r="C108" i="21" l="1"/>
  <c r="B108" i="21"/>
  <c r="H107" i="21"/>
  <c r="J107" i="21" s="1"/>
  <c r="F108" i="21"/>
  <c r="G108" i="21" s="1"/>
  <c r="I108" i="21" s="1"/>
  <c r="A109" i="21"/>
  <c r="B109" i="21" l="1"/>
  <c r="C109" i="21"/>
  <c r="H108" i="21"/>
  <c r="J108" i="21" s="1"/>
  <c r="F109" i="21"/>
  <c r="H109" i="21" s="1"/>
  <c r="J109" i="21" s="1"/>
  <c r="A110" i="21"/>
  <c r="G109" i="21" l="1"/>
  <c r="I109" i="21" s="1"/>
  <c r="C110" i="21"/>
  <c r="B110" i="21"/>
  <c r="A111" i="21"/>
  <c r="F110" i="21"/>
  <c r="G110" i="21" s="1"/>
  <c r="I110" i="21" s="1"/>
  <c r="C111" i="21" l="1"/>
  <c r="B111" i="21"/>
  <c r="A112" i="21"/>
  <c r="F111" i="21"/>
  <c r="H111" i="21" s="1"/>
  <c r="J111" i="21" s="1"/>
  <c r="H110" i="21"/>
  <c r="J110" i="21" s="1"/>
  <c r="C112" i="21" l="1"/>
  <c r="B112" i="21"/>
  <c r="G111" i="21"/>
  <c r="I111" i="21" s="1"/>
  <c r="A113" i="21"/>
  <c r="F112" i="21"/>
  <c r="G112" i="21" s="1"/>
  <c r="I112" i="21" s="1"/>
  <c r="C113" i="21" l="1"/>
  <c r="B113" i="21"/>
  <c r="H112" i="21"/>
  <c r="J112" i="21" s="1"/>
  <c r="F113" i="21"/>
  <c r="G113" i="21" s="1"/>
  <c r="I113" i="21" s="1"/>
  <c r="A114" i="21"/>
  <c r="C114" i="21" l="1"/>
  <c r="B114" i="21"/>
  <c r="H113" i="21"/>
  <c r="J113" i="21" s="1"/>
  <c r="A115" i="21"/>
  <c r="F114" i="21"/>
  <c r="H114" i="21" s="1"/>
  <c r="J114" i="21" s="1"/>
  <c r="C115" i="21" l="1"/>
  <c r="B115" i="21"/>
  <c r="G114" i="21"/>
  <c r="I114" i="21" s="1"/>
  <c r="A116" i="21"/>
  <c r="F115" i="21"/>
  <c r="H115" i="21" s="1"/>
  <c r="J115" i="21" s="1"/>
  <c r="C116" i="21" l="1"/>
  <c r="B116" i="21"/>
  <c r="G115" i="21"/>
  <c r="I115" i="21" s="1"/>
  <c r="A117" i="21"/>
  <c r="F116" i="21"/>
  <c r="G116" i="21" s="1"/>
  <c r="I116" i="21" s="1"/>
  <c r="C117" i="21" l="1"/>
  <c r="B117" i="21"/>
  <c r="H116" i="21"/>
  <c r="J116" i="21" s="1"/>
  <c r="F117" i="21"/>
  <c r="H117" i="21" s="1"/>
  <c r="J117" i="21" s="1"/>
  <c r="A118" i="21"/>
  <c r="C118" i="21" l="1"/>
  <c r="B118" i="21"/>
  <c r="G117" i="21"/>
  <c r="I117" i="21" s="1"/>
  <c r="F118" i="21"/>
  <c r="H118" i="21" s="1"/>
  <c r="J118" i="21" s="1"/>
  <c r="A119" i="21"/>
  <c r="C119" i="21" l="1"/>
  <c r="B119" i="21"/>
  <c r="G118" i="21"/>
  <c r="I118" i="21" s="1"/>
  <c r="A120" i="21"/>
  <c r="F119" i="21"/>
  <c r="G119" i="21" s="1"/>
  <c r="I119" i="21" s="1"/>
  <c r="C120" i="21" l="1"/>
  <c r="B120" i="21"/>
  <c r="H119" i="21"/>
  <c r="J119" i="21" s="1"/>
  <c r="F120" i="21"/>
  <c r="G120" i="21" s="1"/>
  <c r="I120" i="21" s="1"/>
  <c r="A121" i="21"/>
  <c r="C121" i="21" l="1"/>
  <c r="B121" i="21"/>
  <c r="H120" i="21"/>
  <c r="J120" i="21" s="1"/>
  <c r="F121" i="21"/>
  <c r="H121" i="21" s="1"/>
  <c r="J121" i="21" s="1"/>
  <c r="A122" i="21"/>
  <c r="G121" i="21" l="1"/>
  <c r="I121" i="21" s="1"/>
  <c r="C122" i="21"/>
  <c r="B122" i="21"/>
  <c r="F122" i="21"/>
  <c r="H122" i="21" s="1"/>
  <c r="J122" i="21" s="1"/>
  <c r="A123" i="21"/>
  <c r="G122" i="21" l="1"/>
  <c r="I122" i="21" s="1"/>
  <c r="C123" i="21"/>
  <c r="B123" i="21"/>
  <c r="F123" i="21"/>
  <c r="H123" i="21" s="1"/>
  <c r="J123" i="21" s="1"/>
  <c r="A124" i="21"/>
  <c r="C124" i="21" l="1"/>
  <c r="B124" i="21"/>
  <c r="G123" i="21"/>
  <c r="I123" i="21" s="1"/>
  <c r="F124" i="21"/>
  <c r="H124" i="21" s="1"/>
  <c r="J124" i="21" s="1"/>
  <c r="A125" i="21"/>
  <c r="B125" i="21" l="1"/>
  <c r="C125" i="21"/>
  <c r="A126" i="21"/>
  <c r="F125" i="21"/>
  <c r="G125" i="21" s="1"/>
  <c r="I125" i="21" s="1"/>
  <c r="G124" i="21"/>
  <c r="I124" i="21" s="1"/>
  <c r="C126" i="21" l="1"/>
  <c r="B126" i="21"/>
  <c r="F126" i="21"/>
  <c r="H126" i="21" s="1"/>
  <c r="J126" i="21" s="1"/>
  <c r="A127" i="21"/>
  <c r="H125" i="21"/>
  <c r="J125" i="21" s="1"/>
  <c r="C127" i="21" l="1"/>
  <c r="B127" i="21"/>
  <c r="G126" i="21"/>
  <c r="I126" i="21" s="1"/>
  <c r="A128" i="21"/>
  <c r="F127" i="21"/>
  <c r="H127" i="21" s="1"/>
  <c r="J127" i="21" s="1"/>
  <c r="C128" i="21" l="1"/>
  <c r="B128" i="21"/>
  <c r="A129" i="21"/>
  <c r="F128" i="21"/>
  <c r="G128" i="21" s="1"/>
  <c r="I128" i="21" s="1"/>
  <c r="G127" i="21"/>
  <c r="I127" i="21" s="1"/>
  <c r="C129" i="21" l="1"/>
  <c r="B129" i="21"/>
  <c r="H128" i="21"/>
  <c r="J128" i="21" s="1"/>
  <c r="F129" i="21"/>
  <c r="G129" i="21" s="1"/>
  <c r="I129" i="21" s="1"/>
  <c r="A130" i="21"/>
  <c r="C130" i="21" l="1"/>
  <c r="B130" i="21"/>
  <c r="A131" i="21"/>
  <c r="F130" i="21"/>
  <c r="G130" i="21" s="1"/>
  <c r="I130" i="21" s="1"/>
  <c r="H129" i="21"/>
  <c r="J129" i="21" s="1"/>
  <c r="C131" i="21" l="1"/>
  <c r="B131" i="21"/>
  <c r="H130" i="21"/>
  <c r="J130" i="21" s="1"/>
  <c r="A132" i="21"/>
  <c r="F131" i="21"/>
  <c r="H131" i="21" s="1"/>
  <c r="J131" i="21" s="1"/>
  <c r="C132" i="21" l="1"/>
  <c r="B132" i="21"/>
  <c r="A133" i="21"/>
  <c r="F132" i="21"/>
  <c r="H132" i="21" s="1"/>
  <c r="J132" i="21" s="1"/>
  <c r="G131" i="21"/>
  <c r="I131" i="21" s="1"/>
  <c r="C133" i="21" l="1"/>
  <c r="B133" i="21"/>
  <c r="G132" i="21"/>
  <c r="I132" i="21" s="1"/>
  <c r="A134" i="21"/>
  <c r="F133" i="21"/>
  <c r="G133" i="21" s="1"/>
  <c r="I133" i="21" s="1"/>
  <c r="C134" i="21" l="1"/>
  <c r="B134" i="21"/>
  <c r="H133" i="21"/>
  <c r="J133" i="21" s="1"/>
  <c r="F134" i="21"/>
  <c r="H134" i="21" s="1"/>
  <c r="J134" i="21" s="1"/>
  <c r="A135" i="21"/>
  <c r="C135" i="21" l="1"/>
  <c r="B135" i="21"/>
  <c r="G134" i="21"/>
  <c r="I134" i="21" s="1"/>
  <c r="A136" i="21"/>
  <c r="F135" i="21"/>
  <c r="H135" i="21" s="1"/>
  <c r="J135" i="21" s="1"/>
  <c r="C136" i="21" l="1"/>
  <c r="B136" i="21"/>
  <c r="A137" i="21"/>
  <c r="F136" i="21"/>
  <c r="H136" i="21" s="1"/>
  <c r="J136" i="21" s="1"/>
  <c r="G135" i="21"/>
  <c r="I135" i="21" s="1"/>
  <c r="C137" i="21" l="1"/>
  <c r="B137" i="21"/>
  <c r="F137" i="21"/>
  <c r="G137" i="21" s="1"/>
  <c r="I137" i="21" s="1"/>
  <c r="A138" i="21"/>
  <c r="G136" i="21"/>
  <c r="I136" i="21" s="1"/>
  <c r="C138" i="21" l="1"/>
  <c r="B138" i="21"/>
  <c r="A139" i="21"/>
  <c r="F138" i="21"/>
  <c r="H138" i="21" s="1"/>
  <c r="J138" i="21" s="1"/>
  <c r="H137" i="21"/>
  <c r="J137" i="21" s="1"/>
  <c r="C139" i="21" l="1"/>
  <c r="B139" i="21"/>
  <c r="A140" i="21"/>
  <c r="F139" i="21"/>
  <c r="G139" i="21" s="1"/>
  <c r="I139" i="21" s="1"/>
  <c r="G138" i="21"/>
  <c r="I138" i="21" s="1"/>
  <c r="C140" i="21" l="1"/>
  <c r="B140" i="21"/>
  <c r="H139" i="21"/>
  <c r="J139" i="21" s="1"/>
  <c r="F140" i="21"/>
  <c r="G140" i="21" s="1"/>
  <c r="I140" i="21" s="1"/>
  <c r="A141" i="21"/>
  <c r="C141" i="21" l="1"/>
  <c r="B141" i="21"/>
  <c r="H140" i="21"/>
  <c r="J140" i="21" s="1"/>
  <c r="A142" i="21"/>
  <c r="F141" i="21"/>
  <c r="H141" i="21" s="1"/>
  <c r="J141" i="21" s="1"/>
  <c r="C142" i="21" l="1"/>
  <c r="B142" i="21"/>
  <c r="G141" i="21"/>
  <c r="I141" i="21" s="1"/>
  <c r="F142" i="21"/>
  <c r="G142" i="21" s="1"/>
  <c r="I142" i="21" s="1"/>
  <c r="A143" i="21"/>
  <c r="C143" i="21" l="1"/>
  <c r="B143" i="21"/>
  <c r="H142" i="21"/>
  <c r="J142" i="21" s="1"/>
  <c r="A144" i="21"/>
  <c r="F143" i="21"/>
  <c r="G143" i="21" s="1"/>
  <c r="I143" i="21" s="1"/>
  <c r="C144" i="21" l="1"/>
  <c r="B144" i="21"/>
  <c r="H143" i="21"/>
  <c r="J143" i="21" s="1"/>
  <c r="A145" i="21"/>
  <c r="F144" i="21"/>
  <c r="H144" i="21" s="1"/>
  <c r="J144" i="21" s="1"/>
  <c r="C145" i="21" l="1"/>
  <c r="B145" i="21"/>
  <c r="F145" i="21"/>
  <c r="H145" i="21" s="1"/>
  <c r="J145" i="21" s="1"/>
  <c r="A146" i="21"/>
  <c r="G144" i="21"/>
  <c r="I144" i="21" s="1"/>
  <c r="C146" i="21" l="1"/>
  <c r="B146" i="21"/>
  <c r="G145" i="21"/>
  <c r="I145" i="21" s="1"/>
  <c r="A147" i="21"/>
  <c r="F146" i="21"/>
  <c r="H146" i="21" s="1"/>
  <c r="J146" i="21" s="1"/>
  <c r="C147" i="21" l="1"/>
  <c r="B147" i="21"/>
  <c r="G146" i="21"/>
  <c r="I146" i="21" s="1"/>
  <c r="A148" i="21"/>
  <c r="F147" i="21"/>
  <c r="H147" i="21" s="1"/>
  <c r="J147" i="21" s="1"/>
  <c r="C148" i="21" l="1"/>
  <c r="B148" i="21"/>
  <c r="G147" i="21"/>
  <c r="I147" i="21" s="1"/>
  <c r="F148" i="21"/>
  <c r="G148" i="21" s="1"/>
  <c r="I148" i="21" s="1"/>
  <c r="A149" i="21"/>
  <c r="C149" i="21" l="1"/>
  <c r="B149" i="21"/>
  <c r="H148" i="21"/>
  <c r="J148" i="21" s="1"/>
  <c r="A150" i="21"/>
  <c r="F149" i="21"/>
  <c r="G149" i="21" s="1"/>
  <c r="I149" i="21" s="1"/>
  <c r="C150" i="21" l="1"/>
  <c r="B150" i="21"/>
  <c r="H149" i="21"/>
  <c r="J149" i="21" s="1"/>
  <c r="F150" i="21"/>
  <c r="H150" i="21" s="1"/>
  <c r="J150" i="21" s="1"/>
  <c r="A151" i="21"/>
  <c r="C151" i="21" l="1"/>
  <c r="B151" i="21"/>
  <c r="G150" i="21"/>
  <c r="I150" i="21" s="1"/>
  <c r="A152" i="21"/>
  <c r="F151" i="21"/>
  <c r="G151" i="21" s="1"/>
  <c r="I151" i="21" s="1"/>
  <c r="C152" i="21" l="1"/>
  <c r="B152" i="21"/>
  <c r="H151" i="21"/>
  <c r="J151" i="21" s="1"/>
  <c r="A153" i="21"/>
  <c r="F152" i="21"/>
  <c r="G152" i="21" s="1"/>
  <c r="I152" i="21" s="1"/>
  <c r="C153" i="21" l="1"/>
  <c r="B153" i="21"/>
  <c r="H152" i="21"/>
  <c r="J152" i="21" s="1"/>
  <c r="F153" i="21"/>
  <c r="G153" i="21" s="1"/>
  <c r="I153" i="21" s="1"/>
  <c r="A154" i="21"/>
  <c r="C154" i="21" l="1"/>
  <c r="B154" i="21"/>
  <c r="A155" i="21"/>
  <c r="F154" i="21"/>
  <c r="G154" i="21" s="1"/>
  <c r="I154" i="21" s="1"/>
  <c r="H153" i="21"/>
  <c r="J153" i="21" s="1"/>
  <c r="C155" i="21" l="1"/>
  <c r="B155" i="21"/>
  <c r="H154" i="21"/>
  <c r="J154" i="21" s="1"/>
  <c r="A156" i="21"/>
  <c r="F155" i="21"/>
  <c r="H155" i="21" s="1"/>
  <c r="J155" i="21" s="1"/>
  <c r="C156" i="21" l="1"/>
  <c r="B156" i="21"/>
  <c r="G155" i="21"/>
  <c r="I155" i="21" s="1"/>
  <c r="F156" i="21"/>
  <c r="G156" i="21" s="1"/>
  <c r="I156" i="21" s="1"/>
  <c r="A157" i="21"/>
  <c r="C157" i="21" l="1"/>
  <c r="B157" i="21"/>
  <c r="H156" i="21"/>
  <c r="J156" i="21" s="1"/>
  <c r="A158" i="21"/>
  <c r="F157" i="21"/>
  <c r="G157" i="21" s="1"/>
  <c r="I157" i="21" s="1"/>
  <c r="C158" i="21" l="1"/>
  <c r="B158" i="21"/>
  <c r="H157" i="21"/>
  <c r="J157" i="21" s="1"/>
  <c r="F158" i="21"/>
  <c r="G158" i="21" s="1"/>
  <c r="I158" i="21" s="1"/>
  <c r="A159" i="21"/>
  <c r="C159" i="21" l="1"/>
  <c r="B159" i="21"/>
  <c r="H158" i="21"/>
  <c r="J158" i="21" s="1"/>
  <c r="F159" i="21"/>
  <c r="G159" i="21" s="1"/>
  <c r="I159" i="21" s="1"/>
  <c r="A160" i="21"/>
  <c r="C160" i="21" l="1"/>
  <c r="B160" i="21"/>
  <c r="H159" i="21"/>
  <c r="J159" i="21" s="1"/>
  <c r="A161" i="21"/>
  <c r="F160" i="21"/>
  <c r="H160" i="21" s="1"/>
  <c r="J160" i="21" s="1"/>
  <c r="C161" i="21" l="1"/>
  <c r="B161" i="21"/>
  <c r="F161" i="21"/>
  <c r="H161" i="21" s="1"/>
  <c r="J161" i="21" s="1"/>
  <c r="A162" i="21"/>
  <c r="G160" i="21"/>
  <c r="I160" i="21" s="1"/>
  <c r="C162" i="21" l="1"/>
  <c r="B162" i="21"/>
  <c r="G161" i="21"/>
  <c r="I161" i="21" s="1"/>
  <c r="A163" i="21"/>
  <c r="F162" i="21"/>
  <c r="G162" i="21" s="1"/>
  <c r="I162" i="21" s="1"/>
  <c r="C163" i="21" l="1"/>
  <c r="B163" i="21"/>
  <c r="H162" i="21"/>
  <c r="J162" i="21" s="1"/>
  <c r="A164" i="21"/>
  <c r="F163" i="21"/>
  <c r="G163" i="21" s="1"/>
  <c r="I163" i="21" s="1"/>
  <c r="C164" i="21" l="1"/>
  <c r="B164" i="21"/>
  <c r="A165" i="21"/>
  <c r="F164" i="21"/>
  <c r="G164" i="21" s="1"/>
  <c r="I164" i="21" s="1"/>
  <c r="H163" i="21"/>
  <c r="J163" i="21" s="1"/>
  <c r="B165" i="21" l="1"/>
  <c r="C165" i="21"/>
  <c r="F165" i="21"/>
  <c r="G165" i="21" s="1"/>
  <c r="I165" i="21" s="1"/>
  <c r="A166" i="21"/>
  <c r="H164" i="21"/>
  <c r="J164" i="21" s="1"/>
  <c r="C166" i="21" l="1"/>
  <c r="B166" i="21"/>
  <c r="H165" i="21"/>
  <c r="J165" i="21" s="1"/>
  <c r="A167" i="21"/>
  <c r="F166" i="21"/>
  <c r="H166" i="21" s="1"/>
  <c r="J166" i="21" s="1"/>
  <c r="G166" i="21" l="1"/>
  <c r="I166" i="21" s="1"/>
  <c r="C167" i="21"/>
  <c r="B167" i="21"/>
  <c r="A168" i="21"/>
  <c r="F167" i="21"/>
  <c r="H167" i="21" s="1"/>
  <c r="J167" i="21" s="1"/>
  <c r="C168" i="21" l="1"/>
  <c r="B168" i="21"/>
  <c r="G167" i="21"/>
  <c r="I167" i="21" s="1"/>
  <c r="F168" i="21"/>
  <c r="H168" i="21" s="1"/>
  <c r="J168" i="21" s="1"/>
  <c r="A169" i="21"/>
  <c r="F169" i="21" l="1"/>
  <c r="C169" i="21"/>
  <c r="B169" i="21"/>
  <c r="G169" i="21"/>
  <c r="I169" i="21" s="1"/>
  <c r="A170" i="21"/>
  <c r="H169" i="21"/>
  <c r="J169" i="21" s="1"/>
  <c r="G168" i="21"/>
  <c r="I168" i="21" s="1"/>
  <c r="C170" i="21" l="1"/>
  <c r="B170" i="21"/>
  <c r="A171" i="21"/>
  <c r="F170" i="21"/>
  <c r="H170" i="21" s="1"/>
  <c r="J170" i="21" s="1"/>
  <c r="G170" i="21" l="1"/>
  <c r="I170" i="21" s="1"/>
  <c r="C171" i="21"/>
  <c r="B171" i="21"/>
  <c r="A172" i="21"/>
  <c r="F171" i="21"/>
  <c r="H171" i="21" s="1"/>
  <c r="J171" i="21" s="1"/>
  <c r="C172" i="21" l="1"/>
  <c r="B172" i="21"/>
  <c r="G171" i="21"/>
  <c r="I171" i="21" s="1"/>
  <c r="A173" i="21"/>
  <c r="F172" i="21"/>
  <c r="G172" i="21" s="1"/>
  <c r="I172" i="21" s="1"/>
  <c r="B173" i="21" l="1"/>
  <c r="C173" i="21"/>
  <c r="H172" i="21"/>
  <c r="J172" i="21" s="1"/>
  <c r="F173" i="21"/>
  <c r="G173" i="21" s="1"/>
  <c r="I173" i="21" s="1"/>
  <c r="A174" i="21"/>
  <c r="H173" i="21" l="1"/>
  <c r="J173" i="21" s="1"/>
  <c r="C174" i="21"/>
  <c r="B174" i="21"/>
  <c r="A175" i="21"/>
  <c r="F174" i="21"/>
  <c r="H174" i="21" s="1"/>
  <c r="J174" i="21" s="1"/>
  <c r="C175" i="21" l="1"/>
  <c r="B175" i="21"/>
  <c r="G174" i="21"/>
  <c r="I174" i="21" s="1"/>
  <c r="A176" i="21"/>
  <c r="F175" i="21"/>
  <c r="H175" i="21" s="1"/>
  <c r="J175" i="21" s="1"/>
  <c r="C176" i="21" l="1"/>
  <c r="B176" i="21"/>
  <c r="A177" i="21"/>
  <c r="F176" i="21"/>
  <c r="G176" i="21" s="1"/>
  <c r="I176" i="21" s="1"/>
  <c r="G175" i="21"/>
  <c r="I175" i="21" s="1"/>
  <c r="C177" i="21" l="1"/>
  <c r="B177" i="21"/>
  <c r="F177" i="21"/>
  <c r="G177" i="21" s="1"/>
  <c r="I177" i="21" s="1"/>
  <c r="A178" i="21"/>
  <c r="H176" i="21"/>
  <c r="J176" i="21" s="1"/>
  <c r="C178" i="21" l="1"/>
  <c r="B178" i="21"/>
  <c r="H177" i="21"/>
  <c r="J177" i="21" s="1"/>
  <c r="A179" i="21"/>
  <c r="F178" i="21"/>
  <c r="H178" i="21" s="1"/>
  <c r="J178" i="21" s="1"/>
  <c r="G178" i="21" l="1"/>
  <c r="I178" i="21" s="1"/>
  <c r="C179" i="21"/>
  <c r="B179" i="21"/>
  <c r="A180" i="21"/>
  <c r="F179" i="21"/>
  <c r="H179" i="21" s="1"/>
  <c r="J179" i="21" s="1"/>
  <c r="C180" i="21" l="1"/>
  <c r="B180" i="21"/>
  <c r="A181" i="21"/>
  <c r="F180" i="21"/>
  <c r="G180" i="21" s="1"/>
  <c r="I180" i="21" s="1"/>
  <c r="G179" i="21"/>
  <c r="I179" i="21" s="1"/>
  <c r="C181" i="21" l="1"/>
  <c r="B181" i="21"/>
  <c r="H180" i="21"/>
  <c r="J180" i="21" s="1"/>
  <c r="F181" i="21"/>
  <c r="G181" i="21" s="1"/>
  <c r="I181" i="21" s="1"/>
  <c r="A182" i="21"/>
  <c r="H181" i="21" l="1"/>
  <c r="J181" i="21" s="1"/>
  <c r="C182" i="21"/>
  <c r="B182" i="21"/>
  <c r="A183" i="21"/>
  <c r="F182" i="21"/>
  <c r="H182" i="21" s="1"/>
  <c r="J182" i="21" s="1"/>
  <c r="G182" i="21" l="1"/>
  <c r="I182" i="21" s="1"/>
  <c r="C183" i="21"/>
  <c r="B183" i="21"/>
  <c r="A184" i="21"/>
  <c r="F183" i="21"/>
  <c r="H183" i="21" s="1"/>
  <c r="J183" i="21" s="1"/>
  <c r="C184" i="21" l="1"/>
  <c r="B184" i="21"/>
  <c r="A185" i="21"/>
  <c r="F184" i="21"/>
  <c r="G184" i="21" s="1"/>
  <c r="I184" i="21" s="1"/>
  <c r="G183" i="21"/>
  <c r="I183" i="21" s="1"/>
  <c r="C185" i="21" l="1"/>
  <c r="B185" i="21"/>
  <c r="F185" i="21"/>
  <c r="G185" i="21" s="1"/>
  <c r="I185" i="21" s="1"/>
  <c r="A186" i="21"/>
  <c r="H184" i="21"/>
  <c r="J184" i="21" s="1"/>
  <c r="H185" i="21" l="1"/>
  <c r="J185" i="21" s="1"/>
  <c r="C186" i="21"/>
  <c r="B186" i="21"/>
  <c r="A187" i="21"/>
  <c r="F186" i="21"/>
  <c r="H186" i="21" s="1"/>
  <c r="J186" i="21" s="1"/>
  <c r="C187" i="21" l="1"/>
  <c r="B187" i="21"/>
  <c r="G186" i="21"/>
  <c r="I186" i="21" s="1"/>
  <c r="A188" i="21"/>
  <c r="F187" i="21"/>
  <c r="H187" i="21" s="1"/>
  <c r="J187" i="21" s="1"/>
  <c r="C188" i="21" l="1"/>
  <c r="B188" i="21"/>
  <c r="A189" i="21"/>
  <c r="F188" i="21"/>
  <c r="H188" i="21" s="1"/>
  <c r="J188" i="21" s="1"/>
  <c r="G187" i="21"/>
  <c r="I187" i="21" s="1"/>
  <c r="C189" i="21" l="1"/>
  <c r="B189" i="21"/>
  <c r="G188" i="21"/>
  <c r="I188" i="21" s="1"/>
  <c r="F189" i="21"/>
  <c r="G189" i="21" s="1"/>
  <c r="I189" i="21" s="1"/>
  <c r="A190" i="21"/>
  <c r="C190" i="21" l="1"/>
  <c r="B190" i="21"/>
  <c r="H189" i="21"/>
  <c r="J189" i="21" s="1"/>
  <c r="A191" i="21"/>
  <c r="F190" i="21"/>
  <c r="H190" i="21" s="1"/>
  <c r="J190" i="21" s="1"/>
  <c r="C191" i="21" l="1"/>
  <c r="B191" i="21"/>
  <c r="G190" i="21"/>
  <c r="I190" i="21" s="1"/>
  <c r="A192" i="21"/>
  <c r="F191" i="21"/>
  <c r="H191" i="21" s="1"/>
  <c r="J191" i="21" s="1"/>
  <c r="C192" i="21" l="1"/>
  <c r="B192" i="21"/>
  <c r="A193" i="21"/>
  <c r="F192" i="21"/>
  <c r="G192" i="21" s="1"/>
  <c r="I192" i="21" s="1"/>
  <c r="G191" i="21"/>
  <c r="I191" i="21" s="1"/>
  <c r="C193" i="21" l="1"/>
  <c r="B193" i="21"/>
  <c r="H192" i="21"/>
  <c r="J192" i="21" s="1"/>
  <c r="F193" i="21"/>
  <c r="G193" i="21" s="1"/>
  <c r="I193" i="21" s="1"/>
  <c r="A194" i="21"/>
  <c r="C194" i="21" l="1"/>
  <c r="B194" i="21"/>
  <c r="H193" i="21"/>
  <c r="J193" i="21" s="1"/>
  <c r="A195" i="21"/>
  <c r="F194" i="21"/>
  <c r="H194" i="21" s="1"/>
  <c r="J194" i="21" s="1"/>
  <c r="C195" i="21" l="1"/>
  <c r="B195" i="21"/>
  <c r="G194" i="21"/>
  <c r="I194" i="21" s="1"/>
  <c r="A196" i="21"/>
  <c r="F195" i="21"/>
  <c r="H195" i="21" s="1"/>
  <c r="J195" i="21" s="1"/>
  <c r="C196" i="21" l="1"/>
  <c r="B196" i="21"/>
  <c r="G195" i="21"/>
  <c r="I195" i="21" s="1"/>
  <c r="A197" i="21"/>
  <c r="F196" i="21"/>
  <c r="G196" i="21" s="1"/>
  <c r="I196" i="21" s="1"/>
  <c r="B197" i="21" l="1"/>
  <c r="C197" i="21"/>
  <c r="F197" i="21"/>
  <c r="G197" i="21" s="1"/>
  <c r="I197" i="21" s="1"/>
  <c r="A198" i="21"/>
  <c r="H196" i="21"/>
  <c r="J196" i="21" s="1"/>
  <c r="H197" i="21" l="1"/>
  <c r="J197" i="21" s="1"/>
  <c r="C198" i="21"/>
  <c r="B198" i="21"/>
  <c r="A199" i="21"/>
  <c r="F198" i="21"/>
  <c r="G198" i="21" s="1"/>
  <c r="I198" i="21" s="1"/>
  <c r="C199" i="21" l="1"/>
  <c r="B199" i="21"/>
  <c r="H198" i="21"/>
  <c r="J198" i="21" s="1"/>
  <c r="A200" i="21"/>
  <c r="F199" i="21"/>
  <c r="G199" i="21" s="1"/>
  <c r="I199" i="21" s="1"/>
  <c r="C200" i="21" l="1"/>
  <c r="B200" i="21"/>
  <c r="H199" i="21"/>
  <c r="J199" i="21" s="1"/>
  <c r="A201" i="21"/>
  <c r="F200" i="21"/>
  <c r="G200" i="21" s="1"/>
  <c r="I200" i="21" s="1"/>
  <c r="C201" i="21" l="1"/>
  <c r="B201" i="21"/>
  <c r="H200" i="21"/>
  <c r="J200" i="21" s="1"/>
  <c r="F201" i="21"/>
  <c r="G201" i="21" s="1"/>
  <c r="I201" i="21" s="1"/>
  <c r="A202" i="21"/>
  <c r="C202" i="21" l="1"/>
  <c r="B202" i="21"/>
  <c r="H201" i="21"/>
  <c r="J201" i="21" s="1"/>
  <c r="A203" i="21"/>
  <c r="F202" i="21"/>
  <c r="H202" i="21" s="1"/>
  <c r="J202" i="21" s="1"/>
  <c r="C203" i="21" l="1"/>
  <c r="B203" i="21"/>
  <c r="G202" i="21"/>
  <c r="I202" i="21" s="1"/>
  <c r="A204" i="21"/>
  <c r="F203" i="21"/>
  <c r="H203" i="21" s="1"/>
  <c r="J203" i="21" s="1"/>
  <c r="C204" i="21" l="1"/>
  <c r="B204" i="21"/>
  <c r="G203" i="21"/>
  <c r="I203" i="21" s="1"/>
  <c r="A205" i="21"/>
  <c r="F204" i="21"/>
  <c r="H204" i="21" s="1"/>
  <c r="J204" i="21" s="1"/>
  <c r="C205" i="21" l="1"/>
  <c r="B205" i="21"/>
  <c r="G204" i="21"/>
  <c r="I204" i="21" s="1"/>
  <c r="F205" i="21"/>
  <c r="G205" i="21" s="1"/>
  <c r="I205" i="21" s="1"/>
  <c r="A206" i="21"/>
  <c r="C206" i="21" l="1"/>
  <c r="B206" i="21"/>
  <c r="H205" i="21"/>
  <c r="J205" i="21" s="1"/>
  <c r="A207" i="21"/>
  <c r="F206" i="21"/>
  <c r="H206" i="21" s="1"/>
  <c r="J206" i="21" s="1"/>
  <c r="C207" i="21" l="1"/>
  <c r="B207" i="21"/>
  <c r="G206" i="21"/>
  <c r="I206" i="21" s="1"/>
  <c r="A208" i="21"/>
  <c r="F207" i="21"/>
  <c r="H207" i="21" s="1"/>
  <c r="J207" i="21" s="1"/>
  <c r="C208" i="21" l="1"/>
  <c r="B208" i="21"/>
  <c r="G207" i="21"/>
  <c r="I207" i="21" s="1"/>
  <c r="A209" i="21"/>
  <c r="F208" i="21"/>
  <c r="H208" i="21" s="1"/>
  <c r="J208" i="21" s="1"/>
  <c r="C209" i="21" l="1"/>
  <c r="B209" i="21"/>
  <c r="G208" i="21"/>
  <c r="I208" i="21" s="1"/>
  <c r="F209" i="21"/>
  <c r="G209" i="21" s="1"/>
  <c r="I209" i="21" s="1"/>
  <c r="A210" i="21"/>
  <c r="C210" i="21" l="1"/>
  <c r="B210" i="21"/>
  <c r="H209" i="21"/>
  <c r="J209" i="21" s="1"/>
  <c r="A211" i="21"/>
  <c r="F210" i="21"/>
  <c r="H210" i="21" s="1"/>
  <c r="J210" i="21" s="1"/>
  <c r="C211" i="21" l="1"/>
  <c r="B211" i="21"/>
  <c r="G210" i="21"/>
  <c r="I210" i="21" s="1"/>
  <c r="A212" i="21"/>
  <c r="F211" i="21"/>
  <c r="G211" i="21" s="1"/>
  <c r="I211" i="21" s="1"/>
  <c r="C212" i="21" l="1"/>
  <c r="B212" i="21"/>
  <c r="H211" i="21"/>
  <c r="J211" i="21" s="1"/>
  <c r="A213" i="21"/>
  <c r="F212" i="21"/>
  <c r="G212" i="21" s="1"/>
  <c r="I212" i="21" s="1"/>
  <c r="C213" i="21" l="1"/>
  <c r="B213" i="21"/>
  <c r="H212" i="21"/>
  <c r="J212" i="21" s="1"/>
  <c r="F213" i="21"/>
  <c r="G213" i="21" s="1"/>
  <c r="I213" i="21" s="1"/>
  <c r="A214" i="21"/>
  <c r="C214" i="21" l="1"/>
  <c r="B214" i="21"/>
  <c r="H213" i="21"/>
  <c r="J213" i="21" s="1"/>
  <c r="A215" i="21"/>
  <c r="F214" i="21"/>
  <c r="H214" i="21" s="1"/>
  <c r="J214" i="21" s="1"/>
  <c r="C215" i="21" l="1"/>
  <c r="B215" i="21"/>
  <c r="G214" i="21"/>
  <c r="I214" i="21" s="1"/>
  <c r="A216" i="21"/>
  <c r="F215" i="21"/>
  <c r="G215" i="21" s="1"/>
  <c r="I215" i="21" s="1"/>
  <c r="C216" i="21" l="1"/>
  <c r="B216" i="21"/>
  <c r="H215" i="21"/>
  <c r="J215" i="21" s="1"/>
  <c r="A217" i="21"/>
  <c r="F216" i="21"/>
  <c r="G216" i="21" s="1"/>
  <c r="I216" i="21" s="1"/>
  <c r="C217" i="21" l="1"/>
  <c r="B217" i="21"/>
  <c r="H216" i="21"/>
  <c r="J216" i="21" s="1"/>
  <c r="F217" i="21"/>
  <c r="G217" i="21" s="1"/>
  <c r="I217" i="21" s="1"/>
  <c r="A218" i="21"/>
  <c r="C218" i="21" l="1"/>
  <c r="B218" i="21"/>
  <c r="H217" i="21"/>
  <c r="J217" i="21" s="1"/>
  <c r="A219" i="21"/>
  <c r="F218" i="21"/>
  <c r="H218" i="21" s="1"/>
  <c r="J218" i="21" s="1"/>
  <c r="C219" i="21" l="1"/>
  <c r="B219" i="21"/>
  <c r="G218" i="21"/>
  <c r="I218" i="21" s="1"/>
  <c r="A220" i="21"/>
  <c r="F219" i="21"/>
  <c r="H219" i="21" s="1"/>
  <c r="J219" i="21" s="1"/>
  <c r="C220" i="21" l="1"/>
  <c r="B220" i="21"/>
  <c r="G219" i="21"/>
  <c r="I219" i="21" s="1"/>
  <c r="A221" i="21"/>
  <c r="F220" i="21"/>
  <c r="G220" i="21" s="1"/>
  <c r="I220" i="21" s="1"/>
  <c r="C221" i="21" l="1"/>
  <c r="B221" i="21"/>
  <c r="H220" i="21"/>
  <c r="J220" i="21" s="1"/>
  <c r="A222" i="21"/>
  <c r="F221" i="21"/>
  <c r="H221" i="21" s="1"/>
  <c r="J221" i="21" s="1"/>
  <c r="C222" i="21" l="1"/>
  <c r="B222" i="21"/>
  <c r="G221" i="21"/>
  <c r="I221" i="21" s="1"/>
  <c r="A223" i="21"/>
  <c r="F222" i="21"/>
  <c r="H222" i="21" s="1"/>
  <c r="J222" i="21" s="1"/>
  <c r="C223" i="21" l="1"/>
  <c r="B223" i="21"/>
  <c r="G222" i="21"/>
  <c r="I222" i="21" s="1"/>
  <c r="A224" i="21"/>
  <c r="F223" i="21"/>
  <c r="H223" i="21" s="1"/>
  <c r="J223" i="21" s="1"/>
  <c r="C224" i="21" l="1"/>
  <c r="B224" i="21"/>
  <c r="G223" i="21"/>
  <c r="I223" i="21" s="1"/>
  <c r="A225" i="21"/>
  <c r="F224" i="21"/>
  <c r="H224" i="21" s="1"/>
  <c r="J224" i="21" s="1"/>
  <c r="C225" i="21" l="1"/>
  <c r="B225" i="21"/>
  <c r="A226" i="21"/>
  <c r="F225" i="21"/>
  <c r="G225" i="21" s="1"/>
  <c r="I225" i="21" s="1"/>
  <c r="G224" i="21"/>
  <c r="I224" i="21" s="1"/>
  <c r="C226" i="21" l="1"/>
  <c r="B226" i="21"/>
  <c r="H225" i="21"/>
  <c r="J225" i="21" s="1"/>
  <c r="A227" i="21"/>
  <c r="F226" i="21"/>
  <c r="H226" i="21" s="1"/>
  <c r="J226" i="21" s="1"/>
  <c r="C227" i="21" l="1"/>
  <c r="B227" i="21"/>
  <c r="G226" i="21"/>
  <c r="I226" i="21" s="1"/>
  <c r="A228" i="21"/>
  <c r="F227" i="21"/>
  <c r="H227" i="21" s="1"/>
  <c r="J227" i="21" s="1"/>
  <c r="C228" i="21" l="1"/>
  <c r="B228" i="21"/>
  <c r="G227" i="21"/>
  <c r="I227" i="21" s="1"/>
  <c r="A229" i="21"/>
  <c r="F228" i="21"/>
  <c r="G228" i="21" s="1"/>
  <c r="I228" i="21" s="1"/>
  <c r="B229" i="21" l="1"/>
  <c r="C229" i="21"/>
  <c r="H228" i="21"/>
  <c r="J228" i="21" s="1"/>
  <c r="A230" i="21"/>
  <c r="F229" i="21"/>
  <c r="H229" i="21" s="1"/>
  <c r="J229" i="21" s="1"/>
  <c r="G229" i="21" l="1"/>
  <c r="I229" i="21" s="1"/>
  <c r="C230" i="21"/>
  <c r="B230" i="21"/>
  <c r="A231" i="21"/>
  <c r="F230" i="21"/>
  <c r="H230" i="21" s="1"/>
  <c r="J230" i="21" s="1"/>
  <c r="C231" i="21" l="1"/>
  <c r="B231" i="21"/>
  <c r="G230" i="21"/>
  <c r="I230" i="21" s="1"/>
  <c r="A232" i="21"/>
  <c r="F231" i="21"/>
  <c r="H231" i="21" s="1"/>
  <c r="J231" i="21" s="1"/>
  <c r="C232" i="21" l="1"/>
  <c r="B232" i="21"/>
  <c r="G231" i="21"/>
  <c r="I231" i="21" s="1"/>
  <c r="A233" i="21"/>
  <c r="F232" i="21"/>
  <c r="H232" i="21" s="1"/>
  <c r="J232" i="21" s="1"/>
  <c r="C233" i="21" l="1"/>
  <c r="B233" i="21"/>
  <c r="G232" i="21"/>
  <c r="I232" i="21" s="1"/>
  <c r="A234" i="21"/>
  <c r="F233" i="21"/>
  <c r="G233" i="21" s="1"/>
  <c r="I233" i="21" s="1"/>
  <c r="C234" i="21" l="1"/>
  <c r="B234" i="21"/>
  <c r="H233" i="21"/>
  <c r="J233" i="21" s="1"/>
  <c r="A235" i="21"/>
  <c r="F234" i="21"/>
  <c r="H234" i="21" s="1"/>
  <c r="J234" i="21" s="1"/>
  <c r="C235" i="21" l="1"/>
  <c r="B235" i="21"/>
  <c r="G234" i="21"/>
  <c r="I234" i="21" s="1"/>
  <c r="A236" i="21"/>
  <c r="F235" i="21"/>
  <c r="G235" i="21" s="1"/>
  <c r="I235" i="21" s="1"/>
  <c r="C236" i="21" l="1"/>
  <c r="B236" i="21"/>
  <c r="H235" i="21"/>
  <c r="J235" i="21" s="1"/>
  <c r="A237" i="21"/>
  <c r="F236" i="21"/>
  <c r="H236" i="21" s="1"/>
  <c r="J236" i="21" s="1"/>
  <c r="B237" i="21" l="1"/>
  <c r="C237" i="21"/>
  <c r="G236" i="21"/>
  <c r="I236" i="21" s="1"/>
  <c r="A238" i="21"/>
  <c r="F237" i="21"/>
  <c r="G237" i="21" s="1"/>
  <c r="I237" i="21" s="1"/>
  <c r="C238" i="21" l="1"/>
  <c r="B238" i="21"/>
  <c r="H237" i="21"/>
  <c r="J237" i="21" s="1"/>
  <c r="A239" i="21"/>
  <c r="F238" i="21"/>
  <c r="G238" i="21" s="1"/>
  <c r="I238" i="21" s="1"/>
  <c r="C239" i="21" l="1"/>
  <c r="B239" i="21"/>
  <c r="H238" i="21"/>
  <c r="J238" i="21" s="1"/>
  <c r="A240" i="21"/>
  <c r="F239" i="21"/>
  <c r="H239" i="21" s="1"/>
  <c r="J239" i="21" s="1"/>
  <c r="C240" i="21" l="1"/>
  <c r="B240" i="21"/>
  <c r="G239" i="21"/>
  <c r="I239" i="21" s="1"/>
  <c r="A241" i="21"/>
  <c r="F240" i="21"/>
  <c r="H240" i="21" s="1"/>
  <c r="J240" i="21" s="1"/>
  <c r="C241" i="21" l="1"/>
  <c r="B241" i="21"/>
  <c r="G240" i="21"/>
  <c r="I240" i="21" s="1"/>
  <c r="A242" i="21"/>
  <c r="F241" i="21"/>
  <c r="G241" i="21" s="1"/>
  <c r="I241" i="21" s="1"/>
  <c r="C242" i="21" l="1"/>
  <c r="B242" i="21"/>
  <c r="H241" i="21"/>
  <c r="J241" i="21" s="1"/>
  <c r="A243" i="21"/>
  <c r="F242" i="21"/>
  <c r="H242" i="21" s="1"/>
  <c r="J242" i="21" s="1"/>
  <c r="C243" i="21" l="1"/>
  <c r="B243" i="21"/>
  <c r="G242" i="21"/>
  <c r="I242" i="21" s="1"/>
  <c r="A244" i="21"/>
  <c r="F243" i="21"/>
  <c r="H243" i="21" s="1"/>
  <c r="J243" i="21" s="1"/>
  <c r="G243" i="21" l="1"/>
  <c r="I243" i="21" s="1"/>
  <c r="C244" i="21"/>
  <c r="B244" i="21"/>
  <c r="A245" i="21"/>
  <c r="F244" i="21"/>
  <c r="H244" i="21" s="1"/>
  <c r="J244" i="21" s="1"/>
  <c r="C245" i="21" l="1"/>
  <c r="B245" i="21"/>
  <c r="G244" i="21"/>
  <c r="I244" i="21" s="1"/>
  <c r="A246" i="21"/>
  <c r="F245" i="21"/>
  <c r="G245" i="21" s="1"/>
  <c r="I245" i="21" s="1"/>
  <c r="C246" i="21" l="1"/>
  <c r="B246" i="21"/>
  <c r="H245" i="21"/>
  <c r="J245" i="21" s="1"/>
  <c r="A247" i="21"/>
  <c r="F246" i="21"/>
  <c r="H246" i="21" s="1"/>
  <c r="J246" i="21" s="1"/>
  <c r="C247" i="21" l="1"/>
  <c r="B247" i="21"/>
  <c r="G246" i="21"/>
  <c r="I246" i="21" s="1"/>
  <c r="A248" i="21"/>
  <c r="F247" i="21"/>
  <c r="H247" i="21" s="1"/>
  <c r="J247" i="21" s="1"/>
  <c r="G247" i="21" l="1"/>
  <c r="I247" i="21" s="1"/>
  <c r="C248" i="21"/>
  <c r="B248" i="21"/>
  <c r="A249" i="21"/>
  <c r="F248" i="21"/>
  <c r="G248" i="21" s="1"/>
  <c r="I248" i="21" s="1"/>
  <c r="C249" i="21" l="1"/>
  <c r="B249" i="21"/>
  <c r="H248" i="21"/>
  <c r="J248" i="21" s="1"/>
  <c r="A250" i="21"/>
  <c r="F249" i="21"/>
  <c r="G249" i="21" s="1"/>
  <c r="I249" i="21" s="1"/>
  <c r="H249" i="21" l="1"/>
  <c r="J249" i="21" s="1"/>
  <c r="C250" i="21"/>
  <c r="B250" i="21"/>
  <c r="A251" i="21"/>
  <c r="F250" i="21"/>
  <c r="G250" i="21" s="1"/>
  <c r="I250" i="21" s="1"/>
  <c r="C251" i="21" l="1"/>
  <c r="B251" i="21"/>
  <c r="H250" i="21"/>
  <c r="J250" i="21" s="1"/>
  <c r="A252" i="21"/>
  <c r="F251" i="21"/>
  <c r="H251" i="21" s="1"/>
  <c r="J251" i="21" s="1"/>
  <c r="C252" i="21" l="1"/>
  <c r="B252" i="21"/>
  <c r="G251" i="21"/>
  <c r="I251" i="21" s="1"/>
  <c r="A253" i="21"/>
  <c r="F252" i="21"/>
  <c r="G252" i="21" s="1"/>
  <c r="I252" i="21" s="1"/>
  <c r="C253" i="21" l="1"/>
  <c r="B253" i="21"/>
  <c r="H252" i="21"/>
  <c r="J252" i="21" s="1"/>
  <c r="A254" i="21"/>
  <c r="F253" i="21"/>
  <c r="G253" i="21" s="1"/>
  <c r="I253" i="21" s="1"/>
  <c r="C254" i="21" l="1"/>
  <c r="B254" i="21"/>
  <c r="H253" i="21"/>
  <c r="J253" i="21" s="1"/>
  <c r="A255" i="21"/>
  <c r="F254" i="21"/>
  <c r="G254" i="21" s="1"/>
  <c r="I254" i="21" s="1"/>
  <c r="C255" i="21" l="1"/>
  <c r="B255" i="21"/>
  <c r="H254" i="21"/>
  <c r="J254" i="21" s="1"/>
  <c r="A256" i="21"/>
  <c r="F255" i="21"/>
  <c r="G255" i="21" s="1"/>
  <c r="I255" i="21" s="1"/>
  <c r="C256" i="21" l="1"/>
  <c r="B256" i="21"/>
  <c r="H255" i="21"/>
  <c r="J255" i="21" s="1"/>
  <c r="A257" i="21"/>
  <c r="F256" i="21"/>
  <c r="G256" i="21" s="1"/>
  <c r="I256" i="21" s="1"/>
  <c r="C257" i="21" l="1"/>
  <c r="B257" i="21"/>
  <c r="H256" i="21"/>
  <c r="J256" i="21" s="1"/>
  <c r="A258" i="21"/>
  <c r="F257" i="21"/>
  <c r="G257" i="21" s="1"/>
  <c r="I257" i="21" s="1"/>
  <c r="C258" i="21" l="1"/>
  <c r="B258" i="21"/>
  <c r="A259" i="21"/>
  <c r="F258" i="21"/>
  <c r="G258" i="21" s="1"/>
  <c r="I258" i="21" s="1"/>
  <c r="H257" i="21"/>
  <c r="J257" i="21" s="1"/>
  <c r="C259" i="21" l="1"/>
  <c r="B259" i="21"/>
  <c r="H258" i="21"/>
  <c r="J258" i="21" s="1"/>
  <c r="A260" i="21"/>
  <c r="F259" i="21"/>
  <c r="G259" i="21" s="1"/>
  <c r="I259" i="21" s="1"/>
  <c r="C260" i="21" l="1"/>
  <c r="B260" i="21"/>
  <c r="H259" i="21"/>
  <c r="J259" i="21" s="1"/>
  <c r="A261" i="21"/>
  <c r="F260" i="21"/>
  <c r="G260" i="21" s="1"/>
  <c r="I260" i="21" s="1"/>
  <c r="C261" i="21" l="1"/>
  <c r="B261" i="21"/>
  <c r="H260" i="21"/>
  <c r="J260" i="21" s="1"/>
  <c r="A262" i="21"/>
  <c r="F261" i="21"/>
  <c r="G261" i="21" s="1"/>
  <c r="I261" i="21" s="1"/>
  <c r="C262" i="21" l="1"/>
  <c r="B262" i="21"/>
  <c r="H261" i="21"/>
  <c r="J261" i="21" s="1"/>
  <c r="A263" i="21"/>
  <c r="F262" i="21"/>
  <c r="G262" i="21" s="1"/>
  <c r="I262" i="21" s="1"/>
  <c r="C263" i="21" l="1"/>
  <c r="B263" i="21"/>
  <c r="H262" i="21"/>
  <c r="J262" i="21" s="1"/>
  <c r="A264" i="21"/>
  <c r="F263" i="21"/>
  <c r="G263" i="21" s="1"/>
  <c r="I263" i="21" s="1"/>
  <c r="C264" i="21" l="1"/>
  <c r="B264" i="21"/>
  <c r="H263" i="21"/>
  <c r="J263" i="21" s="1"/>
  <c r="A265" i="21"/>
  <c r="F264" i="21"/>
  <c r="G264" i="21" s="1"/>
  <c r="I264" i="21" s="1"/>
  <c r="C265" i="21" l="1"/>
  <c r="B265" i="21"/>
  <c r="H264" i="21"/>
  <c r="J264" i="21" s="1"/>
  <c r="A266" i="21"/>
  <c r="F265" i="21"/>
  <c r="G265" i="21" s="1"/>
  <c r="I265" i="21" s="1"/>
  <c r="C266" i="21" l="1"/>
  <c r="B266" i="21"/>
  <c r="H265" i="21"/>
  <c r="J265" i="21" s="1"/>
  <c r="A267" i="21"/>
  <c r="F266" i="21"/>
  <c r="G266" i="21" s="1"/>
  <c r="I266" i="21" s="1"/>
  <c r="C267" i="21" l="1"/>
  <c r="B267" i="21"/>
  <c r="H266" i="21"/>
  <c r="J266" i="21" s="1"/>
  <c r="A268" i="21"/>
  <c r="F267" i="21"/>
  <c r="G267" i="21" s="1"/>
  <c r="I267" i="21" s="1"/>
  <c r="C268" i="21" l="1"/>
  <c r="B268" i="21"/>
  <c r="H267" i="21"/>
  <c r="J267" i="21" s="1"/>
  <c r="A269" i="21"/>
  <c r="F268" i="21"/>
  <c r="G268" i="21" s="1"/>
  <c r="I268" i="21" s="1"/>
  <c r="C269" i="21" l="1"/>
  <c r="B269" i="21"/>
  <c r="H268" i="21"/>
  <c r="J268" i="21" s="1"/>
  <c r="A270" i="21"/>
  <c r="F269" i="21"/>
  <c r="G269" i="21" s="1"/>
  <c r="I269" i="21" s="1"/>
  <c r="C270" i="21" l="1"/>
  <c r="B270" i="21"/>
  <c r="H269" i="21"/>
  <c r="J269" i="21" s="1"/>
  <c r="A271" i="21"/>
  <c r="F270" i="21"/>
  <c r="G270" i="21" s="1"/>
  <c r="I270" i="21" s="1"/>
  <c r="C271" i="21" l="1"/>
  <c r="B271" i="21"/>
  <c r="H270" i="21"/>
  <c r="J270" i="21" s="1"/>
  <c r="A272" i="21"/>
  <c r="F271" i="21"/>
  <c r="G271" i="21" s="1"/>
  <c r="I271" i="21" s="1"/>
  <c r="C272" i="21" l="1"/>
  <c r="B272" i="21"/>
  <c r="H271" i="21"/>
  <c r="J271" i="21" s="1"/>
  <c r="A273" i="21"/>
  <c r="F272" i="21"/>
  <c r="G272" i="21" s="1"/>
  <c r="I272" i="21" s="1"/>
  <c r="C273" i="21" l="1"/>
  <c r="B273" i="21"/>
  <c r="H272" i="21"/>
  <c r="J272" i="21" s="1"/>
  <c r="A274" i="21"/>
  <c r="F273" i="21"/>
  <c r="G273" i="21" s="1"/>
  <c r="I273" i="21" s="1"/>
  <c r="C274" i="21" l="1"/>
  <c r="B274" i="21"/>
  <c r="H273" i="21"/>
  <c r="J273" i="21" s="1"/>
  <c r="A275" i="21"/>
  <c r="F274" i="21"/>
  <c r="G274" i="21" s="1"/>
  <c r="I274" i="21" s="1"/>
  <c r="C275" i="21" l="1"/>
  <c r="B275" i="21"/>
  <c r="H274" i="21"/>
  <c r="J274" i="21" s="1"/>
  <c r="A276" i="21"/>
  <c r="F275" i="21"/>
  <c r="G275" i="21" s="1"/>
  <c r="I275" i="21" s="1"/>
  <c r="C276" i="21" l="1"/>
  <c r="B276" i="21"/>
  <c r="H275" i="21"/>
  <c r="J275" i="21" s="1"/>
  <c r="A277" i="21"/>
  <c r="F276" i="21"/>
  <c r="G276" i="21" s="1"/>
  <c r="I276" i="21" s="1"/>
  <c r="C277" i="21" l="1"/>
  <c r="B277" i="21"/>
  <c r="H276" i="21"/>
  <c r="J276" i="21" s="1"/>
  <c r="A278" i="21"/>
  <c r="F277" i="21"/>
  <c r="G277" i="21" s="1"/>
  <c r="I277" i="21" s="1"/>
  <c r="C278" i="21" l="1"/>
  <c r="B278" i="21"/>
  <c r="H277" i="21"/>
  <c r="J277" i="21" s="1"/>
  <c r="A279" i="21"/>
  <c r="F278" i="21"/>
  <c r="G278" i="21" s="1"/>
  <c r="I278" i="21" s="1"/>
  <c r="C279" i="21" l="1"/>
  <c r="B279" i="21"/>
  <c r="H278" i="21"/>
  <c r="J278" i="21" s="1"/>
  <c r="A280" i="21"/>
  <c r="F279" i="21"/>
  <c r="G279" i="21" s="1"/>
  <c r="I279" i="21" s="1"/>
  <c r="C280" i="21" l="1"/>
  <c r="B280" i="21"/>
  <c r="H279" i="21"/>
  <c r="J279" i="21" s="1"/>
  <c r="A281" i="21"/>
  <c r="F280" i="21"/>
  <c r="G280" i="21" s="1"/>
  <c r="I280" i="21" s="1"/>
  <c r="C281" i="21" l="1"/>
  <c r="B281" i="21"/>
  <c r="H280" i="21"/>
  <c r="J280" i="21" s="1"/>
  <c r="A282" i="21"/>
  <c r="F281" i="21"/>
  <c r="G281" i="21" s="1"/>
  <c r="I281" i="21" s="1"/>
  <c r="H281" i="21" l="1"/>
  <c r="J281" i="21" s="1"/>
  <c r="C282" i="21"/>
  <c r="B282" i="21"/>
  <c r="A283" i="21"/>
  <c r="F282" i="21"/>
  <c r="H282" i="21" s="1"/>
  <c r="J282" i="21" s="1"/>
  <c r="C283" i="21" l="1"/>
  <c r="B283" i="21"/>
  <c r="G282" i="21"/>
  <c r="I282" i="21" s="1"/>
  <c r="A284" i="21"/>
  <c r="F283" i="21"/>
  <c r="G283" i="21" s="1"/>
  <c r="I283" i="21" s="1"/>
  <c r="C284" i="21" l="1"/>
  <c r="B284" i="21"/>
  <c r="H283" i="21"/>
  <c r="J283" i="21" s="1"/>
  <c r="A285" i="21"/>
  <c r="F284" i="21"/>
  <c r="G284" i="21" s="1"/>
  <c r="I284" i="21" s="1"/>
  <c r="C285" i="21" l="1"/>
  <c r="B285" i="21"/>
  <c r="H284" i="21"/>
  <c r="J284" i="21" s="1"/>
  <c r="A286" i="21"/>
  <c r="F285" i="21"/>
  <c r="G285" i="21" s="1"/>
  <c r="I285" i="21" s="1"/>
  <c r="C286" i="21" l="1"/>
  <c r="B286" i="21"/>
  <c r="H285" i="21"/>
  <c r="J285" i="21" s="1"/>
  <c r="A287" i="21"/>
  <c r="F286" i="21"/>
  <c r="G286" i="21" s="1"/>
  <c r="I286" i="21" s="1"/>
  <c r="C287" i="21" l="1"/>
  <c r="B287" i="21"/>
  <c r="H286" i="21"/>
  <c r="J286" i="21" s="1"/>
  <c r="A288" i="21"/>
  <c r="F287" i="21"/>
  <c r="G287" i="21" s="1"/>
  <c r="I287" i="21" s="1"/>
  <c r="C288" i="21" l="1"/>
  <c r="B288" i="21"/>
  <c r="A289" i="21"/>
  <c r="F288" i="21"/>
  <c r="G288" i="21" s="1"/>
  <c r="I288" i="21" s="1"/>
  <c r="H287" i="21"/>
  <c r="J287" i="21" s="1"/>
  <c r="C289" i="21" l="1"/>
  <c r="B289" i="21"/>
  <c r="H288" i="21"/>
  <c r="J288" i="21" s="1"/>
  <c r="A290" i="21"/>
  <c r="F289" i="21"/>
  <c r="G289" i="21" s="1"/>
  <c r="I289" i="21" s="1"/>
  <c r="C290" i="21" l="1"/>
  <c r="B290" i="21"/>
  <c r="H289" i="21"/>
  <c r="J289" i="21" s="1"/>
  <c r="A291" i="21"/>
  <c r="F290" i="21"/>
  <c r="H290" i="21" s="1"/>
  <c r="J290" i="21" s="1"/>
  <c r="C291" i="21" l="1"/>
  <c r="B291" i="21"/>
  <c r="G290" i="21"/>
  <c r="I290" i="21" s="1"/>
  <c r="A292" i="21"/>
  <c r="F291" i="21"/>
  <c r="G291" i="21" s="1"/>
  <c r="I291" i="21" s="1"/>
  <c r="C292" i="21" l="1"/>
  <c r="B292" i="21"/>
  <c r="H291" i="21"/>
  <c r="J291" i="21" s="1"/>
  <c r="A293" i="21"/>
  <c r="F292" i="21"/>
  <c r="H292" i="21" s="1"/>
  <c r="J292" i="21" s="1"/>
  <c r="B293" i="21" l="1"/>
  <c r="C293" i="21"/>
  <c r="G292" i="21"/>
  <c r="I292" i="21" s="1"/>
  <c r="A294" i="21"/>
  <c r="F293" i="21"/>
  <c r="G293" i="21" s="1"/>
  <c r="I293" i="21" s="1"/>
  <c r="C294" i="21" l="1"/>
  <c r="B294" i="21"/>
  <c r="H293" i="21"/>
  <c r="J293" i="21" s="1"/>
  <c r="A295" i="21"/>
  <c r="F294" i="21"/>
  <c r="H294" i="21" s="1"/>
  <c r="J294" i="21" s="1"/>
  <c r="C295" i="21" l="1"/>
  <c r="B295" i="21"/>
  <c r="G294" i="21"/>
  <c r="I294" i="21" s="1"/>
  <c r="A296" i="21"/>
  <c r="F295" i="21"/>
  <c r="G295" i="21" s="1"/>
  <c r="I295" i="21" s="1"/>
  <c r="C296" i="21" l="1"/>
  <c r="B296" i="21"/>
  <c r="H295" i="21"/>
  <c r="J295" i="21" s="1"/>
  <c r="A297" i="21"/>
  <c r="F296" i="21"/>
  <c r="G296" i="21" s="1"/>
  <c r="I296" i="21" s="1"/>
  <c r="C297" i="21" l="1"/>
  <c r="B297" i="21"/>
  <c r="F297" i="21"/>
  <c r="G297" i="21" s="1"/>
  <c r="I297" i="21" s="1"/>
  <c r="A298" i="21"/>
  <c r="H296" i="21"/>
  <c r="J296" i="21" s="1"/>
  <c r="C298" i="21" l="1"/>
  <c r="B298" i="21"/>
  <c r="H297" i="21"/>
  <c r="J297" i="21" s="1"/>
  <c r="A299" i="21"/>
  <c r="F298" i="21"/>
  <c r="G298" i="21" s="1"/>
  <c r="I298" i="21" s="1"/>
  <c r="C299" i="21" l="1"/>
  <c r="B299" i="21"/>
  <c r="A300" i="21"/>
  <c r="F299" i="21"/>
  <c r="G299" i="21" s="1"/>
  <c r="I299" i="21" s="1"/>
  <c r="H298" i="21"/>
  <c r="J298" i="21" s="1"/>
  <c r="C300" i="21" l="1"/>
  <c r="B300" i="21"/>
  <c r="H299" i="21"/>
  <c r="J299" i="21" s="1"/>
  <c r="A301" i="21"/>
  <c r="F300" i="21"/>
  <c r="G300" i="21" s="1"/>
  <c r="I300" i="21" s="1"/>
  <c r="B301" i="21" l="1"/>
  <c r="C301" i="21"/>
  <c r="H300" i="21"/>
  <c r="J300" i="21" s="1"/>
  <c r="F301" i="21"/>
  <c r="H301" i="21" s="1"/>
  <c r="J301" i="21" s="1"/>
  <c r="A302" i="21"/>
  <c r="C302" i="21" l="1"/>
  <c r="B302" i="21"/>
  <c r="F302" i="21"/>
  <c r="G302" i="21" s="1"/>
  <c r="I302" i="21" s="1"/>
  <c r="A303" i="21"/>
  <c r="G301" i="21"/>
  <c r="I301" i="21" s="1"/>
  <c r="C303" i="21" l="1"/>
  <c r="B303" i="21"/>
  <c r="H302" i="21"/>
  <c r="J302" i="21" s="1"/>
  <c r="A304" i="21"/>
  <c r="F303" i="21"/>
  <c r="G303" i="21" s="1"/>
  <c r="I303" i="21" s="1"/>
  <c r="C304" i="21" l="1"/>
  <c r="B304" i="21"/>
  <c r="H303" i="21"/>
  <c r="J303" i="21" s="1"/>
  <c r="A305" i="21"/>
  <c r="F304" i="21"/>
  <c r="G304" i="21" s="1"/>
  <c r="I304" i="21" s="1"/>
  <c r="C305" i="21" l="1"/>
  <c r="B305" i="21"/>
  <c r="H304" i="21"/>
  <c r="J304" i="21" s="1"/>
  <c r="F305" i="21"/>
  <c r="G305" i="21" s="1"/>
  <c r="I305" i="21" s="1"/>
  <c r="A306" i="21"/>
  <c r="C306" i="21" l="1"/>
  <c r="B306" i="21"/>
  <c r="A307" i="21"/>
  <c r="F306" i="21"/>
  <c r="G306" i="21" s="1"/>
  <c r="I306" i="21" s="1"/>
  <c r="H305" i="21"/>
  <c r="J305" i="21" s="1"/>
  <c r="C307" i="21" l="1"/>
  <c r="B307" i="21"/>
  <c r="H306" i="21"/>
  <c r="J306" i="21" s="1"/>
  <c r="A308" i="21"/>
  <c r="F307" i="21"/>
  <c r="G307" i="21" s="1"/>
  <c r="I307" i="21" s="1"/>
  <c r="C308" i="21" l="1"/>
  <c r="B308" i="21"/>
  <c r="H307" i="21"/>
  <c r="J307" i="21" s="1"/>
  <c r="A309" i="21"/>
  <c r="F308" i="21"/>
  <c r="H308" i="21" s="1"/>
  <c r="J308" i="21" s="1"/>
  <c r="C309" i="21" l="1"/>
  <c r="B309" i="21"/>
  <c r="F309" i="21"/>
  <c r="G309" i="21" s="1"/>
  <c r="I309" i="21" s="1"/>
  <c r="A310" i="21"/>
  <c r="G308" i="21"/>
  <c r="I308" i="21" s="1"/>
  <c r="C310" i="21" l="1"/>
  <c r="B310" i="21"/>
  <c r="F310" i="21"/>
  <c r="G310" i="21" s="1"/>
  <c r="I310" i="21" s="1"/>
  <c r="A311" i="21"/>
  <c r="H309" i="21"/>
  <c r="J309" i="21" s="1"/>
  <c r="C311" i="21" l="1"/>
  <c r="B311" i="21"/>
  <c r="A312" i="21"/>
  <c r="F311" i="21"/>
  <c r="G311" i="21" s="1"/>
  <c r="I311" i="21" s="1"/>
  <c r="H310" i="21"/>
  <c r="J310" i="21" s="1"/>
  <c r="C312" i="21" l="1"/>
  <c r="B312" i="21"/>
  <c r="H311" i="21"/>
  <c r="J311" i="21" s="1"/>
  <c r="A313" i="21"/>
  <c r="F312" i="21"/>
  <c r="H312" i="21" s="1"/>
  <c r="J312" i="21" s="1"/>
  <c r="C313" i="21" l="1"/>
  <c r="B313" i="21"/>
  <c r="F313" i="21"/>
  <c r="G313" i="21" s="1"/>
  <c r="I313" i="21" s="1"/>
  <c r="A314" i="21"/>
  <c r="G312" i="21"/>
  <c r="I312" i="21" s="1"/>
  <c r="C314" i="21" l="1"/>
  <c r="B314" i="21"/>
  <c r="A315" i="21"/>
  <c r="F314" i="21"/>
  <c r="G314" i="21" s="1"/>
  <c r="I314" i="21" s="1"/>
  <c r="H313" i="21"/>
  <c r="J313" i="21" s="1"/>
  <c r="C315" i="21" l="1"/>
  <c r="B315" i="21"/>
  <c r="H314" i="21"/>
  <c r="J314" i="21" s="1"/>
  <c r="A316" i="21"/>
  <c r="F315" i="21"/>
  <c r="G315" i="21" s="1"/>
  <c r="I315" i="21" s="1"/>
  <c r="C316" i="21" l="1"/>
  <c r="B316" i="21"/>
  <c r="H315" i="21"/>
  <c r="J315" i="21" s="1"/>
  <c r="A317" i="21"/>
  <c r="F316" i="21"/>
  <c r="G316" i="21" s="1"/>
  <c r="I316" i="21" s="1"/>
  <c r="C317" i="21" l="1"/>
  <c r="B317" i="21"/>
  <c r="H316" i="21"/>
  <c r="J316" i="21" s="1"/>
  <c r="F317" i="21"/>
  <c r="G317" i="21" s="1"/>
  <c r="I317" i="21" s="1"/>
  <c r="A318" i="21"/>
  <c r="C318" i="21" l="1"/>
  <c r="B318" i="21"/>
  <c r="H317" i="21"/>
  <c r="J317" i="21" s="1"/>
  <c r="F318" i="21"/>
  <c r="H318" i="21" s="1"/>
  <c r="J318" i="21" s="1"/>
  <c r="A319" i="21"/>
  <c r="C319" i="21" l="1"/>
  <c r="B319" i="21"/>
  <c r="A320" i="21"/>
  <c r="F319" i="21"/>
  <c r="G319" i="21" s="1"/>
  <c r="I319" i="21" s="1"/>
  <c r="G318" i="21"/>
  <c r="I318" i="21" s="1"/>
  <c r="C320" i="21" l="1"/>
  <c r="B320" i="21"/>
  <c r="H319" i="21"/>
  <c r="J319" i="21" s="1"/>
  <c r="A321" i="21"/>
  <c r="F320" i="21"/>
  <c r="H320" i="21" s="1"/>
  <c r="J320" i="21" s="1"/>
  <c r="C321" i="21" l="1"/>
  <c r="B321" i="21"/>
  <c r="F321" i="21"/>
  <c r="H321" i="21" s="1"/>
  <c r="J321" i="21" s="1"/>
  <c r="A322" i="21"/>
  <c r="G320" i="21"/>
  <c r="I320" i="21" s="1"/>
  <c r="C322" i="21" l="1"/>
  <c r="B322" i="21"/>
  <c r="A323" i="21"/>
  <c r="F322" i="21"/>
  <c r="H322" i="21" s="1"/>
  <c r="J322" i="21" s="1"/>
  <c r="G321" i="21"/>
  <c r="I321" i="21" s="1"/>
  <c r="C323" i="21" l="1"/>
  <c r="B323" i="21"/>
  <c r="F323" i="21"/>
  <c r="H323" i="21" s="1"/>
  <c r="J323" i="21" s="1"/>
  <c r="A324" i="21"/>
  <c r="G322" i="21"/>
  <c r="I322" i="21" s="1"/>
  <c r="C324" i="21" l="1"/>
  <c r="B324" i="21"/>
  <c r="A325" i="21"/>
  <c r="F324" i="21"/>
  <c r="H324" i="21" s="1"/>
  <c r="J324" i="21" s="1"/>
  <c r="G323" i="21"/>
  <c r="I323" i="21" s="1"/>
  <c r="B325" i="21" l="1"/>
  <c r="C325" i="21"/>
  <c r="G324" i="21"/>
  <c r="I324" i="21" s="1"/>
  <c r="A326" i="21"/>
  <c r="F325" i="21"/>
  <c r="H325" i="21" s="1"/>
  <c r="J325" i="21" s="1"/>
  <c r="C326" i="21" l="1"/>
  <c r="B326" i="21"/>
  <c r="G325" i="21"/>
  <c r="I325" i="21" s="1"/>
  <c r="F326" i="21"/>
  <c r="G326" i="21" s="1"/>
  <c r="I326" i="21" s="1"/>
  <c r="A327" i="21"/>
  <c r="C327" i="21" l="1"/>
  <c r="B327" i="21"/>
  <c r="A328" i="21"/>
  <c r="F327" i="21"/>
  <c r="H327" i="21" s="1"/>
  <c r="J327" i="21" s="1"/>
  <c r="H326" i="21"/>
  <c r="J326" i="21" s="1"/>
  <c r="C328" i="21" l="1"/>
  <c r="B328" i="21"/>
  <c r="G327" i="21"/>
  <c r="I327" i="21" s="1"/>
  <c r="A329" i="21"/>
  <c r="F328" i="21"/>
  <c r="H328" i="21" s="1"/>
  <c r="J328" i="21" s="1"/>
  <c r="C329" i="21" l="1"/>
  <c r="B329" i="21"/>
  <c r="F329" i="21"/>
  <c r="H329" i="21" s="1"/>
  <c r="J329" i="21" s="1"/>
  <c r="A330" i="21"/>
  <c r="G328" i="21"/>
  <c r="I328" i="21" s="1"/>
  <c r="C330" i="21" l="1"/>
  <c r="B330" i="21"/>
  <c r="A331" i="21"/>
  <c r="F330" i="21"/>
  <c r="H330" i="21" s="1"/>
  <c r="J330" i="21" s="1"/>
  <c r="G329" i="21"/>
  <c r="I329" i="21" s="1"/>
  <c r="C331" i="21" l="1"/>
  <c r="B331" i="21"/>
  <c r="F331" i="21"/>
  <c r="H331" i="21" s="1"/>
  <c r="J331" i="21" s="1"/>
  <c r="A332" i="21"/>
  <c r="G330" i="21"/>
  <c r="I330" i="21" s="1"/>
  <c r="C332" i="21" l="1"/>
  <c r="B332" i="21"/>
  <c r="A333" i="21"/>
  <c r="F332" i="21"/>
  <c r="H332" i="21" s="1"/>
  <c r="J332" i="21" s="1"/>
  <c r="G331" i="21"/>
  <c r="I331" i="21" s="1"/>
  <c r="C333" i="21" l="1"/>
  <c r="B333" i="21"/>
  <c r="A334" i="21"/>
  <c r="F333" i="21"/>
  <c r="H333" i="21" s="1"/>
  <c r="J333" i="21" s="1"/>
  <c r="G332" i="21"/>
  <c r="I332" i="21" s="1"/>
  <c r="C334" i="21" l="1"/>
  <c r="B334" i="21"/>
  <c r="F334" i="21"/>
  <c r="H334" i="21" s="1"/>
  <c r="J334" i="21" s="1"/>
  <c r="A335" i="21"/>
  <c r="G333" i="21"/>
  <c r="I333" i="21" s="1"/>
  <c r="C335" i="21" l="1"/>
  <c r="B335" i="21"/>
  <c r="A336" i="21"/>
  <c r="F335" i="21"/>
  <c r="H335" i="21" s="1"/>
  <c r="J335" i="21" s="1"/>
  <c r="G334" i="21"/>
  <c r="I334" i="21" s="1"/>
  <c r="C336" i="21" l="1"/>
  <c r="B336" i="21"/>
  <c r="A337" i="21"/>
  <c r="F336" i="21"/>
  <c r="H336" i="21" s="1"/>
  <c r="J336" i="21" s="1"/>
  <c r="G335" i="21"/>
  <c r="I335" i="21" s="1"/>
  <c r="C337" i="21" l="1"/>
  <c r="B337" i="21"/>
  <c r="F337" i="21"/>
  <c r="H337" i="21" s="1"/>
  <c r="J337" i="21" s="1"/>
  <c r="A338" i="21"/>
  <c r="G336" i="21"/>
  <c r="I336" i="21" s="1"/>
  <c r="C338" i="21" l="1"/>
  <c r="B338" i="21"/>
  <c r="A339" i="21"/>
  <c r="F338" i="21"/>
  <c r="H338" i="21" s="1"/>
  <c r="J338" i="21" s="1"/>
  <c r="G337" i="21"/>
  <c r="I337" i="21" s="1"/>
  <c r="C339" i="21" l="1"/>
  <c r="B339" i="21"/>
  <c r="F339" i="21"/>
  <c r="H339" i="21" s="1"/>
  <c r="J339" i="21" s="1"/>
  <c r="A340" i="21"/>
  <c r="G338" i="21"/>
  <c r="I338" i="21" s="1"/>
  <c r="C340" i="21" l="1"/>
  <c r="B340" i="21"/>
  <c r="A341" i="21"/>
  <c r="F340" i="21"/>
  <c r="H340" i="21" s="1"/>
  <c r="J340" i="21" s="1"/>
  <c r="G339" i="21"/>
  <c r="I339" i="21" s="1"/>
  <c r="C341" i="21" l="1"/>
  <c r="B341" i="21"/>
  <c r="A342" i="21"/>
  <c r="F341" i="21"/>
  <c r="H341" i="21" s="1"/>
  <c r="J341" i="21" s="1"/>
  <c r="G340" i="21"/>
  <c r="I340" i="21" s="1"/>
  <c r="C342" i="21" l="1"/>
  <c r="B342" i="21"/>
  <c r="F342" i="21"/>
  <c r="H342" i="21" s="1"/>
  <c r="J342" i="21" s="1"/>
  <c r="A343" i="21"/>
  <c r="G341" i="21"/>
  <c r="I341" i="21" s="1"/>
  <c r="C343" i="21" l="1"/>
  <c r="B343" i="21"/>
  <c r="A344" i="21"/>
  <c r="F343" i="21"/>
  <c r="H343" i="21" s="1"/>
  <c r="J343" i="21" s="1"/>
  <c r="G342" i="21"/>
  <c r="I342" i="21" s="1"/>
  <c r="C344" i="21" l="1"/>
  <c r="B344" i="21"/>
  <c r="A345" i="21"/>
  <c r="F344" i="21"/>
  <c r="H344" i="21" s="1"/>
  <c r="J344" i="21" s="1"/>
  <c r="G343" i="21"/>
  <c r="I343" i="21" s="1"/>
  <c r="C345" i="21" l="1"/>
  <c r="B345" i="21"/>
  <c r="F345" i="21"/>
  <c r="H345" i="21" s="1"/>
  <c r="J345" i="21" s="1"/>
  <c r="A346" i="21"/>
  <c r="G344" i="21"/>
  <c r="I344" i="21" s="1"/>
  <c r="C346" i="21" l="1"/>
  <c r="B346" i="21"/>
  <c r="A347" i="21"/>
  <c r="F346" i="21"/>
  <c r="H346" i="21" s="1"/>
  <c r="J346" i="21" s="1"/>
  <c r="G345" i="21"/>
  <c r="I345" i="21" s="1"/>
  <c r="C347" i="21" l="1"/>
  <c r="B347" i="21"/>
  <c r="F347" i="21"/>
  <c r="H347" i="21" s="1"/>
  <c r="J347" i="21" s="1"/>
  <c r="A348" i="21"/>
  <c r="G346" i="21"/>
  <c r="I346" i="21" s="1"/>
  <c r="C348" i="21" l="1"/>
  <c r="B348" i="21"/>
  <c r="A349" i="21"/>
  <c r="F348" i="21"/>
  <c r="H348" i="21" s="1"/>
  <c r="J348" i="21" s="1"/>
  <c r="G347" i="21"/>
  <c r="I347" i="21" s="1"/>
  <c r="C349" i="21" l="1"/>
  <c r="B349" i="21"/>
  <c r="A350" i="21"/>
  <c r="F349" i="21"/>
  <c r="H349" i="21" s="1"/>
  <c r="J349" i="21" s="1"/>
  <c r="G348" i="21"/>
  <c r="I348" i="21" s="1"/>
  <c r="C350" i="21" l="1"/>
  <c r="B350" i="21"/>
  <c r="F350" i="21"/>
  <c r="H350" i="21" s="1"/>
  <c r="J350" i="21" s="1"/>
  <c r="A351" i="21"/>
  <c r="G349" i="21"/>
  <c r="I349" i="21" s="1"/>
  <c r="C351" i="21" l="1"/>
  <c r="B351" i="21"/>
  <c r="A352" i="21"/>
  <c r="F351" i="21"/>
  <c r="H351" i="21" s="1"/>
  <c r="J351" i="21" s="1"/>
  <c r="G350" i="21"/>
  <c r="I350" i="21" s="1"/>
  <c r="C352" i="21" l="1"/>
  <c r="B352" i="21"/>
  <c r="A353" i="21"/>
  <c r="F352" i="21"/>
  <c r="H352" i="21" s="1"/>
  <c r="J352" i="21" s="1"/>
  <c r="G351" i="21"/>
  <c r="I351" i="21" s="1"/>
  <c r="C353" i="21" l="1"/>
  <c r="B353" i="21"/>
  <c r="F353" i="21"/>
  <c r="H353" i="21" s="1"/>
  <c r="J353" i="21" s="1"/>
  <c r="A354" i="21"/>
  <c r="G352" i="21"/>
  <c r="I352" i="21" s="1"/>
  <c r="C354" i="21" l="1"/>
  <c r="B354" i="21"/>
  <c r="A355" i="21"/>
  <c r="F354" i="21"/>
  <c r="H354" i="21" s="1"/>
  <c r="J354" i="21" s="1"/>
  <c r="G353" i="21"/>
  <c r="I353" i="21" s="1"/>
  <c r="C355" i="21" l="1"/>
  <c r="B355" i="21"/>
  <c r="F355" i="21"/>
  <c r="H355" i="21" s="1"/>
  <c r="J355" i="21" s="1"/>
  <c r="A356" i="21"/>
  <c r="G354" i="21"/>
  <c r="I354" i="21" s="1"/>
  <c r="C356" i="21" l="1"/>
  <c r="B356" i="21"/>
  <c r="A357" i="21"/>
  <c r="F356" i="21"/>
  <c r="H356" i="21" s="1"/>
  <c r="J356" i="21" s="1"/>
  <c r="G355" i="21"/>
  <c r="I355" i="21" s="1"/>
  <c r="B357" i="21" l="1"/>
  <c r="C357" i="21"/>
  <c r="A358" i="21"/>
  <c r="F357" i="21"/>
  <c r="H357" i="21" s="1"/>
  <c r="J357" i="21" s="1"/>
  <c r="G356" i="21"/>
  <c r="I356" i="21" s="1"/>
  <c r="C358" i="21" l="1"/>
  <c r="B358" i="21"/>
  <c r="F358" i="21"/>
  <c r="H358" i="21" s="1"/>
  <c r="J358" i="21" s="1"/>
  <c r="A359" i="21"/>
  <c r="G357" i="21"/>
  <c r="I357" i="21" s="1"/>
  <c r="C359" i="21" l="1"/>
  <c r="B359" i="21"/>
  <c r="A360" i="21"/>
  <c r="F359" i="21"/>
  <c r="H359" i="21" s="1"/>
  <c r="J359" i="21" s="1"/>
  <c r="G358" i="21"/>
  <c r="I358" i="21" s="1"/>
  <c r="C360" i="21" l="1"/>
  <c r="B360" i="21"/>
  <c r="A361" i="21"/>
  <c r="F360" i="21"/>
  <c r="H360" i="21" s="1"/>
  <c r="J360" i="21" s="1"/>
  <c r="G359" i="21"/>
  <c r="I359" i="21" s="1"/>
  <c r="C361" i="21" l="1"/>
  <c r="B361" i="21"/>
  <c r="F361" i="21"/>
  <c r="H361" i="21" s="1"/>
  <c r="J361" i="21" s="1"/>
  <c r="A362" i="21"/>
  <c r="G360" i="21"/>
  <c r="I360" i="21" s="1"/>
  <c r="C362" i="21" l="1"/>
  <c r="B362" i="21"/>
  <c r="A363" i="21"/>
  <c r="F362" i="21"/>
  <c r="H362" i="21" s="1"/>
  <c r="J362" i="21" s="1"/>
  <c r="G361" i="21"/>
  <c r="I361" i="21" s="1"/>
  <c r="C363" i="21" l="1"/>
  <c r="B363" i="21"/>
  <c r="F363" i="21"/>
  <c r="H363" i="21" s="1"/>
  <c r="J363" i="21" s="1"/>
  <c r="A364" i="21"/>
  <c r="G362" i="21"/>
  <c r="I362" i="21" s="1"/>
  <c r="C364" i="21" l="1"/>
  <c r="B364" i="21"/>
  <c r="A365" i="21"/>
  <c r="F364" i="21"/>
  <c r="H364" i="21" s="1"/>
  <c r="J364" i="21" s="1"/>
  <c r="G363" i="21"/>
  <c r="I363" i="21" s="1"/>
  <c r="B365" i="21" l="1"/>
  <c r="C365" i="21"/>
  <c r="A366" i="21"/>
  <c r="F365" i="21"/>
  <c r="H365" i="21" s="1"/>
  <c r="J365" i="21" s="1"/>
  <c r="G364" i="21"/>
  <c r="I364" i="21" s="1"/>
  <c r="C366" i="21" l="1"/>
  <c r="B366" i="21"/>
  <c r="F366" i="21"/>
  <c r="H366" i="21" s="1"/>
  <c r="J366" i="21" s="1"/>
  <c r="A367" i="21"/>
  <c r="G365" i="21"/>
  <c r="I365" i="21" s="1"/>
  <c r="C367" i="21" l="1"/>
  <c r="L370" i="21"/>
  <c r="B367" i="21"/>
  <c r="A368" i="21"/>
  <c r="F367" i="21"/>
  <c r="H367" i="21" s="1"/>
  <c r="J367" i="21" s="1"/>
  <c r="G366" i="21"/>
  <c r="I366" i="21" s="1"/>
  <c r="C368" i="21" l="1"/>
  <c r="B368" i="21"/>
  <c r="A369" i="21"/>
  <c r="F368" i="21"/>
  <c r="G368" i="21" s="1"/>
  <c r="I368" i="21" s="1"/>
  <c r="G367" i="21"/>
  <c r="I367" i="21" s="1"/>
  <c r="C369" i="21" l="1"/>
  <c r="B369" i="21"/>
  <c r="H368" i="21"/>
  <c r="J368" i="21" s="1"/>
  <c r="F369" i="21"/>
  <c r="G369" i="21" s="1"/>
  <c r="I369" i="21" s="1"/>
  <c r="A370" i="21"/>
  <c r="C370" i="21" l="1"/>
  <c r="B370" i="21"/>
  <c r="A371" i="21"/>
  <c r="F370" i="21"/>
  <c r="H370" i="21" s="1"/>
  <c r="J370" i="21" s="1"/>
  <c r="H369" i="21"/>
  <c r="J369" i="21" s="1"/>
  <c r="C371" i="21" l="1"/>
  <c r="B371" i="21"/>
  <c r="G370" i="21"/>
  <c r="I370" i="21" s="1"/>
  <c r="F371" i="21"/>
  <c r="H371" i="21" s="1"/>
  <c r="J371" i="21" s="1"/>
  <c r="A372" i="21"/>
  <c r="C372" i="21" l="1"/>
  <c r="B372" i="21"/>
  <c r="A373" i="21"/>
  <c r="F372" i="21"/>
  <c r="H372" i="21" s="1"/>
  <c r="J372" i="21" s="1"/>
  <c r="G371" i="21"/>
  <c r="I371" i="21" s="1"/>
  <c r="C373" i="21" l="1"/>
  <c r="B373" i="21"/>
  <c r="A374" i="21"/>
  <c r="F373" i="21"/>
  <c r="H373" i="21" s="1"/>
  <c r="J373" i="21" s="1"/>
  <c r="G372" i="21"/>
  <c r="I372" i="21" s="1"/>
  <c r="C374" i="21" l="1"/>
  <c r="B374" i="21"/>
  <c r="F374" i="21"/>
  <c r="G374" i="21" s="1"/>
  <c r="I374" i="21" s="1"/>
  <c r="A375" i="21"/>
  <c r="G373" i="21"/>
  <c r="I373" i="21" s="1"/>
  <c r="C375" i="21" l="1"/>
  <c r="B375" i="21"/>
  <c r="H374" i="21"/>
  <c r="J374" i="21" s="1"/>
  <c r="A376" i="21"/>
  <c r="C376" i="21" s="1"/>
  <c r="F375" i="21"/>
  <c r="H375" i="21" s="1"/>
  <c r="J375" i="21" s="1"/>
  <c r="B376" i="21" l="1"/>
  <c r="A377" i="21"/>
  <c r="C377" i="21" s="1"/>
  <c r="F376" i="21"/>
  <c r="H376" i="21" s="1"/>
  <c r="J376" i="21" s="1"/>
  <c r="G375" i="21"/>
  <c r="I375" i="21" s="1"/>
  <c r="F377" i="21" l="1"/>
  <c r="H377" i="21" s="1"/>
  <c r="J377" i="21" s="1"/>
  <c r="A378" i="21"/>
  <c r="C378" i="21" s="1"/>
  <c r="B377" i="21"/>
  <c r="G376" i="21"/>
  <c r="I376" i="21" s="1"/>
  <c r="A379" i="21" l="1"/>
  <c r="C379" i="21" s="1"/>
  <c r="F378" i="21"/>
  <c r="G378" i="21" s="1"/>
  <c r="I378" i="21" s="1"/>
  <c r="B378" i="21"/>
  <c r="G377" i="21"/>
  <c r="I377" i="21" s="1"/>
  <c r="H378" i="21" l="1"/>
  <c r="J378" i="21" s="1"/>
  <c r="F379" i="21"/>
  <c r="H379" i="21" s="1"/>
  <c r="J379" i="21" s="1"/>
  <c r="B379" i="21"/>
  <c r="A380" i="21"/>
  <c r="C380" i="21" s="1"/>
  <c r="A381" i="21" l="1"/>
  <c r="C381" i="21" s="1"/>
  <c r="B380" i="21"/>
  <c r="F380" i="21"/>
  <c r="G380" i="21" s="1"/>
  <c r="I380" i="21" s="1"/>
  <c r="G379" i="21"/>
  <c r="I379" i="21" s="1"/>
  <c r="H380" i="21" l="1"/>
  <c r="J380" i="21" s="1"/>
  <c r="A382" i="21"/>
  <c r="C382" i="21" s="1"/>
  <c r="B381" i="21"/>
  <c r="F381" i="21"/>
  <c r="G381" i="21" s="1"/>
  <c r="I381" i="21" s="1"/>
  <c r="F382" i="21" l="1"/>
  <c r="H382" i="21" s="1"/>
  <c r="J382" i="21" s="1"/>
  <c r="B382" i="21"/>
  <c r="A383" i="21"/>
  <c r="C383" i="21" s="1"/>
  <c r="H381" i="21"/>
  <c r="J381" i="21" s="1"/>
  <c r="A384" i="21" l="1"/>
  <c r="C384" i="21" s="1"/>
  <c r="F383" i="21"/>
  <c r="H383" i="21" s="1"/>
  <c r="J383" i="21" s="1"/>
  <c r="B383" i="21"/>
  <c r="G382" i="21"/>
  <c r="I382" i="21" s="1"/>
  <c r="B384" i="21" l="1"/>
  <c r="A385" i="21"/>
  <c r="C385" i="21" s="1"/>
  <c r="F384" i="21"/>
  <c r="H384" i="21" s="1"/>
  <c r="J384" i="21" s="1"/>
  <c r="G383" i="21"/>
  <c r="I383" i="21" s="1"/>
  <c r="F385" i="21" l="1"/>
  <c r="H385" i="21" s="1"/>
  <c r="J385" i="21" s="1"/>
  <c r="B385" i="21"/>
  <c r="A386" i="21"/>
  <c r="C386" i="21" s="1"/>
  <c r="G384" i="21"/>
  <c r="I384" i="21" s="1"/>
  <c r="A387" i="21" l="1"/>
  <c r="C387" i="21" s="1"/>
  <c r="B386" i="21"/>
  <c r="F386" i="21"/>
  <c r="H386" i="21" s="1"/>
  <c r="J386" i="21" s="1"/>
  <c r="G385" i="21"/>
  <c r="I385" i="21" s="1"/>
  <c r="F387" i="21" l="1"/>
  <c r="H387" i="21" s="1"/>
  <c r="J387" i="21" s="1"/>
  <c r="B387" i="21"/>
  <c r="A388" i="21"/>
  <c r="C388" i="21" s="1"/>
  <c r="G386" i="21"/>
  <c r="I386" i="21" s="1"/>
  <c r="A389" i="21" l="1"/>
  <c r="C389" i="21" s="1"/>
  <c r="B388" i="21"/>
  <c r="F388" i="21"/>
  <c r="H388" i="21" s="1"/>
  <c r="J388" i="21" s="1"/>
  <c r="G387" i="21"/>
  <c r="I387" i="21" s="1"/>
  <c r="A390" i="21" l="1"/>
  <c r="C390" i="21" s="1"/>
  <c r="F389" i="21"/>
  <c r="H389" i="21" s="1"/>
  <c r="J389" i="21" s="1"/>
  <c r="B389" i="21"/>
  <c r="G388" i="21"/>
  <c r="I388" i="21" s="1"/>
  <c r="F390" i="21" l="1"/>
  <c r="H390" i="21" s="1"/>
  <c r="J390" i="21" s="1"/>
  <c r="B390" i="21"/>
  <c r="A391" i="21"/>
  <c r="C391" i="21" s="1"/>
  <c r="G389" i="21"/>
  <c r="I389" i="21" s="1"/>
  <c r="A392" i="21" l="1"/>
  <c r="C392" i="21" s="1"/>
  <c r="F391" i="21"/>
  <c r="H391" i="21" s="1"/>
  <c r="J391" i="21" s="1"/>
  <c r="B391" i="21"/>
  <c r="G390" i="21"/>
  <c r="I390" i="21" s="1"/>
  <c r="B392" i="21" l="1"/>
  <c r="A393" i="21"/>
  <c r="C393" i="21" s="1"/>
  <c r="F392" i="21"/>
  <c r="H392" i="21" s="1"/>
  <c r="J392" i="21" s="1"/>
  <c r="G391" i="21"/>
  <c r="I391" i="21" s="1"/>
  <c r="F393" i="21" l="1"/>
  <c r="H393" i="21" s="1"/>
  <c r="J393" i="21" s="1"/>
  <c r="A394" i="21"/>
  <c r="C394" i="21" s="1"/>
  <c r="B393" i="21"/>
  <c r="G392" i="21"/>
  <c r="I392" i="21" s="1"/>
  <c r="A395" i="21" l="1"/>
  <c r="C395" i="21" s="1"/>
  <c r="F394" i="21"/>
  <c r="H394" i="21" s="1"/>
  <c r="J394" i="21" s="1"/>
  <c r="B394" i="21"/>
  <c r="G393" i="21"/>
  <c r="I393" i="21" s="1"/>
  <c r="F395" i="21" l="1"/>
  <c r="H395" i="21" s="1"/>
  <c r="J395" i="21" s="1"/>
  <c r="B395" i="21"/>
  <c r="A396" i="21"/>
  <c r="C396" i="21" s="1"/>
  <c r="G394" i="21"/>
  <c r="I394" i="21" s="1"/>
  <c r="A397" i="21" l="1"/>
  <c r="C397" i="21" s="1"/>
  <c r="B396" i="21"/>
  <c r="F396" i="21"/>
  <c r="H396" i="21" s="1"/>
  <c r="J396" i="21" s="1"/>
  <c r="G395" i="21"/>
  <c r="I395" i="21" s="1"/>
  <c r="A398" i="21" l="1"/>
  <c r="C398" i="21" s="1"/>
  <c r="B397" i="21"/>
  <c r="F397" i="21"/>
  <c r="H397" i="21" s="1"/>
  <c r="J397" i="21" s="1"/>
  <c r="G396" i="21"/>
  <c r="I396" i="21" s="1"/>
  <c r="F398" i="21" l="1"/>
  <c r="H398" i="21" s="1"/>
  <c r="J398" i="21" s="1"/>
  <c r="B398" i="21"/>
  <c r="A399" i="21"/>
  <c r="C399" i="21" s="1"/>
  <c r="G397" i="21"/>
  <c r="I397" i="21" s="1"/>
  <c r="A400" i="21" l="1"/>
  <c r="C400" i="21" s="1"/>
  <c r="F399" i="21"/>
  <c r="H399" i="21" s="1"/>
  <c r="J399" i="21" s="1"/>
  <c r="B399" i="21"/>
  <c r="G398" i="21"/>
  <c r="I398" i="21" s="1"/>
  <c r="B400" i="21" l="1"/>
  <c r="A401" i="21"/>
  <c r="C401" i="21" s="1"/>
  <c r="F400" i="21"/>
  <c r="H400" i="21" s="1"/>
  <c r="J400" i="21" s="1"/>
  <c r="G399" i="21"/>
  <c r="I399" i="21" s="1"/>
  <c r="F401" i="21" l="1"/>
  <c r="H401" i="21" s="1"/>
  <c r="J401" i="21" s="1"/>
  <c r="B401" i="21"/>
  <c r="A402" i="21"/>
  <c r="C402" i="21" s="1"/>
  <c r="G400" i="21"/>
  <c r="I400" i="21" s="1"/>
  <c r="A403" i="21" l="1"/>
  <c r="C403" i="21" s="1"/>
  <c r="B402" i="21"/>
  <c r="F402" i="21"/>
  <c r="H402" i="21" s="1"/>
  <c r="J402" i="21" s="1"/>
  <c r="G401" i="21"/>
  <c r="I401" i="21" s="1"/>
  <c r="F403" i="21" l="1"/>
  <c r="H403" i="21" s="1"/>
  <c r="J403" i="21" s="1"/>
  <c r="B403" i="21"/>
  <c r="A404" i="21"/>
  <c r="C404" i="21" s="1"/>
  <c r="G402" i="21"/>
  <c r="I402" i="21" s="1"/>
  <c r="A405" i="21" l="1"/>
  <c r="C405" i="21" s="1"/>
  <c r="B404" i="21"/>
  <c r="F404" i="21"/>
  <c r="H404" i="21" s="1"/>
  <c r="J404" i="21" s="1"/>
  <c r="G403" i="21"/>
  <c r="I403" i="21" s="1"/>
  <c r="A406" i="21" l="1"/>
  <c r="C406" i="21" s="1"/>
  <c r="F405" i="21"/>
  <c r="H405" i="21" s="1"/>
  <c r="J405" i="21" s="1"/>
  <c r="B405" i="21"/>
  <c r="G404" i="21"/>
  <c r="I404" i="21" s="1"/>
  <c r="F406" i="21" l="1"/>
  <c r="H406" i="21" s="1"/>
  <c r="J406" i="21" s="1"/>
  <c r="B406" i="21"/>
  <c r="A407" i="21"/>
  <c r="C407" i="21" s="1"/>
  <c r="G405" i="21"/>
  <c r="I405" i="21" s="1"/>
  <c r="A408" i="21" l="1"/>
  <c r="C408" i="21" s="1"/>
  <c r="F407" i="21"/>
  <c r="H407" i="21" s="1"/>
  <c r="J407" i="21" s="1"/>
  <c r="B407" i="21"/>
  <c r="G406" i="21"/>
  <c r="I406" i="21" s="1"/>
  <c r="B408" i="21" l="1"/>
  <c r="A409" i="21"/>
  <c r="C409" i="21" s="1"/>
  <c r="F408" i="21"/>
  <c r="H408" i="21" s="1"/>
  <c r="J408" i="21" s="1"/>
  <c r="G407" i="21"/>
  <c r="I407" i="21" s="1"/>
  <c r="F409" i="21" l="1"/>
  <c r="H409" i="21" s="1"/>
  <c r="J409" i="21" s="1"/>
  <c r="A410" i="21"/>
  <c r="C410" i="21" s="1"/>
  <c r="B409" i="21"/>
  <c r="G408" i="21"/>
  <c r="I408" i="21" s="1"/>
  <c r="A411" i="21" l="1"/>
  <c r="C411" i="21" s="1"/>
  <c r="F410" i="21"/>
  <c r="H410" i="21" s="1"/>
  <c r="J410" i="21" s="1"/>
  <c r="B410" i="21"/>
  <c r="G409" i="21"/>
  <c r="I409" i="21" s="1"/>
  <c r="F411" i="21" l="1"/>
  <c r="H411" i="21" s="1"/>
  <c r="J411" i="21" s="1"/>
  <c r="A412" i="21"/>
  <c r="C412" i="21" s="1"/>
  <c r="B411" i="21"/>
  <c r="G410" i="21"/>
  <c r="I410" i="21" s="1"/>
  <c r="F412" i="21" l="1"/>
  <c r="H412" i="21" s="1"/>
  <c r="J412" i="21" s="1"/>
  <c r="B412" i="21"/>
  <c r="A413" i="21"/>
  <c r="C413" i="21" s="1"/>
  <c r="G411" i="21"/>
  <c r="I411" i="21" s="1"/>
  <c r="F413" i="21" l="1"/>
  <c r="H413" i="21" s="1"/>
  <c r="J413" i="21" s="1"/>
  <c r="A414" i="21"/>
  <c r="C414" i="21" s="1"/>
  <c r="B413" i="21"/>
  <c r="G412" i="21"/>
  <c r="I412" i="21" s="1"/>
  <c r="F414" i="21" l="1"/>
  <c r="H414" i="21" s="1"/>
  <c r="J414" i="21" s="1"/>
  <c r="B414" i="21"/>
  <c r="A415" i="21"/>
  <c r="C415" i="21" s="1"/>
  <c r="G413" i="21"/>
  <c r="I413" i="21" s="1"/>
  <c r="F415" i="21" l="1"/>
  <c r="H415" i="21" s="1"/>
  <c r="J415" i="21" s="1"/>
  <c r="A416" i="21"/>
  <c r="C416" i="21" s="1"/>
  <c r="B415" i="21"/>
  <c r="G414" i="21"/>
  <c r="I414" i="21" s="1"/>
  <c r="F416" i="21" l="1"/>
  <c r="H416" i="21" s="1"/>
  <c r="J416" i="21" s="1"/>
  <c r="A417" i="21"/>
  <c r="C417" i="21" s="1"/>
  <c r="B416" i="21"/>
  <c r="G415" i="21"/>
  <c r="I415" i="21" s="1"/>
  <c r="F417" i="21" l="1"/>
  <c r="H417" i="21" s="1"/>
  <c r="J417" i="21" s="1"/>
  <c r="B417" i="21"/>
  <c r="A418" i="21"/>
  <c r="C418" i="21" s="1"/>
  <c r="G416" i="21"/>
  <c r="I416" i="21" s="1"/>
  <c r="F418" i="21" l="1"/>
  <c r="H418" i="21" s="1"/>
  <c r="J418" i="21" s="1"/>
  <c r="A419" i="21"/>
  <c r="C419" i="21" s="1"/>
  <c r="B418" i="21"/>
  <c r="G417" i="21"/>
  <c r="I417" i="21" s="1"/>
  <c r="F419" i="21" l="1"/>
  <c r="H419" i="21" s="1"/>
  <c r="J419" i="21" s="1"/>
  <c r="A420" i="21"/>
  <c r="C420" i="21" s="1"/>
  <c r="B419" i="21"/>
  <c r="G418" i="21"/>
  <c r="I418" i="21" s="1"/>
  <c r="F420" i="21" l="1"/>
  <c r="H420" i="21" s="1"/>
  <c r="J420" i="21" s="1"/>
  <c r="A421" i="21"/>
  <c r="C421" i="21" s="1"/>
  <c r="B420" i="21"/>
  <c r="G419" i="21"/>
  <c r="I419" i="21" s="1"/>
  <c r="F421" i="21" l="1"/>
  <c r="H421" i="21" s="1"/>
  <c r="J421" i="21" s="1"/>
  <c r="B421" i="21"/>
  <c r="A422" i="21"/>
  <c r="C422" i="21" s="1"/>
  <c r="G420" i="21"/>
  <c r="I420" i="21" s="1"/>
  <c r="B422" i="21" l="1"/>
  <c r="A423" i="21"/>
  <c r="C423" i="21" s="1"/>
  <c r="F422" i="21"/>
  <c r="H422" i="21" s="1"/>
  <c r="J422" i="21" s="1"/>
  <c r="G421" i="21"/>
  <c r="I421" i="21" s="1"/>
  <c r="G422" i="21" l="1"/>
  <c r="I422" i="21" s="1"/>
  <c r="B423" i="21"/>
  <c r="A424" i="21"/>
  <c r="C424" i="21" s="1"/>
  <c r="F423" i="21"/>
  <c r="H423" i="21" s="1"/>
  <c r="J423" i="21" s="1"/>
  <c r="G423" i="21" l="1"/>
  <c r="I423" i="21" s="1"/>
  <c r="B424" i="21"/>
  <c r="F424" i="21"/>
  <c r="G424" i="21" s="1"/>
  <c r="I424" i="21" s="1"/>
  <c r="A425" i="21"/>
  <c r="C425" i="21" s="1"/>
  <c r="B425" i="21" l="1"/>
  <c r="F425" i="21"/>
  <c r="H425" i="21" s="1"/>
  <c r="J425" i="21" s="1"/>
  <c r="A426" i="21"/>
  <c r="C426" i="21" s="1"/>
  <c r="H424" i="21"/>
  <c r="J424" i="21" s="1"/>
  <c r="B426" i="21" l="1"/>
  <c r="A427" i="21"/>
  <c r="C427" i="21" s="1"/>
  <c r="F426" i="21"/>
  <c r="H426" i="21" s="1"/>
  <c r="J426" i="21" s="1"/>
  <c r="G425" i="21"/>
  <c r="I425" i="21" s="1"/>
  <c r="G426" i="21" l="1"/>
  <c r="I426" i="21" s="1"/>
  <c r="B427" i="21"/>
  <c r="A428" i="21"/>
  <c r="C428" i="21" s="1"/>
  <c r="F427" i="21"/>
  <c r="H427" i="21" s="1"/>
  <c r="J427" i="21" s="1"/>
  <c r="G427" i="21" l="1"/>
  <c r="I427" i="21" s="1"/>
  <c r="B428" i="21"/>
  <c r="F428" i="21"/>
  <c r="G428" i="21" s="1"/>
  <c r="I428" i="21" s="1"/>
  <c r="A429" i="21"/>
  <c r="C429" i="21" s="1"/>
  <c r="H428" i="21" l="1"/>
  <c r="J428" i="21" s="1"/>
  <c r="B429" i="21"/>
  <c r="A430" i="21"/>
  <c r="C430" i="21" s="1"/>
  <c r="F429" i="21"/>
  <c r="G429" i="21" s="1"/>
  <c r="I429" i="21" s="1"/>
  <c r="H429" i="21" l="1"/>
  <c r="J429" i="21" s="1"/>
  <c r="B430" i="21"/>
  <c r="A431" i="21"/>
  <c r="C431" i="21" s="1"/>
  <c r="F430" i="21"/>
  <c r="H430" i="21" s="1"/>
  <c r="J430" i="21" s="1"/>
  <c r="G430" i="21" l="1"/>
  <c r="I430" i="21" s="1"/>
  <c r="B431" i="21"/>
  <c r="F431" i="21"/>
  <c r="H431" i="21" s="1"/>
  <c r="J431" i="21" s="1"/>
  <c r="A432" i="21"/>
  <c r="C432" i="21" s="1"/>
  <c r="B432" i="21" l="1"/>
  <c r="A433" i="21"/>
  <c r="C433" i="21" s="1"/>
  <c r="F432" i="21"/>
  <c r="G432" i="21" s="1"/>
  <c r="I432" i="21" s="1"/>
  <c r="G431" i="21"/>
  <c r="I431" i="21" s="1"/>
  <c r="H432" i="21" l="1"/>
  <c r="J432" i="21" s="1"/>
  <c r="B433" i="21"/>
  <c r="F433" i="21"/>
  <c r="H433" i="21" s="1"/>
  <c r="J433" i="21" s="1"/>
  <c r="A434" i="21"/>
  <c r="C434" i="21" s="1"/>
  <c r="G433" i="21" l="1"/>
  <c r="I433" i="21" s="1"/>
  <c r="B434" i="21"/>
  <c r="A435" i="21"/>
  <c r="C435" i="21" s="1"/>
  <c r="F434" i="21"/>
  <c r="H434" i="21" s="1"/>
  <c r="J434" i="21" s="1"/>
  <c r="B435" i="21" l="1"/>
  <c r="F435" i="21"/>
  <c r="G435" i="21" s="1"/>
  <c r="I435" i="21" s="1"/>
  <c r="A436" i="21"/>
  <c r="C436" i="21" s="1"/>
  <c r="G434" i="21"/>
  <c r="I434" i="21" s="1"/>
  <c r="H435" i="21" l="1"/>
  <c r="J435" i="21" s="1"/>
  <c r="B436" i="21"/>
  <c r="A437" i="21"/>
  <c r="C437" i="21" s="1"/>
  <c r="F436" i="21"/>
  <c r="G436" i="21" s="1"/>
  <c r="I436" i="21" s="1"/>
  <c r="B437" i="21" l="1"/>
  <c r="F437" i="21"/>
  <c r="H437" i="21" s="1"/>
  <c r="J437" i="21" s="1"/>
  <c r="A438" i="21"/>
  <c r="C438" i="21" s="1"/>
  <c r="H436" i="21"/>
  <c r="J436" i="21" s="1"/>
  <c r="B438" i="21" l="1"/>
  <c r="A439" i="21"/>
  <c r="C439" i="21" s="1"/>
  <c r="F438" i="21"/>
  <c r="H438" i="21" s="1"/>
  <c r="J438" i="21" s="1"/>
  <c r="G437" i="21"/>
  <c r="I437" i="21" s="1"/>
  <c r="G438" i="21" l="1"/>
  <c r="I438" i="21" s="1"/>
  <c r="B439" i="21"/>
  <c r="F439" i="21"/>
  <c r="G439" i="21" s="1"/>
  <c r="I439" i="21" s="1"/>
  <c r="A440" i="21"/>
  <c r="C440" i="21" s="1"/>
  <c r="H439" i="21" l="1"/>
  <c r="J439" i="21" s="1"/>
  <c r="B440" i="21"/>
  <c r="A441" i="21"/>
  <c r="C441" i="21" s="1"/>
  <c r="F440" i="21"/>
  <c r="H440" i="21" s="1"/>
  <c r="J440" i="21" s="1"/>
  <c r="G440" i="21" l="1"/>
  <c r="I440" i="21" s="1"/>
  <c r="B441" i="21"/>
  <c r="F441" i="21"/>
  <c r="G441" i="21" s="1"/>
  <c r="I441" i="21" s="1"/>
  <c r="A442" i="21"/>
  <c r="C442" i="21" s="1"/>
  <c r="H441" i="21" l="1"/>
  <c r="J441" i="21" s="1"/>
  <c r="B442" i="21"/>
  <c r="A443" i="21"/>
  <c r="C443" i="21" s="1"/>
  <c r="F442" i="21"/>
  <c r="G442" i="21" s="1"/>
  <c r="I442" i="21" s="1"/>
  <c r="H442" i="21" l="1"/>
  <c r="J442" i="21" s="1"/>
  <c r="B443" i="21"/>
  <c r="F443" i="21"/>
  <c r="G443" i="21" s="1"/>
  <c r="I443" i="21" s="1"/>
  <c r="A444" i="21"/>
  <c r="C444" i="21" s="1"/>
  <c r="H443" i="21" l="1"/>
  <c r="J443" i="21" s="1"/>
  <c r="B444" i="21"/>
  <c r="A445" i="21"/>
  <c r="C445" i="21" s="1"/>
  <c r="F444" i="21"/>
  <c r="H444" i="21" s="1"/>
  <c r="J444" i="21" s="1"/>
  <c r="G444" i="21" l="1"/>
  <c r="I444" i="21" s="1"/>
  <c r="B445" i="21"/>
  <c r="F445" i="21"/>
  <c r="H445" i="21" s="1"/>
  <c r="J445" i="21" s="1"/>
  <c r="A446" i="21"/>
  <c r="C446" i="21" s="1"/>
  <c r="B446" i="21" l="1"/>
  <c r="A447" i="21"/>
  <c r="C447" i="21" s="1"/>
  <c r="F446" i="21"/>
  <c r="G446" i="21" s="1"/>
  <c r="I446" i="21" s="1"/>
  <c r="G445" i="21"/>
  <c r="I445" i="21" s="1"/>
  <c r="H446" i="21" l="1"/>
  <c r="J446" i="21" s="1"/>
  <c r="B447" i="21"/>
  <c r="F447" i="21"/>
  <c r="G447" i="21" s="1"/>
  <c r="I447" i="21" s="1"/>
  <c r="A448" i="21"/>
  <c r="C448" i="21" s="1"/>
  <c r="H447" i="21" l="1"/>
  <c r="J447" i="21" s="1"/>
  <c r="B448" i="21"/>
  <c r="A449" i="21"/>
  <c r="C449" i="21" s="1"/>
  <c r="F448" i="21"/>
  <c r="H448" i="21" s="1"/>
  <c r="J448" i="21" s="1"/>
  <c r="G448" i="21" l="1"/>
  <c r="I448" i="21" s="1"/>
  <c r="B449" i="21"/>
  <c r="F449" i="21"/>
  <c r="H449" i="21" s="1"/>
  <c r="J449" i="21" s="1"/>
  <c r="A450" i="21"/>
  <c r="C450" i="21" s="1"/>
  <c r="G449" i="21" l="1"/>
  <c r="I449" i="21" s="1"/>
  <c r="B450" i="21"/>
  <c r="A451" i="21"/>
  <c r="C451" i="21" s="1"/>
  <c r="F450" i="21"/>
  <c r="G450" i="21" s="1"/>
  <c r="I450" i="21" s="1"/>
  <c r="A452" i="21" l="1"/>
  <c r="C452" i="21" s="1"/>
  <c r="B451" i="21"/>
  <c r="F451" i="21"/>
  <c r="G451" i="21" s="1"/>
  <c r="I451" i="21" s="1"/>
  <c r="H450" i="21"/>
  <c r="J450" i="21" s="1"/>
  <c r="H451" i="21" l="1"/>
  <c r="J451" i="21" s="1"/>
  <c r="F452" i="21"/>
  <c r="G452" i="21" s="1"/>
  <c r="I452" i="21" s="1"/>
  <c r="A453" i="21"/>
  <c r="C453" i="21" s="1"/>
  <c r="B452" i="21"/>
  <c r="H452" i="21" l="1"/>
  <c r="J452" i="21" s="1"/>
  <c r="F453" i="21"/>
  <c r="H453" i="21" s="1"/>
  <c r="J453" i="21" s="1"/>
  <c r="A454" i="21"/>
  <c r="C454" i="21" s="1"/>
  <c r="B453" i="21"/>
  <c r="G453" i="21" l="1"/>
  <c r="I453" i="21" s="1"/>
  <c r="F454" i="21"/>
  <c r="A455" i="21"/>
  <c r="C455" i="21" s="1"/>
  <c r="H454" i="21"/>
  <c r="J454" i="21" s="1"/>
  <c r="G454" i="21"/>
  <c r="I454" i="21" s="1"/>
  <c r="B454" i="21"/>
  <c r="F455" i="21" l="1"/>
  <c r="A456" i="21"/>
  <c r="C456" i="21" s="1"/>
  <c r="B455" i="21"/>
  <c r="H455" i="21"/>
  <c r="J455" i="21" s="1"/>
  <c r="G455" i="21"/>
  <c r="I455" i="21" s="1"/>
  <c r="F456" i="21" l="1"/>
  <c r="G456" i="21" s="1"/>
  <c r="I456" i="21" s="1"/>
  <c r="A457" i="21"/>
  <c r="C457" i="21" s="1"/>
  <c r="B456" i="21"/>
  <c r="H456" i="21" l="1"/>
  <c r="J456" i="21" s="1"/>
  <c r="F457" i="21"/>
  <c r="H457" i="21" s="1"/>
  <c r="J457" i="21" s="1"/>
  <c r="A458" i="21"/>
  <c r="C458" i="21" s="1"/>
  <c r="B457" i="21"/>
  <c r="G457" i="21" l="1"/>
  <c r="I457" i="21" s="1"/>
  <c r="F458" i="21"/>
  <c r="H458" i="21" s="1"/>
  <c r="J458" i="21" s="1"/>
  <c r="A459" i="21"/>
  <c r="C459" i="21" s="1"/>
  <c r="B458" i="21"/>
  <c r="G458" i="21" l="1"/>
  <c r="I458" i="21" s="1"/>
  <c r="F459" i="21"/>
  <c r="A460" i="21"/>
  <c r="C460" i="21" s="1"/>
  <c r="B459" i="21"/>
  <c r="G459" i="21"/>
  <c r="I459" i="21" s="1"/>
  <c r="H459" i="21"/>
  <c r="J459" i="21" s="1"/>
  <c r="F460" i="21" l="1"/>
  <c r="G460" i="21" s="1"/>
  <c r="I460" i="21" s="1"/>
  <c r="A461" i="21"/>
  <c r="C461" i="21" s="1"/>
  <c r="H460" i="21"/>
  <c r="J460" i="21" s="1"/>
  <c r="B460" i="21"/>
  <c r="F461" i="21" l="1"/>
  <c r="A462" i="21"/>
  <c r="C462" i="21" s="1"/>
  <c r="H461" i="21"/>
  <c r="J461" i="21" s="1"/>
  <c r="B461" i="21"/>
  <c r="G461" i="21"/>
  <c r="I461" i="21" s="1"/>
  <c r="F462" i="21" l="1"/>
  <c r="H462" i="21" s="1"/>
  <c r="J462" i="21" s="1"/>
  <c r="A463" i="21"/>
  <c r="C463" i="21" s="1"/>
  <c r="B462" i="21"/>
  <c r="G462" i="21" l="1"/>
  <c r="I462" i="21" s="1"/>
  <c r="F463" i="21"/>
  <c r="H463" i="21" s="1"/>
  <c r="J463" i="21" s="1"/>
  <c r="A464" i="21"/>
  <c r="C464" i="21" s="1"/>
  <c r="B463" i="21"/>
  <c r="G463" i="21"/>
  <c r="I463" i="21" s="1"/>
  <c r="F464" i="21" l="1"/>
  <c r="A465" i="21"/>
  <c r="C465" i="21" s="1"/>
  <c r="G464" i="21"/>
  <c r="I464" i="21" s="1"/>
  <c r="H464" i="21"/>
  <c r="J464" i="21" s="1"/>
  <c r="B464" i="21"/>
  <c r="F465" i="21" l="1"/>
  <c r="A466" i="21"/>
  <c r="C466" i="21" s="1"/>
  <c r="H465" i="21"/>
  <c r="J465" i="21" s="1"/>
  <c r="B465" i="21"/>
  <c r="G465" i="21"/>
  <c r="I465" i="21" s="1"/>
  <c r="F466" i="21" l="1"/>
  <c r="H466" i="21" s="1"/>
  <c r="J466" i="21" s="1"/>
  <c r="A467" i="21"/>
  <c r="C467" i="21" s="1"/>
  <c r="B466" i="21"/>
  <c r="G466" i="21" l="1"/>
  <c r="I466" i="21" s="1"/>
  <c r="F467" i="21"/>
  <c r="G467" i="21" s="1"/>
  <c r="I467" i="21" s="1"/>
  <c r="A468" i="21"/>
  <c r="C468" i="21" s="1"/>
  <c r="B467" i="21"/>
  <c r="H467" i="21" l="1"/>
  <c r="J467" i="21" s="1"/>
  <c r="F468" i="21"/>
  <c r="G468" i="21" s="1"/>
  <c r="I468" i="21" s="1"/>
  <c r="A469" i="21"/>
  <c r="C469" i="21" s="1"/>
  <c r="B468" i="21"/>
  <c r="H468" i="21" l="1"/>
  <c r="J468" i="21" s="1"/>
  <c r="F469" i="21"/>
  <c r="H469" i="21" s="1"/>
  <c r="J469" i="21" s="1"/>
  <c r="A470" i="21"/>
  <c r="C470" i="21" s="1"/>
  <c r="B469" i="21"/>
  <c r="G469" i="21" l="1"/>
  <c r="I469" i="21" s="1"/>
  <c r="F470" i="21"/>
  <c r="H470" i="21" s="1"/>
  <c r="J470" i="21" s="1"/>
  <c r="A471" i="21"/>
  <c r="C471" i="21" s="1"/>
  <c r="B470" i="21"/>
  <c r="G470" i="21" l="1"/>
  <c r="I470" i="21" s="1"/>
  <c r="F471" i="21"/>
  <c r="H471" i="21" s="1"/>
  <c r="J471" i="21" s="1"/>
  <c r="A472" i="21"/>
  <c r="C472" i="21" s="1"/>
  <c r="B471" i="21"/>
  <c r="G471" i="21"/>
  <c r="I471" i="21" s="1"/>
  <c r="F472" i="21" l="1"/>
  <c r="G472" i="21" s="1"/>
  <c r="I472" i="21" s="1"/>
  <c r="A473" i="21"/>
  <c r="C473" i="21" s="1"/>
  <c r="B472" i="21"/>
  <c r="H472" i="21" l="1"/>
  <c r="J472" i="21" s="1"/>
  <c r="F473" i="21"/>
  <c r="H473" i="21" s="1"/>
  <c r="J473" i="21" s="1"/>
  <c r="A474" i="21"/>
  <c r="C474" i="21" s="1"/>
  <c r="B473" i="21"/>
  <c r="G473" i="21" l="1"/>
  <c r="I473" i="21" s="1"/>
  <c r="F474" i="21"/>
  <c r="H474" i="21" s="1"/>
  <c r="J474" i="21" s="1"/>
  <c r="A475" i="21"/>
  <c r="C475" i="21" s="1"/>
  <c r="G474" i="21"/>
  <c r="I474" i="21" s="1"/>
  <c r="B474" i="21"/>
  <c r="F475" i="21" l="1"/>
  <c r="A476" i="21"/>
  <c r="C476" i="21" s="1"/>
  <c r="B475" i="21"/>
  <c r="H475" i="21"/>
  <c r="J475" i="21" s="1"/>
  <c r="G475" i="21"/>
  <c r="I475" i="21" s="1"/>
  <c r="F476" i="21" l="1"/>
  <c r="G476" i="21" s="1"/>
  <c r="I476" i="21" s="1"/>
  <c r="A477" i="21"/>
  <c r="C477" i="21" s="1"/>
  <c r="H476" i="21"/>
  <c r="J476" i="21" s="1"/>
  <c r="B476" i="21"/>
  <c r="F477" i="21" l="1"/>
  <c r="H477" i="21" s="1"/>
  <c r="J477" i="21" s="1"/>
  <c r="A478" i="21"/>
  <c r="C478" i="21" s="1"/>
  <c r="B477" i="21"/>
  <c r="G477" i="21" l="1"/>
  <c r="I477" i="21" s="1"/>
  <c r="F478" i="21"/>
  <c r="H478" i="21" s="1"/>
  <c r="J478" i="21" s="1"/>
  <c r="A479" i="21"/>
  <c r="C479" i="21" s="1"/>
  <c r="B478" i="21"/>
  <c r="G478" i="21" l="1"/>
  <c r="I478" i="21" s="1"/>
  <c r="F479" i="21"/>
  <c r="H479" i="21" s="1"/>
  <c r="J479" i="21" s="1"/>
  <c r="A480" i="21"/>
  <c r="C480" i="21" s="1"/>
  <c r="B479" i="21"/>
  <c r="G479" i="21" l="1"/>
  <c r="I479" i="21" s="1"/>
  <c r="F480" i="21"/>
  <c r="G480" i="21" s="1"/>
  <c r="I480" i="21" s="1"/>
  <c r="A481" i="21"/>
  <c r="C481" i="21" s="1"/>
  <c r="B480" i="21"/>
  <c r="H480" i="21" l="1"/>
  <c r="J480" i="21" s="1"/>
  <c r="F481" i="21"/>
  <c r="H481" i="21" s="1"/>
  <c r="J481" i="21" s="1"/>
  <c r="A482" i="21"/>
  <c r="C482" i="21" s="1"/>
  <c r="B481" i="21"/>
  <c r="G481" i="21" l="1"/>
  <c r="I481" i="21" s="1"/>
  <c r="F482" i="21"/>
  <c r="H482" i="21" s="1"/>
  <c r="J482" i="21" s="1"/>
  <c r="A483" i="21"/>
  <c r="C483" i="21" s="1"/>
  <c r="B482" i="21"/>
  <c r="G482" i="21" l="1"/>
  <c r="I482" i="21" s="1"/>
  <c r="F483" i="21"/>
  <c r="H483" i="21" s="1"/>
  <c r="J483" i="21" s="1"/>
  <c r="A484" i="21"/>
  <c r="C484" i="21" s="1"/>
  <c r="B483" i="21"/>
  <c r="G483" i="21"/>
  <c r="I483" i="21" s="1"/>
  <c r="F484" i="21" l="1"/>
  <c r="A485" i="21"/>
  <c r="C485" i="21" s="1"/>
  <c r="G484" i="21"/>
  <c r="I484" i="21" s="1"/>
  <c r="H484" i="21"/>
  <c r="J484" i="21" s="1"/>
  <c r="B484" i="21"/>
  <c r="F485" i="21" l="1"/>
  <c r="A486" i="21"/>
  <c r="C486" i="21" s="1"/>
  <c r="G485" i="21"/>
  <c r="I485" i="21" s="1"/>
  <c r="B485" i="21"/>
  <c r="H485" i="21"/>
  <c r="J485" i="21" s="1"/>
  <c r="F486" i="21" l="1"/>
  <c r="H486" i="21" s="1"/>
  <c r="J486" i="21" s="1"/>
  <c r="A487" i="21"/>
  <c r="C487" i="21" s="1"/>
  <c r="B486" i="21"/>
  <c r="G486" i="21"/>
  <c r="I486" i="21" s="1"/>
  <c r="F487" i="21" l="1"/>
  <c r="A488" i="21"/>
  <c r="C488" i="21" s="1"/>
  <c r="H487" i="21"/>
  <c r="J487" i="21" s="1"/>
  <c r="G487" i="21"/>
  <c r="I487" i="21" s="1"/>
  <c r="B487" i="21"/>
  <c r="F488" i="21" l="1"/>
  <c r="H488" i="21" s="1"/>
  <c r="J488" i="21" s="1"/>
  <c r="A489" i="21"/>
  <c r="C489" i="21" s="1"/>
  <c r="B488" i="21"/>
  <c r="G488" i="21" l="1"/>
  <c r="I488" i="21" s="1"/>
  <c r="F489" i="21"/>
  <c r="G489" i="21" s="1"/>
  <c r="I489" i="21" s="1"/>
  <c r="A490" i="21"/>
  <c r="C490" i="21" s="1"/>
  <c r="B489" i="21"/>
  <c r="H489" i="21"/>
  <c r="J489" i="21" s="1"/>
  <c r="F490" i="21" l="1"/>
  <c r="H490" i="21" s="1"/>
  <c r="J490" i="21" s="1"/>
  <c r="A491" i="21"/>
  <c r="C491" i="21" s="1"/>
  <c r="B490" i="21"/>
  <c r="G490" i="21"/>
  <c r="I490" i="21" s="1"/>
  <c r="F491" i="21" l="1"/>
  <c r="H491" i="21" s="1"/>
  <c r="J491" i="21" s="1"/>
  <c r="A492" i="21"/>
  <c r="C492" i="21" s="1"/>
  <c r="B491" i="21"/>
  <c r="G491" i="21" l="1"/>
  <c r="I491" i="21" s="1"/>
  <c r="F492" i="21"/>
  <c r="G492" i="21" s="1"/>
  <c r="I492" i="21" s="1"/>
  <c r="A493" i="21"/>
  <c r="C493" i="21" s="1"/>
  <c r="B492" i="21"/>
  <c r="H492" i="21" l="1"/>
  <c r="J492" i="21" s="1"/>
  <c r="F493" i="21"/>
  <c r="G493" i="21" s="1"/>
  <c r="I493" i="21" s="1"/>
  <c r="A494" i="21"/>
  <c r="C494" i="21" s="1"/>
  <c r="B493" i="21"/>
  <c r="H493" i="21"/>
  <c r="J493" i="21" s="1"/>
  <c r="F494" i="21" l="1"/>
  <c r="A495" i="21"/>
  <c r="C495" i="21" s="1"/>
  <c r="B494" i="21"/>
  <c r="H494" i="21"/>
  <c r="J494" i="21" s="1"/>
  <c r="G494" i="21"/>
  <c r="I494" i="21" s="1"/>
  <c r="F495" i="21" l="1"/>
  <c r="A496" i="21"/>
  <c r="C496" i="21" s="1"/>
  <c r="G495" i="21"/>
  <c r="I495" i="21" s="1"/>
  <c r="B495" i="21"/>
  <c r="H495" i="21"/>
  <c r="J495" i="21" s="1"/>
  <c r="F496" i="21" l="1"/>
  <c r="A497" i="21"/>
  <c r="C497" i="21" s="1"/>
  <c r="B496" i="21"/>
  <c r="G496" i="21"/>
  <c r="I496" i="21" s="1"/>
  <c r="H496" i="21"/>
  <c r="J496" i="21" s="1"/>
  <c r="F497" i="21" l="1"/>
  <c r="A498" i="21"/>
  <c r="C498" i="21" s="1"/>
  <c r="G497" i="21"/>
  <c r="I497" i="21" s="1"/>
  <c r="B497" i="21"/>
  <c r="H497" i="21"/>
  <c r="J497" i="21" s="1"/>
  <c r="F498" i="21" l="1"/>
  <c r="A499" i="21"/>
  <c r="C499" i="21" s="1"/>
  <c r="B498" i="21"/>
  <c r="H498" i="21"/>
  <c r="J498" i="21" s="1"/>
  <c r="G498" i="21"/>
  <c r="I498" i="21" s="1"/>
  <c r="F499" i="21" l="1"/>
  <c r="G499" i="21" s="1"/>
  <c r="I499" i="21" s="1"/>
  <c r="A500" i="21"/>
  <c r="C500" i="21" s="1"/>
  <c r="B499" i="21"/>
  <c r="H499" i="21"/>
  <c r="J499" i="21" s="1"/>
  <c r="F500" i="21" l="1"/>
  <c r="G500" i="21" s="1"/>
  <c r="I500" i="21" s="1"/>
  <c r="A501" i="21"/>
  <c r="C501" i="21" s="1"/>
  <c r="B500" i="21"/>
  <c r="H500" i="21" l="1"/>
  <c r="J500" i="21" s="1"/>
  <c r="F501" i="21"/>
  <c r="G501" i="21" s="1"/>
  <c r="I501" i="21" s="1"/>
  <c r="A502" i="21"/>
  <c r="C502" i="21" s="1"/>
  <c r="B501" i="21"/>
  <c r="H501" i="21"/>
  <c r="J501" i="21" s="1"/>
  <c r="F502" i="21" l="1"/>
  <c r="A503" i="21"/>
  <c r="C503" i="21" s="1"/>
  <c r="B502" i="21"/>
  <c r="H502" i="21"/>
  <c r="J502" i="21" s="1"/>
  <c r="G502" i="21"/>
  <c r="I502" i="21" s="1"/>
  <c r="F503" i="21" l="1"/>
  <c r="A504" i="21"/>
  <c r="C504" i="21" s="1"/>
  <c r="G503" i="21"/>
  <c r="I503" i="21" s="1"/>
  <c r="B503" i="21"/>
  <c r="H503" i="21"/>
  <c r="J503" i="21" s="1"/>
  <c r="F504" i="21" l="1"/>
  <c r="A505" i="21"/>
  <c r="C505" i="21" s="1"/>
  <c r="B504" i="21"/>
  <c r="G504" i="21"/>
  <c r="I504" i="21" s="1"/>
  <c r="H504" i="21"/>
  <c r="J504" i="21" s="1"/>
  <c r="F505" i="21" l="1"/>
  <c r="H505" i="21" s="1"/>
  <c r="J505" i="21" s="1"/>
  <c r="A506" i="21"/>
  <c r="C506" i="21" s="1"/>
  <c r="B505" i="21"/>
  <c r="G505" i="21" l="1"/>
  <c r="I505" i="21" s="1"/>
  <c r="F506" i="21"/>
  <c r="H506" i="21" s="1"/>
  <c r="J506" i="21" s="1"/>
  <c r="A507" i="21"/>
  <c r="C507" i="21" s="1"/>
  <c r="B506" i="21"/>
  <c r="G506" i="21" l="1"/>
  <c r="I506" i="21" s="1"/>
  <c r="F507" i="21"/>
  <c r="A508" i="21"/>
  <c r="C508" i="21" s="1"/>
  <c r="G507" i="21"/>
  <c r="I507" i="21" s="1"/>
  <c r="B507" i="21"/>
  <c r="H507" i="21"/>
  <c r="J507" i="21" s="1"/>
  <c r="F508" i="21" l="1"/>
  <c r="G508" i="21" s="1"/>
  <c r="I508" i="21" s="1"/>
  <c r="A509" i="21"/>
  <c r="C509" i="21" s="1"/>
  <c r="B508" i="21"/>
  <c r="H508" i="21" l="1"/>
  <c r="J508" i="21" s="1"/>
  <c r="A510" i="21"/>
  <c r="C510" i="21" s="1"/>
  <c r="F509" i="21"/>
  <c r="G509" i="21" s="1"/>
  <c r="I509" i="21" s="1"/>
  <c r="B509" i="21"/>
  <c r="H509" i="21"/>
  <c r="J509" i="21" s="1"/>
  <c r="F510" i="21" l="1"/>
  <c r="B510" i="21"/>
  <c r="A511" i="21"/>
  <c r="C511" i="21" s="1"/>
  <c r="H510" i="21"/>
  <c r="J510" i="21" s="1"/>
  <c r="G510" i="21"/>
  <c r="I510" i="21" s="1"/>
  <c r="F511" i="21" l="1"/>
  <c r="B511" i="21"/>
  <c r="A512" i="21"/>
  <c r="C512" i="21" s="1"/>
  <c r="H511" i="21"/>
  <c r="J511" i="21" s="1"/>
  <c r="G511" i="21"/>
  <c r="I511" i="21" s="1"/>
  <c r="F512" i="21" l="1"/>
  <c r="B512" i="21"/>
  <c r="A513" i="21"/>
  <c r="C513" i="21" s="1"/>
  <c r="G512" i="21"/>
  <c r="I512" i="21" s="1"/>
  <c r="H512" i="21"/>
  <c r="J512" i="21" s="1"/>
  <c r="F513" i="21" l="1"/>
  <c r="B513" i="21"/>
  <c r="A514" i="21"/>
  <c r="C514" i="21" s="1"/>
  <c r="G513" i="21"/>
  <c r="I513" i="21" s="1"/>
  <c r="H513" i="21"/>
  <c r="J513" i="21" s="1"/>
  <c r="F514" i="21" l="1"/>
  <c r="G514" i="21" s="1"/>
  <c r="I514" i="21" s="1"/>
  <c r="B514" i="21"/>
  <c r="A515" i="21"/>
  <c r="C515" i="21" s="1"/>
  <c r="H514" i="21"/>
  <c r="J514" i="21" s="1"/>
  <c r="F515" i="21" l="1"/>
  <c r="H515" i="21" s="1"/>
  <c r="J515" i="21" s="1"/>
  <c r="B515" i="21"/>
  <c r="A516" i="21"/>
  <c r="C516" i="21" s="1"/>
  <c r="G515" i="21" l="1"/>
  <c r="I515" i="21" s="1"/>
  <c r="F516" i="21"/>
  <c r="H516" i="21" s="1"/>
  <c r="J516" i="21" s="1"/>
  <c r="B516" i="21"/>
  <c r="A517" i="21"/>
  <c r="C517" i="21" s="1"/>
  <c r="G516" i="21" l="1"/>
  <c r="I516" i="21" s="1"/>
  <c r="F517" i="21"/>
  <c r="B517" i="21"/>
  <c r="A518" i="21"/>
  <c r="C518" i="21" s="1"/>
  <c r="H517" i="21"/>
  <c r="J517" i="21" s="1"/>
  <c r="G517" i="21"/>
  <c r="I517" i="21" s="1"/>
  <c r="F518" i="21" l="1"/>
  <c r="B518" i="21"/>
  <c r="A519" i="21"/>
  <c r="C519" i="21" s="1"/>
  <c r="H518" i="21"/>
  <c r="J518" i="21" s="1"/>
  <c r="G518" i="21"/>
  <c r="I518" i="21" s="1"/>
  <c r="F519" i="21" l="1"/>
  <c r="H519" i="21" s="1"/>
  <c r="J519" i="21" s="1"/>
  <c r="B519" i="21"/>
  <c r="A520" i="21"/>
  <c r="C520" i="21" s="1"/>
  <c r="F520" i="21" l="1"/>
  <c r="B520" i="21"/>
  <c r="A521" i="21"/>
  <c r="C521" i="21" s="1"/>
  <c r="G520" i="21"/>
  <c r="I520" i="21" s="1"/>
  <c r="H520" i="21"/>
  <c r="J520" i="21" s="1"/>
  <c r="G519" i="21"/>
  <c r="I519" i="21" s="1"/>
  <c r="F521" i="21" l="1"/>
  <c r="B521" i="21"/>
  <c r="A522" i="21"/>
  <c r="C522" i="21" s="1"/>
  <c r="H521" i="21"/>
  <c r="J521" i="21" s="1"/>
  <c r="G521" i="21"/>
  <c r="I521" i="21" s="1"/>
  <c r="F522" i="21" l="1"/>
  <c r="G522" i="21" s="1"/>
  <c r="I522" i="21" s="1"/>
  <c r="B522" i="21"/>
  <c r="A523" i="21"/>
  <c r="C523" i="21" s="1"/>
  <c r="H522" i="21"/>
  <c r="J522" i="21" s="1"/>
  <c r="F523" i="21" l="1"/>
  <c r="H523" i="21" s="1"/>
  <c r="J523" i="21" s="1"/>
  <c r="B523" i="21"/>
  <c r="A524" i="21"/>
  <c r="C524" i="21" s="1"/>
  <c r="G523" i="21" l="1"/>
  <c r="I523" i="21" s="1"/>
  <c r="F524" i="21"/>
  <c r="G524" i="21" s="1"/>
  <c r="I524" i="21" s="1"/>
  <c r="B524" i="21"/>
  <c r="A525" i="21"/>
  <c r="C525" i="21" s="1"/>
  <c r="H524" i="21" l="1"/>
  <c r="J524" i="21" s="1"/>
  <c r="F525" i="21"/>
  <c r="H525" i="21" s="1"/>
  <c r="J525" i="21" s="1"/>
  <c r="B525" i="21"/>
  <c r="A526" i="21"/>
  <c r="C526" i="21" s="1"/>
  <c r="G525" i="21" l="1"/>
  <c r="I525" i="21" s="1"/>
  <c r="F526" i="21"/>
  <c r="H526" i="21" s="1"/>
  <c r="J526" i="21" s="1"/>
  <c r="B526" i="21"/>
  <c r="A527" i="21"/>
  <c r="C527" i="21" s="1"/>
  <c r="G526" i="21" l="1"/>
  <c r="I526" i="21" s="1"/>
  <c r="F527" i="21"/>
  <c r="G527" i="21" s="1"/>
  <c r="I527" i="21" s="1"/>
  <c r="B527" i="21"/>
  <c r="A528" i="21"/>
  <c r="C528" i="21" s="1"/>
  <c r="H527" i="21"/>
  <c r="J527" i="21" s="1"/>
  <c r="F528" i="21" l="1"/>
  <c r="B528" i="21"/>
  <c r="A529" i="21"/>
  <c r="C529" i="21" s="1"/>
  <c r="H528" i="21"/>
  <c r="J528" i="21" s="1"/>
  <c r="G528" i="21"/>
  <c r="I528" i="21" s="1"/>
  <c r="F529" i="21" l="1"/>
  <c r="B529" i="21"/>
  <c r="A530" i="21"/>
  <c r="C530" i="21" s="1"/>
  <c r="H529" i="21"/>
  <c r="J529" i="21" s="1"/>
  <c r="G529" i="21"/>
  <c r="I529" i="21" s="1"/>
  <c r="F530" i="21" l="1"/>
  <c r="B530" i="21"/>
  <c r="A531" i="21"/>
  <c r="C531" i="21" s="1"/>
  <c r="H530" i="21"/>
  <c r="J530" i="21" s="1"/>
  <c r="G530" i="21"/>
  <c r="I530" i="21" s="1"/>
  <c r="F531" i="21" l="1"/>
  <c r="B531" i="21"/>
  <c r="A532" i="21"/>
  <c r="C532" i="21" s="1"/>
  <c r="G531" i="21"/>
  <c r="I531" i="21" s="1"/>
  <c r="H531" i="21"/>
  <c r="J531" i="21" s="1"/>
  <c r="F532" i="21" l="1"/>
  <c r="B532" i="21"/>
  <c r="A533" i="21"/>
  <c r="C533" i="21" s="1"/>
  <c r="G532" i="21"/>
  <c r="I532" i="21" s="1"/>
  <c r="H532" i="21"/>
  <c r="J532" i="21" s="1"/>
  <c r="F533" i="21" l="1"/>
  <c r="H533" i="21" s="1"/>
  <c r="J533" i="21" s="1"/>
  <c r="B533" i="21"/>
  <c r="A534" i="21"/>
  <c r="C534" i="21" s="1"/>
  <c r="G533" i="21" l="1"/>
  <c r="I533" i="21" s="1"/>
  <c r="F534" i="21"/>
  <c r="G534" i="21" s="1"/>
  <c r="I534" i="21" s="1"/>
  <c r="B534" i="21"/>
  <c r="A535" i="21"/>
  <c r="C535" i="21" s="1"/>
  <c r="H534" i="21" l="1"/>
  <c r="J534" i="21" s="1"/>
  <c r="F535" i="21"/>
  <c r="H535" i="21" s="1"/>
  <c r="J535" i="21" s="1"/>
  <c r="B535" i="21"/>
  <c r="A536" i="21"/>
  <c r="C536" i="21" s="1"/>
  <c r="G535" i="21" l="1"/>
  <c r="I535" i="21" s="1"/>
  <c r="F536" i="21"/>
  <c r="H536" i="21" s="1"/>
  <c r="J536" i="21" s="1"/>
  <c r="B536" i="21"/>
  <c r="A537" i="21"/>
  <c r="C537" i="21" s="1"/>
  <c r="G536" i="21" l="1"/>
  <c r="I536" i="21" s="1"/>
  <c r="F537" i="21"/>
  <c r="G537" i="21" s="1"/>
  <c r="I537" i="21" s="1"/>
  <c r="B537" i="21"/>
  <c r="A538" i="21"/>
  <c r="C538" i="21" s="1"/>
  <c r="H537" i="21" l="1"/>
  <c r="J537" i="21" s="1"/>
  <c r="F538" i="21"/>
  <c r="G538" i="21" s="1"/>
  <c r="I538" i="21" s="1"/>
  <c r="B538" i="21"/>
  <c r="A539" i="21"/>
  <c r="C539" i="21" s="1"/>
  <c r="H538" i="21" l="1"/>
  <c r="J538" i="21" s="1"/>
  <c r="F539" i="21"/>
  <c r="G539" i="21" s="1"/>
  <c r="I539" i="21" s="1"/>
  <c r="B539" i="21"/>
  <c r="A540" i="21"/>
  <c r="C540" i="21" s="1"/>
  <c r="H539" i="21"/>
  <c r="J539" i="21" s="1"/>
  <c r="F540" i="21" l="1"/>
  <c r="B540" i="21"/>
  <c r="A541" i="21"/>
  <c r="C541" i="21" s="1"/>
  <c r="G540" i="21"/>
  <c r="I540" i="21" s="1"/>
  <c r="H540" i="21"/>
  <c r="J540" i="21" s="1"/>
  <c r="F541" i="21" l="1"/>
  <c r="G541" i="21" s="1"/>
  <c r="I541" i="21" s="1"/>
  <c r="B541" i="21"/>
  <c r="A542" i="21"/>
  <c r="C542" i="21" s="1"/>
  <c r="H541" i="21" l="1"/>
  <c r="J541" i="21" s="1"/>
  <c r="F542" i="21"/>
  <c r="B542" i="21"/>
  <c r="A543" i="21"/>
  <c r="C543" i="21" s="1"/>
  <c r="G542" i="21"/>
  <c r="I542" i="21" s="1"/>
  <c r="H542" i="21"/>
  <c r="J542" i="21" s="1"/>
  <c r="F543" i="21" l="1"/>
  <c r="B543" i="21"/>
  <c r="A544" i="21"/>
  <c r="C544" i="21" s="1"/>
  <c r="G543" i="21"/>
  <c r="I543" i="21" s="1"/>
  <c r="H543" i="21"/>
  <c r="J543" i="21" s="1"/>
  <c r="F544" i="21" l="1"/>
  <c r="B544" i="21"/>
  <c r="A545" i="21"/>
  <c r="C545" i="21" s="1"/>
  <c r="G544" i="21"/>
  <c r="I544" i="21" s="1"/>
  <c r="H544" i="21"/>
  <c r="J544" i="21" s="1"/>
  <c r="F545" i="21" l="1"/>
  <c r="B545" i="21"/>
  <c r="A546" i="21"/>
  <c r="C546" i="21" s="1"/>
  <c r="G545" i="21"/>
  <c r="I545" i="21" s="1"/>
  <c r="H545" i="21"/>
  <c r="J545" i="21" s="1"/>
  <c r="F546" i="21" l="1"/>
  <c r="B546" i="21"/>
  <c r="A547" i="21"/>
  <c r="C547" i="21" s="1"/>
  <c r="G546" i="21"/>
  <c r="I546" i="21" s="1"/>
  <c r="H546" i="21"/>
  <c r="J546" i="21" s="1"/>
  <c r="F547" i="21" l="1"/>
  <c r="G547" i="21" s="1"/>
  <c r="I547" i="21" s="1"/>
  <c r="B547" i="21"/>
  <c r="A548" i="21"/>
  <c r="C548" i="21" s="1"/>
  <c r="H547" i="21" l="1"/>
  <c r="J547" i="21" s="1"/>
  <c r="F548" i="21"/>
  <c r="B548" i="21"/>
  <c r="A549" i="21"/>
  <c r="C549" i="21" s="1"/>
  <c r="G548" i="21"/>
  <c r="I548" i="21" s="1"/>
  <c r="H548" i="21"/>
  <c r="J548" i="21" s="1"/>
  <c r="F549" i="21" l="1"/>
  <c r="B549" i="21"/>
  <c r="A550" i="21"/>
  <c r="C550" i="21" s="1"/>
  <c r="G549" i="21"/>
  <c r="I549" i="21" s="1"/>
  <c r="H549" i="21"/>
  <c r="J549" i="21" s="1"/>
  <c r="F550" i="21" l="1"/>
  <c r="G550" i="21" s="1"/>
  <c r="I550" i="21" s="1"/>
  <c r="B550" i="21"/>
  <c r="A551" i="21"/>
  <c r="C551" i="21" s="1"/>
  <c r="H550" i="21"/>
  <c r="J550" i="21" s="1"/>
  <c r="F551" i="21" l="1"/>
  <c r="B551" i="21"/>
  <c r="A552" i="21"/>
  <c r="C552" i="21" s="1"/>
  <c r="G551" i="21"/>
  <c r="I551" i="21" s="1"/>
  <c r="H551" i="21"/>
  <c r="J551" i="21" s="1"/>
  <c r="F552" i="21" l="1"/>
  <c r="G552" i="21" s="1"/>
  <c r="I552" i="21" s="1"/>
  <c r="B552" i="21"/>
  <c r="A553" i="21"/>
  <c r="C553" i="21" s="1"/>
  <c r="H552" i="21" l="1"/>
  <c r="J552" i="21" s="1"/>
  <c r="F553" i="21"/>
  <c r="G553" i="21" s="1"/>
  <c r="I553" i="21" s="1"/>
  <c r="B553" i="21"/>
  <c r="A554" i="21"/>
  <c r="C554" i="21" s="1"/>
  <c r="H553" i="21"/>
  <c r="J553" i="21" s="1"/>
  <c r="F554" i="21" l="1"/>
  <c r="B554" i="21"/>
  <c r="A555" i="21"/>
  <c r="C555" i="21" s="1"/>
  <c r="G554" i="21"/>
  <c r="I554" i="21" s="1"/>
  <c r="H554" i="21"/>
  <c r="J554" i="21" s="1"/>
  <c r="F555" i="21" l="1"/>
  <c r="G555" i="21" s="1"/>
  <c r="I555" i="21" s="1"/>
  <c r="B555" i="21"/>
  <c r="A556" i="21"/>
  <c r="C556" i="21" s="1"/>
  <c r="H555" i="21"/>
  <c r="J555" i="21" s="1"/>
  <c r="F556" i="21" l="1"/>
  <c r="H556" i="21" s="1"/>
  <c r="J556" i="21" s="1"/>
  <c r="B556" i="21"/>
  <c r="A557" i="21"/>
  <c r="C557" i="21" s="1"/>
  <c r="G556" i="21" l="1"/>
  <c r="I556" i="21" s="1"/>
  <c r="F557" i="21"/>
  <c r="G557" i="21" s="1"/>
  <c r="I557" i="21" s="1"/>
  <c r="B557" i="21"/>
  <c r="A558" i="21"/>
  <c r="C558" i="21" s="1"/>
  <c r="H557" i="21" l="1"/>
  <c r="J557" i="21" s="1"/>
  <c r="F558" i="21"/>
  <c r="B558" i="21"/>
  <c r="A559" i="21"/>
  <c r="C559" i="21" s="1"/>
  <c r="G558" i="21"/>
  <c r="I558" i="21" s="1"/>
  <c r="H558" i="21"/>
  <c r="J558" i="21" s="1"/>
  <c r="F559" i="21" l="1"/>
  <c r="B559" i="21"/>
  <c r="A560" i="21"/>
  <c r="C560" i="21" s="1"/>
  <c r="G559" i="21"/>
  <c r="I559" i="21" s="1"/>
  <c r="H559" i="21"/>
  <c r="J559" i="21" s="1"/>
  <c r="F560" i="21" l="1"/>
  <c r="G560" i="21" s="1"/>
  <c r="I560" i="21" s="1"/>
  <c r="B560" i="21"/>
  <c r="A561" i="21"/>
  <c r="C561" i="21" s="1"/>
  <c r="H560" i="21" l="1"/>
  <c r="J560" i="21" s="1"/>
  <c r="F561" i="21"/>
  <c r="G561" i="21" s="1"/>
  <c r="I561" i="21" s="1"/>
  <c r="B561" i="21"/>
  <c r="A562" i="21"/>
  <c r="C562" i="21" s="1"/>
  <c r="H561" i="21" l="1"/>
  <c r="J561" i="21" s="1"/>
  <c r="F562" i="21"/>
  <c r="B562" i="21"/>
  <c r="A563" i="21"/>
  <c r="C563" i="21" s="1"/>
  <c r="G562" i="21"/>
  <c r="I562" i="21" s="1"/>
  <c r="H562" i="21"/>
  <c r="J562" i="21" s="1"/>
  <c r="F563" i="21" l="1"/>
  <c r="B563" i="21"/>
  <c r="A564" i="21"/>
  <c r="C564" i="21" s="1"/>
  <c r="G563" i="21"/>
  <c r="I563" i="21" s="1"/>
  <c r="H563" i="21"/>
  <c r="J563" i="21" s="1"/>
  <c r="F564" i="21" l="1"/>
  <c r="G564" i="21" s="1"/>
  <c r="I564" i="21" s="1"/>
  <c r="B564" i="21"/>
  <c r="A565" i="21"/>
  <c r="C565" i="21" s="1"/>
  <c r="H564" i="21" l="1"/>
  <c r="J564" i="21" s="1"/>
  <c r="F565" i="21"/>
  <c r="B565" i="21"/>
  <c r="A566" i="21"/>
  <c r="C566" i="21" s="1"/>
  <c r="G565" i="21"/>
  <c r="I565" i="21" s="1"/>
  <c r="H565" i="21"/>
  <c r="J565" i="21" s="1"/>
  <c r="F566" i="21" l="1"/>
  <c r="B566" i="21"/>
  <c r="A567" i="21"/>
  <c r="C567" i="21" s="1"/>
  <c r="G566" i="21"/>
  <c r="I566" i="21" s="1"/>
  <c r="H566" i="21"/>
  <c r="J566" i="21" s="1"/>
  <c r="F567" i="21" l="1"/>
  <c r="B567" i="21"/>
  <c r="A568" i="21"/>
  <c r="C568" i="21" s="1"/>
  <c r="G567" i="21"/>
  <c r="I567" i="21" s="1"/>
  <c r="H567" i="21"/>
  <c r="J567" i="21" s="1"/>
  <c r="F568" i="21" l="1"/>
  <c r="B568" i="21"/>
  <c r="A569" i="21"/>
  <c r="C569" i="21" s="1"/>
  <c r="G568" i="21"/>
  <c r="I568" i="21" s="1"/>
  <c r="H568" i="21"/>
  <c r="J568" i="21" s="1"/>
  <c r="F569" i="21" l="1"/>
  <c r="G569" i="21" s="1"/>
  <c r="I569" i="21" s="1"/>
  <c r="B569" i="21"/>
  <c r="A570" i="21"/>
  <c r="C570" i="21" s="1"/>
  <c r="H569" i="21"/>
  <c r="J569" i="21" s="1"/>
  <c r="F570" i="21" l="1"/>
  <c r="H570" i="21" s="1"/>
  <c r="J570" i="21" s="1"/>
  <c r="B570" i="21"/>
  <c r="A571" i="21"/>
  <c r="C571" i="21" s="1"/>
  <c r="F571" i="21" l="1"/>
  <c r="H571" i="21" s="1"/>
  <c r="J571" i="21" s="1"/>
  <c r="B571" i="21"/>
  <c r="A572" i="21"/>
  <c r="C572" i="21" s="1"/>
  <c r="F572" i="21" l="1"/>
  <c r="H572" i="21" s="1"/>
  <c r="J572" i="21" s="1"/>
  <c r="A573" i="21"/>
  <c r="C573" i="21" s="1"/>
  <c r="A574" i="21" l="1"/>
  <c r="C574" i="21" s="1"/>
  <c r="F573" i="21"/>
  <c r="H573" i="21" s="1"/>
  <c r="J573" i="21" s="1"/>
  <c r="A575" i="21" l="1"/>
  <c r="C575" i="21" s="1"/>
  <c r="F574" i="21"/>
  <c r="H574" i="21" s="1"/>
  <c r="J574" i="21" s="1"/>
  <c r="F575" i="21" l="1"/>
  <c r="H575" i="21" s="1"/>
  <c r="J575" i="21" s="1"/>
  <c r="A576" i="21"/>
  <c r="C576" i="21" s="1"/>
  <c r="F576" i="21" l="1"/>
  <c r="H576" i="21" s="1"/>
  <c r="J576" i="21" s="1"/>
  <c r="A577" i="21"/>
  <c r="C577" i="21" s="1"/>
  <c r="A578" i="21" l="1"/>
  <c r="C578" i="21" s="1"/>
  <c r="F577" i="21"/>
  <c r="H577" i="21" s="1"/>
  <c r="J577" i="21" s="1"/>
  <c r="A579" i="21" l="1"/>
  <c r="C579" i="21" s="1"/>
  <c r="F578" i="21"/>
  <c r="H578" i="21" s="1"/>
  <c r="J578" i="21" s="1"/>
  <c r="F579" i="21" l="1"/>
  <c r="H579" i="21" s="1"/>
  <c r="J579" i="21" s="1"/>
  <c r="A580" i="21"/>
  <c r="C580" i="21" s="1"/>
  <c r="F580" i="21" l="1"/>
  <c r="H580" i="21" s="1"/>
  <c r="J580" i="21" s="1"/>
  <c r="A581" i="21"/>
  <c r="C581" i="21" s="1"/>
  <c r="A582" i="21" l="1"/>
  <c r="C582" i="21" s="1"/>
  <c r="F581" i="21"/>
  <c r="H581" i="21" s="1"/>
  <c r="J581" i="21" s="1"/>
  <c r="A583" i="21" l="1"/>
  <c r="C583" i="21" s="1"/>
  <c r="F582" i="21"/>
  <c r="H582" i="21" s="1"/>
  <c r="J582" i="21" s="1"/>
  <c r="F583" i="21" l="1"/>
  <c r="H583" i="21" s="1"/>
  <c r="J583" i="21" s="1"/>
  <c r="A584" i="21"/>
  <c r="C584" i="21" s="1"/>
  <c r="F584" i="21" l="1"/>
  <c r="H584" i="21" s="1"/>
  <c r="J584" i="21" s="1"/>
  <c r="A585" i="21"/>
  <c r="C585" i="21" s="1"/>
  <c r="A586" i="21" l="1"/>
  <c r="C586" i="21" s="1"/>
  <c r="F585" i="21"/>
  <c r="H585" i="21" s="1"/>
  <c r="J585" i="21" s="1"/>
  <c r="A587" i="21" l="1"/>
  <c r="C587" i="21" s="1"/>
  <c r="F586" i="21"/>
  <c r="H586" i="21" s="1"/>
  <c r="J586" i="21" s="1"/>
  <c r="F587" i="21" l="1"/>
  <c r="H587" i="21" s="1"/>
  <c r="J587" i="21" s="1"/>
  <c r="A588" i="21"/>
  <c r="C588" i="21" s="1"/>
  <c r="F588" i="21" l="1"/>
  <c r="H588" i="21" s="1"/>
  <c r="J588" i="21" s="1"/>
  <c r="A589" i="21"/>
  <c r="C589" i="21" s="1"/>
  <c r="A590" i="21" l="1"/>
  <c r="C590" i="21" s="1"/>
  <c r="F589" i="21"/>
  <c r="H589" i="21" s="1"/>
  <c r="J589" i="21" s="1"/>
  <c r="A591" i="21" l="1"/>
  <c r="C591" i="21" s="1"/>
  <c r="F590" i="21"/>
  <c r="H590" i="21" s="1"/>
  <c r="J590" i="21" s="1"/>
  <c r="F591" i="21" l="1"/>
  <c r="H591" i="21" s="1"/>
  <c r="J591" i="21" s="1"/>
  <c r="A592" i="21"/>
  <c r="C592" i="21" s="1"/>
  <c r="F592" i="21" l="1"/>
  <c r="H592" i="21" s="1"/>
  <c r="J592" i="21" s="1"/>
  <c r="A593" i="21"/>
  <c r="C593" i="21" s="1"/>
  <c r="A594" i="21" l="1"/>
  <c r="C594" i="21" s="1"/>
  <c r="F593" i="21"/>
  <c r="H593" i="21" s="1"/>
  <c r="J593" i="21" s="1"/>
  <c r="A595" i="21" l="1"/>
  <c r="C595" i="21" s="1"/>
  <c r="F594" i="21"/>
  <c r="H594" i="21" s="1"/>
  <c r="J594" i="21" s="1"/>
  <c r="F595" i="21" l="1"/>
  <c r="H595" i="21" s="1"/>
  <c r="J595" i="21" s="1"/>
  <c r="A596" i="21"/>
  <c r="C596" i="21" s="1"/>
  <c r="F596" i="21" l="1"/>
  <c r="H596" i="21" s="1"/>
  <c r="J596" i="21" s="1"/>
  <c r="A597" i="21"/>
  <c r="C597" i="21" s="1"/>
  <c r="A598" i="21" l="1"/>
  <c r="C598" i="21" s="1"/>
  <c r="F597" i="21"/>
  <c r="H597" i="21" s="1"/>
  <c r="J597" i="21" s="1"/>
  <c r="A599" i="21" l="1"/>
  <c r="C599" i="21" s="1"/>
  <c r="F598" i="21"/>
  <c r="H598" i="21" s="1"/>
  <c r="J598" i="21" s="1"/>
  <c r="F599" i="21" l="1"/>
  <c r="H599" i="21" s="1"/>
  <c r="J599" i="21" s="1"/>
  <c r="A600" i="21"/>
  <c r="C600" i="21" s="1"/>
  <c r="F600" i="21" l="1"/>
  <c r="H600" i="21" s="1"/>
  <c r="J600" i="21" s="1"/>
  <c r="A601" i="21"/>
  <c r="C601" i="21" s="1"/>
  <c r="A602" i="21" l="1"/>
  <c r="F601" i="21"/>
  <c r="H601" i="21" s="1"/>
  <c r="J601" i="21" s="1"/>
  <c r="A603" i="21" l="1"/>
  <c r="C603" i="21" s="1"/>
  <c r="C602" i="21"/>
  <c r="F14" i="4" l="1"/>
  <c r="F15" i="4"/>
  <c r="F105" i="4"/>
  <c r="F5" i="4"/>
  <c r="F6" i="4"/>
  <c r="F7" i="4"/>
  <c r="F8" i="4"/>
  <c r="F9" i="4"/>
  <c r="F10" i="4"/>
  <c r="F11" i="4"/>
  <c r="F12" i="4"/>
  <c r="F13" i="4"/>
  <c r="F16" i="4"/>
  <c r="F17" i="4"/>
  <c r="F18" i="4"/>
  <c r="F19" i="4"/>
  <c r="F20" i="4"/>
  <c r="F21" i="4"/>
  <c r="F22" i="4"/>
  <c r="F23" i="4"/>
  <c r="F24" i="4"/>
  <c r="F25" i="4"/>
  <c r="F101" i="4"/>
  <c r="F102" i="4"/>
  <c r="F103" i="4"/>
  <c r="F104"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macalvo</author>
  </authors>
  <commentList>
    <comment ref="C101" authorId="0" shapeId="0" xr:uid="{00000000-0006-0000-0700-000001000000}">
      <text>
        <r>
          <rPr>
            <b/>
            <sz val="8"/>
            <color indexed="81"/>
            <rFont val="Tahoma"/>
            <family val="2"/>
          </rPr>
          <t>macalvo:</t>
        </r>
        <r>
          <rPr>
            <sz val="8"/>
            <color indexed="81"/>
            <rFont val="Tahoma"/>
            <family val="2"/>
          </rPr>
          <t xml:space="preserve">
uniquement les données guadeloupe.</t>
        </r>
      </text>
    </comment>
  </commentList>
</comments>
</file>

<file path=xl/sharedStrings.xml><?xml version="1.0" encoding="utf-8"?>
<sst xmlns="http://schemas.openxmlformats.org/spreadsheetml/2006/main" count="365" uniqueCount="318">
  <si>
    <t>N° Dep</t>
  </si>
  <si>
    <t>Libelle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</si>
  <si>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</si>
  <si>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</si>
  <si>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</si>
  <si>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</si>
  <si>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</si>
  <si>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</si>
  <si>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</si>
  <si>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</si>
  <si>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</si>
  <si>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</si>
  <si>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</si>
  <si>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</si>
  <si>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</si>
  <si>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</si>
  <si>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</si>
  <si>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</si>
  <si>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</si>
  <si>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</si>
  <si>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</si>
  <si>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</si>
  <si>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</si>
  <si>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</si>
  <si>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</si>
  <si>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</si>
  <si>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</si>
  <si>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</si>
  <si>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</si>
  <si>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</si>
  <si>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</si>
  <si>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</si>
  <si>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</si>
  <si>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</si>
  <si>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</si>
  <si>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</si>
  <si>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</si>
  <si>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</si>
  <si>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</si>
  <si>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</si>
  <si>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</si>
  <si>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</si>
  <si>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</si>
  <si>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</si>
  <si>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</si>
  <si>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</si>
  <si>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</si>
  <si>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</si>
  <si>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</si>
  <si>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</si>
  <si>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</si>
  <si>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</si>
  <si>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</si>
  <si>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</si>
  <si>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</si>
  <si>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</si>
  <si>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</si>
  <si>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</si>
  <si>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</si>
  <si>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</si>
  <si>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</si>
  <si>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</si>
  <si>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</si>
  <si>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</si>
  <si>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</si>
  <si>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</si>
  <si>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</si>
  <si>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</si>
  <si>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</si>
  <si>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</si>
  <si>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</si>
  <si>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</si>
  <si>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</si>
  <si>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</si>
  <si>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</si>
  <si>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</si>
  <si>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</si>
  <si>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</si>
  <si>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</si>
  <si>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</si>
  <si>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</si>
  <si>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</si>
  <si>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</si>
  <si>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</si>
  <si>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</si>
  <si>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</si>
  <si>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</si>
  <si>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</si>
  <si>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</si>
  <si>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</si>
  <si>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</si>
  <si>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</si>
  <si>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</si>
  <si>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</si>
  <si>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</si>
  <si>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</si>
  <si>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</si>
  <si>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</si>
  <si>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</si>
  <si>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</si>
  <si>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</si>
  <si>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</si>
  <si>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</si>
  <si>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</si>
  <si>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</si>
  <si>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</si>
  <si>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</si>
  <si>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</si>
  <si>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</si>
  <si>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</si>
  <si>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</si>
  <si>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</si>
  <si>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</si>
  <si>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</si>
  <si>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</si>
  <si>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</si>
  <si>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</si>
  <si>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</si>
  <si>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</si>
  <si>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</si>
  <si>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</si>
  <si>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</si>
  <si>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</si>
  <si>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</si>
  <si>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</si>
  <si>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</si>
  <si>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</si>
  <si>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</si>
  <si>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</si>
  <si>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</si>
  <si>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</si>
  <si>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</si>
  <si>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</si>
  <si>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</si>
  <si>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</si>
  <si>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</si>
  <si>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</si>
  <si>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</si>
  <si>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</si>
  <si>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</si>
  <si>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</si>
  <si>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</si>
  <si>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</si>
  <si>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</si>
  <si>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</si>
  <si>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</si>
  <si>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</si>
  <si>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</si>
  <si>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</si>
  <si>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</si>
  <si>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</si>
  <si>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</si>
  <si>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</si>
  <si>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</si>
  <si>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</si>
  <si>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</si>
  <si>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</si>
  <si>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</si>
  <si>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</si>
  <si>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</si>
  <si>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</si>
  <si>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</si>
  <si>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</si>
  <si>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</si>
  <si>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</si>
  <si>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</si>
  <si>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</si>
  <si>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</si>
  <si>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</si>
  <si>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</si>
  <si>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</si>
  <si>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</si>
  <si>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</si>
  <si>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</si>
  <si>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</si>
  <si>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</si>
  <si>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</si>
  <si>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</si>
  <si>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</si>
  <si>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</si>
  <si>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</si>
  <si>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</si>
  <si>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</si>
  <si>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</si>
  <si>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</si>
  <si>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</si>
  <si>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</si>
  <si>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</si>
  <si>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</si>
  <si>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</si>
  <si>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</si>
  <si>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</si>
  <si>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</si>
  <si>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</si>
  <si>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30 à 39 ans</t>
  </si>
  <si>
    <t>40 à 49 ans</t>
  </si>
  <si>
    <t>50 à 59 ans</t>
  </si>
  <si>
    <t>Homme</t>
  </si>
  <si>
    <t>Femme</t>
  </si>
  <si>
    <t xml:space="preserve">Guadeloupe </t>
  </si>
  <si>
    <t xml:space="preserve">Martinique </t>
  </si>
  <si>
    <t>Guyane</t>
  </si>
  <si>
    <t>La Réunion</t>
  </si>
  <si>
    <t>Allocataire seul</t>
  </si>
  <si>
    <t>Par enfant supplémentaire</t>
  </si>
  <si>
    <t>Allocataire en couple</t>
  </si>
  <si>
    <t>En %</t>
  </si>
  <si>
    <t>taux (en %)</t>
  </si>
  <si>
    <t xml:space="preserve">effectifs </t>
  </si>
  <si>
    <t>Mayotte</t>
  </si>
  <si>
    <t>Sans enfant</t>
  </si>
  <si>
    <t>En euros</t>
  </si>
  <si>
    <t xml:space="preserve">Allocataire seul avec majoration </t>
  </si>
  <si>
    <t>Caractéristiques</t>
  </si>
  <si>
    <r>
      <t>Sexe</t>
    </r>
    <r>
      <rPr>
        <b/>
        <vertAlign val="superscript"/>
        <sz val="8"/>
        <color theme="1"/>
        <rFont val="Arial"/>
        <family val="2"/>
      </rPr>
      <t>1</t>
    </r>
  </si>
  <si>
    <r>
      <t>Inscrits à Pôle emploi</t>
    </r>
    <r>
      <rPr>
        <b/>
        <vertAlign val="superscript"/>
        <sz val="8"/>
        <color theme="1"/>
        <rFont val="Arial"/>
        <family val="2"/>
      </rPr>
      <t>1</t>
    </r>
  </si>
  <si>
    <t>pa</t>
  </si>
  <si>
    <t>bonus</t>
  </si>
  <si>
    <t>Couple avec pesonne(s) à charge</t>
  </si>
  <si>
    <t>Âge</t>
  </si>
  <si>
    <t>Couple sans personne à charge</t>
  </si>
  <si>
    <t>60 ans ou plus</t>
  </si>
  <si>
    <t>Effectifs (en nombre)</t>
  </si>
  <si>
    <t xml:space="preserve"> Prime d’activité non majorée</t>
  </si>
  <si>
    <t>Prime d’activité majorée</t>
  </si>
  <si>
    <t>Prime d’activité</t>
  </si>
  <si>
    <t>Moins de 25 ans</t>
  </si>
  <si>
    <t>-</t>
  </si>
  <si>
    <r>
      <t>Situation familiale</t>
    </r>
    <r>
      <rPr>
        <b/>
        <vertAlign val="superscript"/>
        <sz val="8"/>
        <color theme="1"/>
        <rFont val="Arial"/>
        <family val="2"/>
      </rPr>
      <t>2</t>
    </r>
  </si>
  <si>
    <t>Nombre de bonifications individuelles au sein du foyer</t>
  </si>
  <si>
    <t>MF</t>
  </si>
  <si>
    <t>SMIC horaire au 31 décembre 2019</t>
  </si>
  <si>
    <t xml:space="preserve">bonus </t>
  </si>
  <si>
    <t>PA</t>
  </si>
  <si>
    <t xml:space="preserve"> Personne seule sans enfant</t>
  </si>
  <si>
    <t>Minimum social</t>
  </si>
  <si>
    <t>RSA</t>
  </si>
  <si>
    <t>ASS</t>
  </si>
  <si>
    <t>AAH</t>
  </si>
  <si>
    <t>Non majorée</t>
  </si>
  <si>
    <t>Majorée</t>
  </si>
  <si>
    <t>Total</t>
  </si>
  <si>
    <t>PA 
+ 
ASS</t>
  </si>
  <si>
    <t>PA 
+ 
AAH</t>
  </si>
  <si>
    <t>Situation au 31 décembre 2017</t>
  </si>
  <si>
    <t xml:space="preserve">      RSA</t>
  </si>
  <si>
    <t xml:space="preserve">      ASS</t>
  </si>
  <si>
    <t xml:space="preserve">      AAH</t>
  </si>
  <si>
    <t>25 à 29 ans</t>
  </si>
  <si>
    <t>nd</t>
  </si>
  <si>
    <t>seuil de versement</t>
  </si>
  <si>
    <t>avant seuil</t>
  </si>
  <si>
    <t>après seuil</t>
  </si>
  <si>
    <r>
      <t>Ancienneté dans la prime d’activité</t>
    </r>
    <r>
      <rPr>
        <b/>
        <vertAlign val="superscript"/>
        <sz val="8"/>
        <color theme="1"/>
        <rFont val="Arial"/>
        <family val="2"/>
      </rPr>
      <t>1</t>
    </r>
  </si>
  <si>
    <t>Seul sans personne à charge</t>
  </si>
  <si>
    <t>Seul avec personne(s) à charge</t>
  </si>
  <si>
    <t xml:space="preserve">1 an à moins de 2 ans  </t>
  </si>
  <si>
    <t>Moins de 1 an</t>
  </si>
  <si>
    <t>Prime d’activité seule</t>
  </si>
  <si>
    <t>Ensemble des bénéficiaires de la prime d’activité</t>
  </si>
  <si>
    <t>Présents dans la prime d’activité</t>
  </si>
  <si>
    <t>Prime d’activité seule, dont</t>
  </si>
  <si>
    <t>Prime d’activité + minimum social, dont</t>
  </si>
  <si>
    <t>dont couple inactif avec enfant(s) actif(s) : &lt; 0,2</t>
  </si>
  <si>
    <t xml:space="preserve">      prime d’activité non majorée</t>
  </si>
  <si>
    <t xml:space="preserve">      prime d’activité majorée</t>
  </si>
  <si>
    <r>
      <t>ARE</t>
    </r>
    <r>
      <rPr>
        <b/>
        <vertAlign val="superscript"/>
        <sz val="8"/>
        <color theme="1"/>
        <rFont val="Arial"/>
        <family val="2"/>
      </rPr>
      <t>2</t>
    </r>
  </si>
  <si>
    <r>
      <t>Cumul de la prime d’activité avec un minimum social</t>
    </r>
    <r>
      <rPr>
        <b/>
        <vertAlign val="superscript"/>
        <sz val="8"/>
        <color theme="1"/>
        <rFont val="Arial"/>
        <family val="2"/>
      </rPr>
      <t>1</t>
    </r>
  </si>
  <si>
    <r>
      <t>PA</t>
    </r>
    <r>
      <rPr>
        <vertAlign val="superscript"/>
        <sz val="8"/>
        <color theme="1"/>
        <rFont val="Arial"/>
        <family val="2"/>
      </rPr>
      <t>2</t>
    </r>
    <r>
      <rPr>
        <sz val="8"/>
        <color theme="1"/>
        <rFont val="Arial"/>
        <family val="2"/>
      </rPr>
      <t xml:space="preserve"> 
+ 
RSA</t>
    </r>
  </si>
  <si>
    <r>
      <t>PA 
+ 
minimum social</t>
    </r>
    <r>
      <rPr>
        <vertAlign val="superscript"/>
        <sz val="8"/>
        <color theme="1"/>
        <rFont val="Arial"/>
        <family val="2"/>
      </rPr>
      <t>3</t>
    </r>
  </si>
  <si>
    <t xml:space="preserve">Non-présents dans la prime d’activité </t>
  </si>
  <si>
    <t>Non-présents dans la prime d’activité</t>
  </si>
  <si>
    <t>Source • Réglementation, calculs Caisse nationale des allocations familiales (CNAF).</t>
  </si>
  <si>
    <t>710,32 (grossesse)</t>
  </si>
  <si>
    <t>Femme enceinte : 8</t>
  </si>
  <si>
    <t>Pop 15-69 ans</t>
  </si>
  <si>
    <t>pop 15-69</t>
  </si>
  <si>
    <t>Situation au 31 décembre 2018</t>
  </si>
  <si>
    <t xml:space="preserve">2 ans à moins de 3 ans  </t>
  </si>
  <si>
    <t>Nombre d’allocataires (échelle de gauche)</t>
  </si>
  <si>
    <t>1 enfant</t>
  </si>
  <si>
    <t>2 enfants</t>
  </si>
  <si>
    <t>Femme avec 1 enfant : 41</t>
  </si>
  <si>
    <t>Homme avec 1 enfant : 5</t>
  </si>
  <si>
    <t>dont couple avec 1 seul actif : 3,5</t>
  </si>
  <si>
    <t>dont couple avec 2 actifs : 2,5</t>
  </si>
  <si>
    <t>dont couple avec 1 seul actif : 12</t>
  </si>
  <si>
    <t>dont couple avec 2 actifs : 8</t>
  </si>
  <si>
    <r>
      <t>Ensemble des minima</t>
    </r>
    <r>
      <rPr>
        <b/>
        <vertAlign val="superscript"/>
        <sz val="8"/>
        <color theme="1"/>
        <rFont val="Arial"/>
        <family val="2"/>
      </rPr>
      <t>1</t>
    </r>
  </si>
  <si>
    <t>Bénéficiaires d’un minimum social et non indemnisés au titre du chômage, dont</t>
  </si>
  <si>
    <t>Indemnisés au titre du chômage et bénéficiaires d’un minimum social, dont</t>
  </si>
  <si>
    <t>Indemnisés au titre du chômage sans bénéficier d’un minimum social</t>
  </si>
  <si>
    <t>Ni bénéficiaires d’un minimum social ni indemnisés au titre du chomâge, dont</t>
  </si>
  <si>
    <t>Bénéficiaires d’un minimum social, dont</t>
  </si>
  <si>
    <t>Population de 18 à 69 ans vivant dans un ménage dont au moins une personne est en emploi</t>
  </si>
  <si>
    <t>Femme avec 2 enfants ou plus : 43</t>
  </si>
  <si>
    <t>Homme avec  2 enfants ou plus : 3</t>
  </si>
  <si>
    <r>
      <rPr>
        <b/>
        <sz val="8"/>
        <color theme="1"/>
        <rFont val="Arial"/>
        <family val="2"/>
      </rPr>
      <t>Note &gt;</t>
    </r>
    <r>
      <rPr>
        <sz val="8"/>
        <color theme="1"/>
        <rFont val="Arial"/>
        <family val="2"/>
      </rPr>
      <t xml:space="preserve"> En France, on compte au total 7,0 allocataires de la prime d’activité pour 100 habitants âgés de 15 à 69 ans.
</t>
    </r>
    <r>
      <rPr>
        <b/>
        <sz val="8"/>
        <color theme="1"/>
        <rFont val="Arial"/>
        <family val="2"/>
      </rPr>
      <t>Champ &gt;</t>
    </r>
    <r>
      <rPr>
        <sz val="8"/>
        <color theme="1"/>
        <rFont val="Arial"/>
        <family val="2"/>
      </rPr>
      <t xml:space="preserve"> France.
</t>
    </r>
    <r>
      <rPr>
        <b/>
        <sz val="8"/>
        <color theme="1"/>
        <rFont val="Arial"/>
        <family val="2"/>
      </rPr>
      <t xml:space="preserve">Sources &gt; </t>
    </r>
    <r>
      <rPr>
        <sz val="8"/>
        <color theme="1"/>
        <rFont val="Arial"/>
        <family val="2"/>
      </rPr>
      <t>CNAF ; MSA ; Insee, population estimée au 1</t>
    </r>
    <r>
      <rPr>
        <vertAlign val="superscript"/>
        <sz val="8"/>
        <color theme="1"/>
        <rFont val="Arial"/>
        <family val="2"/>
      </rPr>
      <t>er</t>
    </r>
    <r>
      <rPr>
        <sz val="8"/>
        <color theme="1"/>
        <rFont val="Arial"/>
        <family val="2"/>
      </rPr>
      <t xml:space="preserve"> janvier 2019.</t>
    </r>
  </si>
  <si>
    <t>Carte 1. Part d’allocataires de la prime d’activité, fin 2018, parmi la population âgée de 15 à 69 ans</t>
  </si>
  <si>
    <t>Graphique 1. Évolution du nombre, et de la part parmi la population âgée de 15 à 69 ans, d’allocataires de la prime d’activité, depuis 2016</t>
  </si>
  <si>
    <r>
      <rPr>
        <b/>
        <sz val="8"/>
        <rFont val="Arial"/>
        <family val="2"/>
      </rPr>
      <t>Champ &gt;</t>
    </r>
    <r>
      <rPr>
        <sz val="8"/>
        <rFont val="Arial"/>
        <family val="2"/>
      </rPr>
      <t xml:space="preserve"> Effectifs en France, au 31 décembre de chaque année.
</t>
    </r>
    <r>
      <rPr>
        <b/>
        <sz val="8"/>
        <rFont val="Arial"/>
        <family val="2"/>
      </rPr>
      <t>Sources &gt;</t>
    </r>
    <r>
      <rPr>
        <sz val="8"/>
        <rFont val="Arial"/>
        <family val="2"/>
      </rPr>
      <t xml:space="preserve"> CNAF ; MSA ; Insee, population estimée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(pour la part d’allocataires de l’année </t>
    </r>
    <r>
      <rPr>
        <i/>
        <sz val="8"/>
        <rFont val="Arial"/>
        <family val="2"/>
      </rPr>
      <t>n</t>
    </r>
    <r>
      <rPr>
        <sz val="8"/>
        <rFont val="Arial"/>
        <family val="2"/>
      </rPr>
      <t>).</t>
    </r>
  </si>
  <si>
    <r>
      <t xml:space="preserve">1 à 3 : voir tableau 4.
</t>
    </r>
    <r>
      <rPr>
        <b/>
        <sz val="8"/>
        <color theme="1"/>
        <rFont val="Arial"/>
        <family val="2"/>
      </rPr>
      <t>Note &gt;</t>
    </r>
    <r>
      <rPr>
        <sz val="8"/>
        <color theme="1"/>
        <rFont val="Arial"/>
        <family val="2"/>
      </rPr>
      <t xml:space="preserve"> Pour la prime d’activité et le RSA, les chiffres concernent l’ensemble des bénéficiaires : les allocataires mais aussi leurs conjoints. Pour l’ASS et l’AAH, les chiffres ne concernent que les allocataires. 
</t>
    </r>
    <r>
      <rPr>
        <b/>
        <sz val="8"/>
        <color theme="1"/>
        <rFont val="Arial"/>
        <family val="2"/>
      </rPr>
      <t>Lecture &gt;</t>
    </r>
    <r>
      <rPr>
        <sz val="8"/>
        <color theme="1"/>
        <rFont val="Arial"/>
        <family val="2"/>
      </rPr>
      <t xml:space="preserve"> Parmi les bénéficiaires de la prime d’activité seule non majorée fin 2018, 62,3 % percevaient déjà la prime d’activité un an auparavant.
</t>
    </r>
    <r>
      <rPr>
        <b/>
        <sz val="8"/>
        <color theme="1"/>
        <rFont val="Arial"/>
        <family val="2"/>
      </rPr>
      <t>Champ &gt;</t>
    </r>
    <r>
      <rPr>
        <sz val="8"/>
        <color theme="1"/>
        <rFont val="Arial"/>
        <family val="2"/>
      </rPr>
      <t xml:space="preserve"> France, bénéficiaires âgés de 16 à 64 ans au 31 décembre 2018.
</t>
    </r>
    <r>
      <rPr>
        <b/>
        <sz val="8"/>
        <color theme="1"/>
        <rFont val="Arial"/>
        <family val="2"/>
      </rPr>
      <t>Source &gt;</t>
    </r>
    <r>
      <rPr>
        <sz val="8"/>
        <color theme="1"/>
        <rFont val="Arial"/>
        <family val="2"/>
      </rPr>
      <t xml:space="preserve"> DREES, ENIACRAMS.</t>
    </r>
  </si>
  <si>
    <t>Tableau 5. Situation, un an avant, des bénéficiaires de la prime d’activité au 31 décembre 2018</t>
  </si>
  <si>
    <t>Tableau 4. Devenir, un an après, des bénéficiaires de la prime d’activité au 31 décembre 2017</t>
  </si>
  <si>
    <t>Tableau 3. Part de bénéficiaires de la prime d’activité percevant un minimum social d’insertion ou l’allocation d’aide au retour à l’emploi, fin 2018</t>
  </si>
  <si>
    <r>
      <t xml:space="preserve">nd : non disponible.
1. Les répartitions par sexe et ancienneté dans la prime d’activité et la part d’inscrits à Pôle emploi sont calculées sur le champ des bénéficiaires (les allocataires et leurs conjoints), les autres répartitions sur les seuls allocataires.
2. Dans l’ensemble de la population, la répartition par situation familiale a été calculée au niveau du ménage, sans tenir compte des ménages complexes, en se restreignant aux personnes de référence.
</t>
    </r>
    <r>
      <rPr>
        <b/>
        <sz val="8"/>
        <color theme="1"/>
        <rFont val="Arial"/>
        <family val="2"/>
      </rPr>
      <t xml:space="preserve">Note &gt; </t>
    </r>
    <r>
      <rPr>
        <sz val="8"/>
        <color theme="1"/>
        <rFont val="Arial"/>
        <family val="2"/>
      </rPr>
      <t xml:space="preserve">Dans ce tableau, on appelle « actif » une personne déclarant des revenus d’activité. L’ancienneté dans la prime d’activité est calculée comme la présence ou non dans le dispositif au 31 décembre de chaque année. Les allers-retours en cours d’année ne sont donc pas comptabilisés.
</t>
    </r>
    <r>
      <rPr>
        <b/>
        <sz val="8"/>
        <color theme="1"/>
        <rFont val="Arial"/>
        <family val="2"/>
      </rPr>
      <t>Champ &gt;</t>
    </r>
    <r>
      <rPr>
        <sz val="8"/>
        <color theme="1"/>
        <rFont val="Arial"/>
        <family val="2"/>
      </rPr>
      <t xml:space="preserve"> France ; ensemble de la population : ménages ordinaires en France (hors Mayotte).
</t>
    </r>
    <r>
      <rPr>
        <b/>
        <sz val="8"/>
        <color theme="1"/>
        <rFont val="Arial"/>
        <family val="2"/>
      </rPr>
      <t xml:space="preserve">Sources &gt; </t>
    </r>
    <r>
      <rPr>
        <sz val="8"/>
        <color theme="1"/>
        <rFont val="Arial"/>
        <family val="2"/>
      </rPr>
      <t>CNAF et MSA pour les effectifs ; CNAF pour les répartitions (96,4 % des allocataires de la prime d’activité relèvent des CAF) ; DREES, ENIACRAMS, pour le taux d’inscription à Pôle emploi et la répartition selon l’ancienneté 
dans la prime d’activité ; Insee, enquête Emploi 2018, pour les caractéristiques de l’ensemble de la population.</t>
    </r>
  </si>
  <si>
    <t>Tableau 2. Caractéristiques des allocataires de la prime d’activité, fin 2018</t>
  </si>
  <si>
    <t>23 
dont inactif avec enfant(s) actif(s) : &lt; 0,5</t>
  </si>
  <si>
    <r>
      <rPr>
        <b/>
        <sz val="8"/>
        <color theme="1"/>
        <rFont val="Arial"/>
        <family val="2"/>
      </rPr>
      <t xml:space="preserve">Source &gt; </t>
    </r>
    <r>
      <rPr>
        <sz val="8"/>
        <color theme="1"/>
        <rFont val="Arial"/>
        <family val="2"/>
      </rPr>
      <t>Législation.</t>
    </r>
  </si>
  <si>
    <r>
      <t>Tableau 1. Barème des montants mensuels forfaitaires de la prime d’activité, selon le type de foyer, au 1</t>
    </r>
    <r>
      <rPr>
        <b/>
        <vertAlign val="superscript"/>
        <sz val="8"/>
        <color theme="1"/>
        <rFont val="Arial"/>
        <family val="2"/>
      </rPr>
      <t>er</t>
    </r>
    <r>
      <rPr>
        <b/>
        <sz val="8"/>
        <color theme="1"/>
        <rFont val="Arial"/>
        <family val="2"/>
      </rPr>
      <t xml:space="preserve"> avril 2020</t>
    </r>
  </si>
  <si>
    <t>Part d’allocataires parmi la  population âgée de 15 à 69 ans (échelle de droite)</t>
  </si>
  <si>
    <r>
      <t>Couple monoactif avec un enfant</t>
    </r>
    <r>
      <rPr>
        <vertAlign val="superscript"/>
        <sz val="8"/>
        <color theme="1"/>
        <rFont val="Arial"/>
        <family val="2"/>
      </rPr>
      <t>1</t>
    </r>
  </si>
  <si>
    <r>
      <t xml:space="preserve">1. Couple monoactif : couple dont un seul membre déclare des revenus d’activité.
</t>
    </r>
    <r>
      <rPr>
        <b/>
        <sz val="8"/>
        <color theme="1"/>
        <rFont val="Arial"/>
        <family val="2"/>
      </rPr>
      <t>Note &gt;</t>
    </r>
    <r>
      <rPr>
        <sz val="8"/>
        <color theme="1"/>
        <rFont val="Arial"/>
        <family val="2"/>
      </rPr>
      <t xml:space="preserve"> En dessous de 15 euros, la prime d’activité n’est pas versée. Ce schéma prend en compte ce seuil de versement.
</t>
    </r>
    <r>
      <rPr>
        <b/>
        <sz val="8"/>
        <color theme="1"/>
        <rFont val="Arial"/>
        <family val="2"/>
      </rPr>
      <t>Lecture &gt;</t>
    </r>
    <r>
      <rPr>
        <sz val="8"/>
        <color theme="1"/>
        <rFont val="Arial"/>
        <family val="2"/>
      </rPr>
      <t xml:space="preserve"> Une personne seule sans enfant avec un revenu d’activité mensuel net de 700 euros, et sans autres ressources, perçoit 306 euros de prime d’activité par mois. 
</t>
    </r>
    <r>
      <rPr>
        <b/>
        <sz val="8"/>
        <color theme="1"/>
        <rFont val="Arial"/>
        <family val="2"/>
      </rPr>
      <t>Source &gt;</t>
    </r>
    <r>
      <rPr>
        <sz val="8"/>
        <color theme="1"/>
        <rFont val="Arial"/>
        <family val="2"/>
      </rPr>
      <t xml:space="preserve"> Législation.</t>
    </r>
  </si>
  <si>
    <r>
      <t xml:space="preserve">1. L’ensemble des minima comprend ici le RSA, l’ASS et l’AAH.
2. ARE : allocation d’aide au retour à l’emploi.
</t>
    </r>
    <r>
      <rPr>
        <b/>
        <sz val="8"/>
        <color theme="1"/>
        <rFont val="Arial"/>
        <family val="2"/>
      </rPr>
      <t>Notes &gt;</t>
    </r>
    <r>
      <rPr>
        <sz val="8"/>
        <color theme="1"/>
        <rFont val="Arial"/>
        <family val="2"/>
      </rPr>
      <t xml:space="preserve"> Pour la prime d’activité et le RSA, les chiffres concernent l’ensemble des bénéficiaires : les allocataires mais aussi leurs conjoints. Pour l’ASS, l’AAH et l’ARE, les chiffres ne concernent que les allocataires. En plus du cumul de la prime d’activité avec un minimum social, les cumuls de minima sociaux entre eux sont peu fréquents mais possibles (voir fiche 06). Ici, lorsqu’une personne cumule la prime d’activité avec deux minima sociaux, elle apparaît dans chacune des colonnes associées, ce qui explique, outre les questions d’arrondis, que la somme des trois premières colonnes ne corresponde pas à la colonne « Ensemble des minima ».
</t>
    </r>
    <r>
      <rPr>
        <b/>
        <sz val="8"/>
        <color theme="1"/>
        <rFont val="Arial"/>
        <family val="2"/>
      </rPr>
      <t>Lecture &gt;</t>
    </r>
    <r>
      <rPr>
        <sz val="8"/>
        <color theme="1"/>
        <rFont val="Arial"/>
        <family val="2"/>
      </rPr>
      <t xml:space="preserve"> Parmi les bénéficiaires de la prime d’activité fin 2018, 11,5 % perçoivent également le RSA.
</t>
    </r>
    <r>
      <rPr>
        <b/>
        <sz val="8"/>
        <color theme="1"/>
        <rFont val="Arial"/>
        <family val="2"/>
      </rPr>
      <t>Champ &gt;</t>
    </r>
    <r>
      <rPr>
        <sz val="8"/>
        <color theme="1"/>
        <rFont val="Arial"/>
        <family val="2"/>
      </rPr>
      <t xml:space="preserve"> France, bénéficiaires de la prime d’activité âgés de 16 ans ou plus au 31 décembre 2018.
</t>
    </r>
    <r>
      <rPr>
        <b/>
        <sz val="8"/>
        <color theme="1"/>
        <rFont val="Arial"/>
        <family val="2"/>
      </rPr>
      <t>Source &gt;</t>
    </r>
    <r>
      <rPr>
        <sz val="8"/>
        <color theme="1"/>
        <rFont val="Arial"/>
        <family val="2"/>
      </rPr>
      <t xml:space="preserve"> DREES, ENIACRAMS.</t>
    </r>
  </si>
  <si>
    <t>Part parmi les bénéficiaires de la prime d’activité</t>
  </si>
  <si>
    <r>
      <t>Schéma 1. Montant mensuel de la prime d’activité, au 1</t>
    </r>
    <r>
      <rPr>
        <b/>
        <vertAlign val="superscript"/>
        <sz val="8"/>
        <color theme="1"/>
        <rFont val="Arial"/>
        <family val="2"/>
      </rPr>
      <t>er</t>
    </r>
    <r>
      <rPr>
        <b/>
        <sz val="8"/>
        <color theme="1"/>
        <rFont val="Arial"/>
        <family val="2"/>
      </rPr>
      <t xml:space="preserve"> avril 2020, selon le revenu d’activité et la situation familiale d’un foyer ayant pour unique ressource des revenus d’activité</t>
    </r>
  </si>
  <si>
    <t xml:space="preserve">     décédés</t>
  </si>
  <si>
    <r>
      <t xml:space="preserve">1. En plus du cumul avec la prime d’activité, les cumuls de minima sociaux sont peu fréquents mais possibles (voir fiche fiche 06). Lorsqu’une personne perçoit, en plus de la prime d’activité, deux minima sociaux fin 2017, elle apparaît dans chacune des colonnes correspondant au cumul avec ces minima. Lorsqu’une personne perçoit deux minima fin 2018, pour les colonnes « PA + RSA », « PA + ASS » et « PA + AAH », elle n’apparaît que dans une ligne et est assignée en priorité vers le minimum qu’elle  touchait fin 2017 (si elle perçoit toujours la prime d’activité, il s’agit des lignes de la partie « Présents dans la prime d’activité » ; sinon, il s’agit des lignes de la partie « Non-présents dans la prime d’activité »). En revanche, pour les autres colonnes du tableau, lorsqu’une personne perçoit deux minima fin 2018, elle apparaît dans deux lignes, parmi celles du RSA, de l’ASS et de l’AAH (si elle perçoit toujours la prime d’activité, il s’agit des lignes de la partie « Présents dans la prime d’activité » ; sinon, il s’agit des lignes de la partie « Non-présents dans la prime d’activité »). Cela explique que le pourcentage de présents dans la catégorie « Prime d’activité + minimum social » ne corresponde pas à la somme des lignes RSA, ASS et AAH associées. Il en est de même parmi les non-présents dans la prime d’activité, pour le pourcentage de présents dans la catégorie « Bénéficiaires d’un minimum social et non indemnisés au titre du chômage » ou « Indemnisés au titre du chômage et bénéficiaires d’un minimum social ».
2. PA : prime d’activité.
3. Cette colonne correspond au cumul de la prime d’activité avec le RSA, l’ASS ou l’AAH.
</t>
    </r>
    <r>
      <rPr>
        <b/>
        <sz val="8"/>
        <color theme="1"/>
        <rFont val="Arial"/>
        <family val="2"/>
      </rPr>
      <t>Notes &gt;</t>
    </r>
    <r>
      <rPr>
        <sz val="8"/>
        <color theme="1"/>
        <rFont val="Arial"/>
        <family val="2"/>
      </rPr>
      <t xml:space="preserve"> Pour la prime d’activité et le RSA, les chiffres concernent l’ensemble des bénéficiaires : les allocataires mais aussi leurs conjoints. Pour l’ASS et l’AAH, les chiffres ne concernent que les allocataires. 
</t>
    </r>
    <r>
      <rPr>
        <b/>
        <sz val="8"/>
        <color theme="1"/>
        <rFont val="Arial"/>
        <family val="2"/>
      </rPr>
      <t>Lecture &gt;</t>
    </r>
    <r>
      <rPr>
        <sz val="8"/>
        <color theme="1"/>
        <rFont val="Arial"/>
        <family val="2"/>
      </rPr>
      <t xml:space="preserve"> Parmi les bénéficiaires de la prime d’activité seule non majorée fin 2017, 64,4 % la perçoivent encore un an après et 33,0 % ne perçoivent plus la prime d’activité.
</t>
    </r>
    <r>
      <rPr>
        <b/>
        <sz val="8"/>
        <color theme="1"/>
        <rFont val="Arial"/>
        <family val="2"/>
      </rPr>
      <t>Champ &gt;</t>
    </r>
    <r>
      <rPr>
        <sz val="8"/>
        <color theme="1"/>
        <rFont val="Arial"/>
        <family val="2"/>
      </rPr>
      <t xml:space="preserve"> France, bénéficiaires âgés de 16 à 58 ans au 31 décembre 2017.
</t>
    </r>
    <r>
      <rPr>
        <b/>
        <sz val="8"/>
        <color theme="1"/>
        <rFont val="Arial"/>
        <family val="2"/>
      </rPr>
      <t>Source &gt;</t>
    </r>
    <r>
      <rPr>
        <sz val="8"/>
        <color theme="1"/>
        <rFont val="Arial"/>
        <family val="2"/>
      </rPr>
      <t xml:space="preserve"> DREES, ENIACRAMS.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</si>
</sst>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0\ &quot;€&quot;;[Red]\-#,##0\ &quot;€&quot;"/>
    <numFmt numFmtId="8" formatCode="#,##0.00\ &quot;€&quot;;[Red]\-#,##0.00\ &quot;€&quot;"/>
    <numFmt numFmtId="44" formatCode="_-* #,##0.00\ &quot;€&quot;_-;\-* #,##0.00\ &quot;€&quot;_-;_-* &quot;-&quot;??\ &quot;€&quot;_-;_-@_-"/>
    <numFmt numFmtId="164" formatCode="0.0"/>
    <numFmt numFmtId="165" formatCode="_-* #,##0.00\ [$€-1]_-;\-* #,##0.00\ [$€-1]_-;_-* &quot;-&quot;??\ [$€-1]_-"/>
    <numFmt numFmtId="166" formatCode="#,##0\ _€"/>
    <numFmt numFmtId="167" formatCode="#,##0_ ;[Red]\-#,##0\ "/>
    <numFmt numFmtId="168" formatCode="_-* #,##0.00\ [$€-1]_-;\-* #,##0.00\ [$€-1]_-;_-* \-??\ [$€-1]_-"/>
    <numFmt numFmtId="169" formatCode="#,##0.0\ _€"/>
    <numFmt numFmtId="170" formatCode="#,##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8"/>
      <name val="Arial"/>
      <family val="2"/>
    </font>
    <font>
      <sz val="8"/>
      <color indexed="81"/>
      <name val="Tahoma"/>
      <family val="2"/>
    </font>
    <font>
      <b/>
      <sz val="8"/>
      <color indexed="81"/>
      <name val="Tahoma"/>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theme="1"/>
      <name val="Arial"/>
      <family val="2"/>
    </font>
    <font>
      <sz val="8"/>
      <color theme="1"/>
      <name val="Arial"/>
      <family val="2"/>
    </font>
    <font>
      <b/>
      <vertAlign val="superscript"/>
      <sz val="8"/>
      <color theme="1"/>
      <name val="Arial"/>
      <family val="2"/>
    </font>
    <font>
      <sz val="11"/>
      <name val="Calibri"/>
      <family val="2"/>
    </font>
    <font>
      <i/>
      <sz val="8"/>
      <color theme="1"/>
      <name val="Arial"/>
      <family val="2"/>
    </font>
    <font>
      <b/>
      <u/>
      <sz val="8"/>
      <color theme="1"/>
      <name val="Arial"/>
      <family val="2"/>
    </font>
    <font>
      <vertAlign val="superscript"/>
      <sz val="8"/>
      <color theme="1"/>
      <name val="Arial"/>
      <family val="2"/>
    </font>
    <font>
      <b/>
      <sz val="8"/>
      <name val="Arial"/>
      <family val="2"/>
    </font>
    <font>
      <vertAlign val="superscript"/>
      <sz val="8"/>
      <name val="Arial"/>
      <family val="2"/>
    </font>
    <font>
      <i/>
      <sz val="8"/>
      <name val="Arial"/>
      <family val="2"/>
    </font>
    <font>
      <sz val="8"/>
      <color rgb="FF000000"/>
      <name val="Arial"/>
      <family val="2"/>
    </font>
    <font>
      <sz val="8"/>
      <color rgb="FF444444"/>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69">
    <xf numFmtId="0" fontId="0" fillId="0" borderId="0"/>
    <xf numFmtId="165" fontId="7" fillId="0" borderId="0" applyFont="0" applyFill="0" applyBorder="0" applyAlignment="0" applyProtection="0"/>
    <xf numFmtId="0" fontId="7" fillId="0" borderId="0"/>
    <xf numFmtId="0" fontId="8"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0" borderId="0" applyNumberFormat="0" applyFill="0" applyBorder="0" applyAlignment="0" applyProtection="0"/>
    <xf numFmtId="0" fontId="16" fillId="20" borderId="1" applyNumberFormat="0" applyAlignment="0" applyProtection="0"/>
    <xf numFmtId="0" fontId="17" fillId="0" borderId="2" applyNumberFormat="0" applyFill="0" applyAlignment="0" applyProtection="0"/>
    <xf numFmtId="0" fontId="12" fillId="21" borderId="3" applyNumberFormat="0" applyFont="0" applyAlignment="0" applyProtection="0"/>
    <xf numFmtId="0" fontId="18" fillId="7" borderId="1" applyNumberFormat="0" applyAlignment="0" applyProtection="0"/>
    <xf numFmtId="44" fontId="19" fillId="0" borderId="0" applyFont="0" applyFill="0" applyBorder="0" applyAlignment="0" applyProtection="0"/>
    <xf numFmtId="0" fontId="20" fillId="3" borderId="0" applyNumberFormat="0" applyBorder="0" applyAlignment="0" applyProtection="0"/>
    <xf numFmtId="0" fontId="21" fillId="22" borderId="0" applyNumberFormat="0" applyBorder="0" applyAlignment="0" applyProtection="0"/>
    <xf numFmtId="9" fontId="7" fillId="0" borderId="0" applyFont="0" applyFill="0" applyBorder="0" applyAlignment="0" applyProtection="0"/>
    <xf numFmtId="0" fontId="22" fillId="4" borderId="0" applyNumberFormat="0" applyBorder="0" applyAlignment="0" applyProtection="0"/>
    <xf numFmtId="0" fontId="23" fillId="20" borderId="4"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29" fillId="0" borderId="8" applyNumberFormat="0" applyFill="0" applyAlignment="0" applyProtection="0"/>
    <xf numFmtId="0" fontId="30" fillId="23" borderId="9" applyNumberFormat="0" applyAlignment="0" applyProtection="0"/>
    <xf numFmtId="0" fontId="7" fillId="0" borderId="0"/>
    <xf numFmtId="0" fontId="6" fillId="0" borderId="0"/>
    <xf numFmtId="0" fontId="6" fillId="0" borderId="0"/>
    <xf numFmtId="0" fontId="5" fillId="0" borderId="0"/>
    <xf numFmtId="44" fontId="34" fillId="0" borderId="0" applyFont="0" applyFill="0" applyBorder="0" applyAlignment="0" applyProtection="0"/>
    <xf numFmtId="168" fontId="7" fillId="0" borderId="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0" fontId="7" fillId="0" borderId="0"/>
    <xf numFmtId="0" fontId="4" fillId="0" borderId="0"/>
    <xf numFmtId="0" fontId="7" fillId="0" borderId="0"/>
    <xf numFmtId="165" fontId="7" fillId="0" borderId="0" applyFont="0" applyFill="0" applyBorder="0" applyAlignment="0" applyProtection="0"/>
    <xf numFmtId="0" fontId="7" fillId="21" borderId="3" applyNumberFormat="0" applyFont="0" applyAlignment="0" applyProtection="0"/>
    <xf numFmtId="44" fontId="19" fillId="0" borderId="0" applyFont="0" applyFill="0" applyBorder="0" applyAlignment="0" applyProtection="0"/>
    <xf numFmtId="0" fontId="4" fillId="0" borderId="0"/>
    <xf numFmtId="0" fontId="4" fillId="0" borderId="0"/>
    <xf numFmtId="44" fontId="34" fillId="0" borderId="0" applyFont="0" applyFill="0" applyBorder="0" applyAlignment="0" applyProtection="0"/>
    <xf numFmtId="0" fontId="3" fillId="0" borderId="0"/>
    <xf numFmtId="0" fontId="2" fillId="0" borderId="0"/>
    <xf numFmtId="0" fontId="1" fillId="0" borderId="0"/>
    <xf numFmtId="0" fontId="7" fillId="0" borderId="0"/>
  </cellStyleXfs>
  <cellXfs count="230">
    <xf numFmtId="0" fontId="0" fillId="0" borderId="0" xfId="0"/>
    <xf numFmtId="0" fontId="31" fillId="0" borderId="10" xfId="0" applyFont="1" applyFill="1" applyBorder="1" applyAlignment="1">
      <alignment horizontal="center" vertical="center" wrapText="1"/>
    </xf>
    <xf numFmtId="0" fontId="31" fillId="0" borderId="10" xfId="0" applyFont="1" applyFill="1" applyBorder="1" applyAlignment="1">
      <alignment vertical="center" wrapText="1"/>
    </xf>
    <xf numFmtId="0" fontId="32" fillId="0" borderId="10" xfId="0" applyFont="1" applyFill="1" applyBorder="1" applyAlignment="1">
      <alignment vertical="center"/>
    </xf>
    <xf numFmtId="0" fontId="32" fillId="0" borderId="0" xfId="0" applyFont="1" applyFill="1" applyAlignment="1">
      <alignment vertical="center"/>
    </xf>
    <xf numFmtId="0" fontId="32" fillId="0" borderId="0" xfId="0" applyFont="1" applyFill="1" applyBorder="1" applyAlignment="1">
      <alignment horizontal="center" vertical="center"/>
    </xf>
    <xf numFmtId="0" fontId="36" fillId="0" borderId="0" xfId="0" applyFont="1" applyFill="1" applyAlignment="1">
      <alignment vertical="center"/>
    </xf>
    <xf numFmtId="0" fontId="32" fillId="0" borderId="0" xfId="0" applyFont="1" applyFill="1" applyBorder="1" applyAlignment="1">
      <alignment vertical="center"/>
    </xf>
    <xf numFmtId="0" fontId="31" fillId="0" borderId="10" xfId="0" applyNumberFormat="1" applyFont="1" applyFill="1" applyBorder="1" applyAlignment="1">
      <alignment horizontal="center" vertical="center" wrapText="1"/>
    </xf>
    <xf numFmtId="0" fontId="32" fillId="0" borderId="0" xfId="0" applyFont="1" applyFill="1" applyAlignment="1">
      <alignment horizontal="center" vertical="center" wrapText="1"/>
    </xf>
    <xf numFmtId="0" fontId="32" fillId="0" borderId="10" xfId="2" quotePrefix="1" applyFont="1" applyFill="1" applyBorder="1" applyAlignment="1">
      <alignment horizontal="center" vertical="center"/>
    </xf>
    <xf numFmtId="0" fontId="32" fillId="0" borderId="10" xfId="2" applyFont="1" applyFill="1" applyBorder="1" applyAlignment="1">
      <alignment horizontal="left" vertical="center"/>
    </xf>
    <xf numFmtId="166" fontId="32" fillId="0" borderId="10" xfId="3" applyNumberFormat="1" applyFont="1" applyFill="1" applyBorder="1" applyAlignment="1">
      <alignment horizontal="center" vertical="center"/>
    </xf>
    <xf numFmtId="164" fontId="32" fillId="0" borderId="10" xfId="0" applyNumberFormat="1" applyFont="1" applyFill="1" applyBorder="1" applyAlignment="1">
      <alignment vertical="center"/>
    </xf>
    <xf numFmtId="0" fontId="32" fillId="0" borderId="10" xfId="0" quotePrefix="1" applyFont="1" applyFill="1" applyBorder="1" applyAlignment="1">
      <alignment horizontal="center" vertical="center"/>
    </xf>
    <xf numFmtId="0" fontId="32" fillId="0" borderId="10" xfId="0" applyFont="1" applyFill="1" applyBorder="1" applyAlignment="1">
      <alignment horizontal="left" vertical="center"/>
    </xf>
    <xf numFmtId="0" fontId="32" fillId="0" borderId="10" xfId="2" applyFont="1" applyFill="1" applyBorder="1" applyAlignment="1">
      <alignment horizontal="center" vertical="center"/>
    </xf>
    <xf numFmtId="164" fontId="32" fillId="0" borderId="0" xfId="0" applyNumberFormat="1" applyFont="1" applyFill="1" applyAlignment="1">
      <alignment vertical="center"/>
    </xf>
    <xf numFmtId="166" fontId="36" fillId="0" borderId="0" xfId="0" applyNumberFormat="1" applyFont="1" applyFill="1" applyAlignment="1">
      <alignment vertical="center"/>
    </xf>
    <xf numFmtId="166" fontId="32" fillId="0" borderId="0" xfId="0" applyNumberFormat="1" applyFont="1" applyFill="1" applyBorder="1" applyAlignment="1">
      <alignment horizontal="center" vertical="center"/>
    </xf>
    <xf numFmtId="166" fontId="32" fillId="0" borderId="0" xfId="0" applyNumberFormat="1" applyFont="1" applyFill="1" applyBorder="1" applyAlignment="1">
      <alignment horizontal="left" vertical="center"/>
    </xf>
    <xf numFmtId="0" fontId="31" fillId="0" borderId="0" xfId="0" applyFont="1" applyFill="1" applyAlignment="1">
      <alignment vertical="center"/>
    </xf>
    <xf numFmtId="0" fontId="32" fillId="0" borderId="0" xfId="0" applyFont="1" applyFill="1" applyAlignment="1">
      <alignment horizontal="right" vertical="center"/>
    </xf>
    <xf numFmtId="1" fontId="32" fillId="0" borderId="0" xfId="0" applyNumberFormat="1" applyFont="1" applyFill="1" applyAlignment="1">
      <alignment vertical="center"/>
    </xf>
    <xf numFmtId="0" fontId="32" fillId="0" borderId="14" xfId="0" applyFont="1" applyFill="1" applyBorder="1" applyAlignment="1">
      <alignment vertical="center"/>
    </xf>
    <xf numFmtId="0" fontId="32" fillId="0" borderId="0" xfId="0" applyFont="1" applyFill="1" applyAlignment="1">
      <alignment vertical="center" wrapText="1"/>
    </xf>
    <xf numFmtId="2" fontId="32" fillId="0" borderId="0" xfId="0" applyNumberFormat="1" applyFont="1" applyFill="1" applyAlignment="1">
      <alignment vertical="center"/>
    </xf>
    <xf numFmtId="3" fontId="32" fillId="0" borderId="10" xfId="0" applyNumberFormat="1" applyFont="1" applyFill="1" applyBorder="1" applyAlignment="1">
      <alignment vertical="center"/>
    </xf>
    <xf numFmtId="169" fontId="32" fillId="0" borderId="0" xfId="0" applyNumberFormat="1" applyFont="1" applyFill="1" applyAlignment="1">
      <alignment vertical="center"/>
    </xf>
    <xf numFmtId="166" fontId="32" fillId="0" borderId="0" xfId="0" applyNumberFormat="1" applyFont="1" applyFill="1" applyAlignment="1">
      <alignment vertical="center"/>
    </xf>
    <xf numFmtId="0" fontId="32" fillId="0" borderId="0" xfId="66" applyFont="1"/>
    <xf numFmtId="0" fontId="32" fillId="0" borderId="0" xfId="66" applyFont="1" applyAlignment="1">
      <alignment horizontal="right" vertical="center"/>
    </xf>
    <xf numFmtId="0" fontId="38" fillId="0" borderId="0" xfId="66" applyFont="1" applyFill="1" applyAlignment="1"/>
    <xf numFmtId="0" fontId="32" fillId="0" borderId="0" xfId="66" applyFont="1" applyFill="1"/>
    <xf numFmtId="164" fontId="32" fillId="0" borderId="0" xfId="66" applyNumberFormat="1" applyFont="1"/>
    <xf numFmtId="0" fontId="32" fillId="0" borderId="0" xfId="66" applyFont="1" applyAlignment="1">
      <alignment horizontal="right"/>
    </xf>
    <xf numFmtId="0" fontId="32" fillId="0" borderId="10" xfId="47" applyFont="1" applyFill="1" applyBorder="1" applyAlignment="1">
      <alignment vertical="center"/>
    </xf>
    <xf numFmtId="0" fontId="31" fillId="0" borderId="10" xfId="47" applyFont="1" applyFill="1" applyBorder="1" applyAlignment="1">
      <alignment horizontal="center" vertical="center"/>
    </xf>
    <xf numFmtId="0" fontId="32" fillId="0" borderId="10" xfId="47" applyFont="1" applyFill="1" applyBorder="1" applyAlignment="1">
      <alignment vertical="center" wrapText="1"/>
    </xf>
    <xf numFmtId="166" fontId="32" fillId="0" borderId="10" xfId="47" applyNumberFormat="1" applyFont="1" applyFill="1" applyBorder="1" applyAlignment="1">
      <alignment horizontal="center" vertical="center"/>
    </xf>
    <xf numFmtId="166" fontId="32" fillId="0" borderId="10" xfId="68" applyNumberFormat="1" applyFont="1" applyFill="1" applyBorder="1" applyAlignment="1">
      <alignment horizontal="center" vertical="center"/>
    </xf>
    <xf numFmtId="169" fontId="32" fillId="0" borderId="10" xfId="47" applyNumberFormat="1" applyFont="1" applyFill="1" applyBorder="1" applyAlignment="1">
      <alignment horizontal="center" vertical="center"/>
    </xf>
    <xf numFmtId="169" fontId="32" fillId="0" borderId="10" xfId="68" applyNumberFormat="1" applyFont="1" applyFill="1" applyBorder="1" applyAlignment="1">
      <alignment horizontal="center" vertical="center"/>
    </xf>
    <xf numFmtId="166" fontId="9" fillId="0" borderId="10" xfId="47" applyNumberFormat="1" applyFont="1" applyFill="1" applyBorder="1" applyAlignment="1">
      <alignment horizontal="center" vertical="center"/>
    </xf>
    <xf numFmtId="166" fontId="9" fillId="0" borderId="10" xfId="68" applyNumberFormat="1" applyFont="1" applyFill="1" applyBorder="1" applyAlignment="1">
      <alignment horizontal="center" vertical="center"/>
    </xf>
    <xf numFmtId="0" fontId="32" fillId="0" borderId="12" xfId="0" applyFont="1" applyFill="1" applyBorder="1" applyAlignment="1">
      <alignment horizontal="left" vertical="center" wrapText="1"/>
    </xf>
    <xf numFmtId="1" fontId="32" fillId="27" borderId="11" xfId="0" applyNumberFormat="1" applyFont="1" applyFill="1" applyBorder="1" applyAlignment="1">
      <alignment horizontal="center" vertical="center" wrapText="1"/>
    </xf>
    <xf numFmtId="1" fontId="32" fillId="27" borderId="12" xfId="0" applyNumberFormat="1" applyFont="1" applyFill="1" applyBorder="1" applyAlignment="1">
      <alignment horizontal="center" vertical="center" wrapText="1"/>
    </xf>
    <xf numFmtId="1" fontId="32" fillId="27" borderId="13" xfId="0" applyNumberFormat="1" applyFont="1" applyFill="1" applyBorder="1" applyAlignment="1">
      <alignment horizontal="center" vertical="center" wrapText="1"/>
    </xf>
    <xf numFmtId="0" fontId="32" fillId="0" borderId="0" xfId="66" applyFont="1" applyAlignment="1">
      <alignment wrapText="1"/>
    </xf>
    <xf numFmtId="0" fontId="38" fillId="0" borderId="0" xfId="0" applyFont="1"/>
    <xf numFmtId="0" fontId="9" fillId="0" borderId="0" xfId="0" applyFont="1"/>
    <xf numFmtId="164" fontId="9" fillId="0" borderId="0" xfId="0" applyNumberFormat="1" applyFont="1"/>
    <xf numFmtId="170" fontId="9" fillId="0" borderId="0" xfId="0" applyNumberFormat="1" applyFont="1"/>
    <xf numFmtId="0" fontId="9" fillId="0" borderId="12" xfId="66" applyFont="1" applyFill="1" applyBorder="1" applyAlignment="1">
      <alignment horizontal="left" vertical="center" wrapText="1"/>
    </xf>
    <xf numFmtId="0" fontId="9" fillId="0" borderId="14" xfId="66" applyFont="1" applyFill="1" applyBorder="1" applyAlignment="1">
      <alignment horizontal="left" vertical="center" wrapText="1"/>
    </xf>
    <xf numFmtId="0" fontId="9" fillId="0" borderId="22" xfId="66" applyFont="1" applyFill="1" applyBorder="1" applyAlignment="1">
      <alignment horizontal="left" vertical="center" wrapText="1"/>
    </xf>
    <xf numFmtId="0" fontId="38" fillId="27" borderId="11" xfId="66" applyFont="1" applyFill="1" applyBorder="1" applyAlignment="1">
      <alignment vertical="center" wrapText="1"/>
    </xf>
    <xf numFmtId="0" fontId="38" fillId="0" borderId="11" xfId="0" applyFont="1" applyBorder="1" applyAlignment="1">
      <alignment horizontal="right" vertical="center" indent="1"/>
    </xf>
    <xf numFmtId="0" fontId="9" fillId="0" borderId="12" xfId="0" applyFont="1" applyBorder="1" applyAlignment="1">
      <alignment horizontal="right" vertical="center" indent="1"/>
    </xf>
    <xf numFmtId="0" fontId="9" fillId="0" borderId="13" xfId="0" applyFont="1" applyBorder="1" applyAlignment="1">
      <alignment horizontal="right" vertical="center" indent="1"/>
    </xf>
    <xf numFmtId="0" fontId="9" fillId="0" borderId="12" xfId="0" applyFont="1" applyBorder="1" applyAlignment="1">
      <alignment horizontal="right" vertical="center" indent="2"/>
    </xf>
    <xf numFmtId="0" fontId="9" fillId="0" borderId="13" xfId="0" applyFont="1" applyBorder="1" applyAlignment="1">
      <alignment horizontal="right" vertical="center" indent="2"/>
    </xf>
    <xf numFmtId="0" fontId="9" fillId="0" borderId="12" xfId="0" applyFont="1" applyBorder="1" applyAlignment="1">
      <alignment horizontal="right" vertical="center" indent="5"/>
    </xf>
    <xf numFmtId="0" fontId="9" fillId="0" borderId="13" xfId="0" applyFont="1" applyBorder="1" applyAlignment="1">
      <alignment horizontal="right" vertical="center" indent="5"/>
    </xf>
    <xf numFmtId="0" fontId="32" fillId="0" borderId="12" xfId="66" applyFont="1" applyBorder="1" applyAlignment="1">
      <alignment horizontal="left" vertical="center"/>
    </xf>
    <xf numFmtId="0" fontId="9" fillId="0" borderId="12" xfId="66" applyFont="1" applyFill="1" applyBorder="1" applyAlignment="1">
      <alignment horizontal="left" vertical="center"/>
    </xf>
    <xf numFmtId="0" fontId="9" fillId="0" borderId="13" xfId="66" applyFont="1" applyFill="1" applyBorder="1" applyAlignment="1">
      <alignment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vertical="center" wrapText="1"/>
    </xf>
    <xf numFmtId="0" fontId="32" fillId="0" borderId="12" xfId="0" applyFont="1" applyFill="1" applyBorder="1" applyAlignment="1">
      <alignment vertical="center" wrapText="1"/>
    </xf>
    <xf numFmtId="1" fontId="35" fillId="27" borderId="12" xfId="0" applyNumberFormat="1" applyFont="1" applyFill="1" applyBorder="1" applyAlignment="1">
      <alignment horizontal="center" vertical="center" wrapText="1"/>
    </xf>
    <xf numFmtId="0" fontId="31" fillId="0" borderId="12" xfId="0" applyFont="1" applyFill="1" applyBorder="1" applyAlignment="1">
      <alignment horizontal="left" vertical="center" wrapText="1"/>
    </xf>
    <xf numFmtId="0" fontId="31" fillId="0" borderId="13" xfId="0" applyFont="1" applyFill="1" applyBorder="1" applyAlignment="1">
      <alignment vertical="center" wrapText="1"/>
    </xf>
    <xf numFmtId="1" fontId="32" fillId="0" borderId="13" xfId="0" applyNumberFormat="1" applyFont="1" applyFill="1" applyBorder="1" applyAlignment="1">
      <alignment horizontal="right" vertical="center" wrapText="1" indent="5"/>
    </xf>
    <xf numFmtId="3" fontId="32" fillId="27" borderId="12" xfId="0" applyNumberFormat="1" applyFont="1" applyFill="1" applyBorder="1" applyAlignment="1">
      <alignment horizontal="right" vertical="center" indent="9"/>
    </xf>
    <xf numFmtId="0" fontId="32" fillId="27" borderId="12" xfId="0" applyFont="1" applyFill="1" applyBorder="1" applyAlignment="1">
      <alignment horizontal="right" vertical="center" indent="9"/>
    </xf>
    <xf numFmtId="1" fontId="32" fillId="27" borderId="12" xfId="0" applyNumberFormat="1" applyFont="1" applyFill="1" applyBorder="1" applyAlignment="1">
      <alignment horizontal="right" vertical="center" wrapText="1" indent="9"/>
    </xf>
    <xf numFmtId="1" fontId="32" fillId="27" borderId="12" xfId="0" applyNumberFormat="1" applyFont="1" applyFill="1" applyBorder="1" applyAlignment="1">
      <alignment horizontal="right" vertical="center" indent="9"/>
    </xf>
    <xf numFmtId="3" fontId="32" fillId="27" borderId="12" xfId="0" applyNumberFormat="1" applyFont="1" applyFill="1" applyBorder="1" applyAlignment="1">
      <alignment horizontal="right" vertical="center" indent="10"/>
    </xf>
    <xf numFmtId="0" fontId="32" fillId="27" borderId="12" xfId="0" applyFont="1" applyFill="1" applyBorder="1" applyAlignment="1">
      <alignment horizontal="right" vertical="center" indent="10"/>
    </xf>
    <xf numFmtId="1" fontId="32" fillId="27" borderId="12" xfId="0" applyNumberFormat="1" applyFont="1" applyFill="1" applyBorder="1" applyAlignment="1">
      <alignment horizontal="right" vertical="center" wrapText="1" indent="10"/>
    </xf>
    <xf numFmtId="1" fontId="32" fillId="27" borderId="12" xfId="0" applyNumberFormat="1" applyFont="1" applyFill="1" applyBorder="1" applyAlignment="1">
      <alignment horizontal="right" vertical="center" indent="10"/>
    </xf>
    <xf numFmtId="3" fontId="32" fillId="0" borderId="12" xfId="0" applyNumberFormat="1" applyFont="1" applyFill="1" applyBorder="1" applyAlignment="1">
      <alignment horizontal="right" vertical="center" indent="5"/>
    </xf>
    <xf numFmtId="0" fontId="32" fillId="0" borderId="12" xfId="0" applyFont="1" applyFill="1" applyBorder="1" applyAlignment="1">
      <alignment horizontal="right" vertical="center" indent="5"/>
    </xf>
    <xf numFmtId="1" fontId="32" fillId="0" borderId="12" xfId="0" applyNumberFormat="1" applyFont="1" applyFill="1" applyBorder="1" applyAlignment="1">
      <alignment horizontal="right" vertical="center" wrapText="1" indent="5"/>
    </xf>
    <xf numFmtId="1" fontId="32" fillId="0" borderId="12" xfId="0" applyNumberFormat="1" applyFont="1" applyFill="1" applyBorder="1" applyAlignment="1">
      <alignment horizontal="right" vertical="center" indent="5"/>
    </xf>
    <xf numFmtId="0" fontId="31" fillId="0" borderId="11" xfId="0" applyFont="1" applyFill="1" applyBorder="1" applyAlignment="1">
      <alignment vertical="center" wrapText="1"/>
    </xf>
    <xf numFmtId="0" fontId="32" fillId="27" borderId="11" xfId="0" applyFont="1" applyFill="1" applyBorder="1" applyAlignment="1">
      <alignment horizontal="right" vertical="center" indent="9"/>
    </xf>
    <xf numFmtId="0" fontId="32" fillId="27" borderId="11" xfId="0" applyFont="1" applyFill="1" applyBorder="1" applyAlignment="1">
      <alignment horizontal="right" vertical="center" indent="10"/>
    </xf>
    <xf numFmtId="3" fontId="32" fillId="0" borderId="11" xfId="0" applyNumberFormat="1" applyFont="1" applyFill="1" applyBorder="1" applyAlignment="1">
      <alignment horizontal="right" vertical="center" indent="5"/>
    </xf>
    <xf numFmtId="0" fontId="32" fillId="0" borderId="13" xfId="0" applyFont="1" applyFill="1" applyBorder="1" applyAlignment="1">
      <alignment vertical="center" wrapText="1"/>
    </xf>
    <xf numFmtId="1" fontId="32" fillId="27" borderId="13" xfId="0" applyNumberFormat="1" applyFont="1" applyFill="1" applyBorder="1" applyAlignment="1">
      <alignment horizontal="right" vertical="center" wrapText="1" indent="9"/>
    </xf>
    <xf numFmtId="1" fontId="32" fillId="27" borderId="13" xfId="0" applyNumberFormat="1" applyFont="1" applyFill="1" applyBorder="1" applyAlignment="1">
      <alignment horizontal="right" vertical="center" wrapText="1" indent="10"/>
    </xf>
    <xf numFmtId="3" fontId="32" fillId="0" borderId="13" xfId="0" applyNumberFormat="1" applyFont="1" applyFill="1" applyBorder="1" applyAlignment="1">
      <alignment horizontal="right" vertical="center" indent="5"/>
    </xf>
    <xf numFmtId="1" fontId="32" fillId="27" borderId="12" xfId="0" applyNumberFormat="1" applyFont="1" applyFill="1" applyBorder="1" applyAlignment="1">
      <alignment horizontal="center" wrapText="1"/>
    </xf>
    <xf numFmtId="1" fontId="32" fillId="27" borderId="11" xfId="0" applyNumberFormat="1" applyFont="1" applyFill="1" applyBorder="1" applyAlignment="1">
      <alignment horizontal="right" vertical="center" indent="9"/>
    </xf>
    <xf numFmtId="1" fontId="32" fillId="27" borderId="11" xfId="0" applyNumberFormat="1" applyFont="1" applyFill="1" applyBorder="1" applyAlignment="1">
      <alignment horizontal="right" vertical="center" indent="10"/>
    </xf>
    <xf numFmtId="1" fontId="32" fillId="0" borderId="11" xfId="0" applyNumberFormat="1" applyFont="1" applyFill="1" applyBorder="1" applyAlignment="1">
      <alignment horizontal="right" vertical="center" indent="5"/>
    </xf>
    <xf numFmtId="1" fontId="32" fillId="0" borderId="10" xfId="0" applyNumberFormat="1" applyFont="1" applyFill="1" applyBorder="1" applyAlignment="1">
      <alignment horizontal="right" vertical="center" wrapText="1" indent="9"/>
    </xf>
    <xf numFmtId="1" fontId="32" fillId="0" borderId="10" xfId="0" applyNumberFormat="1" applyFont="1" applyFill="1" applyBorder="1" applyAlignment="1">
      <alignment horizontal="right" vertical="center" wrapText="1" indent="10"/>
    </xf>
    <xf numFmtId="1" fontId="32" fillId="27" borderId="10" xfId="0" applyNumberFormat="1" applyFont="1" applyFill="1" applyBorder="1" applyAlignment="1">
      <alignment horizontal="right" vertical="center" wrapText="1" indent="5"/>
    </xf>
    <xf numFmtId="0" fontId="31" fillId="0" borderId="11" xfId="0" applyFont="1" applyFill="1" applyBorder="1" applyAlignment="1">
      <alignment vertical="center"/>
    </xf>
    <xf numFmtId="0" fontId="31" fillId="0" borderId="12" xfId="0" applyFont="1" applyFill="1" applyBorder="1" applyAlignment="1">
      <alignment vertical="center"/>
    </xf>
    <xf numFmtId="0" fontId="41" fillId="0" borderId="0" xfId="0" applyFont="1"/>
    <xf numFmtId="0" fontId="9" fillId="0" borderId="11" xfId="0" applyFont="1" applyBorder="1" applyAlignment="1">
      <alignment horizontal="right" vertical="center" indent="4"/>
    </xf>
    <xf numFmtId="0" fontId="9" fillId="0" borderId="11" xfId="0" applyFont="1" applyBorder="1" applyAlignment="1">
      <alignment horizontal="right" vertical="center" indent="5"/>
    </xf>
    <xf numFmtId="0" fontId="9" fillId="0" borderId="12" xfId="0" applyFont="1" applyBorder="1" applyAlignment="1">
      <alignment horizontal="right" vertical="center" indent="7"/>
    </xf>
    <xf numFmtId="4" fontId="9" fillId="0" borderId="12" xfId="0" applyNumberFormat="1" applyFont="1" applyBorder="1" applyAlignment="1">
      <alignment horizontal="right" vertical="center" indent="7"/>
    </xf>
    <xf numFmtId="0" fontId="9" fillId="0" borderId="13" xfId="0" applyFont="1" applyBorder="1" applyAlignment="1">
      <alignment horizontal="right" vertical="center" indent="7"/>
    </xf>
    <xf numFmtId="0" fontId="9" fillId="0" borderId="12" xfId="0" applyFont="1" applyBorder="1" applyAlignment="1">
      <alignment horizontal="right" vertical="center" indent="9"/>
    </xf>
    <xf numFmtId="4" fontId="9" fillId="0" borderId="12" xfId="0" applyNumberFormat="1" applyFont="1" applyBorder="1" applyAlignment="1">
      <alignment horizontal="right" vertical="center" indent="9"/>
    </xf>
    <xf numFmtId="0" fontId="9" fillId="0" borderId="13" xfId="0" applyFont="1" applyBorder="1" applyAlignment="1">
      <alignment horizontal="right" vertical="center" indent="9"/>
    </xf>
    <xf numFmtId="0" fontId="9" fillId="0" borderId="11" xfId="0" applyFont="1" applyBorder="1" applyAlignment="1">
      <alignment horizontal="right" vertical="center" indent="7"/>
    </xf>
    <xf numFmtId="0" fontId="32" fillId="0" borderId="0" xfId="67" applyFont="1" applyAlignment="1">
      <alignment vertical="center"/>
    </xf>
    <xf numFmtId="0" fontId="31" fillId="0" borderId="0" xfId="67" applyFont="1" applyAlignment="1">
      <alignment vertical="center"/>
    </xf>
    <xf numFmtId="0" fontId="31" fillId="0" borderId="0" xfId="67" applyFont="1" applyAlignment="1">
      <alignment horizontal="right" vertical="center"/>
    </xf>
    <xf numFmtId="44" fontId="38" fillId="24" borderId="18" xfId="51" applyFont="1" applyFill="1" applyBorder="1"/>
    <xf numFmtId="0" fontId="31" fillId="0" borderId="0" xfId="67" applyFont="1" applyAlignment="1">
      <alignment horizontal="left" vertical="center"/>
    </xf>
    <xf numFmtId="0" fontId="32" fillId="0" borderId="0" xfId="67" applyFont="1"/>
    <xf numFmtId="44" fontId="32" fillId="0" borderId="0" xfId="67" applyNumberFormat="1" applyFont="1"/>
    <xf numFmtId="8" fontId="31" fillId="25" borderId="0" xfId="67" applyNumberFormat="1" applyFont="1" applyFill="1"/>
    <xf numFmtId="2" fontId="32" fillId="0" borderId="0" xfId="67" applyNumberFormat="1" applyFont="1"/>
    <xf numFmtId="8" fontId="32" fillId="24" borderId="0" xfId="67" applyNumberFormat="1" applyFont="1" applyFill="1"/>
    <xf numFmtId="8" fontId="32" fillId="0" borderId="0" xfId="67" applyNumberFormat="1" applyFont="1"/>
    <xf numFmtId="0" fontId="38" fillId="0" borderId="0" xfId="47" applyFont="1" applyAlignment="1">
      <alignment vertical="center"/>
    </xf>
    <xf numFmtId="0" fontId="32" fillId="0" borderId="0" xfId="67" applyFont="1" applyAlignment="1">
      <alignment horizontal="left" vertical="center"/>
    </xf>
    <xf numFmtId="0" fontId="9" fillId="0" borderId="0" xfId="47" applyFont="1" applyAlignment="1">
      <alignment vertical="center"/>
    </xf>
    <xf numFmtId="2" fontId="9" fillId="0" borderId="0" xfId="0" applyNumberFormat="1" applyFont="1"/>
    <xf numFmtId="6" fontId="32" fillId="0" borderId="0" xfId="67" applyNumberFormat="1" applyFont="1"/>
    <xf numFmtId="0" fontId="32" fillId="26" borderId="0" xfId="67" applyFont="1" applyFill="1"/>
    <xf numFmtId="0" fontId="32" fillId="0" borderId="0" xfId="67" applyFont="1" applyFill="1"/>
    <xf numFmtId="167" fontId="32" fillId="0" borderId="0" xfId="67" applyNumberFormat="1" applyFont="1"/>
    <xf numFmtId="164" fontId="32" fillId="0" borderId="0" xfId="67" applyNumberFormat="1" applyFont="1"/>
    <xf numFmtId="4" fontId="42" fillId="0" borderId="0" xfId="0" applyNumberFormat="1" applyFont="1"/>
    <xf numFmtId="1" fontId="32" fillId="0" borderId="0" xfId="67" applyNumberFormat="1" applyFont="1"/>
    <xf numFmtId="3" fontId="31" fillId="27" borderId="10" xfId="0" applyNumberFormat="1" applyFont="1" applyFill="1" applyBorder="1" applyAlignment="1">
      <alignment horizontal="right" vertical="center" indent="9"/>
    </xf>
    <xf numFmtId="3" fontId="31" fillId="27" borderId="10" xfId="0" applyNumberFormat="1" applyFont="1" applyFill="1" applyBorder="1" applyAlignment="1">
      <alignment horizontal="right" vertical="center" indent="10"/>
    </xf>
    <xf numFmtId="3" fontId="31" fillId="0" borderId="10" xfId="0" applyNumberFormat="1" applyFont="1" applyFill="1" applyBorder="1" applyAlignment="1">
      <alignment horizontal="right" vertical="center" indent="5"/>
    </xf>
    <xf numFmtId="0" fontId="38" fillId="0" borderId="0" xfId="0" applyFont="1" applyAlignment="1">
      <alignment horizontal="right" vertical="center" indent="1"/>
    </xf>
    <xf numFmtId="0" fontId="9" fillId="0" borderId="0" xfId="0" applyFont="1" applyAlignment="1">
      <alignment horizontal="right" vertical="center" indent="1"/>
    </xf>
    <xf numFmtId="0" fontId="38" fillId="0" borderId="0" xfId="0" applyFont="1" applyAlignment="1">
      <alignment horizontal="right" vertical="center" indent="2"/>
    </xf>
    <xf numFmtId="0" fontId="9" fillId="0" borderId="0" xfId="0" applyFont="1" applyAlignment="1">
      <alignment horizontal="right" vertical="center" indent="2"/>
    </xf>
    <xf numFmtId="0" fontId="38" fillId="0" borderId="20" xfId="0" applyFont="1" applyBorder="1" applyAlignment="1">
      <alignment horizontal="right" vertical="center" indent="3"/>
    </xf>
    <xf numFmtId="0" fontId="9" fillId="0" borderId="20" xfId="0" applyFont="1" applyBorder="1" applyAlignment="1">
      <alignment horizontal="right" vertical="center" indent="3"/>
    </xf>
    <xf numFmtId="0" fontId="9" fillId="0" borderId="22" xfId="0" applyFont="1" applyBorder="1" applyAlignment="1">
      <alignment horizontal="right" vertical="center" indent="1"/>
    </xf>
    <xf numFmtId="0" fontId="9" fillId="0" borderId="21" xfId="0" applyFont="1" applyBorder="1" applyAlignment="1">
      <alignment horizontal="right" vertical="center" indent="1"/>
    </xf>
    <xf numFmtId="0" fontId="9" fillId="0" borderId="21" xfId="0" applyFont="1" applyBorder="1" applyAlignment="1">
      <alignment horizontal="right" vertical="center" indent="2"/>
    </xf>
    <xf numFmtId="0" fontId="9" fillId="0" borderId="19" xfId="0" applyFont="1" applyBorder="1" applyAlignment="1">
      <alignment horizontal="right" vertical="center" indent="3"/>
    </xf>
    <xf numFmtId="0" fontId="38" fillId="0" borderId="12" xfId="0" applyFont="1" applyBorder="1" applyAlignment="1">
      <alignment horizontal="right" vertical="center" indent="2"/>
    </xf>
    <xf numFmtId="0" fontId="38" fillId="0" borderId="12" xfId="0" applyFont="1" applyBorder="1" applyAlignment="1">
      <alignment horizontal="right" vertical="center" indent="1"/>
    </xf>
    <xf numFmtId="0" fontId="38" fillId="27" borderId="23" xfId="66" applyFont="1" applyFill="1" applyBorder="1" applyAlignment="1">
      <alignment vertical="center" wrapText="1"/>
    </xf>
    <xf numFmtId="0" fontId="32" fillId="27" borderId="14" xfId="66" applyFont="1" applyFill="1" applyBorder="1" applyAlignment="1">
      <alignment horizontal="left" vertical="center"/>
    </xf>
    <xf numFmtId="0" fontId="9" fillId="27" borderId="14" xfId="66" applyFont="1" applyFill="1" applyBorder="1" applyAlignment="1">
      <alignment horizontal="left" vertical="center" wrapText="1"/>
    </xf>
    <xf numFmtId="0" fontId="9" fillId="27" borderId="14" xfId="66" applyFont="1" applyFill="1" applyBorder="1" applyAlignment="1">
      <alignment horizontal="left" vertical="center"/>
    </xf>
    <xf numFmtId="0" fontId="38" fillId="0" borderId="23" xfId="0" applyFont="1" applyBorder="1" applyAlignment="1">
      <alignment horizontal="right" vertical="center" indent="1"/>
    </xf>
    <xf numFmtId="0" fontId="38" fillId="0" borderId="25" xfId="0" applyFont="1" applyBorder="1" applyAlignment="1">
      <alignment horizontal="right" vertical="center" indent="5"/>
    </xf>
    <xf numFmtId="0" fontId="9" fillId="0" borderId="14" xfId="0" applyFont="1" applyBorder="1" applyAlignment="1">
      <alignment horizontal="right" vertical="center" indent="1"/>
    </xf>
    <xf numFmtId="0" fontId="9" fillId="0" borderId="20" xfId="0" applyFont="1" applyBorder="1" applyAlignment="1">
      <alignment horizontal="right" vertical="center" indent="5"/>
    </xf>
    <xf numFmtId="0" fontId="38" fillId="0" borderId="14" xfId="0" applyFont="1" applyBorder="1" applyAlignment="1">
      <alignment horizontal="right" vertical="center" indent="1"/>
    </xf>
    <xf numFmtId="0" fontId="38" fillId="0" borderId="20" xfId="0" applyFont="1" applyBorder="1" applyAlignment="1">
      <alignment horizontal="right" vertical="center" indent="5"/>
    </xf>
    <xf numFmtId="0" fontId="9" fillId="0" borderId="19" xfId="0" applyFont="1" applyBorder="1" applyAlignment="1">
      <alignment horizontal="right" vertical="center" indent="5"/>
    </xf>
    <xf numFmtId="0" fontId="38" fillId="0" borderId="25" xfId="0" applyFont="1" applyBorder="1" applyAlignment="1">
      <alignment horizontal="right" vertical="center" indent="2"/>
    </xf>
    <xf numFmtId="0" fontId="9" fillId="0" borderId="20" xfId="0" applyFont="1" applyBorder="1" applyAlignment="1">
      <alignment horizontal="right" vertical="center" indent="2"/>
    </xf>
    <xf numFmtId="0" fontId="38" fillId="0" borderId="20" xfId="0" applyFont="1" applyBorder="1" applyAlignment="1">
      <alignment horizontal="right" vertical="center" indent="2"/>
    </xf>
    <xf numFmtId="0" fontId="9" fillId="0" borderId="19" xfId="0" applyFont="1" applyBorder="1" applyAlignment="1">
      <alignment horizontal="right" vertical="center" indent="2"/>
    </xf>
    <xf numFmtId="0" fontId="38" fillId="0" borderId="25" xfId="0" applyFont="1" applyBorder="1" applyAlignment="1">
      <alignment horizontal="right" vertical="center" indent="1"/>
    </xf>
    <xf numFmtId="0" fontId="9" fillId="0" borderId="20" xfId="0" applyFont="1" applyBorder="1" applyAlignment="1">
      <alignment horizontal="right" vertical="center" indent="1"/>
    </xf>
    <xf numFmtId="0" fontId="38" fillId="0" borderId="20" xfId="0" applyFont="1" applyBorder="1" applyAlignment="1">
      <alignment horizontal="right" vertical="center" indent="1"/>
    </xf>
    <xf numFmtId="0" fontId="9" fillId="0" borderId="19" xfId="0" applyFont="1" applyBorder="1" applyAlignment="1">
      <alignment horizontal="right" vertical="center" indent="1"/>
    </xf>
    <xf numFmtId="0" fontId="32" fillId="0" borderId="0" xfId="67" applyFont="1" applyAlignment="1">
      <alignment horizontal="left" vertical="center" wrapText="1"/>
    </xf>
    <xf numFmtId="0" fontId="32" fillId="0" borderId="0" xfId="67" applyFont="1" applyAlignment="1">
      <alignment horizontal="left" vertical="center"/>
    </xf>
    <xf numFmtId="0" fontId="32" fillId="0" borderId="12" xfId="0" applyFont="1" applyFill="1" applyBorder="1" applyAlignment="1">
      <alignment horizontal="left" vertical="center" wrapText="1"/>
    </xf>
    <xf numFmtId="1" fontId="32" fillId="27" borderId="12" xfId="0" applyNumberFormat="1" applyFont="1" applyFill="1" applyBorder="1" applyAlignment="1">
      <alignment horizontal="right" vertical="center" wrapText="1" indent="9"/>
    </xf>
    <xf numFmtId="1" fontId="35" fillId="27" borderId="12" xfId="0" applyNumberFormat="1" applyFont="1" applyFill="1" applyBorder="1" applyAlignment="1">
      <alignment horizontal="center" vertical="center" wrapText="1"/>
    </xf>
    <xf numFmtId="1" fontId="32" fillId="27" borderId="12" xfId="0" applyNumberFormat="1" applyFont="1" applyFill="1" applyBorder="1" applyAlignment="1">
      <alignment horizontal="center" vertical="center" wrapText="1"/>
    </xf>
    <xf numFmtId="3" fontId="32" fillId="0" borderId="12" xfId="0" applyNumberFormat="1" applyFont="1" applyFill="1" applyBorder="1" applyAlignment="1">
      <alignment horizontal="right" vertical="center" indent="5"/>
    </xf>
    <xf numFmtId="0" fontId="32" fillId="0" borderId="10" xfId="0" applyFont="1" applyFill="1" applyBorder="1" applyAlignment="1">
      <alignment horizontal="left" vertical="center" wrapText="1"/>
    </xf>
    <xf numFmtId="1" fontId="32" fillId="27" borderId="10" xfId="0" applyNumberFormat="1" applyFont="1" applyFill="1" applyBorder="1" applyAlignment="1">
      <alignment horizontal="right" vertical="center" wrapText="1" indent="9"/>
    </xf>
    <xf numFmtId="1" fontId="32" fillId="0" borderId="11" xfId="0" applyNumberFormat="1" applyFont="1" applyFill="1" applyBorder="1" applyAlignment="1">
      <alignment horizontal="right" vertical="center" wrapText="1" indent="5"/>
    </xf>
    <xf numFmtId="1" fontId="32" fillId="0" borderId="12" xfId="0" applyNumberFormat="1" applyFont="1" applyFill="1" applyBorder="1" applyAlignment="1">
      <alignment horizontal="right" vertical="center" wrapText="1" indent="5"/>
    </xf>
    <xf numFmtId="0" fontId="32" fillId="0" borderId="0" xfId="0" applyFont="1" applyFill="1" applyAlignment="1">
      <alignment horizontal="left" vertical="top" wrapText="1"/>
    </xf>
    <xf numFmtId="0" fontId="32" fillId="0" borderId="0" xfId="0" applyFont="1" applyFill="1" applyAlignment="1">
      <alignment horizontal="left" vertical="top"/>
    </xf>
    <xf numFmtId="1" fontId="32" fillId="0" borderId="13" xfId="0" applyNumberFormat="1" applyFont="1" applyFill="1" applyBorder="1" applyAlignment="1">
      <alignment horizontal="right" vertical="center" wrapText="1" indent="5"/>
    </xf>
    <xf numFmtId="0" fontId="32" fillId="0" borderId="11" xfId="0" applyFont="1" applyFill="1" applyBorder="1" applyAlignment="1">
      <alignment vertical="center"/>
    </xf>
    <xf numFmtId="0" fontId="32" fillId="0" borderId="12" xfId="0" applyFont="1" applyFill="1" applyBorder="1" applyAlignment="1">
      <alignment vertical="center"/>
    </xf>
    <xf numFmtId="0" fontId="32" fillId="0" borderId="13" xfId="0" applyFont="1" applyFill="1" applyBorder="1" applyAlignment="1">
      <alignment vertical="center"/>
    </xf>
    <xf numFmtId="0" fontId="38" fillId="0" borderId="0" xfId="66" applyFont="1" applyFill="1" applyAlignment="1">
      <alignment horizontal="left" vertical="center" wrapText="1"/>
    </xf>
    <xf numFmtId="0" fontId="32" fillId="0" borderId="0" xfId="66" applyFont="1" applyAlignment="1">
      <alignment horizontal="left" vertical="center" wrapText="1"/>
    </xf>
    <xf numFmtId="0" fontId="31" fillId="0" borderId="10" xfId="66" applyFont="1" applyBorder="1" applyAlignment="1">
      <alignment horizontal="center" vertical="center" wrapText="1"/>
    </xf>
    <xf numFmtId="0" fontId="31" fillId="0" borderId="0" xfId="66" applyFont="1" applyAlignment="1">
      <alignment horizontal="left" wrapText="1"/>
    </xf>
    <xf numFmtId="0" fontId="32" fillId="0" borderId="0" xfId="66" applyFont="1" applyAlignment="1">
      <alignment horizontal="left" wrapText="1"/>
    </xf>
    <xf numFmtId="0" fontId="31" fillId="0" borderId="23" xfId="66" applyFont="1" applyBorder="1" applyAlignment="1">
      <alignment horizontal="left" vertical="center" wrapText="1"/>
    </xf>
    <xf numFmtId="0" fontId="31" fillId="0" borderId="24" xfId="66" applyFont="1" applyBorder="1" applyAlignment="1">
      <alignment horizontal="left" vertical="center" wrapText="1"/>
    </xf>
    <xf numFmtId="0" fontId="31" fillId="0" borderId="25" xfId="66" applyFont="1" applyBorder="1" applyAlignment="1">
      <alignment horizontal="left" vertical="center" wrapText="1"/>
    </xf>
    <xf numFmtId="0" fontId="31" fillId="0" borderId="22" xfId="66" applyFont="1" applyBorder="1" applyAlignment="1">
      <alignment horizontal="left" vertical="center" wrapText="1"/>
    </xf>
    <xf numFmtId="0" fontId="31" fillId="0" borderId="21" xfId="66" applyFont="1" applyBorder="1" applyAlignment="1">
      <alignment horizontal="left" vertical="center" wrapText="1"/>
    </xf>
    <xf numFmtId="0" fontId="31" fillId="0" borderId="19" xfId="66" applyFont="1" applyBorder="1" applyAlignment="1">
      <alignment horizontal="left" vertical="center" wrapText="1"/>
    </xf>
    <xf numFmtId="164" fontId="32" fillId="0" borderId="10" xfId="66" applyNumberFormat="1" applyFont="1" applyBorder="1" applyAlignment="1">
      <alignment horizontal="center" vertical="center" wrapText="1"/>
    </xf>
    <xf numFmtId="0" fontId="32" fillId="0" borderId="0" xfId="66" applyFont="1" applyBorder="1" applyAlignment="1">
      <alignment wrapText="1"/>
    </xf>
    <xf numFmtId="0" fontId="32" fillId="0" borderId="0" xfId="66" applyFont="1" applyBorder="1" applyAlignment="1">
      <alignment horizontal="left" vertical="top" wrapText="1"/>
    </xf>
    <xf numFmtId="0" fontId="32" fillId="0" borderId="0" xfId="66" applyFont="1" applyAlignment="1">
      <alignment horizontal="left" vertical="top" wrapText="1"/>
    </xf>
    <xf numFmtId="0" fontId="32" fillId="0" borderId="10" xfId="66" applyFont="1" applyBorder="1" applyAlignment="1">
      <alignment horizontal="center" vertical="center" wrapText="1"/>
    </xf>
    <xf numFmtId="0" fontId="32" fillId="0" borderId="10" xfId="66" applyFont="1" applyBorder="1" applyAlignment="1">
      <alignment horizontal="center" vertical="center"/>
    </xf>
    <xf numFmtId="0" fontId="32" fillId="0" borderId="0" xfId="66" applyFont="1" applyBorder="1" applyAlignment="1">
      <alignment horizontal="left" wrapText="1"/>
    </xf>
    <xf numFmtId="0" fontId="32" fillId="0" borderId="0" xfId="66" applyFont="1" applyAlignment="1">
      <alignment wrapText="1"/>
    </xf>
    <xf numFmtId="0" fontId="38" fillId="0" borderId="11" xfId="66" applyFont="1" applyFill="1" applyBorder="1" applyAlignment="1">
      <alignment horizontal="center" vertical="center" textRotation="90" wrapText="1"/>
    </xf>
    <xf numFmtId="0" fontId="38" fillId="0" borderId="12" xfId="66" applyFont="1" applyFill="1" applyBorder="1" applyAlignment="1">
      <alignment horizontal="center" vertical="center" textRotation="90" wrapText="1"/>
    </xf>
    <xf numFmtId="0" fontId="38" fillId="0" borderId="13" xfId="66" applyFont="1" applyFill="1" applyBorder="1" applyAlignment="1">
      <alignment horizontal="center" vertical="center" textRotation="90" wrapText="1"/>
    </xf>
    <xf numFmtId="0" fontId="32" fillId="0" borderId="0" xfId="66" applyFont="1" applyBorder="1" applyAlignment="1">
      <alignment vertical="center" wrapText="1"/>
    </xf>
    <xf numFmtId="0" fontId="9" fillId="0" borderId="0" xfId="66" applyFont="1" applyFill="1" applyBorder="1" applyAlignment="1">
      <alignment vertical="center" wrapText="1" readingOrder="1"/>
    </xf>
    <xf numFmtId="0" fontId="32" fillId="0" borderId="0" xfId="66" applyFont="1" applyBorder="1" applyAlignment="1">
      <alignment vertical="center" wrapText="1" readingOrder="1"/>
    </xf>
    <xf numFmtId="0" fontId="32" fillId="0" borderId="0" xfId="66" applyFont="1" applyFill="1" applyBorder="1" applyAlignment="1">
      <alignment horizontal="center"/>
    </xf>
    <xf numFmtId="0" fontId="31" fillId="0" borderId="10" xfId="66" applyFont="1" applyBorder="1" applyAlignment="1">
      <alignment horizontal="center" wrapText="1"/>
    </xf>
    <xf numFmtId="0" fontId="32" fillId="0" borderId="10" xfId="66" applyFont="1" applyBorder="1" applyAlignment="1">
      <alignment wrapText="1"/>
    </xf>
    <xf numFmtId="0" fontId="31" fillId="0" borderId="10" xfId="66" applyFont="1" applyBorder="1" applyAlignment="1">
      <alignment horizontal="center" vertical="center"/>
    </xf>
    <xf numFmtId="0" fontId="32" fillId="0" borderId="10" xfId="66" applyFont="1" applyBorder="1" applyAlignment="1"/>
    <xf numFmtId="0" fontId="38" fillId="0" borderId="0" xfId="66" applyFont="1" applyFill="1" applyAlignment="1">
      <alignment wrapText="1"/>
    </xf>
    <xf numFmtId="0" fontId="32" fillId="0" borderId="20" xfId="66" applyFont="1" applyFill="1" applyBorder="1" applyAlignment="1">
      <alignment horizontal="center"/>
    </xf>
    <xf numFmtId="0" fontId="32" fillId="0" borderId="21" xfId="66" applyFont="1" applyFill="1" applyBorder="1" applyAlignment="1">
      <alignment horizontal="center"/>
    </xf>
    <xf numFmtId="0" fontId="32" fillId="0" borderId="19" xfId="66" applyFont="1" applyFill="1" applyBorder="1" applyAlignment="1">
      <alignment horizontal="center"/>
    </xf>
    <xf numFmtId="0" fontId="9" fillId="0" borderId="0" xfId="0" applyFont="1" applyAlignment="1">
      <alignment horizontal="left" vertical="center" wrapText="1"/>
    </xf>
    <xf numFmtId="0" fontId="9" fillId="0" borderId="0" xfId="0" applyFont="1" applyAlignment="1">
      <alignment horizontal="left" vertical="center"/>
    </xf>
    <xf numFmtId="0" fontId="32" fillId="0" borderId="16"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15" xfId="0" applyFont="1" applyFill="1" applyBorder="1" applyAlignment="1">
      <alignment horizontal="center" vertical="center"/>
    </xf>
    <xf numFmtId="0" fontId="31" fillId="0" borderId="0" xfId="0" applyFont="1" applyFill="1" applyAlignment="1">
      <alignment horizontal="left" vertical="center" wrapText="1"/>
    </xf>
    <xf numFmtId="0" fontId="31" fillId="0" borderId="0" xfId="0" applyFont="1" applyFill="1" applyAlignment="1">
      <alignment horizontal="left" vertical="center"/>
    </xf>
    <xf numFmtId="166" fontId="32" fillId="0" borderId="0" xfId="0" applyNumberFormat="1" applyFont="1" applyFill="1" applyBorder="1" applyAlignment="1">
      <alignment horizontal="left" vertical="top" wrapText="1"/>
    </xf>
    <xf numFmtId="166" fontId="32" fillId="0" borderId="0" xfId="0" applyNumberFormat="1" applyFont="1" applyFill="1" applyBorder="1" applyAlignment="1">
      <alignment horizontal="left" vertical="top"/>
    </xf>
  </cellXfs>
  <cellStyles count="69">
    <cellStyle name="20 % - Accent1 2" xfId="4" xr:uid="{00000000-0005-0000-0000-000000000000}"/>
    <cellStyle name="20 % - Accent2 2" xfId="5" xr:uid="{00000000-0005-0000-0000-000001000000}"/>
    <cellStyle name="20 % - Accent3 2" xfId="6" xr:uid="{00000000-0005-0000-0000-000002000000}"/>
    <cellStyle name="20 % - Accent4 2" xfId="7" xr:uid="{00000000-0005-0000-0000-000003000000}"/>
    <cellStyle name="20 % - Accent5 2" xfId="8" xr:uid="{00000000-0005-0000-0000-000004000000}"/>
    <cellStyle name="20 % - Accent6 2" xfId="9" xr:uid="{00000000-0005-0000-0000-000005000000}"/>
    <cellStyle name="40 % - Accent1 2" xfId="10" xr:uid="{00000000-0005-0000-0000-000006000000}"/>
    <cellStyle name="40 % - Accent2 2" xfId="11" xr:uid="{00000000-0005-0000-0000-000007000000}"/>
    <cellStyle name="40 % - Accent3 2" xfId="12" xr:uid="{00000000-0005-0000-0000-000008000000}"/>
    <cellStyle name="40 % - Accent4 2" xfId="13" xr:uid="{00000000-0005-0000-0000-000009000000}"/>
    <cellStyle name="40 % - Accent5 2" xfId="14" xr:uid="{00000000-0005-0000-0000-00000A000000}"/>
    <cellStyle name="40 % - Accent6 2" xfId="15" xr:uid="{00000000-0005-0000-0000-00000B000000}"/>
    <cellStyle name="60 % - Accent1 2" xfId="16" xr:uid="{00000000-0005-0000-0000-00000C000000}"/>
    <cellStyle name="60 % - Accent2 2" xfId="17" xr:uid="{00000000-0005-0000-0000-00000D000000}"/>
    <cellStyle name="60 % - Accent3 2" xfId="18" xr:uid="{00000000-0005-0000-0000-00000E000000}"/>
    <cellStyle name="60 % - Accent4 2" xfId="19" xr:uid="{00000000-0005-0000-0000-00000F000000}"/>
    <cellStyle name="60 % - Accent5 2" xfId="20" xr:uid="{00000000-0005-0000-0000-000010000000}"/>
    <cellStyle name="60 %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Avertissement 2" xfId="28" xr:uid="{00000000-0005-0000-0000-000018000000}"/>
    <cellStyle name="Calcul 2" xfId="29" xr:uid="{00000000-0005-0000-0000-000019000000}"/>
    <cellStyle name="Cellule liée 2" xfId="30" xr:uid="{00000000-0005-0000-0000-00001A000000}"/>
    <cellStyle name="Commentaire 2" xfId="31" xr:uid="{00000000-0005-0000-0000-00001B000000}"/>
    <cellStyle name="Commentaire 2 2" xfId="60" xr:uid="{00000000-0005-0000-0000-00001C000000}"/>
    <cellStyle name="Entrée 2" xfId="32" xr:uid="{00000000-0005-0000-0000-00001D000000}"/>
    <cellStyle name="Euro" xfId="1" xr:uid="{00000000-0005-0000-0000-00001E000000}"/>
    <cellStyle name="Euro 2" xfId="33" xr:uid="{00000000-0005-0000-0000-00001F000000}"/>
    <cellStyle name="Euro 2 2" xfId="61" xr:uid="{00000000-0005-0000-0000-000020000000}"/>
    <cellStyle name="Euro 2 3" xfId="55" xr:uid="{00000000-0005-0000-0000-000021000000}"/>
    <cellStyle name="Euro 3" xfId="51" xr:uid="{00000000-0005-0000-0000-000022000000}"/>
    <cellStyle name="Euro 3 2" xfId="64" xr:uid="{00000000-0005-0000-0000-000023000000}"/>
    <cellStyle name="Euro 3 3" xfId="54" xr:uid="{00000000-0005-0000-0000-000024000000}"/>
    <cellStyle name="Euro 4" xfId="59" xr:uid="{00000000-0005-0000-0000-000025000000}"/>
    <cellStyle name="Euro 5" xfId="52" xr:uid="{00000000-0005-0000-0000-000026000000}"/>
    <cellStyle name="Insatisfaisant 2" xfId="34" xr:uid="{00000000-0005-0000-0000-000027000000}"/>
    <cellStyle name="Neutre 2" xfId="35" xr:uid="{00000000-0005-0000-0000-000028000000}"/>
    <cellStyle name="Normal" xfId="0" builtinId="0"/>
    <cellStyle name="Normal 2" xfId="47" xr:uid="{00000000-0005-0000-0000-00002A000000}"/>
    <cellStyle name="Normal 2 2" xfId="48" xr:uid="{00000000-0005-0000-0000-00002B000000}"/>
    <cellStyle name="Normal 2 2 2" xfId="62" xr:uid="{00000000-0005-0000-0000-00002C000000}"/>
    <cellStyle name="Normal 2 2 3" xfId="56" xr:uid="{00000000-0005-0000-0000-00002D000000}"/>
    <cellStyle name="Normal 3" xfId="49" xr:uid="{00000000-0005-0000-0000-00002E000000}"/>
    <cellStyle name="Normal 3 2" xfId="57" xr:uid="{00000000-0005-0000-0000-00002F000000}"/>
    <cellStyle name="Normal 4" xfId="50" xr:uid="{00000000-0005-0000-0000-000030000000}"/>
    <cellStyle name="Normal 4 2" xfId="63" xr:uid="{00000000-0005-0000-0000-000031000000}"/>
    <cellStyle name="Normal 4 3" xfId="58" xr:uid="{00000000-0005-0000-0000-000032000000}"/>
    <cellStyle name="Normal 4 4" xfId="65" xr:uid="{00000000-0005-0000-0000-000033000000}"/>
    <cellStyle name="Normal 4 4 2" xfId="67" xr:uid="{00000000-0005-0000-0000-000034000000}"/>
    <cellStyle name="Normal 5" xfId="53" xr:uid="{00000000-0005-0000-0000-000035000000}"/>
    <cellStyle name="Normal 6" xfId="66" xr:uid="{00000000-0005-0000-0000-000036000000}"/>
    <cellStyle name="Normal_API CNAF 31.12.96 METR (5)" xfId="2" xr:uid="{00000000-0005-0000-0000-000037000000}"/>
    <cellStyle name="Normal_CAFMAS4B" xfId="3" xr:uid="{00000000-0005-0000-0000-000038000000}"/>
    <cellStyle name="Normal_Feuil1" xfId="68" xr:uid="{00000000-0005-0000-0000-000039000000}"/>
    <cellStyle name="Pourcentage 2" xfId="36" xr:uid="{00000000-0005-0000-0000-00003A000000}"/>
    <cellStyle name="Satisfaisant 2" xfId="37" xr:uid="{00000000-0005-0000-0000-00003B000000}"/>
    <cellStyle name="Sortie 2" xfId="38" xr:uid="{00000000-0005-0000-0000-00003C000000}"/>
    <cellStyle name="Texte explicatif 2" xfId="39" xr:uid="{00000000-0005-0000-0000-00003D000000}"/>
    <cellStyle name="Titre 2" xfId="40" xr:uid="{00000000-0005-0000-0000-00003E000000}"/>
    <cellStyle name="Titre 1 2" xfId="41" xr:uid="{00000000-0005-0000-0000-00003F000000}"/>
    <cellStyle name="Titre 2 2" xfId="42" xr:uid="{00000000-0005-0000-0000-000040000000}"/>
    <cellStyle name="Titre 3 2" xfId="43" xr:uid="{00000000-0005-0000-0000-000041000000}"/>
    <cellStyle name="Titre 4 2" xfId="44" xr:uid="{00000000-0005-0000-0000-000042000000}"/>
    <cellStyle name="Total 2" xfId="45" xr:uid="{00000000-0005-0000-0000-000043000000}"/>
    <cellStyle name="Vérification 2" xfId="46" xr:uid="{00000000-0005-0000-0000-00004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03"/>
  <sheetViews>
    <sheetView showGridLines="0" topLeftCell="H37" workbookViewId="0">
      <selection activeCell="M46" sqref="M46:U54"/>
    </sheetView>
  </sheetViews>
  <sheetFormatPr baseColWidth="10" defaultColWidth="11.453125" defaultRowHeight="10" x14ac:dyDescent="0.2"/>
  <cols>
    <col min="1" max="1" width="47" style="119" customWidth="1"/>
    <col min="2" max="3" width="14.453125" style="119" customWidth="1"/>
    <col min="4" max="4" width="5.453125" style="119" customWidth="1"/>
    <col min="5" max="5" width="14.81640625" style="119" customWidth="1"/>
    <col min="6" max="6" width="12.453125" style="119" bestFit="1" customWidth="1"/>
    <col min="7" max="7" width="14.453125" style="119" customWidth="1"/>
    <col min="8" max="10" width="11.453125" style="119"/>
    <col min="11" max="11" width="11.81640625" style="119" bestFit="1" customWidth="1"/>
    <col min="12" max="16384" width="11.453125" style="119"/>
  </cols>
  <sheetData>
    <row r="1" spans="1:11" s="114" customFormat="1" ht="31.5" customHeight="1" x14ac:dyDescent="0.25">
      <c r="H1" s="115" t="s">
        <v>315</v>
      </c>
    </row>
    <row r="2" spans="1:11" ht="10.5" x14ac:dyDescent="0.25">
      <c r="A2" s="116" t="s">
        <v>230</v>
      </c>
      <c r="B2" s="117">
        <v>553.16</v>
      </c>
      <c r="C2" s="117">
        <v>995.69</v>
      </c>
      <c r="D2" s="118"/>
      <c r="E2" s="119" t="s">
        <v>231</v>
      </c>
      <c r="I2" s="119" t="s">
        <v>232</v>
      </c>
      <c r="J2" s="120">
        <f>29.101*B2/100</f>
        <v>160.97509159999998</v>
      </c>
      <c r="K2" s="120"/>
    </row>
    <row r="3" spans="1:11" ht="10.5" x14ac:dyDescent="0.25">
      <c r="E3" s="121">
        <v>10.15</v>
      </c>
    </row>
    <row r="4" spans="1:11" ht="10.5" x14ac:dyDescent="0.2">
      <c r="C4" s="122"/>
      <c r="E4" s="123">
        <f>59*E3</f>
        <v>598.85</v>
      </c>
      <c r="F4" s="124">
        <f>E3*35</f>
        <v>355.25</v>
      </c>
      <c r="I4" s="125"/>
    </row>
    <row r="5" spans="1:11" x14ac:dyDescent="0.2">
      <c r="A5" s="126"/>
      <c r="E5" s="123">
        <f>120*E3</f>
        <v>1218</v>
      </c>
      <c r="F5" s="124">
        <f>F4*4</f>
        <v>1421</v>
      </c>
      <c r="I5" s="127" t="s">
        <v>272</v>
      </c>
    </row>
    <row r="6" spans="1:11" x14ac:dyDescent="0.2">
      <c r="A6" s="128"/>
      <c r="E6" s="129">
        <f>1.2*E3</f>
        <v>12.18</v>
      </c>
      <c r="G6" s="119" t="s">
        <v>233</v>
      </c>
      <c r="H6" s="119" t="s">
        <v>250</v>
      </c>
      <c r="J6" s="119">
        <v>15</v>
      </c>
    </row>
    <row r="7" spans="1:11" ht="10.5" x14ac:dyDescent="0.2">
      <c r="A7" s="118"/>
      <c r="E7" s="129"/>
      <c r="G7" s="119" t="s">
        <v>251</v>
      </c>
      <c r="I7" s="119" t="s">
        <v>252</v>
      </c>
    </row>
    <row r="8" spans="1:11" ht="12" x14ac:dyDescent="0.2">
      <c r="A8" s="51"/>
      <c r="B8" s="130" t="s">
        <v>225</v>
      </c>
      <c r="C8" s="130" t="s">
        <v>225</v>
      </c>
      <c r="D8" s="131"/>
      <c r="F8" s="119" t="s">
        <v>217</v>
      </c>
      <c r="G8" s="119" t="s">
        <v>234</v>
      </c>
      <c r="H8" s="119" t="s">
        <v>311</v>
      </c>
      <c r="I8" s="119" t="s">
        <v>234</v>
      </c>
      <c r="J8" s="119" t="s">
        <v>311</v>
      </c>
    </row>
    <row r="9" spans="1:11" x14ac:dyDescent="0.2">
      <c r="A9" s="119">
        <v>0</v>
      </c>
      <c r="B9" s="132">
        <f>MAX(0,IF((A9+$B$5+$B$4)&lt;$B$2,0.61*A9,$B$2-0.39*A9-$B$4-$B$5)+MAX(0,IF(A9&lt;$E$4,0,IF(A9&lt;$E$5,160.98*(A9-$E$4)/($E$5-$E$4),IF(A9&lt;$E$3,160.98,160.98)))))</f>
        <v>0</v>
      </c>
      <c r="C9" s="122">
        <f>MAX(0,IF((A9+$C$5+$C$4)&lt;$C$2,0.61*A9,$C$2-0.39*A9-$C$4-$C$5)+MAX(0,IF(A9&lt;$E$4,0,IF(A9&lt;$E$5,160.98*(A9-$E$4)/($E$5-$E$4),IF(A9&lt;$E$3,160.49,160.98)))))</f>
        <v>0</v>
      </c>
      <c r="D9" s="129"/>
      <c r="F9" s="119">
        <f>(A9&gt;$E$4)*(A9&lt;$E$5)*(A9-$E$4)/($E$5-$E$4)*$J$2+(A9&gt;=$E$5)*$J$2</f>
        <v>0</v>
      </c>
      <c r="G9" s="119">
        <f>MAX(0,$B$2+0.61*A9+F9-MAX($B$2,A9))</f>
        <v>0</v>
      </c>
      <c r="H9" s="119">
        <f>MAX(0,$C$2+0.61*A9+F9-MAX($C$2,A9))</f>
        <v>0</v>
      </c>
      <c r="I9" s="119">
        <f>G9*(G9&gt;$J$6)</f>
        <v>0</v>
      </c>
      <c r="J9" s="119">
        <f>H9*(H9&gt;$J$6)</f>
        <v>0</v>
      </c>
    </row>
    <row r="10" spans="1:11" x14ac:dyDescent="0.2">
      <c r="A10" s="119">
        <v>5</v>
      </c>
      <c r="B10" s="132">
        <f t="shared" ref="B10:B73" si="0">MAX(0,IF((A10+$B$5+$B$4)&lt;$B$2,0.61*A10,$B$2-0.39*A10-$B$4-$B$5)+MAX(0,IF(A10&lt;$E$4,0,IF(A10&lt;$E$5,160.98*(A10-$E$4)/($E$5-$E$4),IF(A10&lt;$E$3,160.98,160.98)))))</f>
        <v>3.05</v>
      </c>
      <c r="C10" s="122">
        <f t="shared" ref="C10:C73" si="1">MAX(0,IF((A10+$C$5+$C$4)&lt;$C$2,0.61*A10,$C$2-0.39*A10-$C$4-$C$5)+MAX(0,IF(A10&lt;$E$4,0,IF(A10&lt;$E$5,160.98*(A10-$E$4)/($E$5-$E$4),IF(A10&lt;$E$3,160.49,160.98)))))</f>
        <v>3.05</v>
      </c>
      <c r="D10" s="129"/>
      <c r="F10" s="119">
        <f t="shared" ref="F10:F73" si="2">(A10&gt;$E$4)*(A10&lt;$E$5)*(A10-$E$4)/($E$5-$E$4)*$J$2+(A10&gt;=$E$5)*$J$2</f>
        <v>0</v>
      </c>
      <c r="G10" s="119">
        <f t="shared" ref="G10:G73" si="3">MAX(0,$B$2+0.61*A10+F10-MAX($B$2,A10))</f>
        <v>3.0499999999999545</v>
      </c>
      <c r="H10" s="119">
        <f t="shared" ref="H10:H73" si="4">MAX(0,$C$2+0.61*A10+F10-MAX($C$2,A10))</f>
        <v>3.0499999999999545</v>
      </c>
      <c r="I10" s="119">
        <f t="shared" ref="I10:J73" si="5">G10*(G10&gt;$J$6)</f>
        <v>0</v>
      </c>
      <c r="J10" s="119">
        <f t="shared" si="5"/>
        <v>0</v>
      </c>
    </row>
    <row r="11" spans="1:11" x14ac:dyDescent="0.2">
      <c r="A11" s="119">
        <f>A10+5</f>
        <v>10</v>
      </c>
      <c r="B11" s="132">
        <f t="shared" si="0"/>
        <v>6.1</v>
      </c>
      <c r="C11" s="122">
        <f t="shared" si="1"/>
        <v>6.1</v>
      </c>
      <c r="D11" s="129"/>
      <c r="F11" s="119">
        <f t="shared" si="2"/>
        <v>0</v>
      </c>
      <c r="G11" s="119">
        <f t="shared" si="3"/>
        <v>6.1000000000000227</v>
      </c>
      <c r="H11" s="119">
        <f t="shared" si="4"/>
        <v>6.1000000000000227</v>
      </c>
      <c r="I11" s="119">
        <f t="shared" si="5"/>
        <v>0</v>
      </c>
      <c r="J11" s="119">
        <f t="shared" si="5"/>
        <v>0</v>
      </c>
    </row>
    <row r="12" spans="1:11" x14ac:dyDescent="0.2">
      <c r="A12" s="119">
        <f t="shared" ref="A12:A75" si="6">A11+5</f>
        <v>15</v>
      </c>
      <c r="B12" s="132">
        <f t="shared" si="0"/>
        <v>9.15</v>
      </c>
      <c r="C12" s="122">
        <f t="shared" si="1"/>
        <v>9.15</v>
      </c>
      <c r="D12" s="129"/>
      <c r="F12" s="119">
        <f t="shared" si="2"/>
        <v>0</v>
      </c>
      <c r="G12" s="119">
        <f t="shared" si="3"/>
        <v>9.1499999999999773</v>
      </c>
      <c r="H12" s="119">
        <f t="shared" si="4"/>
        <v>9.1499999999999773</v>
      </c>
      <c r="I12" s="119">
        <f t="shared" si="5"/>
        <v>0</v>
      </c>
      <c r="J12" s="119">
        <f t="shared" si="5"/>
        <v>0</v>
      </c>
    </row>
    <row r="13" spans="1:11" x14ac:dyDescent="0.2">
      <c r="A13" s="119">
        <f t="shared" si="6"/>
        <v>20</v>
      </c>
      <c r="B13" s="132">
        <f t="shared" si="0"/>
        <v>12.2</v>
      </c>
      <c r="C13" s="122">
        <f t="shared" si="1"/>
        <v>12.2</v>
      </c>
      <c r="D13" s="129"/>
      <c r="F13" s="119">
        <f t="shared" si="2"/>
        <v>0</v>
      </c>
      <c r="G13" s="119">
        <f t="shared" si="3"/>
        <v>12.200000000000045</v>
      </c>
      <c r="H13" s="119">
        <f t="shared" si="4"/>
        <v>12.200000000000045</v>
      </c>
      <c r="I13" s="119">
        <f t="shared" si="5"/>
        <v>0</v>
      </c>
      <c r="J13" s="119">
        <f t="shared" si="5"/>
        <v>0</v>
      </c>
    </row>
    <row r="14" spans="1:11" x14ac:dyDescent="0.2">
      <c r="A14" s="119">
        <f t="shared" si="6"/>
        <v>25</v>
      </c>
      <c r="B14" s="132">
        <f t="shared" si="0"/>
        <v>15.25</v>
      </c>
      <c r="C14" s="122">
        <f t="shared" si="1"/>
        <v>15.25</v>
      </c>
      <c r="D14" s="129"/>
      <c r="F14" s="119">
        <f t="shared" si="2"/>
        <v>0</v>
      </c>
      <c r="G14" s="119">
        <f t="shared" si="3"/>
        <v>15.25</v>
      </c>
      <c r="H14" s="119">
        <f t="shared" si="4"/>
        <v>15.25</v>
      </c>
      <c r="I14" s="119">
        <f t="shared" si="5"/>
        <v>15.25</v>
      </c>
      <c r="J14" s="119">
        <f t="shared" si="5"/>
        <v>15.25</v>
      </c>
    </row>
    <row r="15" spans="1:11" x14ac:dyDescent="0.2">
      <c r="A15" s="119">
        <f t="shared" si="6"/>
        <v>30</v>
      </c>
      <c r="B15" s="132">
        <f t="shared" si="0"/>
        <v>18.3</v>
      </c>
      <c r="C15" s="122">
        <f t="shared" si="1"/>
        <v>18.3</v>
      </c>
      <c r="D15" s="129"/>
      <c r="F15" s="119">
        <f t="shared" si="2"/>
        <v>0</v>
      </c>
      <c r="G15" s="119">
        <f t="shared" si="3"/>
        <v>18.299999999999955</v>
      </c>
      <c r="H15" s="119">
        <f t="shared" si="4"/>
        <v>18.299999999999955</v>
      </c>
      <c r="I15" s="119">
        <f t="shared" si="5"/>
        <v>18.299999999999955</v>
      </c>
      <c r="J15" s="119">
        <f t="shared" si="5"/>
        <v>18.299999999999955</v>
      </c>
    </row>
    <row r="16" spans="1:11" x14ac:dyDescent="0.2">
      <c r="A16" s="119">
        <f t="shared" si="6"/>
        <v>35</v>
      </c>
      <c r="B16" s="132">
        <f t="shared" si="0"/>
        <v>21.349999999999998</v>
      </c>
      <c r="C16" s="122">
        <f t="shared" si="1"/>
        <v>21.349999999999998</v>
      </c>
      <c r="D16" s="129"/>
      <c r="F16" s="119">
        <f t="shared" si="2"/>
        <v>0</v>
      </c>
      <c r="G16" s="119">
        <f t="shared" si="3"/>
        <v>21.350000000000023</v>
      </c>
      <c r="H16" s="119">
        <f t="shared" si="4"/>
        <v>21.350000000000023</v>
      </c>
      <c r="I16" s="119">
        <f t="shared" si="5"/>
        <v>21.350000000000023</v>
      </c>
      <c r="J16" s="119">
        <f t="shared" si="5"/>
        <v>21.350000000000023</v>
      </c>
    </row>
    <row r="17" spans="1:10" x14ac:dyDescent="0.2">
      <c r="A17" s="119">
        <f t="shared" si="6"/>
        <v>40</v>
      </c>
      <c r="B17" s="132">
        <f t="shared" si="0"/>
        <v>24.4</v>
      </c>
      <c r="C17" s="122">
        <f t="shared" si="1"/>
        <v>24.4</v>
      </c>
      <c r="D17" s="129"/>
      <c r="F17" s="119">
        <f t="shared" si="2"/>
        <v>0</v>
      </c>
      <c r="G17" s="119">
        <f t="shared" si="3"/>
        <v>24.399999999999977</v>
      </c>
      <c r="H17" s="119">
        <f t="shared" si="4"/>
        <v>24.399999999999977</v>
      </c>
      <c r="I17" s="119">
        <f t="shared" si="5"/>
        <v>24.399999999999977</v>
      </c>
      <c r="J17" s="119">
        <f t="shared" si="5"/>
        <v>24.399999999999977</v>
      </c>
    </row>
    <row r="18" spans="1:10" x14ac:dyDescent="0.2">
      <c r="A18" s="119">
        <f t="shared" si="6"/>
        <v>45</v>
      </c>
      <c r="B18" s="132">
        <f t="shared" si="0"/>
        <v>27.45</v>
      </c>
      <c r="C18" s="122">
        <f t="shared" si="1"/>
        <v>27.45</v>
      </c>
      <c r="D18" s="129"/>
      <c r="F18" s="119">
        <f t="shared" si="2"/>
        <v>0</v>
      </c>
      <c r="G18" s="119">
        <f t="shared" si="3"/>
        <v>27.450000000000045</v>
      </c>
      <c r="H18" s="119">
        <f t="shared" si="4"/>
        <v>27.450000000000045</v>
      </c>
      <c r="I18" s="119">
        <f t="shared" si="5"/>
        <v>27.450000000000045</v>
      </c>
      <c r="J18" s="119">
        <f t="shared" si="5"/>
        <v>27.450000000000045</v>
      </c>
    </row>
    <row r="19" spans="1:10" x14ac:dyDescent="0.2">
      <c r="A19" s="119">
        <f t="shared" si="6"/>
        <v>50</v>
      </c>
      <c r="B19" s="132">
        <f t="shared" si="0"/>
        <v>30.5</v>
      </c>
      <c r="C19" s="122">
        <f t="shared" si="1"/>
        <v>30.5</v>
      </c>
      <c r="D19" s="129"/>
      <c r="F19" s="119">
        <f t="shared" si="2"/>
        <v>0</v>
      </c>
      <c r="G19" s="119">
        <f t="shared" si="3"/>
        <v>30.5</v>
      </c>
      <c r="H19" s="119">
        <f t="shared" si="4"/>
        <v>30.5</v>
      </c>
      <c r="I19" s="119">
        <f t="shared" si="5"/>
        <v>30.5</v>
      </c>
      <c r="J19" s="119">
        <f t="shared" si="5"/>
        <v>30.5</v>
      </c>
    </row>
    <row r="20" spans="1:10" x14ac:dyDescent="0.2">
      <c r="A20" s="119">
        <f t="shared" si="6"/>
        <v>55</v>
      </c>
      <c r="B20" s="132">
        <f t="shared" si="0"/>
        <v>33.549999999999997</v>
      </c>
      <c r="C20" s="122">
        <f t="shared" si="1"/>
        <v>33.549999999999997</v>
      </c>
      <c r="D20" s="129"/>
      <c r="F20" s="119">
        <f t="shared" si="2"/>
        <v>0</v>
      </c>
      <c r="G20" s="119">
        <f t="shared" si="3"/>
        <v>33.549999999999955</v>
      </c>
      <c r="H20" s="119">
        <f t="shared" si="4"/>
        <v>33.549999999999955</v>
      </c>
      <c r="I20" s="119">
        <f t="shared" si="5"/>
        <v>33.549999999999955</v>
      </c>
      <c r="J20" s="119">
        <f t="shared" si="5"/>
        <v>33.549999999999955</v>
      </c>
    </row>
    <row r="21" spans="1:10" x14ac:dyDescent="0.2">
      <c r="A21" s="119">
        <f t="shared" si="6"/>
        <v>60</v>
      </c>
      <c r="B21" s="132">
        <f t="shared" si="0"/>
        <v>36.6</v>
      </c>
      <c r="C21" s="122">
        <f t="shared" si="1"/>
        <v>36.6</v>
      </c>
      <c r="D21" s="129"/>
      <c r="F21" s="119">
        <f t="shared" si="2"/>
        <v>0</v>
      </c>
      <c r="G21" s="119">
        <f t="shared" si="3"/>
        <v>36.600000000000023</v>
      </c>
      <c r="H21" s="119">
        <f t="shared" si="4"/>
        <v>36.599999999999909</v>
      </c>
      <c r="I21" s="119">
        <f t="shared" si="5"/>
        <v>36.600000000000023</v>
      </c>
      <c r="J21" s="119">
        <f t="shared" si="5"/>
        <v>36.599999999999909</v>
      </c>
    </row>
    <row r="22" spans="1:10" x14ac:dyDescent="0.2">
      <c r="A22" s="119">
        <f t="shared" si="6"/>
        <v>65</v>
      </c>
      <c r="B22" s="132">
        <f t="shared" si="0"/>
        <v>39.65</v>
      </c>
      <c r="C22" s="122">
        <f t="shared" si="1"/>
        <v>39.65</v>
      </c>
      <c r="D22" s="129"/>
      <c r="F22" s="119">
        <f t="shared" si="2"/>
        <v>0</v>
      </c>
      <c r="G22" s="119">
        <f t="shared" si="3"/>
        <v>39.649999999999977</v>
      </c>
      <c r="H22" s="119">
        <f t="shared" si="4"/>
        <v>39.650000000000091</v>
      </c>
      <c r="I22" s="119">
        <f t="shared" si="5"/>
        <v>39.649999999999977</v>
      </c>
      <c r="J22" s="119">
        <f t="shared" si="5"/>
        <v>39.650000000000091</v>
      </c>
    </row>
    <row r="23" spans="1:10" x14ac:dyDescent="0.2">
      <c r="A23" s="119">
        <f t="shared" si="6"/>
        <v>70</v>
      </c>
      <c r="B23" s="132">
        <f t="shared" si="0"/>
        <v>42.699999999999996</v>
      </c>
      <c r="C23" s="122">
        <f t="shared" si="1"/>
        <v>42.699999999999996</v>
      </c>
      <c r="D23" s="129"/>
      <c r="F23" s="119">
        <f t="shared" si="2"/>
        <v>0</v>
      </c>
      <c r="G23" s="119">
        <f t="shared" si="3"/>
        <v>42.700000000000045</v>
      </c>
      <c r="H23" s="119">
        <f t="shared" si="4"/>
        <v>42.700000000000045</v>
      </c>
      <c r="I23" s="119">
        <f t="shared" si="5"/>
        <v>42.700000000000045</v>
      </c>
      <c r="J23" s="119">
        <f t="shared" si="5"/>
        <v>42.700000000000045</v>
      </c>
    </row>
    <row r="24" spans="1:10" x14ac:dyDescent="0.2">
      <c r="A24" s="119">
        <f t="shared" si="6"/>
        <v>75</v>
      </c>
      <c r="B24" s="132">
        <f t="shared" si="0"/>
        <v>45.75</v>
      </c>
      <c r="C24" s="122">
        <f t="shared" si="1"/>
        <v>45.75</v>
      </c>
      <c r="D24" s="129"/>
      <c r="F24" s="119">
        <f t="shared" si="2"/>
        <v>0</v>
      </c>
      <c r="G24" s="119">
        <f t="shared" si="3"/>
        <v>45.75</v>
      </c>
      <c r="H24" s="119">
        <f t="shared" si="4"/>
        <v>45.75</v>
      </c>
      <c r="I24" s="119">
        <f t="shared" si="5"/>
        <v>45.75</v>
      </c>
      <c r="J24" s="119">
        <f t="shared" si="5"/>
        <v>45.75</v>
      </c>
    </row>
    <row r="25" spans="1:10" x14ac:dyDescent="0.2">
      <c r="A25" s="119">
        <f t="shared" si="6"/>
        <v>80</v>
      </c>
      <c r="B25" s="132">
        <f t="shared" si="0"/>
        <v>48.8</v>
      </c>
      <c r="C25" s="122">
        <f t="shared" si="1"/>
        <v>48.8</v>
      </c>
      <c r="D25" s="129"/>
      <c r="F25" s="119">
        <f t="shared" si="2"/>
        <v>0</v>
      </c>
      <c r="G25" s="119">
        <f t="shared" si="3"/>
        <v>48.799999999999955</v>
      </c>
      <c r="H25" s="119">
        <f t="shared" si="4"/>
        <v>48.799999999999955</v>
      </c>
      <c r="I25" s="119">
        <f t="shared" si="5"/>
        <v>48.799999999999955</v>
      </c>
      <c r="J25" s="119">
        <f t="shared" si="5"/>
        <v>48.799999999999955</v>
      </c>
    </row>
    <row r="26" spans="1:10" x14ac:dyDescent="0.2">
      <c r="A26" s="119">
        <f t="shared" si="6"/>
        <v>85</v>
      </c>
      <c r="B26" s="132">
        <f t="shared" si="0"/>
        <v>51.85</v>
      </c>
      <c r="C26" s="122">
        <f t="shared" si="1"/>
        <v>51.85</v>
      </c>
      <c r="D26" s="129"/>
      <c r="F26" s="119">
        <f t="shared" si="2"/>
        <v>0</v>
      </c>
      <c r="G26" s="119">
        <f t="shared" si="3"/>
        <v>51.850000000000023</v>
      </c>
      <c r="H26" s="119">
        <f t="shared" si="4"/>
        <v>51.849999999999909</v>
      </c>
      <c r="I26" s="119">
        <f t="shared" si="5"/>
        <v>51.850000000000023</v>
      </c>
      <c r="J26" s="119">
        <f t="shared" si="5"/>
        <v>51.849999999999909</v>
      </c>
    </row>
    <row r="27" spans="1:10" x14ac:dyDescent="0.2">
      <c r="A27" s="119">
        <f t="shared" si="6"/>
        <v>90</v>
      </c>
      <c r="B27" s="132">
        <f t="shared" si="0"/>
        <v>54.9</v>
      </c>
      <c r="C27" s="122">
        <f t="shared" si="1"/>
        <v>54.9</v>
      </c>
      <c r="D27" s="129"/>
      <c r="F27" s="119">
        <f t="shared" si="2"/>
        <v>0</v>
      </c>
      <c r="G27" s="119">
        <f t="shared" si="3"/>
        <v>54.899999999999977</v>
      </c>
      <c r="H27" s="119">
        <f t="shared" si="4"/>
        <v>54.900000000000091</v>
      </c>
      <c r="I27" s="119">
        <f t="shared" si="5"/>
        <v>54.899999999999977</v>
      </c>
      <c r="J27" s="119">
        <f t="shared" si="5"/>
        <v>54.900000000000091</v>
      </c>
    </row>
    <row r="28" spans="1:10" x14ac:dyDescent="0.2">
      <c r="A28" s="119">
        <f t="shared" si="6"/>
        <v>95</v>
      </c>
      <c r="B28" s="132">
        <f t="shared" si="0"/>
        <v>57.949999999999996</v>
      </c>
      <c r="C28" s="122">
        <f t="shared" si="1"/>
        <v>57.949999999999996</v>
      </c>
      <c r="D28" s="129"/>
      <c r="F28" s="119">
        <f t="shared" si="2"/>
        <v>0</v>
      </c>
      <c r="G28" s="119">
        <f t="shared" si="3"/>
        <v>57.950000000000045</v>
      </c>
      <c r="H28" s="119">
        <f t="shared" si="4"/>
        <v>57.950000000000045</v>
      </c>
      <c r="I28" s="119">
        <f t="shared" si="5"/>
        <v>57.950000000000045</v>
      </c>
      <c r="J28" s="119">
        <f t="shared" si="5"/>
        <v>57.950000000000045</v>
      </c>
    </row>
    <row r="29" spans="1:10" x14ac:dyDescent="0.2">
      <c r="A29" s="119">
        <f t="shared" si="6"/>
        <v>100</v>
      </c>
      <c r="B29" s="132">
        <f t="shared" si="0"/>
        <v>61</v>
      </c>
      <c r="C29" s="122">
        <f t="shared" si="1"/>
        <v>61</v>
      </c>
      <c r="D29" s="129"/>
      <c r="F29" s="119">
        <f t="shared" si="2"/>
        <v>0</v>
      </c>
      <c r="G29" s="119">
        <f t="shared" si="3"/>
        <v>61</v>
      </c>
      <c r="H29" s="119">
        <f t="shared" si="4"/>
        <v>61</v>
      </c>
      <c r="I29" s="119">
        <f t="shared" si="5"/>
        <v>61</v>
      </c>
      <c r="J29" s="119">
        <f t="shared" si="5"/>
        <v>61</v>
      </c>
    </row>
    <row r="30" spans="1:10" x14ac:dyDescent="0.2">
      <c r="A30" s="119">
        <f t="shared" si="6"/>
        <v>105</v>
      </c>
      <c r="B30" s="132">
        <f t="shared" si="0"/>
        <v>64.05</v>
      </c>
      <c r="C30" s="122">
        <f t="shared" si="1"/>
        <v>64.05</v>
      </c>
      <c r="D30" s="129"/>
      <c r="F30" s="119">
        <f t="shared" si="2"/>
        <v>0</v>
      </c>
      <c r="G30" s="119">
        <f t="shared" si="3"/>
        <v>64.049999999999955</v>
      </c>
      <c r="H30" s="119">
        <f t="shared" si="4"/>
        <v>64.049999999999955</v>
      </c>
      <c r="I30" s="119">
        <f t="shared" si="5"/>
        <v>64.049999999999955</v>
      </c>
      <c r="J30" s="119">
        <f t="shared" si="5"/>
        <v>64.049999999999955</v>
      </c>
    </row>
    <row r="31" spans="1:10" x14ac:dyDescent="0.2">
      <c r="A31" s="119">
        <f t="shared" si="6"/>
        <v>110</v>
      </c>
      <c r="B31" s="132">
        <f t="shared" si="0"/>
        <v>67.099999999999994</v>
      </c>
      <c r="C31" s="122">
        <f t="shared" si="1"/>
        <v>67.099999999999994</v>
      </c>
      <c r="D31" s="129"/>
      <c r="F31" s="119">
        <f t="shared" si="2"/>
        <v>0</v>
      </c>
      <c r="G31" s="119">
        <f t="shared" si="3"/>
        <v>67.100000000000023</v>
      </c>
      <c r="H31" s="119">
        <f t="shared" si="4"/>
        <v>67.099999999999909</v>
      </c>
      <c r="I31" s="119">
        <f t="shared" si="5"/>
        <v>67.100000000000023</v>
      </c>
      <c r="J31" s="119">
        <f t="shared" si="5"/>
        <v>67.099999999999909</v>
      </c>
    </row>
    <row r="32" spans="1:10" x14ac:dyDescent="0.2">
      <c r="A32" s="119">
        <f t="shared" si="6"/>
        <v>115</v>
      </c>
      <c r="B32" s="132">
        <f t="shared" si="0"/>
        <v>70.149999999999991</v>
      </c>
      <c r="C32" s="122">
        <f t="shared" si="1"/>
        <v>70.149999999999991</v>
      </c>
      <c r="D32" s="129"/>
      <c r="F32" s="119">
        <f t="shared" si="2"/>
        <v>0</v>
      </c>
      <c r="G32" s="119">
        <f t="shared" si="3"/>
        <v>70.149999999999977</v>
      </c>
      <c r="H32" s="119">
        <f t="shared" si="4"/>
        <v>70.150000000000091</v>
      </c>
      <c r="I32" s="119">
        <f t="shared" si="5"/>
        <v>70.149999999999977</v>
      </c>
      <c r="J32" s="119">
        <f t="shared" si="5"/>
        <v>70.150000000000091</v>
      </c>
    </row>
    <row r="33" spans="1:21" x14ac:dyDescent="0.2">
      <c r="A33" s="119">
        <f t="shared" si="6"/>
        <v>120</v>
      </c>
      <c r="B33" s="132">
        <f t="shared" si="0"/>
        <v>73.2</v>
      </c>
      <c r="C33" s="122">
        <f t="shared" si="1"/>
        <v>73.2</v>
      </c>
      <c r="D33" s="129"/>
      <c r="F33" s="119">
        <f t="shared" si="2"/>
        <v>0</v>
      </c>
      <c r="G33" s="119">
        <f t="shared" si="3"/>
        <v>73.200000000000045</v>
      </c>
      <c r="H33" s="119">
        <f t="shared" si="4"/>
        <v>73.200000000000045</v>
      </c>
      <c r="I33" s="119">
        <f t="shared" si="5"/>
        <v>73.200000000000045</v>
      </c>
      <c r="J33" s="119">
        <f t="shared" si="5"/>
        <v>73.200000000000045</v>
      </c>
    </row>
    <row r="34" spans="1:21" x14ac:dyDescent="0.2">
      <c r="A34" s="119">
        <f t="shared" si="6"/>
        <v>125</v>
      </c>
      <c r="B34" s="132">
        <f t="shared" si="0"/>
        <v>76.25</v>
      </c>
      <c r="C34" s="122">
        <f t="shared" si="1"/>
        <v>76.25</v>
      </c>
      <c r="D34" s="129"/>
      <c r="F34" s="119">
        <f t="shared" si="2"/>
        <v>0</v>
      </c>
      <c r="G34" s="119">
        <f t="shared" si="3"/>
        <v>76.25</v>
      </c>
      <c r="H34" s="119">
        <f t="shared" si="4"/>
        <v>76.25</v>
      </c>
      <c r="I34" s="119">
        <f t="shared" si="5"/>
        <v>76.25</v>
      </c>
      <c r="J34" s="119">
        <f t="shared" si="5"/>
        <v>76.25</v>
      </c>
    </row>
    <row r="35" spans="1:21" x14ac:dyDescent="0.2">
      <c r="A35" s="119">
        <f t="shared" si="6"/>
        <v>130</v>
      </c>
      <c r="B35" s="132">
        <f t="shared" si="0"/>
        <v>79.3</v>
      </c>
      <c r="C35" s="122">
        <f t="shared" si="1"/>
        <v>79.3</v>
      </c>
      <c r="D35" s="129"/>
      <c r="F35" s="119">
        <f t="shared" si="2"/>
        <v>0</v>
      </c>
      <c r="G35" s="119">
        <f t="shared" si="3"/>
        <v>79.299999999999955</v>
      </c>
      <c r="H35" s="119">
        <f t="shared" si="4"/>
        <v>79.299999999999955</v>
      </c>
      <c r="I35" s="119">
        <f t="shared" si="5"/>
        <v>79.299999999999955</v>
      </c>
      <c r="J35" s="119">
        <f t="shared" si="5"/>
        <v>79.299999999999955</v>
      </c>
    </row>
    <row r="36" spans="1:21" x14ac:dyDescent="0.2">
      <c r="A36" s="119">
        <f t="shared" si="6"/>
        <v>135</v>
      </c>
      <c r="B36" s="132">
        <f t="shared" si="0"/>
        <v>82.35</v>
      </c>
      <c r="C36" s="122">
        <f t="shared" si="1"/>
        <v>82.35</v>
      </c>
      <c r="D36" s="129"/>
      <c r="F36" s="119">
        <f t="shared" si="2"/>
        <v>0</v>
      </c>
      <c r="G36" s="119">
        <f t="shared" si="3"/>
        <v>82.350000000000023</v>
      </c>
      <c r="H36" s="119">
        <f>MAX(0,$C$2+0.61*A36+F36-MAX($C$2,A36))</f>
        <v>82.349999999999909</v>
      </c>
      <c r="I36" s="119">
        <f t="shared" si="5"/>
        <v>82.350000000000023</v>
      </c>
      <c r="J36" s="119">
        <f t="shared" si="5"/>
        <v>82.349999999999909</v>
      </c>
    </row>
    <row r="37" spans="1:21" x14ac:dyDescent="0.2">
      <c r="A37" s="119">
        <f t="shared" si="6"/>
        <v>140</v>
      </c>
      <c r="B37" s="132">
        <f t="shared" si="0"/>
        <v>85.399999999999991</v>
      </c>
      <c r="C37" s="122">
        <f t="shared" si="1"/>
        <v>85.399999999999991</v>
      </c>
      <c r="D37" s="129"/>
      <c r="F37" s="119">
        <f t="shared" si="2"/>
        <v>0</v>
      </c>
      <c r="G37" s="119">
        <f t="shared" si="3"/>
        <v>85.399999999999977</v>
      </c>
      <c r="H37" s="119">
        <f t="shared" si="4"/>
        <v>85.400000000000091</v>
      </c>
      <c r="I37" s="119">
        <f t="shared" si="5"/>
        <v>85.399999999999977</v>
      </c>
      <c r="J37" s="119">
        <f t="shared" si="5"/>
        <v>85.400000000000091</v>
      </c>
    </row>
    <row r="38" spans="1:21" x14ac:dyDescent="0.2">
      <c r="A38" s="119">
        <f t="shared" si="6"/>
        <v>145</v>
      </c>
      <c r="B38" s="132">
        <f t="shared" si="0"/>
        <v>88.45</v>
      </c>
      <c r="C38" s="122">
        <f t="shared" si="1"/>
        <v>88.45</v>
      </c>
      <c r="D38" s="129"/>
      <c r="F38" s="119">
        <f t="shared" si="2"/>
        <v>0</v>
      </c>
      <c r="G38" s="119">
        <f t="shared" si="3"/>
        <v>88.450000000000045</v>
      </c>
      <c r="H38" s="119">
        <f t="shared" si="4"/>
        <v>88.450000000000045</v>
      </c>
      <c r="I38" s="119">
        <f t="shared" si="5"/>
        <v>88.450000000000045</v>
      </c>
      <c r="J38" s="119">
        <f t="shared" si="5"/>
        <v>88.450000000000045</v>
      </c>
    </row>
    <row r="39" spans="1:21" x14ac:dyDescent="0.2">
      <c r="A39" s="119">
        <f t="shared" si="6"/>
        <v>150</v>
      </c>
      <c r="B39" s="132">
        <f t="shared" si="0"/>
        <v>91.5</v>
      </c>
      <c r="C39" s="122">
        <f t="shared" si="1"/>
        <v>91.5</v>
      </c>
      <c r="D39" s="129"/>
      <c r="F39" s="119">
        <f t="shared" si="2"/>
        <v>0</v>
      </c>
      <c r="G39" s="119">
        <f t="shared" si="3"/>
        <v>91.5</v>
      </c>
      <c r="H39" s="119">
        <f t="shared" si="4"/>
        <v>91.5</v>
      </c>
      <c r="I39" s="119">
        <f t="shared" si="5"/>
        <v>91.5</v>
      </c>
      <c r="J39" s="119">
        <f t="shared" si="5"/>
        <v>91.5</v>
      </c>
    </row>
    <row r="40" spans="1:21" x14ac:dyDescent="0.2">
      <c r="A40" s="119">
        <f t="shared" si="6"/>
        <v>155</v>
      </c>
      <c r="B40" s="132">
        <f t="shared" si="0"/>
        <v>94.55</v>
      </c>
      <c r="C40" s="122">
        <f t="shared" si="1"/>
        <v>94.55</v>
      </c>
      <c r="D40" s="129"/>
      <c r="F40" s="119">
        <f t="shared" si="2"/>
        <v>0</v>
      </c>
      <c r="G40" s="119">
        <f t="shared" si="3"/>
        <v>94.549999999999955</v>
      </c>
      <c r="H40" s="119">
        <f t="shared" si="4"/>
        <v>94.549999999999955</v>
      </c>
      <c r="I40" s="119">
        <f t="shared" si="5"/>
        <v>94.549999999999955</v>
      </c>
      <c r="J40" s="119">
        <f t="shared" si="5"/>
        <v>94.549999999999955</v>
      </c>
    </row>
    <row r="41" spans="1:21" x14ac:dyDescent="0.2">
      <c r="A41" s="119">
        <f t="shared" si="6"/>
        <v>160</v>
      </c>
      <c r="B41" s="132">
        <f t="shared" si="0"/>
        <v>97.6</v>
      </c>
      <c r="C41" s="122">
        <f t="shared" si="1"/>
        <v>97.6</v>
      </c>
      <c r="D41" s="129"/>
      <c r="F41" s="119">
        <f t="shared" si="2"/>
        <v>0</v>
      </c>
      <c r="G41" s="119">
        <f t="shared" si="3"/>
        <v>97.600000000000023</v>
      </c>
      <c r="H41" s="119">
        <f t="shared" si="4"/>
        <v>97.599999999999909</v>
      </c>
      <c r="I41" s="119">
        <f t="shared" si="5"/>
        <v>97.600000000000023</v>
      </c>
      <c r="J41" s="119">
        <f t="shared" si="5"/>
        <v>97.599999999999909</v>
      </c>
    </row>
    <row r="42" spans="1:21" x14ac:dyDescent="0.2">
      <c r="A42" s="119">
        <f t="shared" si="6"/>
        <v>165</v>
      </c>
      <c r="B42" s="132">
        <f t="shared" si="0"/>
        <v>100.64999999999999</v>
      </c>
      <c r="C42" s="122">
        <f t="shared" si="1"/>
        <v>100.64999999999999</v>
      </c>
      <c r="D42" s="129"/>
      <c r="F42" s="119">
        <f t="shared" si="2"/>
        <v>0</v>
      </c>
      <c r="G42" s="119">
        <f t="shared" si="3"/>
        <v>100.64999999999998</v>
      </c>
      <c r="H42" s="119">
        <f t="shared" si="4"/>
        <v>100.65000000000009</v>
      </c>
      <c r="I42" s="119">
        <f t="shared" si="5"/>
        <v>100.64999999999998</v>
      </c>
      <c r="J42" s="119">
        <f t="shared" si="5"/>
        <v>100.65000000000009</v>
      </c>
    </row>
    <row r="43" spans="1:21" x14ac:dyDescent="0.2">
      <c r="A43" s="119">
        <f t="shared" si="6"/>
        <v>170</v>
      </c>
      <c r="B43" s="132">
        <f t="shared" si="0"/>
        <v>103.7</v>
      </c>
      <c r="C43" s="122">
        <f t="shared" si="1"/>
        <v>103.7</v>
      </c>
      <c r="D43" s="129"/>
      <c r="F43" s="119">
        <f t="shared" si="2"/>
        <v>0</v>
      </c>
      <c r="G43" s="119">
        <f t="shared" si="3"/>
        <v>103.70000000000005</v>
      </c>
      <c r="H43" s="119">
        <f t="shared" si="4"/>
        <v>103.70000000000005</v>
      </c>
      <c r="I43" s="119">
        <f t="shared" si="5"/>
        <v>103.70000000000005</v>
      </c>
      <c r="J43" s="119">
        <f t="shared" si="5"/>
        <v>103.70000000000005</v>
      </c>
    </row>
    <row r="44" spans="1:21" x14ac:dyDescent="0.2">
      <c r="A44" s="119">
        <f t="shared" si="6"/>
        <v>175</v>
      </c>
      <c r="B44" s="132">
        <f t="shared" si="0"/>
        <v>106.75</v>
      </c>
      <c r="C44" s="122">
        <f t="shared" si="1"/>
        <v>106.75</v>
      </c>
      <c r="D44" s="129"/>
      <c r="F44" s="119">
        <f t="shared" si="2"/>
        <v>0</v>
      </c>
      <c r="G44" s="119">
        <f t="shared" si="3"/>
        <v>106.75</v>
      </c>
      <c r="H44" s="119">
        <f t="shared" si="4"/>
        <v>106.75</v>
      </c>
      <c r="I44" s="119">
        <f t="shared" si="5"/>
        <v>106.75</v>
      </c>
      <c r="J44" s="119">
        <f t="shared" si="5"/>
        <v>106.75</v>
      </c>
    </row>
    <row r="45" spans="1:21" x14ac:dyDescent="0.2">
      <c r="A45" s="119">
        <f t="shared" si="6"/>
        <v>180</v>
      </c>
      <c r="B45" s="132">
        <f t="shared" si="0"/>
        <v>109.8</v>
      </c>
      <c r="C45" s="122">
        <f t="shared" si="1"/>
        <v>109.8</v>
      </c>
      <c r="D45" s="129"/>
      <c r="F45" s="119">
        <f t="shared" si="2"/>
        <v>0</v>
      </c>
      <c r="G45" s="119">
        <f t="shared" si="3"/>
        <v>109.79999999999995</v>
      </c>
      <c r="H45" s="119">
        <f t="shared" si="4"/>
        <v>109.79999999999995</v>
      </c>
      <c r="I45" s="119">
        <f t="shared" si="5"/>
        <v>109.79999999999995</v>
      </c>
      <c r="J45" s="119">
        <f t="shared" si="5"/>
        <v>109.79999999999995</v>
      </c>
    </row>
    <row r="46" spans="1:21" x14ac:dyDescent="0.2">
      <c r="A46" s="119">
        <f t="shared" si="6"/>
        <v>185</v>
      </c>
      <c r="B46" s="132">
        <f t="shared" si="0"/>
        <v>112.85</v>
      </c>
      <c r="C46" s="122">
        <f t="shared" si="1"/>
        <v>112.85</v>
      </c>
      <c r="D46" s="129"/>
      <c r="F46" s="119">
        <f t="shared" si="2"/>
        <v>0</v>
      </c>
      <c r="G46" s="119">
        <f t="shared" si="3"/>
        <v>112.85000000000002</v>
      </c>
      <c r="H46" s="119">
        <f t="shared" si="4"/>
        <v>112.84999999999991</v>
      </c>
      <c r="I46" s="119">
        <f t="shared" si="5"/>
        <v>112.85000000000002</v>
      </c>
      <c r="J46" s="119">
        <f t="shared" si="5"/>
        <v>112.84999999999991</v>
      </c>
      <c r="M46" s="170" t="s">
        <v>312</v>
      </c>
      <c r="N46" s="171"/>
      <c r="O46" s="171"/>
      <c r="P46" s="171"/>
      <c r="Q46" s="171"/>
      <c r="R46" s="171"/>
      <c r="S46" s="171"/>
      <c r="T46" s="171"/>
      <c r="U46" s="171"/>
    </row>
    <row r="47" spans="1:21" x14ac:dyDescent="0.2">
      <c r="A47" s="119">
        <f t="shared" si="6"/>
        <v>190</v>
      </c>
      <c r="B47" s="132">
        <f t="shared" si="0"/>
        <v>115.89999999999999</v>
      </c>
      <c r="C47" s="122">
        <f t="shared" si="1"/>
        <v>115.89999999999999</v>
      </c>
      <c r="D47" s="129"/>
      <c r="F47" s="119">
        <f t="shared" si="2"/>
        <v>0</v>
      </c>
      <c r="G47" s="119">
        <f t="shared" si="3"/>
        <v>115.89999999999998</v>
      </c>
      <c r="H47" s="119">
        <f t="shared" si="4"/>
        <v>115.90000000000009</v>
      </c>
      <c r="I47" s="119">
        <f t="shared" si="5"/>
        <v>115.89999999999998</v>
      </c>
      <c r="J47" s="119">
        <f t="shared" si="5"/>
        <v>115.90000000000009</v>
      </c>
      <c r="M47" s="171"/>
      <c r="N47" s="171"/>
      <c r="O47" s="171"/>
      <c r="P47" s="171"/>
      <c r="Q47" s="171"/>
      <c r="R47" s="171"/>
      <c r="S47" s="171"/>
      <c r="T47" s="171"/>
      <c r="U47" s="171"/>
    </row>
    <row r="48" spans="1:21" x14ac:dyDescent="0.2">
      <c r="A48" s="119">
        <f t="shared" si="6"/>
        <v>195</v>
      </c>
      <c r="B48" s="132">
        <f t="shared" si="0"/>
        <v>118.95</v>
      </c>
      <c r="C48" s="122">
        <f t="shared" si="1"/>
        <v>118.95</v>
      </c>
      <c r="D48" s="129"/>
      <c r="F48" s="119">
        <f t="shared" si="2"/>
        <v>0</v>
      </c>
      <c r="G48" s="119">
        <f t="shared" si="3"/>
        <v>118.95000000000005</v>
      </c>
      <c r="H48" s="119">
        <f t="shared" si="4"/>
        <v>118.95000000000005</v>
      </c>
      <c r="I48" s="119">
        <f t="shared" si="5"/>
        <v>118.95000000000005</v>
      </c>
      <c r="J48" s="119">
        <f t="shared" si="5"/>
        <v>118.95000000000005</v>
      </c>
      <c r="M48" s="171"/>
      <c r="N48" s="171"/>
      <c r="O48" s="171"/>
      <c r="P48" s="171"/>
      <c r="Q48" s="171"/>
      <c r="R48" s="171"/>
      <c r="S48" s="171"/>
      <c r="T48" s="171"/>
      <c r="U48" s="171"/>
    </row>
    <row r="49" spans="1:21" x14ac:dyDescent="0.2">
      <c r="A49" s="119">
        <f t="shared" si="6"/>
        <v>200</v>
      </c>
      <c r="B49" s="132">
        <f t="shared" si="0"/>
        <v>122</v>
      </c>
      <c r="C49" s="122">
        <f t="shared" si="1"/>
        <v>122</v>
      </c>
      <c r="D49" s="129"/>
      <c r="F49" s="119">
        <f t="shared" si="2"/>
        <v>0</v>
      </c>
      <c r="G49" s="119">
        <f t="shared" si="3"/>
        <v>122</v>
      </c>
      <c r="H49" s="119">
        <f t="shared" si="4"/>
        <v>122</v>
      </c>
      <c r="I49" s="119">
        <f t="shared" si="5"/>
        <v>122</v>
      </c>
      <c r="J49" s="119">
        <f t="shared" si="5"/>
        <v>122</v>
      </c>
      <c r="M49" s="171"/>
      <c r="N49" s="171"/>
      <c r="O49" s="171"/>
      <c r="P49" s="171"/>
      <c r="Q49" s="171"/>
      <c r="R49" s="171"/>
      <c r="S49" s="171"/>
      <c r="T49" s="171"/>
      <c r="U49" s="171"/>
    </row>
    <row r="50" spans="1:21" x14ac:dyDescent="0.2">
      <c r="A50" s="119">
        <f t="shared" si="6"/>
        <v>205</v>
      </c>
      <c r="B50" s="132">
        <f t="shared" si="0"/>
        <v>125.05</v>
      </c>
      <c r="C50" s="122">
        <f t="shared" si="1"/>
        <v>125.05</v>
      </c>
      <c r="D50" s="129"/>
      <c r="F50" s="119">
        <f t="shared" si="2"/>
        <v>0</v>
      </c>
      <c r="G50" s="119">
        <f t="shared" si="3"/>
        <v>125.04999999999995</v>
      </c>
      <c r="H50" s="119">
        <f t="shared" si="4"/>
        <v>125.04999999999995</v>
      </c>
      <c r="I50" s="119">
        <f t="shared" si="5"/>
        <v>125.04999999999995</v>
      </c>
      <c r="J50" s="119">
        <f t="shared" si="5"/>
        <v>125.04999999999995</v>
      </c>
      <c r="M50" s="171"/>
      <c r="N50" s="171"/>
      <c r="O50" s="171"/>
      <c r="P50" s="171"/>
      <c r="Q50" s="171"/>
      <c r="R50" s="171"/>
      <c r="S50" s="171"/>
      <c r="T50" s="171"/>
      <c r="U50" s="171"/>
    </row>
    <row r="51" spans="1:21" x14ac:dyDescent="0.2">
      <c r="A51" s="119">
        <f t="shared" si="6"/>
        <v>210</v>
      </c>
      <c r="B51" s="132">
        <f t="shared" si="0"/>
        <v>128.1</v>
      </c>
      <c r="C51" s="122">
        <f t="shared" si="1"/>
        <v>128.1</v>
      </c>
      <c r="D51" s="129"/>
      <c r="F51" s="119">
        <f t="shared" si="2"/>
        <v>0</v>
      </c>
      <c r="G51" s="119">
        <f t="shared" si="3"/>
        <v>128.10000000000002</v>
      </c>
      <c r="H51" s="119">
        <f t="shared" si="4"/>
        <v>128.09999999999991</v>
      </c>
      <c r="I51" s="119">
        <f t="shared" si="5"/>
        <v>128.10000000000002</v>
      </c>
      <c r="J51" s="119">
        <f t="shared" si="5"/>
        <v>128.09999999999991</v>
      </c>
      <c r="M51" s="171"/>
      <c r="N51" s="171"/>
      <c r="O51" s="171"/>
      <c r="P51" s="171"/>
      <c r="Q51" s="171"/>
      <c r="R51" s="171"/>
      <c r="S51" s="171"/>
      <c r="T51" s="171"/>
      <c r="U51" s="171"/>
    </row>
    <row r="52" spans="1:21" x14ac:dyDescent="0.2">
      <c r="A52" s="119">
        <f t="shared" si="6"/>
        <v>215</v>
      </c>
      <c r="B52" s="132">
        <f t="shared" si="0"/>
        <v>131.15</v>
      </c>
      <c r="C52" s="122">
        <f t="shared" si="1"/>
        <v>131.15</v>
      </c>
      <c r="D52" s="129"/>
      <c r="F52" s="119">
        <f t="shared" si="2"/>
        <v>0</v>
      </c>
      <c r="G52" s="119">
        <f t="shared" si="3"/>
        <v>131.14999999999998</v>
      </c>
      <c r="H52" s="119">
        <f t="shared" si="4"/>
        <v>131.15000000000009</v>
      </c>
      <c r="I52" s="119">
        <f t="shared" si="5"/>
        <v>131.14999999999998</v>
      </c>
      <c r="J52" s="119">
        <f t="shared" si="5"/>
        <v>131.15000000000009</v>
      </c>
      <c r="M52" s="171"/>
      <c r="N52" s="171"/>
      <c r="O52" s="171"/>
      <c r="P52" s="171"/>
      <c r="Q52" s="171"/>
      <c r="R52" s="171"/>
      <c r="S52" s="171"/>
      <c r="T52" s="171"/>
      <c r="U52" s="171"/>
    </row>
    <row r="53" spans="1:21" x14ac:dyDescent="0.2">
      <c r="A53" s="119">
        <f t="shared" si="6"/>
        <v>220</v>
      </c>
      <c r="B53" s="132">
        <f t="shared" si="0"/>
        <v>134.19999999999999</v>
      </c>
      <c r="C53" s="122">
        <f t="shared" si="1"/>
        <v>134.19999999999999</v>
      </c>
      <c r="D53" s="129"/>
      <c r="F53" s="119">
        <f t="shared" si="2"/>
        <v>0</v>
      </c>
      <c r="G53" s="119">
        <f t="shared" si="3"/>
        <v>134.19999999999993</v>
      </c>
      <c r="H53" s="119">
        <f t="shared" si="4"/>
        <v>134.20000000000005</v>
      </c>
      <c r="I53" s="119">
        <f t="shared" si="5"/>
        <v>134.19999999999993</v>
      </c>
      <c r="J53" s="119">
        <f t="shared" si="5"/>
        <v>134.20000000000005</v>
      </c>
      <c r="M53" s="171"/>
      <c r="N53" s="171"/>
      <c r="O53" s="171"/>
      <c r="P53" s="171"/>
      <c r="Q53" s="171"/>
      <c r="R53" s="171"/>
      <c r="S53" s="171"/>
      <c r="T53" s="171"/>
      <c r="U53" s="171"/>
    </row>
    <row r="54" spans="1:21" x14ac:dyDescent="0.2">
      <c r="A54" s="119">
        <f t="shared" si="6"/>
        <v>225</v>
      </c>
      <c r="B54" s="132">
        <f t="shared" si="0"/>
        <v>137.25</v>
      </c>
      <c r="C54" s="122">
        <f t="shared" si="1"/>
        <v>137.25</v>
      </c>
      <c r="D54" s="129"/>
      <c r="F54" s="119">
        <f t="shared" si="2"/>
        <v>0</v>
      </c>
      <c r="G54" s="119">
        <f t="shared" si="3"/>
        <v>137.25</v>
      </c>
      <c r="H54" s="119">
        <f t="shared" si="4"/>
        <v>137.25</v>
      </c>
      <c r="I54" s="119">
        <f t="shared" si="5"/>
        <v>137.25</v>
      </c>
      <c r="J54" s="119">
        <f t="shared" si="5"/>
        <v>137.25</v>
      </c>
      <c r="M54" s="171"/>
      <c r="N54" s="171"/>
      <c r="O54" s="171"/>
      <c r="P54" s="171"/>
      <c r="Q54" s="171"/>
      <c r="R54" s="171"/>
      <c r="S54" s="171"/>
      <c r="T54" s="171"/>
      <c r="U54" s="171"/>
    </row>
    <row r="55" spans="1:21" x14ac:dyDescent="0.2">
      <c r="A55" s="119">
        <f t="shared" si="6"/>
        <v>230</v>
      </c>
      <c r="B55" s="132">
        <f t="shared" si="0"/>
        <v>140.29999999999998</v>
      </c>
      <c r="C55" s="122">
        <f t="shared" si="1"/>
        <v>140.29999999999998</v>
      </c>
      <c r="D55" s="129"/>
      <c r="F55" s="119">
        <f t="shared" si="2"/>
        <v>0</v>
      </c>
      <c r="G55" s="119">
        <f t="shared" si="3"/>
        <v>140.29999999999995</v>
      </c>
      <c r="H55" s="119">
        <f t="shared" si="4"/>
        <v>140.29999999999995</v>
      </c>
      <c r="I55" s="119">
        <f t="shared" si="5"/>
        <v>140.29999999999995</v>
      </c>
      <c r="J55" s="119">
        <f t="shared" si="5"/>
        <v>140.29999999999995</v>
      </c>
    </row>
    <row r="56" spans="1:21" x14ac:dyDescent="0.2">
      <c r="A56" s="119">
        <f t="shared" si="6"/>
        <v>235</v>
      </c>
      <c r="B56" s="132">
        <f t="shared" si="0"/>
        <v>143.35</v>
      </c>
      <c r="C56" s="122">
        <f t="shared" si="1"/>
        <v>143.35</v>
      </c>
      <c r="D56" s="129"/>
      <c r="F56" s="119">
        <f t="shared" si="2"/>
        <v>0</v>
      </c>
      <c r="G56" s="119">
        <f t="shared" si="3"/>
        <v>143.35000000000002</v>
      </c>
      <c r="H56" s="119">
        <f t="shared" si="4"/>
        <v>143.34999999999991</v>
      </c>
      <c r="I56" s="119">
        <f t="shared" si="5"/>
        <v>143.35000000000002</v>
      </c>
      <c r="J56" s="119">
        <f t="shared" si="5"/>
        <v>143.34999999999991</v>
      </c>
    </row>
    <row r="57" spans="1:21" x14ac:dyDescent="0.2">
      <c r="A57" s="119">
        <f t="shared" si="6"/>
        <v>240</v>
      </c>
      <c r="B57" s="132">
        <f t="shared" si="0"/>
        <v>146.4</v>
      </c>
      <c r="C57" s="122">
        <f t="shared" si="1"/>
        <v>146.4</v>
      </c>
      <c r="D57" s="129"/>
      <c r="F57" s="119">
        <f t="shared" si="2"/>
        <v>0</v>
      </c>
      <c r="G57" s="119">
        <f t="shared" si="3"/>
        <v>146.39999999999998</v>
      </c>
      <c r="H57" s="119">
        <f t="shared" si="4"/>
        <v>146.40000000000009</v>
      </c>
      <c r="I57" s="119">
        <f t="shared" si="5"/>
        <v>146.39999999999998</v>
      </c>
      <c r="J57" s="119">
        <f t="shared" si="5"/>
        <v>146.40000000000009</v>
      </c>
    </row>
    <row r="58" spans="1:21" x14ac:dyDescent="0.2">
      <c r="A58" s="119">
        <f t="shared" si="6"/>
        <v>245</v>
      </c>
      <c r="B58" s="132">
        <f t="shared" si="0"/>
        <v>149.44999999999999</v>
      </c>
      <c r="C58" s="122">
        <f t="shared" si="1"/>
        <v>149.44999999999999</v>
      </c>
      <c r="D58" s="129"/>
      <c r="F58" s="119">
        <f t="shared" si="2"/>
        <v>0</v>
      </c>
      <c r="G58" s="119">
        <f t="shared" si="3"/>
        <v>149.44999999999993</v>
      </c>
      <c r="H58" s="119">
        <f t="shared" si="4"/>
        <v>149.45000000000005</v>
      </c>
      <c r="I58" s="119">
        <f t="shared" si="5"/>
        <v>149.44999999999993</v>
      </c>
      <c r="J58" s="119">
        <f t="shared" si="5"/>
        <v>149.45000000000005</v>
      </c>
    </row>
    <row r="59" spans="1:21" x14ac:dyDescent="0.2">
      <c r="A59" s="119">
        <f t="shared" si="6"/>
        <v>250</v>
      </c>
      <c r="B59" s="132">
        <f t="shared" si="0"/>
        <v>152.5</v>
      </c>
      <c r="C59" s="122">
        <f t="shared" si="1"/>
        <v>152.5</v>
      </c>
      <c r="D59" s="129"/>
      <c r="F59" s="119">
        <f t="shared" si="2"/>
        <v>0</v>
      </c>
      <c r="G59" s="119">
        <f t="shared" si="3"/>
        <v>152.5</v>
      </c>
      <c r="H59" s="119">
        <f t="shared" si="4"/>
        <v>152.5</v>
      </c>
      <c r="I59" s="119">
        <f t="shared" si="5"/>
        <v>152.5</v>
      </c>
      <c r="J59" s="119">
        <f t="shared" si="5"/>
        <v>152.5</v>
      </c>
    </row>
    <row r="60" spans="1:21" x14ac:dyDescent="0.2">
      <c r="A60" s="119">
        <f t="shared" si="6"/>
        <v>255</v>
      </c>
      <c r="B60" s="132">
        <f t="shared" si="0"/>
        <v>155.54999999999998</v>
      </c>
      <c r="C60" s="122">
        <f t="shared" si="1"/>
        <v>155.54999999999998</v>
      </c>
      <c r="D60" s="129"/>
      <c r="F60" s="119">
        <f t="shared" si="2"/>
        <v>0</v>
      </c>
      <c r="G60" s="119">
        <f t="shared" si="3"/>
        <v>155.54999999999995</v>
      </c>
      <c r="H60" s="119">
        <f t="shared" si="4"/>
        <v>155.54999999999995</v>
      </c>
      <c r="I60" s="119">
        <f t="shared" si="5"/>
        <v>155.54999999999995</v>
      </c>
      <c r="J60" s="119">
        <f t="shared" si="5"/>
        <v>155.54999999999995</v>
      </c>
    </row>
    <row r="61" spans="1:21" x14ac:dyDescent="0.2">
      <c r="A61" s="119">
        <f t="shared" si="6"/>
        <v>260</v>
      </c>
      <c r="B61" s="132">
        <f t="shared" si="0"/>
        <v>158.6</v>
      </c>
      <c r="C61" s="122">
        <f t="shared" si="1"/>
        <v>158.6</v>
      </c>
      <c r="D61" s="129"/>
      <c r="F61" s="119">
        <f t="shared" si="2"/>
        <v>0</v>
      </c>
      <c r="G61" s="119">
        <f t="shared" si="3"/>
        <v>158.60000000000002</v>
      </c>
      <c r="H61" s="119">
        <f t="shared" si="4"/>
        <v>158.59999999999991</v>
      </c>
      <c r="I61" s="119">
        <f t="shared" si="5"/>
        <v>158.60000000000002</v>
      </c>
      <c r="J61" s="119">
        <f t="shared" si="5"/>
        <v>158.59999999999991</v>
      </c>
    </row>
    <row r="62" spans="1:21" x14ac:dyDescent="0.2">
      <c r="A62" s="119">
        <f t="shared" si="6"/>
        <v>265</v>
      </c>
      <c r="B62" s="132">
        <f t="shared" si="0"/>
        <v>161.65</v>
      </c>
      <c r="C62" s="122">
        <f t="shared" si="1"/>
        <v>161.65</v>
      </c>
      <c r="D62" s="129"/>
      <c r="F62" s="119">
        <f t="shared" si="2"/>
        <v>0</v>
      </c>
      <c r="G62" s="119">
        <f t="shared" si="3"/>
        <v>161.64999999999998</v>
      </c>
      <c r="H62" s="119">
        <f t="shared" si="4"/>
        <v>161.65000000000009</v>
      </c>
      <c r="I62" s="119">
        <f t="shared" si="5"/>
        <v>161.64999999999998</v>
      </c>
      <c r="J62" s="119">
        <f t="shared" si="5"/>
        <v>161.65000000000009</v>
      </c>
    </row>
    <row r="63" spans="1:21" x14ac:dyDescent="0.2">
      <c r="A63" s="119">
        <f t="shared" si="6"/>
        <v>270</v>
      </c>
      <c r="B63" s="132">
        <f t="shared" si="0"/>
        <v>164.7</v>
      </c>
      <c r="C63" s="122">
        <f t="shared" si="1"/>
        <v>164.7</v>
      </c>
      <c r="D63" s="129"/>
      <c r="F63" s="119">
        <f t="shared" si="2"/>
        <v>0</v>
      </c>
      <c r="G63" s="119">
        <f t="shared" si="3"/>
        <v>164.69999999999993</v>
      </c>
      <c r="H63" s="119">
        <f t="shared" si="4"/>
        <v>164.70000000000005</v>
      </c>
      <c r="I63" s="119">
        <f t="shared" si="5"/>
        <v>164.69999999999993</v>
      </c>
      <c r="J63" s="119">
        <f t="shared" si="5"/>
        <v>164.70000000000005</v>
      </c>
    </row>
    <row r="64" spans="1:21" x14ac:dyDescent="0.2">
      <c r="A64" s="119">
        <f t="shared" si="6"/>
        <v>275</v>
      </c>
      <c r="B64" s="132">
        <f t="shared" si="0"/>
        <v>167.75</v>
      </c>
      <c r="C64" s="122">
        <f t="shared" si="1"/>
        <v>167.75</v>
      </c>
      <c r="D64" s="129"/>
      <c r="F64" s="119">
        <f t="shared" si="2"/>
        <v>0</v>
      </c>
      <c r="G64" s="119">
        <f t="shared" si="3"/>
        <v>167.75</v>
      </c>
      <c r="H64" s="119">
        <f t="shared" si="4"/>
        <v>167.75</v>
      </c>
      <c r="I64" s="119">
        <f t="shared" si="5"/>
        <v>167.75</v>
      </c>
      <c r="J64" s="119">
        <f t="shared" si="5"/>
        <v>167.75</v>
      </c>
    </row>
    <row r="65" spans="1:10" x14ac:dyDescent="0.2">
      <c r="A65" s="119">
        <f t="shared" si="6"/>
        <v>280</v>
      </c>
      <c r="B65" s="132">
        <f t="shared" si="0"/>
        <v>170.79999999999998</v>
      </c>
      <c r="C65" s="122">
        <f t="shared" si="1"/>
        <v>170.79999999999998</v>
      </c>
      <c r="D65" s="129"/>
      <c r="F65" s="119">
        <f t="shared" si="2"/>
        <v>0</v>
      </c>
      <c r="G65" s="119">
        <f t="shared" si="3"/>
        <v>170.79999999999995</v>
      </c>
      <c r="H65" s="119">
        <f t="shared" si="4"/>
        <v>170.79999999999995</v>
      </c>
      <c r="I65" s="119">
        <f t="shared" si="5"/>
        <v>170.79999999999995</v>
      </c>
      <c r="J65" s="119">
        <f t="shared" si="5"/>
        <v>170.79999999999995</v>
      </c>
    </row>
    <row r="66" spans="1:10" x14ac:dyDescent="0.2">
      <c r="A66" s="119">
        <f t="shared" si="6"/>
        <v>285</v>
      </c>
      <c r="B66" s="132">
        <f t="shared" si="0"/>
        <v>173.85</v>
      </c>
      <c r="C66" s="122">
        <f t="shared" si="1"/>
        <v>173.85</v>
      </c>
      <c r="D66" s="129"/>
      <c r="F66" s="119">
        <f t="shared" si="2"/>
        <v>0</v>
      </c>
      <c r="G66" s="119">
        <f t="shared" si="3"/>
        <v>173.85000000000002</v>
      </c>
      <c r="H66" s="119">
        <f t="shared" si="4"/>
        <v>173.84999999999991</v>
      </c>
      <c r="I66" s="119">
        <f t="shared" si="5"/>
        <v>173.85000000000002</v>
      </c>
      <c r="J66" s="119">
        <f t="shared" si="5"/>
        <v>173.84999999999991</v>
      </c>
    </row>
    <row r="67" spans="1:10" x14ac:dyDescent="0.2">
      <c r="A67" s="119">
        <f t="shared" si="6"/>
        <v>290</v>
      </c>
      <c r="B67" s="132">
        <f t="shared" si="0"/>
        <v>176.9</v>
      </c>
      <c r="C67" s="122">
        <f t="shared" si="1"/>
        <v>176.9</v>
      </c>
      <c r="D67" s="129"/>
      <c r="F67" s="119">
        <f t="shared" si="2"/>
        <v>0</v>
      </c>
      <c r="G67" s="119">
        <f t="shared" si="3"/>
        <v>176.89999999999998</v>
      </c>
      <c r="H67" s="119">
        <f t="shared" si="4"/>
        <v>176.90000000000009</v>
      </c>
      <c r="I67" s="119">
        <f t="shared" si="5"/>
        <v>176.89999999999998</v>
      </c>
      <c r="J67" s="119">
        <f t="shared" si="5"/>
        <v>176.90000000000009</v>
      </c>
    </row>
    <row r="68" spans="1:10" x14ac:dyDescent="0.2">
      <c r="A68" s="119">
        <f t="shared" si="6"/>
        <v>295</v>
      </c>
      <c r="B68" s="132">
        <f t="shared" si="0"/>
        <v>179.95</v>
      </c>
      <c r="C68" s="122">
        <f t="shared" si="1"/>
        <v>179.95</v>
      </c>
      <c r="D68" s="129"/>
      <c r="F68" s="119">
        <f t="shared" si="2"/>
        <v>0</v>
      </c>
      <c r="G68" s="119">
        <f t="shared" si="3"/>
        <v>179.94999999999993</v>
      </c>
      <c r="H68" s="119">
        <f t="shared" si="4"/>
        <v>179.95000000000005</v>
      </c>
      <c r="I68" s="119">
        <f t="shared" si="5"/>
        <v>179.94999999999993</v>
      </c>
      <c r="J68" s="119">
        <f t="shared" si="5"/>
        <v>179.95000000000005</v>
      </c>
    </row>
    <row r="69" spans="1:10" x14ac:dyDescent="0.2">
      <c r="A69" s="119">
        <f t="shared" si="6"/>
        <v>300</v>
      </c>
      <c r="B69" s="132">
        <f t="shared" si="0"/>
        <v>183</v>
      </c>
      <c r="C69" s="122">
        <f t="shared" si="1"/>
        <v>183</v>
      </c>
      <c r="D69" s="129"/>
      <c r="F69" s="119">
        <f t="shared" si="2"/>
        <v>0</v>
      </c>
      <c r="G69" s="119">
        <f t="shared" si="3"/>
        <v>183</v>
      </c>
      <c r="H69" s="119">
        <f t="shared" si="4"/>
        <v>183</v>
      </c>
      <c r="I69" s="119">
        <f t="shared" si="5"/>
        <v>183</v>
      </c>
      <c r="J69" s="119">
        <f t="shared" si="5"/>
        <v>183</v>
      </c>
    </row>
    <row r="70" spans="1:10" x14ac:dyDescent="0.2">
      <c r="A70" s="119">
        <f t="shared" si="6"/>
        <v>305</v>
      </c>
      <c r="B70" s="132">
        <f t="shared" si="0"/>
        <v>186.04999999999998</v>
      </c>
      <c r="C70" s="122">
        <f t="shared" si="1"/>
        <v>186.04999999999998</v>
      </c>
      <c r="D70" s="129"/>
      <c r="F70" s="119">
        <f t="shared" si="2"/>
        <v>0</v>
      </c>
      <c r="G70" s="119">
        <f t="shared" si="3"/>
        <v>186.04999999999995</v>
      </c>
      <c r="H70" s="119">
        <f t="shared" si="4"/>
        <v>186.04999999999995</v>
      </c>
      <c r="I70" s="119">
        <f t="shared" si="5"/>
        <v>186.04999999999995</v>
      </c>
      <c r="J70" s="119">
        <f t="shared" si="5"/>
        <v>186.04999999999995</v>
      </c>
    </row>
    <row r="71" spans="1:10" x14ac:dyDescent="0.2">
      <c r="A71" s="119">
        <f t="shared" si="6"/>
        <v>310</v>
      </c>
      <c r="B71" s="132">
        <f t="shared" si="0"/>
        <v>189.1</v>
      </c>
      <c r="C71" s="122">
        <f t="shared" si="1"/>
        <v>189.1</v>
      </c>
      <c r="D71" s="129"/>
      <c r="F71" s="119">
        <f t="shared" si="2"/>
        <v>0</v>
      </c>
      <c r="G71" s="119">
        <f t="shared" si="3"/>
        <v>189.10000000000002</v>
      </c>
      <c r="H71" s="119">
        <f t="shared" si="4"/>
        <v>189.09999999999991</v>
      </c>
      <c r="I71" s="119">
        <f t="shared" si="5"/>
        <v>189.10000000000002</v>
      </c>
      <c r="J71" s="119">
        <f t="shared" si="5"/>
        <v>189.09999999999991</v>
      </c>
    </row>
    <row r="72" spans="1:10" x14ac:dyDescent="0.2">
      <c r="A72" s="119">
        <f t="shared" si="6"/>
        <v>315</v>
      </c>
      <c r="B72" s="132">
        <f t="shared" si="0"/>
        <v>192.15</v>
      </c>
      <c r="C72" s="122">
        <f t="shared" si="1"/>
        <v>192.15</v>
      </c>
      <c r="D72" s="129"/>
      <c r="F72" s="119">
        <f t="shared" si="2"/>
        <v>0</v>
      </c>
      <c r="G72" s="119">
        <f t="shared" si="3"/>
        <v>192.14999999999998</v>
      </c>
      <c r="H72" s="119">
        <f t="shared" si="4"/>
        <v>192.15000000000009</v>
      </c>
      <c r="I72" s="119">
        <f t="shared" si="5"/>
        <v>192.14999999999998</v>
      </c>
      <c r="J72" s="119">
        <f t="shared" si="5"/>
        <v>192.15000000000009</v>
      </c>
    </row>
    <row r="73" spans="1:10" x14ac:dyDescent="0.2">
      <c r="A73" s="119">
        <f t="shared" si="6"/>
        <v>320</v>
      </c>
      <c r="B73" s="132">
        <f t="shared" si="0"/>
        <v>195.2</v>
      </c>
      <c r="C73" s="122">
        <f t="shared" si="1"/>
        <v>195.2</v>
      </c>
      <c r="D73" s="129"/>
      <c r="F73" s="119">
        <f t="shared" si="2"/>
        <v>0</v>
      </c>
      <c r="G73" s="119">
        <f t="shared" si="3"/>
        <v>195.19999999999993</v>
      </c>
      <c r="H73" s="119">
        <f t="shared" si="4"/>
        <v>195.20000000000005</v>
      </c>
      <c r="I73" s="119">
        <f t="shared" si="5"/>
        <v>195.19999999999993</v>
      </c>
      <c r="J73" s="119">
        <f t="shared" si="5"/>
        <v>195.20000000000005</v>
      </c>
    </row>
    <row r="74" spans="1:10" x14ac:dyDescent="0.2">
      <c r="A74" s="119">
        <f t="shared" si="6"/>
        <v>325</v>
      </c>
      <c r="B74" s="132">
        <f t="shared" ref="B74:B137" si="7">MAX(0,IF((A74+$B$5+$B$4)&lt;$B$2,0.61*A74,$B$2-0.39*A74-$B$4-$B$5)+MAX(0,IF(A74&lt;$E$4,0,IF(A74&lt;$E$5,160.98*(A74-$E$4)/($E$5-$E$4),IF(A74&lt;$E$3,160.98,160.98)))))</f>
        <v>198.25</v>
      </c>
      <c r="C74" s="122">
        <f t="shared" ref="C74:C137" si="8">MAX(0,IF((A74+$C$5+$C$4)&lt;$C$2,0.61*A74,$C$2-0.39*A74-$C$4-$C$5)+MAX(0,IF(A74&lt;$E$4,0,IF(A74&lt;$E$5,160.98*(A74-$E$4)/($E$5-$E$4),IF(A74&lt;$E$3,160.49,160.98)))))</f>
        <v>198.25</v>
      </c>
      <c r="D74" s="129"/>
      <c r="F74" s="119">
        <f t="shared" ref="F74:F137" si="9">(A74&gt;$E$4)*(A74&lt;$E$5)*(A74-$E$4)/($E$5-$E$4)*$J$2+(A74&gt;=$E$5)*$J$2</f>
        <v>0</v>
      </c>
      <c r="G74" s="119">
        <f t="shared" ref="G74:G137" si="10">MAX(0,$B$2+0.61*A74+F74-MAX($B$2,A74))</f>
        <v>198.25</v>
      </c>
      <c r="H74" s="119">
        <f t="shared" ref="H74:H137" si="11">MAX(0,$C$2+0.61*A74+F74-MAX($C$2,A74))</f>
        <v>198.25</v>
      </c>
      <c r="I74" s="119">
        <f t="shared" ref="I74:J137" si="12">G74*(G74&gt;$J$6)</f>
        <v>198.25</v>
      </c>
      <c r="J74" s="119">
        <f t="shared" si="12"/>
        <v>198.25</v>
      </c>
    </row>
    <row r="75" spans="1:10" x14ac:dyDescent="0.2">
      <c r="A75" s="119">
        <f t="shared" si="6"/>
        <v>330</v>
      </c>
      <c r="B75" s="132">
        <f t="shared" si="7"/>
        <v>201.29999999999998</v>
      </c>
      <c r="C75" s="122">
        <f t="shared" si="8"/>
        <v>201.29999999999998</v>
      </c>
      <c r="D75" s="129"/>
      <c r="F75" s="119">
        <f t="shared" si="9"/>
        <v>0</v>
      </c>
      <c r="G75" s="119">
        <f t="shared" si="10"/>
        <v>201.29999999999995</v>
      </c>
      <c r="H75" s="119">
        <f t="shared" si="11"/>
        <v>201.29999999999995</v>
      </c>
      <c r="I75" s="119">
        <f t="shared" si="12"/>
        <v>201.29999999999995</v>
      </c>
      <c r="J75" s="119">
        <f t="shared" si="12"/>
        <v>201.29999999999995</v>
      </c>
    </row>
    <row r="76" spans="1:10" x14ac:dyDescent="0.2">
      <c r="A76" s="119">
        <f t="shared" ref="A76:A89" si="13">A75+5</f>
        <v>335</v>
      </c>
      <c r="B76" s="132">
        <f t="shared" si="7"/>
        <v>204.35</v>
      </c>
      <c r="C76" s="122">
        <f t="shared" si="8"/>
        <v>204.35</v>
      </c>
      <c r="D76" s="129"/>
      <c r="F76" s="119">
        <f t="shared" si="9"/>
        <v>0</v>
      </c>
      <c r="G76" s="119">
        <f t="shared" si="10"/>
        <v>204.35000000000002</v>
      </c>
      <c r="H76" s="119">
        <f t="shared" si="11"/>
        <v>204.34999999999991</v>
      </c>
      <c r="I76" s="119">
        <f t="shared" si="12"/>
        <v>204.35000000000002</v>
      </c>
      <c r="J76" s="119">
        <f t="shared" si="12"/>
        <v>204.34999999999991</v>
      </c>
    </row>
    <row r="77" spans="1:10" x14ac:dyDescent="0.2">
      <c r="A77" s="119">
        <f t="shared" si="13"/>
        <v>340</v>
      </c>
      <c r="B77" s="132">
        <f t="shared" si="7"/>
        <v>207.4</v>
      </c>
      <c r="C77" s="122">
        <f t="shared" si="8"/>
        <v>207.4</v>
      </c>
      <c r="D77" s="129"/>
      <c r="F77" s="119">
        <f t="shared" si="9"/>
        <v>0</v>
      </c>
      <c r="G77" s="119">
        <f t="shared" si="10"/>
        <v>207.39999999999998</v>
      </c>
      <c r="H77" s="119">
        <f t="shared" si="11"/>
        <v>207.40000000000009</v>
      </c>
      <c r="I77" s="119">
        <f t="shared" si="12"/>
        <v>207.39999999999998</v>
      </c>
      <c r="J77" s="119">
        <f t="shared" si="12"/>
        <v>207.40000000000009</v>
      </c>
    </row>
    <row r="78" spans="1:10" x14ac:dyDescent="0.2">
      <c r="A78" s="119">
        <f t="shared" si="13"/>
        <v>345</v>
      </c>
      <c r="B78" s="132">
        <f t="shared" si="7"/>
        <v>210.45</v>
      </c>
      <c r="C78" s="122">
        <f t="shared" si="8"/>
        <v>210.45</v>
      </c>
      <c r="D78" s="129"/>
      <c r="F78" s="119">
        <f t="shared" si="9"/>
        <v>0</v>
      </c>
      <c r="G78" s="119">
        <f t="shared" si="10"/>
        <v>210.44999999999993</v>
      </c>
      <c r="H78" s="119">
        <f t="shared" si="11"/>
        <v>210.45000000000005</v>
      </c>
      <c r="I78" s="119">
        <f t="shared" si="12"/>
        <v>210.44999999999993</v>
      </c>
      <c r="J78" s="119">
        <f t="shared" si="12"/>
        <v>210.45000000000005</v>
      </c>
    </row>
    <row r="79" spans="1:10" x14ac:dyDescent="0.2">
      <c r="A79" s="119">
        <f t="shared" si="13"/>
        <v>350</v>
      </c>
      <c r="B79" s="132">
        <f t="shared" si="7"/>
        <v>213.5</v>
      </c>
      <c r="C79" s="122">
        <f t="shared" si="8"/>
        <v>213.5</v>
      </c>
      <c r="D79" s="129"/>
      <c r="F79" s="119">
        <f t="shared" si="9"/>
        <v>0</v>
      </c>
      <c r="G79" s="119">
        <f t="shared" si="10"/>
        <v>213.5</v>
      </c>
      <c r="H79" s="119">
        <f t="shared" si="11"/>
        <v>213.5</v>
      </c>
      <c r="I79" s="119">
        <f t="shared" si="12"/>
        <v>213.5</v>
      </c>
      <c r="J79" s="119">
        <f t="shared" si="12"/>
        <v>213.5</v>
      </c>
    </row>
    <row r="80" spans="1:10" x14ac:dyDescent="0.2">
      <c r="A80" s="119">
        <f t="shared" si="13"/>
        <v>355</v>
      </c>
      <c r="B80" s="132">
        <f t="shared" si="7"/>
        <v>216.54999999999998</v>
      </c>
      <c r="C80" s="122">
        <f t="shared" si="8"/>
        <v>216.54999999999998</v>
      </c>
      <c r="D80" s="129"/>
      <c r="F80" s="119">
        <f t="shared" si="9"/>
        <v>0</v>
      </c>
      <c r="G80" s="119">
        <f t="shared" si="10"/>
        <v>216.54999999999995</v>
      </c>
      <c r="H80" s="119">
        <f t="shared" si="11"/>
        <v>216.54999999999995</v>
      </c>
      <c r="I80" s="119">
        <f t="shared" si="12"/>
        <v>216.54999999999995</v>
      </c>
      <c r="J80" s="119">
        <f t="shared" si="12"/>
        <v>216.54999999999995</v>
      </c>
    </row>
    <row r="81" spans="1:10" x14ac:dyDescent="0.2">
      <c r="A81" s="119">
        <f t="shared" si="13"/>
        <v>360</v>
      </c>
      <c r="B81" s="132">
        <f t="shared" si="7"/>
        <v>219.6</v>
      </c>
      <c r="C81" s="122">
        <f t="shared" si="8"/>
        <v>219.6</v>
      </c>
      <c r="D81" s="129"/>
      <c r="F81" s="119">
        <f t="shared" si="9"/>
        <v>0</v>
      </c>
      <c r="G81" s="119">
        <f t="shared" si="10"/>
        <v>219.60000000000002</v>
      </c>
      <c r="H81" s="119">
        <f t="shared" si="11"/>
        <v>219.59999999999991</v>
      </c>
      <c r="I81" s="119">
        <f t="shared" si="12"/>
        <v>219.60000000000002</v>
      </c>
      <c r="J81" s="119">
        <f t="shared" si="12"/>
        <v>219.59999999999991</v>
      </c>
    </row>
    <row r="82" spans="1:10" x14ac:dyDescent="0.2">
      <c r="A82" s="119">
        <f t="shared" si="13"/>
        <v>365</v>
      </c>
      <c r="B82" s="132">
        <f t="shared" si="7"/>
        <v>222.65</v>
      </c>
      <c r="C82" s="122">
        <f t="shared" si="8"/>
        <v>222.65</v>
      </c>
      <c r="D82" s="129"/>
      <c r="F82" s="119">
        <f t="shared" si="9"/>
        <v>0</v>
      </c>
      <c r="G82" s="119">
        <f t="shared" si="10"/>
        <v>222.64999999999998</v>
      </c>
      <c r="H82" s="119">
        <f t="shared" si="11"/>
        <v>222.65000000000009</v>
      </c>
      <c r="I82" s="119">
        <f t="shared" si="12"/>
        <v>222.64999999999998</v>
      </c>
      <c r="J82" s="119">
        <f t="shared" si="12"/>
        <v>222.65000000000009</v>
      </c>
    </row>
    <row r="83" spans="1:10" x14ac:dyDescent="0.2">
      <c r="A83" s="119">
        <f t="shared" si="13"/>
        <v>370</v>
      </c>
      <c r="B83" s="132">
        <f t="shared" si="7"/>
        <v>225.7</v>
      </c>
      <c r="C83" s="122">
        <f t="shared" si="8"/>
        <v>225.7</v>
      </c>
      <c r="D83" s="129"/>
      <c r="F83" s="119">
        <f t="shared" si="9"/>
        <v>0</v>
      </c>
      <c r="G83" s="119">
        <f t="shared" si="10"/>
        <v>225.69999999999993</v>
      </c>
      <c r="H83" s="119">
        <f t="shared" si="11"/>
        <v>225.70000000000005</v>
      </c>
      <c r="I83" s="119">
        <f t="shared" si="12"/>
        <v>225.69999999999993</v>
      </c>
      <c r="J83" s="119">
        <f t="shared" si="12"/>
        <v>225.70000000000005</v>
      </c>
    </row>
    <row r="84" spans="1:10" x14ac:dyDescent="0.2">
      <c r="A84" s="119">
        <f t="shared" si="13"/>
        <v>375</v>
      </c>
      <c r="B84" s="132">
        <f t="shared" si="7"/>
        <v>228.75</v>
      </c>
      <c r="C84" s="122">
        <f t="shared" si="8"/>
        <v>228.75</v>
      </c>
      <c r="D84" s="129"/>
      <c r="F84" s="119">
        <f t="shared" si="9"/>
        <v>0</v>
      </c>
      <c r="G84" s="119">
        <f t="shared" si="10"/>
        <v>228.75</v>
      </c>
      <c r="H84" s="119">
        <f t="shared" si="11"/>
        <v>228.75</v>
      </c>
      <c r="I84" s="119">
        <f t="shared" si="12"/>
        <v>228.75</v>
      </c>
      <c r="J84" s="119">
        <f t="shared" si="12"/>
        <v>228.75</v>
      </c>
    </row>
    <row r="85" spans="1:10" x14ac:dyDescent="0.2">
      <c r="A85" s="119">
        <f t="shared" si="13"/>
        <v>380</v>
      </c>
      <c r="B85" s="132">
        <f t="shared" si="7"/>
        <v>231.79999999999998</v>
      </c>
      <c r="C85" s="122">
        <f t="shared" si="8"/>
        <v>231.79999999999998</v>
      </c>
      <c r="D85" s="129"/>
      <c r="F85" s="119">
        <f t="shared" si="9"/>
        <v>0</v>
      </c>
      <c r="G85" s="119">
        <f t="shared" si="10"/>
        <v>231.79999999999995</v>
      </c>
      <c r="H85" s="119">
        <f t="shared" si="11"/>
        <v>231.79999999999995</v>
      </c>
      <c r="I85" s="119">
        <f t="shared" si="12"/>
        <v>231.79999999999995</v>
      </c>
      <c r="J85" s="119">
        <f t="shared" si="12"/>
        <v>231.79999999999995</v>
      </c>
    </row>
    <row r="86" spans="1:10" x14ac:dyDescent="0.2">
      <c r="A86" s="119">
        <f t="shared" si="13"/>
        <v>385</v>
      </c>
      <c r="B86" s="132">
        <f t="shared" si="7"/>
        <v>234.85</v>
      </c>
      <c r="C86" s="122">
        <f t="shared" si="8"/>
        <v>234.85</v>
      </c>
      <c r="D86" s="129"/>
      <c r="F86" s="119">
        <f t="shared" si="9"/>
        <v>0</v>
      </c>
      <c r="G86" s="119">
        <f t="shared" si="10"/>
        <v>234.85000000000002</v>
      </c>
      <c r="H86" s="119">
        <f t="shared" si="11"/>
        <v>234.84999999999991</v>
      </c>
      <c r="I86" s="119">
        <f t="shared" si="12"/>
        <v>234.85000000000002</v>
      </c>
      <c r="J86" s="119">
        <f t="shared" si="12"/>
        <v>234.84999999999991</v>
      </c>
    </row>
    <row r="87" spans="1:10" x14ac:dyDescent="0.2">
      <c r="A87" s="119">
        <f t="shared" si="13"/>
        <v>390</v>
      </c>
      <c r="B87" s="132">
        <f t="shared" si="7"/>
        <v>237.9</v>
      </c>
      <c r="C87" s="122">
        <f t="shared" si="8"/>
        <v>237.9</v>
      </c>
      <c r="D87" s="129"/>
      <c r="F87" s="119">
        <f t="shared" si="9"/>
        <v>0</v>
      </c>
      <c r="G87" s="119">
        <f t="shared" si="10"/>
        <v>237.89999999999998</v>
      </c>
      <c r="H87" s="119">
        <f t="shared" si="11"/>
        <v>237.90000000000009</v>
      </c>
      <c r="I87" s="119">
        <f t="shared" si="12"/>
        <v>237.89999999999998</v>
      </c>
      <c r="J87" s="119">
        <f t="shared" si="12"/>
        <v>237.90000000000009</v>
      </c>
    </row>
    <row r="88" spans="1:10" x14ac:dyDescent="0.2">
      <c r="A88" s="119">
        <f t="shared" si="13"/>
        <v>395</v>
      </c>
      <c r="B88" s="132">
        <f t="shared" si="7"/>
        <v>240.95</v>
      </c>
      <c r="C88" s="122">
        <f t="shared" si="8"/>
        <v>240.95</v>
      </c>
      <c r="D88" s="129"/>
      <c r="F88" s="119">
        <f t="shared" si="9"/>
        <v>0</v>
      </c>
      <c r="G88" s="119">
        <f t="shared" si="10"/>
        <v>240.94999999999993</v>
      </c>
      <c r="H88" s="119">
        <f t="shared" si="11"/>
        <v>240.95000000000005</v>
      </c>
      <c r="I88" s="119">
        <f t="shared" si="12"/>
        <v>240.94999999999993</v>
      </c>
      <c r="J88" s="119">
        <f t="shared" si="12"/>
        <v>240.95000000000005</v>
      </c>
    </row>
    <row r="89" spans="1:10" x14ac:dyDescent="0.2">
      <c r="A89" s="119">
        <f t="shared" si="13"/>
        <v>400</v>
      </c>
      <c r="B89" s="132">
        <f t="shared" si="7"/>
        <v>244</v>
      </c>
      <c r="C89" s="122">
        <f t="shared" si="8"/>
        <v>244</v>
      </c>
      <c r="D89" s="129"/>
      <c r="F89" s="119">
        <f t="shared" si="9"/>
        <v>0</v>
      </c>
      <c r="G89" s="119">
        <f t="shared" si="10"/>
        <v>244</v>
      </c>
      <c r="H89" s="119">
        <f t="shared" si="11"/>
        <v>244</v>
      </c>
      <c r="I89" s="119">
        <f t="shared" si="12"/>
        <v>244</v>
      </c>
      <c r="J89" s="119">
        <f t="shared" si="12"/>
        <v>244</v>
      </c>
    </row>
    <row r="90" spans="1:10" x14ac:dyDescent="0.2">
      <c r="A90" s="119">
        <f>A89+5</f>
        <v>405</v>
      </c>
      <c r="B90" s="132">
        <f t="shared" si="7"/>
        <v>247.04999999999998</v>
      </c>
      <c r="C90" s="122">
        <f t="shared" si="8"/>
        <v>247.04999999999998</v>
      </c>
      <c r="D90" s="129"/>
      <c r="F90" s="119">
        <f t="shared" si="9"/>
        <v>0</v>
      </c>
      <c r="G90" s="119">
        <f t="shared" si="10"/>
        <v>247.04999999999995</v>
      </c>
      <c r="H90" s="119">
        <f t="shared" si="11"/>
        <v>247.04999999999995</v>
      </c>
      <c r="I90" s="119">
        <f t="shared" si="12"/>
        <v>247.04999999999995</v>
      </c>
      <c r="J90" s="119">
        <f t="shared" si="12"/>
        <v>247.04999999999995</v>
      </c>
    </row>
    <row r="91" spans="1:10" x14ac:dyDescent="0.2">
      <c r="A91" s="119">
        <f t="shared" ref="A91:A154" si="14">A90+5</f>
        <v>410</v>
      </c>
      <c r="B91" s="132">
        <f t="shared" si="7"/>
        <v>250.1</v>
      </c>
      <c r="C91" s="122">
        <f t="shared" si="8"/>
        <v>250.1</v>
      </c>
      <c r="D91" s="129"/>
      <c r="F91" s="119">
        <f t="shared" si="9"/>
        <v>0</v>
      </c>
      <c r="G91" s="119">
        <f t="shared" si="10"/>
        <v>250.10000000000002</v>
      </c>
      <c r="H91" s="119">
        <f t="shared" si="11"/>
        <v>250.09999999999991</v>
      </c>
      <c r="I91" s="119">
        <f t="shared" si="12"/>
        <v>250.10000000000002</v>
      </c>
      <c r="J91" s="119">
        <f t="shared" si="12"/>
        <v>250.09999999999991</v>
      </c>
    </row>
    <row r="92" spans="1:10" x14ac:dyDescent="0.2">
      <c r="A92" s="119">
        <f t="shared" si="14"/>
        <v>415</v>
      </c>
      <c r="B92" s="132">
        <f t="shared" si="7"/>
        <v>253.15</v>
      </c>
      <c r="C92" s="122">
        <f t="shared" si="8"/>
        <v>253.15</v>
      </c>
      <c r="D92" s="129"/>
      <c r="F92" s="119">
        <f t="shared" si="9"/>
        <v>0</v>
      </c>
      <c r="G92" s="119">
        <f t="shared" si="10"/>
        <v>253.14999999999998</v>
      </c>
      <c r="H92" s="119">
        <f t="shared" si="11"/>
        <v>253.15000000000009</v>
      </c>
      <c r="I92" s="119">
        <f t="shared" si="12"/>
        <v>253.14999999999998</v>
      </c>
      <c r="J92" s="119">
        <f t="shared" si="12"/>
        <v>253.15000000000009</v>
      </c>
    </row>
    <row r="93" spans="1:10" x14ac:dyDescent="0.2">
      <c r="A93" s="119">
        <f t="shared" si="14"/>
        <v>420</v>
      </c>
      <c r="B93" s="132">
        <f t="shared" si="7"/>
        <v>256.2</v>
      </c>
      <c r="C93" s="122">
        <f t="shared" si="8"/>
        <v>256.2</v>
      </c>
      <c r="D93" s="129"/>
      <c r="F93" s="119">
        <f t="shared" si="9"/>
        <v>0</v>
      </c>
      <c r="G93" s="119">
        <f t="shared" si="10"/>
        <v>256.19999999999993</v>
      </c>
      <c r="H93" s="119">
        <f t="shared" si="11"/>
        <v>256.20000000000005</v>
      </c>
      <c r="I93" s="119">
        <f t="shared" si="12"/>
        <v>256.19999999999993</v>
      </c>
      <c r="J93" s="119">
        <f t="shared" si="12"/>
        <v>256.20000000000005</v>
      </c>
    </row>
    <row r="94" spans="1:10" x14ac:dyDescent="0.2">
      <c r="A94" s="119">
        <f t="shared" si="14"/>
        <v>425</v>
      </c>
      <c r="B94" s="132">
        <f t="shared" si="7"/>
        <v>259.25</v>
      </c>
      <c r="C94" s="122">
        <f t="shared" si="8"/>
        <v>259.25</v>
      </c>
      <c r="D94" s="129"/>
      <c r="F94" s="119">
        <f t="shared" si="9"/>
        <v>0</v>
      </c>
      <c r="G94" s="119">
        <f t="shared" si="10"/>
        <v>259.25</v>
      </c>
      <c r="H94" s="119">
        <f t="shared" si="11"/>
        <v>259.25</v>
      </c>
      <c r="I94" s="119">
        <f t="shared" si="12"/>
        <v>259.25</v>
      </c>
      <c r="J94" s="119">
        <f t="shared" si="12"/>
        <v>259.25</v>
      </c>
    </row>
    <row r="95" spans="1:10" x14ac:dyDescent="0.2">
      <c r="A95" s="119">
        <f t="shared" si="14"/>
        <v>430</v>
      </c>
      <c r="B95" s="132">
        <f t="shared" si="7"/>
        <v>262.3</v>
      </c>
      <c r="C95" s="122">
        <f t="shared" si="8"/>
        <v>262.3</v>
      </c>
      <c r="D95" s="129"/>
      <c r="F95" s="119">
        <f t="shared" si="9"/>
        <v>0</v>
      </c>
      <c r="G95" s="119">
        <f t="shared" si="10"/>
        <v>262.30000000000007</v>
      </c>
      <c r="H95" s="119">
        <f t="shared" si="11"/>
        <v>262.29999999999995</v>
      </c>
      <c r="I95" s="119">
        <f t="shared" si="12"/>
        <v>262.30000000000007</v>
      </c>
      <c r="J95" s="119">
        <f t="shared" si="12"/>
        <v>262.29999999999995</v>
      </c>
    </row>
    <row r="96" spans="1:10" x14ac:dyDescent="0.2">
      <c r="A96" s="119">
        <f t="shared" si="14"/>
        <v>435</v>
      </c>
      <c r="B96" s="132">
        <f t="shared" si="7"/>
        <v>265.34999999999997</v>
      </c>
      <c r="C96" s="122">
        <f t="shared" si="8"/>
        <v>265.34999999999997</v>
      </c>
      <c r="D96" s="129"/>
      <c r="F96" s="119">
        <f t="shared" si="9"/>
        <v>0</v>
      </c>
      <c r="G96" s="119">
        <f t="shared" si="10"/>
        <v>265.35000000000002</v>
      </c>
      <c r="H96" s="119">
        <f t="shared" si="11"/>
        <v>265.34999999999991</v>
      </c>
      <c r="I96" s="119">
        <f t="shared" si="12"/>
        <v>265.35000000000002</v>
      </c>
      <c r="J96" s="119">
        <f t="shared" si="12"/>
        <v>265.34999999999991</v>
      </c>
    </row>
    <row r="97" spans="1:10" x14ac:dyDescent="0.2">
      <c r="A97" s="119">
        <f t="shared" si="14"/>
        <v>440</v>
      </c>
      <c r="B97" s="132">
        <f t="shared" si="7"/>
        <v>268.39999999999998</v>
      </c>
      <c r="C97" s="122">
        <f t="shared" si="8"/>
        <v>268.39999999999998</v>
      </c>
      <c r="D97" s="129"/>
      <c r="F97" s="119">
        <f t="shared" si="9"/>
        <v>0</v>
      </c>
      <c r="G97" s="119">
        <f t="shared" si="10"/>
        <v>268.39999999999998</v>
      </c>
      <c r="H97" s="119">
        <f t="shared" si="11"/>
        <v>268.40000000000009</v>
      </c>
      <c r="I97" s="119">
        <f t="shared" si="12"/>
        <v>268.39999999999998</v>
      </c>
      <c r="J97" s="119">
        <f t="shared" si="12"/>
        <v>268.40000000000009</v>
      </c>
    </row>
    <row r="98" spans="1:10" x14ac:dyDescent="0.2">
      <c r="A98" s="119">
        <f t="shared" si="14"/>
        <v>445</v>
      </c>
      <c r="B98" s="132">
        <f t="shared" si="7"/>
        <v>271.45</v>
      </c>
      <c r="C98" s="122">
        <f t="shared" si="8"/>
        <v>271.45</v>
      </c>
      <c r="D98" s="129"/>
      <c r="F98" s="119">
        <f t="shared" si="9"/>
        <v>0</v>
      </c>
      <c r="G98" s="119">
        <f t="shared" si="10"/>
        <v>271.44999999999993</v>
      </c>
      <c r="H98" s="119">
        <f t="shared" si="11"/>
        <v>271.45000000000005</v>
      </c>
      <c r="I98" s="119">
        <f t="shared" si="12"/>
        <v>271.44999999999993</v>
      </c>
      <c r="J98" s="119">
        <f t="shared" si="12"/>
        <v>271.45000000000005</v>
      </c>
    </row>
    <row r="99" spans="1:10" x14ac:dyDescent="0.2">
      <c r="A99" s="119">
        <f t="shared" si="14"/>
        <v>450</v>
      </c>
      <c r="B99" s="132">
        <f t="shared" si="7"/>
        <v>274.5</v>
      </c>
      <c r="C99" s="122">
        <f t="shared" si="8"/>
        <v>274.5</v>
      </c>
      <c r="D99" s="129"/>
      <c r="F99" s="119">
        <f t="shared" si="9"/>
        <v>0</v>
      </c>
      <c r="G99" s="119">
        <f t="shared" si="10"/>
        <v>274.5</v>
      </c>
      <c r="H99" s="119">
        <f t="shared" si="11"/>
        <v>274.5</v>
      </c>
      <c r="I99" s="119">
        <f t="shared" si="12"/>
        <v>274.5</v>
      </c>
      <c r="J99" s="119">
        <f t="shared" si="12"/>
        <v>274.5</v>
      </c>
    </row>
    <row r="100" spans="1:10" x14ac:dyDescent="0.2">
      <c r="A100" s="119">
        <f t="shared" si="14"/>
        <v>455</v>
      </c>
      <c r="B100" s="132">
        <f t="shared" si="7"/>
        <v>277.55</v>
      </c>
      <c r="C100" s="122">
        <f t="shared" si="8"/>
        <v>277.55</v>
      </c>
      <c r="D100" s="129"/>
      <c r="F100" s="119">
        <f t="shared" si="9"/>
        <v>0</v>
      </c>
      <c r="G100" s="119">
        <f t="shared" si="10"/>
        <v>277.55000000000007</v>
      </c>
      <c r="H100" s="119">
        <f t="shared" si="11"/>
        <v>277.54999999999995</v>
      </c>
      <c r="I100" s="119">
        <f t="shared" si="12"/>
        <v>277.55000000000007</v>
      </c>
      <c r="J100" s="119">
        <f t="shared" si="12"/>
        <v>277.54999999999995</v>
      </c>
    </row>
    <row r="101" spans="1:10" x14ac:dyDescent="0.2">
      <c r="A101" s="119">
        <f t="shared" si="14"/>
        <v>460</v>
      </c>
      <c r="B101" s="132">
        <f t="shared" si="7"/>
        <v>280.59999999999997</v>
      </c>
      <c r="C101" s="122">
        <f t="shared" si="8"/>
        <v>280.59999999999997</v>
      </c>
      <c r="D101" s="129"/>
      <c r="F101" s="119">
        <f t="shared" si="9"/>
        <v>0</v>
      </c>
      <c r="G101" s="119">
        <f t="shared" si="10"/>
        <v>280.60000000000002</v>
      </c>
      <c r="H101" s="119">
        <f t="shared" si="11"/>
        <v>280.59999999999991</v>
      </c>
      <c r="I101" s="119">
        <f t="shared" si="12"/>
        <v>280.60000000000002</v>
      </c>
      <c r="J101" s="119">
        <f t="shared" si="12"/>
        <v>280.59999999999991</v>
      </c>
    </row>
    <row r="102" spans="1:10" x14ac:dyDescent="0.2">
      <c r="A102" s="119">
        <f t="shared" si="14"/>
        <v>465</v>
      </c>
      <c r="B102" s="132">
        <f t="shared" si="7"/>
        <v>283.64999999999998</v>
      </c>
      <c r="C102" s="122">
        <f t="shared" si="8"/>
        <v>283.64999999999998</v>
      </c>
      <c r="D102" s="129"/>
      <c r="F102" s="119">
        <f t="shared" si="9"/>
        <v>0</v>
      </c>
      <c r="G102" s="119">
        <f t="shared" si="10"/>
        <v>283.64999999999998</v>
      </c>
      <c r="H102" s="119">
        <f t="shared" si="11"/>
        <v>283.65000000000009</v>
      </c>
      <c r="I102" s="119">
        <f t="shared" si="12"/>
        <v>283.64999999999998</v>
      </c>
      <c r="J102" s="119">
        <f t="shared" si="12"/>
        <v>283.65000000000009</v>
      </c>
    </row>
    <row r="103" spans="1:10" x14ac:dyDescent="0.2">
      <c r="A103" s="119">
        <f t="shared" si="14"/>
        <v>470</v>
      </c>
      <c r="B103" s="132">
        <f t="shared" si="7"/>
        <v>286.7</v>
      </c>
      <c r="C103" s="122">
        <f t="shared" si="8"/>
        <v>286.7</v>
      </c>
      <c r="D103" s="129"/>
      <c r="F103" s="119">
        <f t="shared" si="9"/>
        <v>0</v>
      </c>
      <c r="G103" s="119">
        <f t="shared" si="10"/>
        <v>286.69999999999993</v>
      </c>
      <c r="H103" s="119">
        <f t="shared" si="11"/>
        <v>286.70000000000005</v>
      </c>
      <c r="I103" s="119">
        <f t="shared" si="12"/>
        <v>286.69999999999993</v>
      </c>
      <c r="J103" s="119">
        <f t="shared" si="12"/>
        <v>286.70000000000005</v>
      </c>
    </row>
    <row r="104" spans="1:10" x14ac:dyDescent="0.2">
      <c r="A104" s="119">
        <f t="shared" si="14"/>
        <v>475</v>
      </c>
      <c r="B104" s="132">
        <f t="shared" si="7"/>
        <v>289.75</v>
      </c>
      <c r="C104" s="122">
        <f t="shared" si="8"/>
        <v>289.75</v>
      </c>
      <c r="D104" s="129"/>
      <c r="F104" s="119">
        <f t="shared" si="9"/>
        <v>0</v>
      </c>
      <c r="G104" s="119">
        <f t="shared" si="10"/>
        <v>289.75</v>
      </c>
      <c r="H104" s="119">
        <f t="shared" si="11"/>
        <v>289.75</v>
      </c>
      <c r="I104" s="119">
        <f t="shared" si="12"/>
        <v>289.75</v>
      </c>
      <c r="J104" s="119">
        <f t="shared" si="12"/>
        <v>289.75</v>
      </c>
    </row>
    <row r="105" spans="1:10" x14ac:dyDescent="0.2">
      <c r="A105" s="119">
        <f t="shared" si="14"/>
        <v>480</v>
      </c>
      <c r="B105" s="132">
        <f t="shared" si="7"/>
        <v>292.8</v>
      </c>
      <c r="C105" s="122">
        <f t="shared" si="8"/>
        <v>292.8</v>
      </c>
      <c r="D105" s="129"/>
      <c r="F105" s="119">
        <f t="shared" si="9"/>
        <v>0</v>
      </c>
      <c r="G105" s="119">
        <f t="shared" si="10"/>
        <v>292.80000000000007</v>
      </c>
      <c r="H105" s="119">
        <f t="shared" si="11"/>
        <v>292.79999999999995</v>
      </c>
      <c r="I105" s="119">
        <f t="shared" si="12"/>
        <v>292.80000000000007</v>
      </c>
      <c r="J105" s="119">
        <f t="shared" si="12"/>
        <v>292.79999999999995</v>
      </c>
    </row>
    <row r="106" spans="1:10" x14ac:dyDescent="0.2">
      <c r="A106" s="119">
        <f t="shared" si="14"/>
        <v>485</v>
      </c>
      <c r="B106" s="132">
        <f t="shared" si="7"/>
        <v>295.84999999999997</v>
      </c>
      <c r="C106" s="122">
        <f t="shared" si="8"/>
        <v>295.84999999999997</v>
      </c>
      <c r="D106" s="129"/>
      <c r="F106" s="119">
        <f t="shared" si="9"/>
        <v>0</v>
      </c>
      <c r="G106" s="119">
        <f t="shared" si="10"/>
        <v>295.85000000000002</v>
      </c>
      <c r="H106" s="119">
        <f t="shared" si="11"/>
        <v>295.84999999999991</v>
      </c>
      <c r="I106" s="119">
        <f t="shared" si="12"/>
        <v>295.85000000000002</v>
      </c>
      <c r="J106" s="119">
        <f t="shared" si="12"/>
        <v>295.84999999999991</v>
      </c>
    </row>
    <row r="107" spans="1:10" x14ac:dyDescent="0.2">
      <c r="A107" s="119">
        <f t="shared" si="14"/>
        <v>490</v>
      </c>
      <c r="B107" s="132">
        <f t="shared" si="7"/>
        <v>298.89999999999998</v>
      </c>
      <c r="C107" s="122">
        <f t="shared" si="8"/>
        <v>298.89999999999998</v>
      </c>
      <c r="D107" s="129"/>
      <c r="F107" s="119">
        <f t="shared" si="9"/>
        <v>0</v>
      </c>
      <c r="G107" s="119">
        <f t="shared" si="10"/>
        <v>298.89999999999998</v>
      </c>
      <c r="H107" s="119">
        <f t="shared" si="11"/>
        <v>298.90000000000009</v>
      </c>
      <c r="I107" s="119">
        <f t="shared" si="12"/>
        <v>298.89999999999998</v>
      </c>
      <c r="J107" s="119">
        <f t="shared" si="12"/>
        <v>298.90000000000009</v>
      </c>
    </row>
    <row r="108" spans="1:10" x14ac:dyDescent="0.2">
      <c r="A108" s="119">
        <f t="shared" si="14"/>
        <v>495</v>
      </c>
      <c r="B108" s="132">
        <f t="shared" si="7"/>
        <v>301.95</v>
      </c>
      <c r="C108" s="122">
        <f t="shared" si="8"/>
        <v>301.95</v>
      </c>
      <c r="D108" s="129"/>
      <c r="F108" s="119">
        <f t="shared" si="9"/>
        <v>0</v>
      </c>
      <c r="G108" s="119">
        <f t="shared" si="10"/>
        <v>301.94999999999993</v>
      </c>
      <c r="H108" s="119">
        <f t="shared" si="11"/>
        <v>301.95000000000005</v>
      </c>
      <c r="I108" s="119">
        <f t="shared" si="12"/>
        <v>301.94999999999993</v>
      </c>
      <c r="J108" s="119">
        <f t="shared" si="12"/>
        <v>301.95000000000005</v>
      </c>
    </row>
    <row r="109" spans="1:10" x14ac:dyDescent="0.2">
      <c r="A109" s="119">
        <f t="shared" si="14"/>
        <v>500</v>
      </c>
      <c r="B109" s="132">
        <f t="shared" si="7"/>
        <v>305</v>
      </c>
      <c r="C109" s="122">
        <f t="shared" si="8"/>
        <v>305</v>
      </c>
      <c r="D109" s="129"/>
      <c r="F109" s="119">
        <f t="shared" si="9"/>
        <v>0</v>
      </c>
      <c r="G109" s="119">
        <f t="shared" si="10"/>
        <v>305</v>
      </c>
      <c r="H109" s="119">
        <f t="shared" si="11"/>
        <v>305</v>
      </c>
      <c r="I109" s="119">
        <f t="shared" si="12"/>
        <v>305</v>
      </c>
      <c r="J109" s="119">
        <f t="shared" si="12"/>
        <v>305</v>
      </c>
    </row>
    <row r="110" spans="1:10" x14ac:dyDescent="0.2">
      <c r="A110" s="119">
        <f t="shared" si="14"/>
        <v>505</v>
      </c>
      <c r="B110" s="132">
        <f t="shared" si="7"/>
        <v>308.05</v>
      </c>
      <c r="C110" s="122">
        <f t="shared" si="8"/>
        <v>308.05</v>
      </c>
      <c r="D110" s="129"/>
      <c r="F110" s="119">
        <f t="shared" si="9"/>
        <v>0</v>
      </c>
      <c r="G110" s="119">
        <f t="shared" si="10"/>
        <v>308.05000000000007</v>
      </c>
      <c r="H110" s="119">
        <f t="shared" si="11"/>
        <v>308.04999999999995</v>
      </c>
      <c r="I110" s="119">
        <f t="shared" si="12"/>
        <v>308.05000000000007</v>
      </c>
      <c r="J110" s="119">
        <f t="shared" si="12"/>
        <v>308.04999999999995</v>
      </c>
    </row>
    <row r="111" spans="1:10" x14ac:dyDescent="0.2">
      <c r="A111" s="119">
        <f t="shared" si="14"/>
        <v>510</v>
      </c>
      <c r="B111" s="132">
        <f t="shared" si="7"/>
        <v>311.09999999999997</v>
      </c>
      <c r="C111" s="122">
        <f t="shared" si="8"/>
        <v>311.09999999999997</v>
      </c>
      <c r="D111" s="129"/>
      <c r="F111" s="119">
        <f t="shared" si="9"/>
        <v>0</v>
      </c>
      <c r="G111" s="119">
        <f t="shared" si="10"/>
        <v>311.10000000000002</v>
      </c>
      <c r="H111" s="119">
        <f t="shared" si="11"/>
        <v>311.09999999999991</v>
      </c>
      <c r="I111" s="119">
        <f t="shared" si="12"/>
        <v>311.10000000000002</v>
      </c>
      <c r="J111" s="119">
        <f t="shared" si="12"/>
        <v>311.09999999999991</v>
      </c>
    </row>
    <row r="112" spans="1:10" x14ac:dyDescent="0.2">
      <c r="A112" s="119">
        <f t="shared" si="14"/>
        <v>515</v>
      </c>
      <c r="B112" s="132">
        <f t="shared" si="7"/>
        <v>314.14999999999998</v>
      </c>
      <c r="C112" s="122">
        <f t="shared" si="8"/>
        <v>314.14999999999998</v>
      </c>
      <c r="D112" s="129"/>
      <c r="F112" s="119">
        <f t="shared" si="9"/>
        <v>0</v>
      </c>
      <c r="G112" s="119">
        <f t="shared" si="10"/>
        <v>314.14999999999998</v>
      </c>
      <c r="H112" s="119">
        <f t="shared" si="11"/>
        <v>314.15000000000009</v>
      </c>
      <c r="I112" s="119">
        <f t="shared" si="12"/>
        <v>314.14999999999998</v>
      </c>
      <c r="J112" s="119">
        <f t="shared" si="12"/>
        <v>314.15000000000009</v>
      </c>
    </row>
    <row r="113" spans="1:10" x14ac:dyDescent="0.2">
      <c r="A113" s="119">
        <f t="shared" si="14"/>
        <v>520</v>
      </c>
      <c r="B113" s="132">
        <f t="shared" si="7"/>
        <v>317.2</v>
      </c>
      <c r="C113" s="122">
        <f t="shared" si="8"/>
        <v>317.2</v>
      </c>
      <c r="D113" s="129"/>
      <c r="F113" s="119">
        <f t="shared" si="9"/>
        <v>0</v>
      </c>
      <c r="G113" s="119">
        <f t="shared" si="10"/>
        <v>317.19999999999993</v>
      </c>
      <c r="H113" s="119">
        <f t="shared" si="11"/>
        <v>317.20000000000005</v>
      </c>
      <c r="I113" s="119">
        <f t="shared" si="12"/>
        <v>317.19999999999993</v>
      </c>
      <c r="J113" s="119">
        <f t="shared" si="12"/>
        <v>317.20000000000005</v>
      </c>
    </row>
    <row r="114" spans="1:10" x14ac:dyDescent="0.2">
      <c r="A114" s="119">
        <f t="shared" si="14"/>
        <v>525</v>
      </c>
      <c r="B114" s="132">
        <f t="shared" si="7"/>
        <v>320.25</v>
      </c>
      <c r="C114" s="122">
        <f t="shared" si="8"/>
        <v>320.25</v>
      </c>
      <c r="D114" s="129"/>
      <c r="F114" s="119">
        <f t="shared" si="9"/>
        <v>0</v>
      </c>
      <c r="G114" s="119">
        <f t="shared" si="10"/>
        <v>320.25</v>
      </c>
      <c r="H114" s="119">
        <f t="shared" si="11"/>
        <v>320.25</v>
      </c>
      <c r="I114" s="119">
        <f t="shared" si="12"/>
        <v>320.25</v>
      </c>
      <c r="J114" s="119">
        <f t="shared" si="12"/>
        <v>320.25</v>
      </c>
    </row>
    <row r="115" spans="1:10" x14ac:dyDescent="0.2">
      <c r="A115" s="119">
        <f t="shared" si="14"/>
        <v>530</v>
      </c>
      <c r="B115" s="132">
        <f t="shared" si="7"/>
        <v>323.3</v>
      </c>
      <c r="C115" s="122">
        <f t="shared" si="8"/>
        <v>323.3</v>
      </c>
      <c r="D115" s="129"/>
      <c r="F115" s="119">
        <f t="shared" si="9"/>
        <v>0</v>
      </c>
      <c r="G115" s="119">
        <f t="shared" si="10"/>
        <v>323.30000000000007</v>
      </c>
      <c r="H115" s="119">
        <f t="shared" si="11"/>
        <v>323.29999999999995</v>
      </c>
      <c r="I115" s="119">
        <f t="shared" si="12"/>
        <v>323.30000000000007</v>
      </c>
      <c r="J115" s="119">
        <f t="shared" si="12"/>
        <v>323.29999999999995</v>
      </c>
    </row>
    <row r="116" spans="1:10" x14ac:dyDescent="0.2">
      <c r="A116" s="119">
        <f t="shared" si="14"/>
        <v>535</v>
      </c>
      <c r="B116" s="132">
        <f t="shared" si="7"/>
        <v>326.34999999999997</v>
      </c>
      <c r="C116" s="122">
        <f t="shared" si="8"/>
        <v>326.34999999999997</v>
      </c>
      <c r="D116" s="129"/>
      <c r="F116" s="119">
        <f t="shared" si="9"/>
        <v>0</v>
      </c>
      <c r="G116" s="119">
        <f t="shared" si="10"/>
        <v>326.35000000000002</v>
      </c>
      <c r="H116" s="119">
        <f t="shared" si="11"/>
        <v>326.34999999999991</v>
      </c>
      <c r="I116" s="119">
        <f t="shared" si="12"/>
        <v>326.35000000000002</v>
      </c>
      <c r="J116" s="119">
        <f t="shared" si="12"/>
        <v>326.34999999999991</v>
      </c>
    </row>
    <row r="117" spans="1:10" x14ac:dyDescent="0.2">
      <c r="A117" s="119">
        <f t="shared" si="14"/>
        <v>540</v>
      </c>
      <c r="B117" s="132">
        <f t="shared" si="7"/>
        <v>329.4</v>
      </c>
      <c r="C117" s="122">
        <f t="shared" si="8"/>
        <v>329.4</v>
      </c>
      <c r="D117" s="129"/>
      <c r="F117" s="119">
        <f t="shared" si="9"/>
        <v>0</v>
      </c>
      <c r="G117" s="119">
        <f t="shared" si="10"/>
        <v>329.4</v>
      </c>
      <c r="H117" s="119">
        <f t="shared" si="11"/>
        <v>329.40000000000009</v>
      </c>
      <c r="I117" s="119">
        <f t="shared" si="12"/>
        <v>329.4</v>
      </c>
      <c r="J117" s="119">
        <f t="shared" si="12"/>
        <v>329.40000000000009</v>
      </c>
    </row>
    <row r="118" spans="1:10" x14ac:dyDescent="0.2">
      <c r="A118" s="119">
        <f t="shared" si="14"/>
        <v>545</v>
      </c>
      <c r="B118" s="132">
        <f t="shared" si="7"/>
        <v>332.45</v>
      </c>
      <c r="C118" s="122">
        <f t="shared" si="8"/>
        <v>332.45</v>
      </c>
      <c r="D118" s="129"/>
      <c r="F118" s="119">
        <f t="shared" si="9"/>
        <v>0</v>
      </c>
      <c r="G118" s="119">
        <f t="shared" si="10"/>
        <v>332.44999999999993</v>
      </c>
      <c r="H118" s="119">
        <f t="shared" si="11"/>
        <v>332.45000000000005</v>
      </c>
      <c r="I118" s="119">
        <f t="shared" si="12"/>
        <v>332.44999999999993</v>
      </c>
      <c r="J118" s="119">
        <f t="shared" si="12"/>
        <v>332.45000000000005</v>
      </c>
    </row>
    <row r="119" spans="1:10" x14ac:dyDescent="0.2">
      <c r="A119" s="119">
        <f t="shared" si="14"/>
        <v>550</v>
      </c>
      <c r="B119" s="132">
        <f t="shared" si="7"/>
        <v>335.5</v>
      </c>
      <c r="C119" s="122">
        <f t="shared" si="8"/>
        <v>335.5</v>
      </c>
      <c r="D119" s="129"/>
      <c r="F119" s="119">
        <f t="shared" si="9"/>
        <v>0</v>
      </c>
      <c r="G119" s="119">
        <f t="shared" si="10"/>
        <v>335.5</v>
      </c>
      <c r="H119" s="119">
        <f t="shared" si="11"/>
        <v>335.5</v>
      </c>
      <c r="I119" s="119">
        <f t="shared" si="12"/>
        <v>335.5</v>
      </c>
      <c r="J119" s="119">
        <f t="shared" si="12"/>
        <v>335.5</v>
      </c>
    </row>
    <row r="120" spans="1:10" x14ac:dyDescent="0.2">
      <c r="A120" s="119">
        <f t="shared" si="14"/>
        <v>555</v>
      </c>
      <c r="B120" s="132">
        <f t="shared" si="7"/>
        <v>336.70999999999992</v>
      </c>
      <c r="C120" s="122">
        <f t="shared" si="8"/>
        <v>338.55</v>
      </c>
      <c r="D120" s="129"/>
      <c r="F120" s="119">
        <f t="shared" si="9"/>
        <v>0</v>
      </c>
      <c r="G120" s="119">
        <f t="shared" si="10"/>
        <v>336.71000000000004</v>
      </c>
      <c r="H120" s="119">
        <f t="shared" si="11"/>
        <v>338.54999999999995</v>
      </c>
      <c r="I120" s="119">
        <f t="shared" si="12"/>
        <v>336.71000000000004</v>
      </c>
      <c r="J120" s="119">
        <f t="shared" si="12"/>
        <v>338.54999999999995</v>
      </c>
    </row>
    <row r="121" spans="1:10" x14ac:dyDescent="0.2">
      <c r="A121" s="119">
        <f t="shared" si="14"/>
        <v>560</v>
      </c>
      <c r="B121" s="132">
        <f t="shared" si="7"/>
        <v>334.76</v>
      </c>
      <c r="C121" s="122">
        <f t="shared" si="8"/>
        <v>341.59999999999997</v>
      </c>
      <c r="D121" s="129"/>
      <c r="F121" s="119">
        <f t="shared" si="9"/>
        <v>0</v>
      </c>
      <c r="G121" s="119">
        <f t="shared" si="10"/>
        <v>334.76</v>
      </c>
      <c r="H121" s="119">
        <f t="shared" si="11"/>
        <v>341.59999999999991</v>
      </c>
      <c r="I121" s="119">
        <f t="shared" si="12"/>
        <v>334.76</v>
      </c>
      <c r="J121" s="119">
        <f t="shared" si="12"/>
        <v>341.59999999999991</v>
      </c>
    </row>
    <row r="122" spans="1:10" x14ac:dyDescent="0.2">
      <c r="A122" s="119">
        <f t="shared" si="14"/>
        <v>565</v>
      </c>
      <c r="B122" s="132">
        <f t="shared" si="7"/>
        <v>332.80999999999995</v>
      </c>
      <c r="C122" s="122">
        <f t="shared" si="8"/>
        <v>344.65</v>
      </c>
      <c r="D122" s="129"/>
      <c r="F122" s="119">
        <f t="shared" si="9"/>
        <v>0</v>
      </c>
      <c r="G122" s="119">
        <f t="shared" si="10"/>
        <v>332.80999999999995</v>
      </c>
      <c r="H122" s="119">
        <f t="shared" si="11"/>
        <v>344.65000000000009</v>
      </c>
      <c r="I122" s="119">
        <f t="shared" si="12"/>
        <v>332.80999999999995</v>
      </c>
      <c r="J122" s="119">
        <f t="shared" si="12"/>
        <v>344.65000000000009</v>
      </c>
    </row>
    <row r="123" spans="1:10" x14ac:dyDescent="0.2">
      <c r="A123" s="119">
        <f t="shared" si="14"/>
        <v>570</v>
      </c>
      <c r="B123" s="132">
        <f t="shared" si="7"/>
        <v>330.85999999999996</v>
      </c>
      <c r="C123" s="122">
        <f t="shared" si="8"/>
        <v>347.7</v>
      </c>
      <c r="D123" s="129"/>
      <c r="E123" s="132"/>
      <c r="F123" s="119">
        <f t="shared" si="9"/>
        <v>0</v>
      </c>
      <c r="G123" s="119">
        <f t="shared" si="10"/>
        <v>330.8599999999999</v>
      </c>
      <c r="H123" s="119">
        <f t="shared" si="11"/>
        <v>347.70000000000005</v>
      </c>
      <c r="I123" s="119">
        <f t="shared" si="12"/>
        <v>330.8599999999999</v>
      </c>
      <c r="J123" s="119">
        <f t="shared" si="12"/>
        <v>347.70000000000005</v>
      </c>
    </row>
    <row r="124" spans="1:10" x14ac:dyDescent="0.2">
      <c r="A124" s="119">
        <f t="shared" si="14"/>
        <v>575</v>
      </c>
      <c r="B124" s="132">
        <f t="shared" si="7"/>
        <v>328.90999999999997</v>
      </c>
      <c r="C124" s="122">
        <f t="shared" si="8"/>
        <v>350.75</v>
      </c>
      <c r="D124" s="129"/>
      <c r="F124" s="119">
        <f t="shared" si="9"/>
        <v>0</v>
      </c>
      <c r="G124" s="119">
        <f t="shared" si="10"/>
        <v>328.90999999999997</v>
      </c>
      <c r="H124" s="119">
        <f t="shared" si="11"/>
        <v>350.75</v>
      </c>
      <c r="I124" s="119">
        <f t="shared" si="12"/>
        <v>328.90999999999997</v>
      </c>
      <c r="J124" s="119">
        <f t="shared" si="12"/>
        <v>350.75</v>
      </c>
    </row>
    <row r="125" spans="1:10" x14ac:dyDescent="0.2">
      <c r="A125" s="119">
        <f t="shared" si="14"/>
        <v>580</v>
      </c>
      <c r="B125" s="132">
        <f t="shared" si="7"/>
        <v>326.95999999999992</v>
      </c>
      <c r="C125" s="122">
        <f t="shared" si="8"/>
        <v>353.8</v>
      </c>
      <c r="D125" s="129"/>
      <c r="F125" s="119">
        <f t="shared" si="9"/>
        <v>0</v>
      </c>
      <c r="G125" s="119">
        <f t="shared" si="10"/>
        <v>326.96000000000004</v>
      </c>
      <c r="H125" s="119">
        <f t="shared" si="11"/>
        <v>353.79999999999995</v>
      </c>
      <c r="I125" s="119">
        <f t="shared" si="12"/>
        <v>326.96000000000004</v>
      </c>
      <c r="J125" s="119">
        <f t="shared" si="12"/>
        <v>353.79999999999995</v>
      </c>
    </row>
    <row r="126" spans="1:10" x14ac:dyDescent="0.2">
      <c r="A126" s="119">
        <f t="shared" si="14"/>
        <v>585</v>
      </c>
      <c r="B126" s="132">
        <f t="shared" si="7"/>
        <v>325.01</v>
      </c>
      <c r="C126" s="122">
        <f t="shared" si="8"/>
        <v>356.84999999999997</v>
      </c>
      <c r="D126" s="129"/>
      <c r="F126" s="119">
        <f t="shared" si="9"/>
        <v>0</v>
      </c>
      <c r="G126" s="119">
        <f t="shared" si="10"/>
        <v>325.01</v>
      </c>
      <c r="H126" s="119">
        <f t="shared" si="11"/>
        <v>356.84999999999991</v>
      </c>
      <c r="I126" s="119">
        <f t="shared" si="12"/>
        <v>325.01</v>
      </c>
      <c r="J126" s="119">
        <f t="shared" si="12"/>
        <v>356.84999999999991</v>
      </c>
    </row>
    <row r="127" spans="1:10" x14ac:dyDescent="0.2">
      <c r="A127" s="119">
        <f t="shared" si="14"/>
        <v>590</v>
      </c>
      <c r="B127" s="132">
        <f t="shared" si="7"/>
        <v>323.05999999999995</v>
      </c>
      <c r="C127" s="122">
        <f t="shared" si="8"/>
        <v>359.9</v>
      </c>
      <c r="D127" s="129"/>
      <c r="F127" s="119">
        <f t="shared" si="9"/>
        <v>0</v>
      </c>
      <c r="G127" s="119">
        <f t="shared" si="10"/>
        <v>323.05999999999995</v>
      </c>
      <c r="H127" s="119">
        <f t="shared" si="11"/>
        <v>359.90000000000009</v>
      </c>
      <c r="I127" s="119">
        <f t="shared" si="12"/>
        <v>323.05999999999995</v>
      </c>
      <c r="J127" s="119">
        <f t="shared" si="12"/>
        <v>359.90000000000009</v>
      </c>
    </row>
    <row r="128" spans="1:10" x14ac:dyDescent="0.2">
      <c r="A128" s="119">
        <f t="shared" si="14"/>
        <v>595</v>
      </c>
      <c r="B128" s="132">
        <f t="shared" si="7"/>
        <v>321.10999999999996</v>
      </c>
      <c r="C128" s="122">
        <f t="shared" si="8"/>
        <v>362.95</v>
      </c>
      <c r="D128" s="129"/>
      <c r="F128" s="122">
        <f t="shared" si="9"/>
        <v>0</v>
      </c>
      <c r="G128" s="119">
        <f t="shared" si="10"/>
        <v>321.1099999999999</v>
      </c>
      <c r="H128" s="119">
        <f t="shared" si="11"/>
        <v>362.95000000000005</v>
      </c>
      <c r="I128" s="119">
        <f t="shared" si="12"/>
        <v>321.1099999999999</v>
      </c>
      <c r="J128" s="119">
        <f t="shared" si="12"/>
        <v>362.95000000000005</v>
      </c>
    </row>
    <row r="129" spans="1:10" x14ac:dyDescent="0.2">
      <c r="A129" s="119">
        <f t="shared" si="14"/>
        <v>600</v>
      </c>
      <c r="B129" s="132">
        <f t="shared" si="7"/>
        <v>319.45900185738509</v>
      </c>
      <c r="C129" s="122">
        <f t="shared" si="8"/>
        <v>366.29900185738512</v>
      </c>
      <c r="D129" s="129"/>
      <c r="F129" s="122">
        <f t="shared" si="9"/>
        <v>0.29899274059597247</v>
      </c>
      <c r="G129" s="119">
        <f t="shared" si="10"/>
        <v>319.45899274059593</v>
      </c>
      <c r="H129" s="119">
        <f t="shared" si="11"/>
        <v>366.29899274059608</v>
      </c>
      <c r="I129" s="119">
        <f t="shared" si="12"/>
        <v>319.45899274059593</v>
      </c>
      <c r="J129" s="119">
        <f t="shared" si="12"/>
        <v>366.29899274059608</v>
      </c>
    </row>
    <row r="130" spans="1:10" x14ac:dyDescent="0.2">
      <c r="A130" s="119">
        <f t="shared" si="14"/>
        <v>605</v>
      </c>
      <c r="B130" s="132">
        <f t="shared" si="7"/>
        <v>318.80900993297251</v>
      </c>
      <c r="C130" s="122">
        <f t="shared" si="8"/>
        <v>370.6490099329726</v>
      </c>
      <c r="D130" s="129"/>
      <c r="F130" s="122">
        <f t="shared" si="9"/>
        <v>1.5989611779697912</v>
      </c>
      <c r="G130" s="119">
        <f t="shared" si="10"/>
        <v>318.80896117796988</v>
      </c>
      <c r="H130" s="119">
        <f t="shared" si="11"/>
        <v>370.6489611779698</v>
      </c>
      <c r="I130" s="119">
        <f t="shared" si="12"/>
        <v>318.80896117796988</v>
      </c>
      <c r="J130" s="119">
        <f t="shared" si="12"/>
        <v>370.6489611779698</v>
      </c>
    </row>
    <row r="131" spans="1:10" x14ac:dyDescent="0.2">
      <c r="A131" s="119">
        <f t="shared" si="14"/>
        <v>610</v>
      </c>
      <c r="B131" s="132">
        <f t="shared" si="7"/>
        <v>318.15901800856011</v>
      </c>
      <c r="C131" s="122">
        <f t="shared" si="8"/>
        <v>374.99901800856009</v>
      </c>
      <c r="D131" s="129"/>
      <c r="F131" s="122">
        <f t="shared" si="9"/>
        <v>2.8989296153436102</v>
      </c>
      <c r="G131" s="119">
        <f t="shared" si="10"/>
        <v>318.1589296153436</v>
      </c>
      <c r="H131" s="119">
        <f t="shared" si="11"/>
        <v>374.99892961534351</v>
      </c>
      <c r="I131" s="119">
        <f t="shared" si="12"/>
        <v>318.1589296153436</v>
      </c>
      <c r="J131" s="119">
        <f t="shared" si="12"/>
        <v>374.99892961534351</v>
      </c>
    </row>
    <row r="132" spans="1:10" x14ac:dyDescent="0.2">
      <c r="A132" s="119">
        <f t="shared" si="14"/>
        <v>615</v>
      </c>
      <c r="B132" s="132">
        <f t="shared" si="7"/>
        <v>317.50902608414754</v>
      </c>
      <c r="C132" s="122">
        <f t="shared" si="8"/>
        <v>379.34902608414757</v>
      </c>
      <c r="D132" s="129"/>
      <c r="F132" s="122">
        <f t="shared" si="9"/>
        <v>4.1988980527174293</v>
      </c>
      <c r="G132" s="119">
        <f t="shared" si="10"/>
        <v>317.50889805271743</v>
      </c>
      <c r="H132" s="119">
        <f t="shared" si="11"/>
        <v>379.34889805271746</v>
      </c>
      <c r="I132" s="119">
        <f t="shared" si="12"/>
        <v>317.50889805271743</v>
      </c>
      <c r="J132" s="119">
        <f t="shared" si="12"/>
        <v>379.34889805271746</v>
      </c>
    </row>
    <row r="133" spans="1:10" x14ac:dyDescent="0.2">
      <c r="A133" s="119">
        <f t="shared" si="14"/>
        <v>620</v>
      </c>
      <c r="B133" s="132">
        <f t="shared" si="7"/>
        <v>316.85903415973507</v>
      </c>
      <c r="C133" s="122">
        <f t="shared" si="8"/>
        <v>383.69903415973511</v>
      </c>
      <c r="D133" s="129"/>
      <c r="F133" s="122">
        <f t="shared" si="9"/>
        <v>5.4988664900912481</v>
      </c>
      <c r="G133" s="119">
        <f t="shared" si="10"/>
        <v>316.85886649009115</v>
      </c>
      <c r="H133" s="119">
        <f t="shared" si="11"/>
        <v>383.6988664900914</v>
      </c>
      <c r="I133" s="119">
        <f t="shared" si="12"/>
        <v>316.85886649009115</v>
      </c>
      <c r="J133" s="119">
        <f t="shared" si="12"/>
        <v>383.6988664900914</v>
      </c>
    </row>
    <row r="134" spans="1:10" x14ac:dyDescent="0.2">
      <c r="A134" s="119">
        <f t="shared" si="14"/>
        <v>625</v>
      </c>
      <c r="B134" s="132">
        <f t="shared" si="7"/>
        <v>316.20904223532256</v>
      </c>
      <c r="C134" s="122">
        <f t="shared" si="8"/>
        <v>388.04904223532259</v>
      </c>
      <c r="D134" s="129"/>
      <c r="F134" s="122">
        <f t="shared" si="9"/>
        <v>6.7988349274650668</v>
      </c>
      <c r="G134" s="119">
        <f t="shared" si="10"/>
        <v>316.20883492746509</v>
      </c>
      <c r="H134" s="119">
        <f t="shared" si="11"/>
        <v>388.04883492746512</v>
      </c>
      <c r="I134" s="119">
        <f t="shared" si="12"/>
        <v>316.20883492746509</v>
      </c>
      <c r="J134" s="119">
        <f t="shared" si="12"/>
        <v>388.04883492746512</v>
      </c>
    </row>
    <row r="135" spans="1:10" x14ac:dyDescent="0.2">
      <c r="A135" s="119">
        <f t="shared" si="14"/>
        <v>630</v>
      </c>
      <c r="B135" s="132">
        <f t="shared" si="7"/>
        <v>315.55905031091004</v>
      </c>
      <c r="C135" s="122">
        <f t="shared" si="8"/>
        <v>392.39905031091013</v>
      </c>
      <c r="D135" s="129"/>
      <c r="F135" s="122">
        <f t="shared" si="9"/>
        <v>8.0988033648388864</v>
      </c>
      <c r="G135" s="119">
        <f t="shared" si="10"/>
        <v>315.55880336483892</v>
      </c>
      <c r="H135" s="119">
        <f t="shared" si="11"/>
        <v>392.39880336483884</v>
      </c>
      <c r="I135" s="119">
        <f t="shared" si="12"/>
        <v>315.55880336483892</v>
      </c>
      <c r="J135" s="119">
        <f t="shared" si="12"/>
        <v>392.39880336483884</v>
      </c>
    </row>
    <row r="136" spans="1:10" x14ac:dyDescent="0.2">
      <c r="A136" s="119">
        <f t="shared" si="14"/>
        <v>635</v>
      </c>
      <c r="B136" s="132">
        <f t="shared" si="7"/>
        <v>314.90905838649758</v>
      </c>
      <c r="C136" s="122">
        <f t="shared" si="8"/>
        <v>396.74905838649755</v>
      </c>
      <c r="D136" s="129"/>
      <c r="F136" s="122">
        <f t="shared" si="9"/>
        <v>9.3987718022127051</v>
      </c>
      <c r="G136" s="119">
        <f t="shared" si="10"/>
        <v>314.90877180221264</v>
      </c>
      <c r="H136" s="119">
        <f t="shared" si="11"/>
        <v>396.74877180221256</v>
      </c>
      <c r="I136" s="119">
        <f t="shared" si="12"/>
        <v>314.90877180221264</v>
      </c>
      <c r="J136" s="119">
        <f t="shared" si="12"/>
        <v>396.74877180221256</v>
      </c>
    </row>
    <row r="137" spans="1:10" x14ac:dyDescent="0.2">
      <c r="A137" s="119">
        <f t="shared" si="14"/>
        <v>640</v>
      </c>
      <c r="B137" s="132">
        <f t="shared" si="7"/>
        <v>314.25906646208506</v>
      </c>
      <c r="C137" s="122">
        <f t="shared" si="8"/>
        <v>401.09906646208509</v>
      </c>
      <c r="D137" s="129"/>
      <c r="F137" s="122">
        <f t="shared" si="9"/>
        <v>10.698740239586522</v>
      </c>
      <c r="G137" s="119">
        <f t="shared" si="10"/>
        <v>314.25874023958647</v>
      </c>
      <c r="H137" s="119">
        <f t="shared" si="11"/>
        <v>401.0987402395865</v>
      </c>
      <c r="I137" s="119">
        <f t="shared" si="12"/>
        <v>314.25874023958647</v>
      </c>
      <c r="J137" s="119">
        <f t="shared" si="12"/>
        <v>401.0987402395865</v>
      </c>
    </row>
    <row r="138" spans="1:10" x14ac:dyDescent="0.2">
      <c r="A138" s="119">
        <f t="shared" si="14"/>
        <v>645</v>
      </c>
      <c r="B138" s="132">
        <f t="shared" ref="B138:B201" si="15">MAX(0,IF((A138+$B$5+$B$4)&lt;$B$2,0.61*A138,$B$2-0.39*A138-$B$4-$B$5)+MAX(0,IF(A138&lt;$E$4,0,IF(A138&lt;$E$5,160.98*(A138-$E$4)/($E$5-$E$4),IF(A138&lt;$E$3,160.98,160.98)))))</f>
        <v>313.60907453767254</v>
      </c>
      <c r="C138" s="122">
        <f t="shared" ref="C138:C201" si="16">MAX(0,IF((A138+$C$5+$C$4)&lt;$C$2,0.61*A138,$C$2-0.39*A138-$C$4-$C$5)+MAX(0,IF(A138&lt;$E$4,0,IF(A138&lt;$E$5,160.98*(A138-$E$4)/($E$5-$E$4),IF(A138&lt;$E$3,160.49,160.98)))))</f>
        <v>405.44907453767257</v>
      </c>
      <c r="D138" s="129"/>
      <c r="F138" s="122">
        <f t="shared" ref="F138:F201" si="17">(A138&gt;$E$4)*(A138&lt;$E$5)*(A138-$E$4)/($E$5-$E$4)*$J$2+(A138&gt;=$E$5)*$J$2</f>
        <v>11.998708676960343</v>
      </c>
      <c r="G138" s="119">
        <f t="shared" ref="G138:G201" si="18">MAX(0,$B$2+0.61*A138+F138-MAX($B$2,A138))</f>
        <v>313.60870867696019</v>
      </c>
      <c r="H138" s="119">
        <f t="shared" ref="H138:H201" si="19">MAX(0,$C$2+0.61*A138+F138-MAX($C$2,A138))</f>
        <v>405.44870867696045</v>
      </c>
      <c r="I138" s="119">
        <f t="shared" ref="I138:J201" si="20">G138*(G138&gt;$J$6)</f>
        <v>313.60870867696019</v>
      </c>
      <c r="J138" s="119">
        <f t="shared" si="20"/>
        <v>405.44870867696045</v>
      </c>
    </row>
    <row r="139" spans="1:10" x14ac:dyDescent="0.2">
      <c r="A139" s="119">
        <f t="shared" si="14"/>
        <v>650</v>
      </c>
      <c r="B139" s="132">
        <f t="shared" si="15"/>
        <v>312.95908261326008</v>
      </c>
      <c r="C139" s="122">
        <f t="shared" si="16"/>
        <v>409.79908261326011</v>
      </c>
      <c r="D139" s="129"/>
      <c r="F139" s="122">
        <f t="shared" si="17"/>
        <v>13.298677114334161</v>
      </c>
      <c r="G139" s="119">
        <f t="shared" si="18"/>
        <v>312.95867711433414</v>
      </c>
      <c r="H139" s="119">
        <f t="shared" si="19"/>
        <v>409.79867711433417</v>
      </c>
      <c r="I139" s="119">
        <f t="shared" si="20"/>
        <v>312.95867711433414</v>
      </c>
      <c r="J139" s="119">
        <f t="shared" si="20"/>
        <v>409.79867711433417</v>
      </c>
    </row>
    <row r="140" spans="1:10" x14ac:dyDescent="0.2">
      <c r="A140" s="119">
        <f t="shared" si="14"/>
        <v>655</v>
      </c>
      <c r="B140" s="132">
        <f t="shared" si="15"/>
        <v>312.3090906888475</v>
      </c>
      <c r="C140" s="122">
        <f t="shared" si="16"/>
        <v>414.14909068884759</v>
      </c>
      <c r="D140" s="129"/>
      <c r="F140" s="122">
        <f t="shared" si="17"/>
        <v>14.59864555170798</v>
      </c>
      <c r="G140" s="119">
        <f t="shared" si="18"/>
        <v>312.30864555170797</v>
      </c>
      <c r="H140" s="119">
        <f t="shared" si="19"/>
        <v>414.14864555170789</v>
      </c>
      <c r="I140" s="119">
        <f t="shared" si="20"/>
        <v>312.30864555170797</v>
      </c>
      <c r="J140" s="119">
        <f t="shared" si="20"/>
        <v>414.14864555170789</v>
      </c>
    </row>
    <row r="141" spans="1:10" x14ac:dyDescent="0.2">
      <c r="A141" s="119">
        <f t="shared" si="14"/>
        <v>660</v>
      </c>
      <c r="B141" s="132">
        <f t="shared" si="15"/>
        <v>311.65909876443504</v>
      </c>
      <c r="C141" s="122">
        <f t="shared" si="16"/>
        <v>418.49909876443508</v>
      </c>
      <c r="D141" s="129"/>
      <c r="F141" s="122">
        <f t="shared" si="17"/>
        <v>15.898613989081799</v>
      </c>
      <c r="G141" s="119">
        <f t="shared" si="18"/>
        <v>311.6586139890818</v>
      </c>
      <c r="H141" s="119">
        <f t="shared" si="19"/>
        <v>418.4986139890816</v>
      </c>
      <c r="I141" s="119">
        <f t="shared" si="20"/>
        <v>311.6586139890818</v>
      </c>
      <c r="J141" s="119">
        <f t="shared" si="20"/>
        <v>418.4986139890816</v>
      </c>
    </row>
    <row r="142" spans="1:10" x14ac:dyDescent="0.2">
      <c r="A142" s="119">
        <f t="shared" si="14"/>
        <v>665</v>
      </c>
      <c r="B142" s="132">
        <f t="shared" si="15"/>
        <v>311.00910684002253</v>
      </c>
      <c r="C142" s="122">
        <f t="shared" si="16"/>
        <v>422.84910684002256</v>
      </c>
      <c r="D142" s="129"/>
      <c r="F142" s="122">
        <f t="shared" si="17"/>
        <v>17.198582426455619</v>
      </c>
      <c r="G142" s="119">
        <f t="shared" si="18"/>
        <v>311.00858242645552</v>
      </c>
      <c r="H142" s="119">
        <f t="shared" si="19"/>
        <v>422.84858242645578</v>
      </c>
      <c r="I142" s="119">
        <f t="shared" si="20"/>
        <v>311.00858242645552</v>
      </c>
      <c r="J142" s="119">
        <f t="shared" si="20"/>
        <v>422.84858242645578</v>
      </c>
    </row>
    <row r="143" spans="1:10" x14ac:dyDescent="0.2">
      <c r="A143" s="119">
        <f t="shared" si="14"/>
        <v>670</v>
      </c>
      <c r="B143" s="132">
        <f t="shared" si="15"/>
        <v>310.35911491561006</v>
      </c>
      <c r="C143" s="122">
        <f t="shared" si="16"/>
        <v>427.1991149156101</v>
      </c>
      <c r="D143" s="129"/>
      <c r="F143" s="122">
        <f t="shared" si="17"/>
        <v>18.498550863829436</v>
      </c>
      <c r="G143" s="119">
        <f t="shared" si="18"/>
        <v>310.35855086382935</v>
      </c>
      <c r="H143" s="119">
        <f t="shared" si="19"/>
        <v>427.1985508638295</v>
      </c>
      <c r="I143" s="119">
        <f t="shared" si="20"/>
        <v>310.35855086382935</v>
      </c>
      <c r="J143" s="119">
        <f t="shared" si="20"/>
        <v>427.1985508638295</v>
      </c>
    </row>
    <row r="144" spans="1:10" x14ac:dyDescent="0.2">
      <c r="A144" s="119">
        <f t="shared" si="14"/>
        <v>675</v>
      </c>
      <c r="B144" s="132">
        <f t="shared" si="15"/>
        <v>309.70912299119755</v>
      </c>
      <c r="C144" s="122">
        <f t="shared" si="16"/>
        <v>431.54912299119758</v>
      </c>
      <c r="D144" s="129"/>
      <c r="F144" s="122">
        <f t="shared" si="17"/>
        <v>19.798519301203257</v>
      </c>
      <c r="G144" s="119">
        <f t="shared" si="18"/>
        <v>309.70851930120318</v>
      </c>
      <c r="H144" s="119">
        <f t="shared" si="19"/>
        <v>431.54851930120321</v>
      </c>
      <c r="I144" s="119">
        <f t="shared" si="20"/>
        <v>309.70851930120318</v>
      </c>
      <c r="J144" s="119">
        <f t="shared" si="20"/>
        <v>431.54851930120321</v>
      </c>
    </row>
    <row r="145" spans="1:10" x14ac:dyDescent="0.2">
      <c r="A145" s="119">
        <f t="shared" si="14"/>
        <v>680</v>
      </c>
      <c r="B145" s="132">
        <f t="shared" si="15"/>
        <v>309.05913106678508</v>
      </c>
      <c r="C145" s="122">
        <f t="shared" si="16"/>
        <v>435.89913106678512</v>
      </c>
      <c r="D145" s="129"/>
      <c r="F145" s="122">
        <f t="shared" si="17"/>
        <v>21.098487738577074</v>
      </c>
      <c r="G145" s="119">
        <f t="shared" si="18"/>
        <v>309.05848773857713</v>
      </c>
      <c r="H145" s="119">
        <f t="shared" si="19"/>
        <v>435.89848773857693</v>
      </c>
      <c r="I145" s="119">
        <f t="shared" si="20"/>
        <v>309.05848773857713</v>
      </c>
      <c r="J145" s="119">
        <f t="shared" si="20"/>
        <v>435.89848773857693</v>
      </c>
    </row>
    <row r="146" spans="1:10" x14ac:dyDescent="0.2">
      <c r="A146" s="119">
        <f t="shared" si="14"/>
        <v>685</v>
      </c>
      <c r="B146" s="132">
        <f t="shared" si="15"/>
        <v>308.40913914237251</v>
      </c>
      <c r="C146" s="122">
        <f t="shared" si="16"/>
        <v>440.24913914237254</v>
      </c>
      <c r="D146" s="129"/>
      <c r="F146" s="122">
        <f t="shared" si="17"/>
        <v>22.398456175950894</v>
      </c>
      <c r="G146" s="119">
        <f t="shared" si="18"/>
        <v>308.40845617595085</v>
      </c>
      <c r="H146" s="119">
        <f t="shared" si="19"/>
        <v>440.24845617595088</v>
      </c>
      <c r="I146" s="119">
        <f t="shared" si="20"/>
        <v>308.40845617595085</v>
      </c>
      <c r="J146" s="119">
        <f t="shared" si="20"/>
        <v>440.24845617595088</v>
      </c>
    </row>
    <row r="147" spans="1:10" x14ac:dyDescent="0.2">
      <c r="A147" s="119">
        <f t="shared" si="14"/>
        <v>690</v>
      </c>
      <c r="B147" s="132">
        <f t="shared" si="15"/>
        <v>307.75914721796005</v>
      </c>
      <c r="C147" s="122">
        <f t="shared" si="16"/>
        <v>444.59914721796008</v>
      </c>
      <c r="D147" s="129"/>
      <c r="F147" s="122">
        <f t="shared" si="17"/>
        <v>23.698424613324711</v>
      </c>
      <c r="G147" s="119">
        <f t="shared" si="18"/>
        <v>307.75842461332468</v>
      </c>
      <c r="H147" s="119">
        <f t="shared" si="19"/>
        <v>444.59842461332482</v>
      </c>
      <c r="I147" s="119">
        <f t="shared" si="20"/>
        <v>307.75842461332468</v>
      </c>
      <c r="J147" s="119">
        <f t="shared" si="20"/>
        <v>444.59842461332482</v>
      </c>
    </row>
    <row r="148" spans="1:10" x14ac:dyDescent="0.2">
      <c r="A148" s="119">
        <f t="shared" si="14"/>
        <v>695</v>
      </c>
      <c r="B148" s="132">
        <f t="shared" si="15"/>
        <v>307.10915529354753</v>
      </c>
      <c r="C148" s="122">
        <f t="shared" si="16"/>
        <v>448.94915529354756</v>
      </c>
      <c r="D148" s="129"/>
      <c r="F148" s="122">
        <f t="shared" si="17"/>
        <v>24.998393050698532</v>
      </c>
      <c r="G148" s="119">
        <f t="shared" si="18"/>
        <v>307.1083930506984</v>
      </c>
      <c r="H148" s="119">
        <f t="shared" si="19"/>
        <v>448.94839305069854</v>
      </c>
      <c r="I148" s="119">
        <f t="shared" si="20"/>
        <v>307.1083930506984</v>
      </c>
      <c r="J148" s="119">
        <f t="shared" si="20"/>
        <v>448.94839305069854</v>
      </c>
    </row>
    <row r="149" spans="1:10" x14ac:dyDescent="0.2">
      <c r="A149" s="119">
        <f t="shared" si="14"/>
        <v>700</v>
      </c>
      <c r="B149" s="132">
        <f t="shared" si="15"/>
        <v>306.45916336913507</v>
      </c>
      <c r="C149" s="122">
        <f t="shared" si="16"/>
        <v>453.2991633691351</v>
      </c>
      <c r="D149" s="129"/>
      <c r="F149" s="122">
        <f t="shared" si="17"/>
        <v>26.298361488072349</v>
      </c>
      <c r="G149" s="119">
        <f t="shared" si="18"/>
        <v>306.45836148807234</v>
      </c>
      <c r="H149" s="119">
        <f t="shared" si="19"/>
        <v>453.29836148807226</v>
      </c>
      <c r="I149" s="119">
        <f t="shared" si="20"/>
        <v>306.45836148807234</v>
      </c>
      <c r="J149" s="119">
        <f t="shared" si="20"/>
        <v>453.29836148807226</v>
      </c>
    </row>
    <row r="150" spans="1:10" x14ac:dyDescent="0.2">
      <c r="A150" s="119">
        <f t="shared" si="14"/>
        <v>705</v>
      </c>
      <c r="B150" s="132">
        <f t="shared" si="15"/>
        <v>305.80917144472255</v>
      </c>
      <c r="C150" s="122">
        <f t="shared" si="16"/>
        <v>457.64917144472258</v>
      </c>
      <c r="D150" s="129"/>
      <c r="F150" s="122">
        <f t="shared" si="17"/>
        <v>27.598329925446169</v>
      </c>
      <c r="G150" s="119">
        <f t="shared" si="18"/>
        <v>305.80832992544617</v>
      </c>
      <c r="H150" s="119">
        <f t="shared" si="19"/>
        <v>457.64832992544621</v>
      </c>
      <c r="I150" s="119">
        <f t="shared" si="20"/>
        <v>305.80832992544617</v>
      </c>
      <c r="J150" s="119">
        <f t="shared" si="20"/>
        <v>457.64832992544621</v>
      </c>
    </row>
    <row r="151" spans="1:10" x14ac:dyDescent="0.2">
      <c r="A151" s="119">
        <f t="shared" si="14"/>
        <v>710</v>
      </c>
      <c r="B151" s="132">
        <f t="shared" si="15"/>
        <v>305.15917952031003</v>
      </c>
      <c r="C151" s="122">
        <f t="shared" si="16"/>
        <v>461.99917952031007</v>
      </c>
      <c r="D151" s="129"/>
      <c r="F151" s="122">
        <f t="shared" si="17"/>
        <v>28.898298362819986</v>
      </c>
      <c r="G151" s="119">
        <f t="shared" si="18"/>
        <v>305.15829836282001</v>
      </c>
      <c r="H151" s="119">
        <f t="shared" si="19"/>
        <v>461.99829836281992</v>
      </c>
      <c r="I151" s="119">
        <f t="shared" si="20"/>
        <v>305.15829836282001</v>
      </c>
      <c r="J151" s="119">
        <f t="shared" si="20"/>
        <v>461.99829836281992</v>
      </c>
    </row>
    <row r="152" spans="1:10" x14ac:dyDescent="0.2">
      <c r="A152" s="119">
        <f t="shared" si="14"/>
        <v>715</v>
      </c>
      <c r="B152" s="132">
        <f t="shared" si="15"/>
        <v>304.50918759589752</v>
      </c>
      <c r="C152" s="122">
        <f t="shared" si="16"/>
        <v>466.34918759589755</v>
      </c>
      <c r="D152" s="129"/>
      <c r="F152" s="122">
        <f t="shared" si="17"/>
        <v>30.198266800193807</v>
      </c>
      <c r="G152" s="119">
        <f t="shared" si="18"/>
        <v>304.50826680019372</v>
      </c>
      <c r="H152" s="119">
        <f t="shared" si="19"/>
        <v>466.34826680019387</v>
      </c>
      <c r="I152" s="119">
        <f t="shared" si="20"/>
        <v>304.50826680019372</v>
      </c>
      <c r="J152" s="119">
        <f t="shared" si="20"/>
        <v>466.34826680019387</v>
      </c>
    </row>
    <row r="153" spans="1:10" x14ac:dyDescent="0.2">
      <c r="A153" s="119">
        <f t="shared" si="14"/>
        <v>720</v>
      </c>
      <c r="B153" s="132">
        <f t="shared" si="15"/>
        <v>303.85919567148505</v>
      </c>
      <c r="C153" s="122">
        <f t="shared" si="16"/>
        <v>470.69919567148509</v>
      </c>
      <c r="D153" s="129"/>
      <c r="F153" s="122">
        <f t="shared" si="17"/>
        <v>31.498235237567624</v>
      </c>
      <c r="G153" s="119">
        <f t="shared" si="18"/>
        <v>303.85823523756756</v>
      </c>
      <c r="H153" s="119">
        <f t="shared" si="19"/>
        <v>470.69823523756759</v>
      </c>
      <c r="I153" s="119">
        <f t="shared" si="20"/>
        <v>303.85823523756756</v>
      </c>
      <c r="J153" s="119">
        <f t="shared" si="20"/>
        <v>470.69823523756759</v>
      </c>
    </row>
    <row r="154" spans="1:10" x14ac:dyDescent="0.2">
      <c r="A154" s="119">
        <f t="shared" si="14"/>
        <v>725</v>
      </c>
      <c r="B154" s="132">
        <f t="shared" si="15"/>
        <v>303.20920374707259</v>
      </c>
      <c r="C154" s="122">
        <f t="shared" si="16"/>
        <v>475.04920374707262</v>
      </c>
      <c r="D154" s="129"/>
      <c r="F154" s="122">
        <f t="shared" si="17"/>
        <v>32.798203674941448</v>
      </c>
      <c r="G154" s="119">
        <f t="shared" si="18"/>
        <v>303.20820367494139</v>
      </c>
      <c r="H154" s="119">
        <f t="shared" si="19"/>
        <v>475.04820367494153</v>
      </c>
      <c r="I154" s="119">
        <f t="shared" si="20"/>
        <v>303.20820367494139</v>
      </c>
      <c r="J154" s="119">
        <f t="shared" si="20"/>
        <v>475.04820367494153</v>
      </c>
    </row>
    <row r="155" spans="1:10" x14ac:dyDescent="0.2">
      <c r="A155" s="119">
        <f t="shared" ref="A155:A218" si="21">A154+5</f>
        <v>730</v>
      </c>
      <c r="B155" s="132">
        <f t="shared" si="15"/>
        <v>302.55921182266007</v>
      </c>
      <c r="C155" s="122">
        <f t="shared" si="16"/>
        <v>479.39921182266011</v>
      </c>
      <c r="D155" s="129"/>
      <c r="F155" s="122">
        <f t="shared" si="17"/>
        <v>34.098172112315261</v>
      </c>
      <c r="G155" s="119">
        <f t="shared" si="18"/>
        <v>302.55817211231533</v>
      </c>
      <c r="H155" s="119">
        <f t="shared" si="19"/>
        <v>479.39817211231525</v>
      </c>
      <c r="I155" s="119">
        <f t="shared" si="20"/>
        <v>302.55817211231533</v>
      </c>
      <c r="J155" s="119">
        <f t="shared" si="20"/>
        <v>479.39817211231525</v>
      </c>
    </row>
    <row r="156" spans="1:10" x14ac:dyDescent="0.2">
      <c r="A156" s="119">
        <f t="shared" si="21"/>
        <v>735</v>
      </c>
      <c r="B156" s="132">
        <f t="shared" si="15"/>
        <v>301.90921989824756</v>
      </c>
      <c r="C156" s="122">
        <f t="shared" si="16"/>
        <v>483.74921989824759</v>
      </c>
      <c r="D156" s="129"/>
      <c r="F156" s="122">
        <f t="shared" si="17"/>
        <v>35.398140549689082</v>
      </c>
      <c r="G156" s="119">
        <f t="shared" si="18"/>
        <v>301.90814054968905</v>
      </c>
      <c r="H156" s="119">
        <f t="shared" si="19"/>
        <v>483.74814054968897</v>
      </c>
      <c r="I156" s="119">
        <f t="shared" si="20"/>
        <v>301.90814054968905</v>
      </c>
      <c r="J156" s="119">
        <f t="shared" si="20"/>
        <v>483.74814054968897</v>
      </c>
    </row>
    <row r="157" spans="1:10" x14ac:dyDescent="0.2">
      <c r="A157" s="119">
        <f t="shared" si="21"/>
        <v>740</v>
      </c>
      <c r="B157" s="132">
        <f t="shared" si="15"/>
        <v>301.25922797383504</v>
      </c>
      <c r="C157" s="122">
        <f t="shared" si="16"/>
        <v>488.09922797383507</v>
      </c>
      <c r="D157" s="129"/>
      <c r="F157" s="122">
        <f t="shared" si="17"/>
        <v>36.698108987062902</v>
      </c>
      <c r="G157" s="119">
        <f t="shared" si="18"/>
        <v>301.25810898706277</v>
      </c>
      <c r="H157" s="119">
        <f t="shared" si="19"/>
        <v>488.09810898706291</v>
      </c>
      <c r="I157" s="119">
        <f t="shared" si="20"/>
        <v>301.25810898706277</v>
      </c>
      <c r="J157" s="119">
        <f t="shared" si="20"/>
        <v>488.09810898706291</v>
      </c>
    </row>
    <row r="158" spans="1:10" x14ac:dyDescent="0.2">
      <c r="A158" s="119">
        <f t="shared" si="21"/>
        <v>745</v>
      </c>
      <c r="B158" s="132">
        <f t="shared" si="15"/>
        <v>300.60923604942252</v>
      </c>
      <c r="C158" s="122">
        <f t="shared" si="16"/>
        <v>492.44923604942255</v>
      </c>
      <c r="D158" s="129"/>
      <c r="F158" s="122">
        <f t="shared" si="17"/>
        <v>37.998077424436723</v>
      </c>
      <c r="G158" s="119">
        <f t="shared" si="18"/>
        <v>300.60807742443671</v>
      </c>
      <c r="H158" s="119">
        <f t="shared" si="19"/>
        <v>492.44807742443686</v>
      </c>
      <c r="I158" s="119">
        <f t="shared" si="20"/>
        <v>300.60807742443671</v>
      </c>
      <c r="J158" s="119">
        <f t="shared" si="20"/>
        <v>492.44807742443686</v>
      </c>
    </row>
    <row r="159" spans="1:10" x14ac:dyDescent="0.2">
      <c r="A159" s="119">
        <f t="shared" si="21"/>
        <v>750</v>
      </c>
      <c r="B159" s="132">
        <f t="shared" si="15"/>
        <v>299.95924412501006</v>
      </c>
      <c r="C159" s="122">
        <f t="shared" si="16"/>
        <v>496.79924412501009</v>
      </c>
      <c r="D159" s="129"/>
      <c r="F159" s="122">
        <f t="shared" si="17"/>
        <v>39.298045861810536</v>
      </c>
      <c r="G159" s="119">
        <f t="shared" si="18"/>
        <v>299.95804586181043</v>
      </c>
      <c r="H159" s="119">
        <f t="shared" si="19"/>
        <v>496.79804586181058</v>
      </c>
      <c r="I159" s="119">
        <f t="shared" si="20"/>
        <v>299.95804586181043</v>
      </c>
      <c r="J159" s="119">
        <f t="shared" si="20"/>
        <v>496.79804586181058</v>
      </c>
    </row>
    <row r="160" spans="1:10" x14ac:dyDescent="0.2">
      <c r="A160" s="119">
        <f t="shared" si="21"/>
        <v>755</v>
      </c>
      <c r="B160" s="132">
        <f t="shared" si="15"/>
        <v>299.30925220059754</v>
      </c>
      <c r="C160" s="122">
        <f t="shared" si="16"/>
        <v>501.14925220059757</v>
      </c>
      <c r="D160" s="129"/>
      <c r="F160" s="122">
        <f t="shared" si="17"/>
        <v>40.598014299184356</v>
      </c>
      <c r="G160" s="119">
        <f t="shared" si="18"/>
        <v>299.30801429918438</v>
      </c>
      <c r="H160" s="119">
        <f t="shared" si="19"/>
        <v>501.1480142991843</v>
      </c>
      <c r="I160" s="119">
        <f t="shared" si="20"/>
        <v>299.30801429918438</v>
      </c>
      <c r="J160" s="119">
        <f t="shared" si="20"/>
        <v>501.1480142991843</v>
      </c>
    </row>
    <row r="161" spans="1:10" x14ac:dyDescent="0.2">
      <c r="A161" s="119">
        <f t="shared" si="21"/>
        <v>760</v>
      </c>
      <c r="B161" s="132">
        <f t="shared" si="15"/>
        <v>298.65926027618502</v>
      </c>
      <c r="C161" s="122">
        <f t="shared" si="16"/>
        <v>505.49926027618505</v>
      </c>
      <c r="D161" s="129"/>
      <c r="F161" s="122">
        <f t="shared" si="17"/>
        <v>41.897982736558177</v>
      </c>
      <c r="G161" s="119">
        <f t="shared" si="18"/>
        <v>298.6579827365581</v>
      </c>
      <c r="H161" s="119">
        <f t="shared" si="19"/>
        <v>505.49798273655801</v>
      </c>
      <c r="I161" s="119">
        <f t="shared" si="20"/>
        <v>298.6579827365581</v>
      </c>
      <c r="J161" s="119">
        <f t="shared" si="20"/>
        <v>505.49798273655801</v>
      </c>
    </row>
    <row r="162" spans="1:10" x14ac:dyDescent="0.2">
      <c r="A162" s="119">
        <f t="shared" si="21"/>
        <v>765</v>
      </c>
      <c r="B162" s="132">
        <f t="shared" si="15"/>
        <v>298.0092683517725</v>
      </c>
      <c r="C162" s="122">
        <f t="shared" si="16"/>
        <v>509.84926835177254</v>
      </c>
      <c r="D162" s="129"/>
      <c r="F162" s="122">
        <f t="shared" si="17"/>
        <v>43.19795117393199</v>
      </c>
      <c r="G162" s="119">
        <f t="shared" si="18"/>
        <v>298.00795117393204</v>
      </c>
      <c r="H162" s="119">
        <f t="shared" si="19"/>
        <v>509.84795117393219</v>
      </c>
      <c r="I162" s="119">
        <f t="shared" si="20"/>
        <v>298.00795117393204</v>
      </c>
      <c r="J162" s="119">
        <f t="shared" si="20"/>
        <v>509.84795117393219</v>
      </c>
    </row>
    <row r="163" spans="1:10" x14ac:dyDescent="0.2">
      <c r="A163" s="119">
        <f t="shared" si="21"/>
        <v>770</v>
      </c>
      <c r="B163" s="132">
        <f t="shared" si="15"/>
        <v>297.35927642736004</v>
      </c>
      <c r="C163" s="122">
        <f t="shared" si="16"/>
        <v>514.19927642736002</v>
      </c>
      <c r="D163" s="129"/>
      <c r="F163" s="122">
        <f t="shared" si="17"/>
        <v>44.497919611305811</v>
      </c>
      <c r="G163" s="119">
        <f t="shared" si="18"/>
        <v>297.35791961130576</v>
      </c>
      <c r="H163" s="119">
        <f t="shared" si="19"/>
        <v>514.19791961130591</v>
      </c>
      <c r="I163" s="119">
        <f t="shared" si="20"/>
        <v>297.35791961130576</v>
      </c>
      <c r="J163" s="119">
        <f t="shared" si="20"/>
        <v>514.19791961130591</v>
      </c>
    </row>
    <row r="164" spans="1:10" x14ac:dyDescent="0.2">
      <c r="A164" s="119">
        <f t="shared" si="21"/>
        <v>775</v>
      </c>
      <c r="B164" s="132">
        <f t="shared" si="15"/>
        <v>296.70928450294753</v>
      </c>
      <c r="C164" s="122">
        <f t="shared" si="16"/>
        <v>518.54928450294756</v>
      </c>
      <c r="D164" s="129"/>
      <c r="F164" s="122">
        <f t="shared" si="17"/>
        <v>45.797888048679631</v>
      </c>
      <c r="G164" s="119">
        <f t="shared" si="18"/>
        <v>296.70788804867948</v>
      </c>
      <c r="H164" s="119">
        <f t="shared" si="19"/>
        <v>518.54788804867962</v>
      </c>
      <c r="I164" s="119">
        <f t="shared" si="20"/>
        <v>296.70788804867948</v>
      </c>
      <c r="J164" s="119">
        <f t="shared" si="20"/>
        <v>518.54788804867962</v>
      </c>
    </row>
    <row r="165" spans="1:10" x14ac:dyDescent="0.2">
      <c r="A165" s="119">
        <f t="shared" si="21"/>
        <v>780</v>
      </c>
      <c r="B165" s="132">
        <f t="shared" si="15"/>
        <v>296.05929257853506</v>
      </c>
      <c r="C165" s="122">
        <f t="shared" si="16"/>
        <v>522.8992925785351</v>
      </c>
      <c r="D165" s="129"/>
      <c r="F165" s="122">
        <f t="shared" si="17"/>
        <v>47.097856486053459</v>
      </c>
      <c r="G165" s="119">
        <f t="shared" si="18"/>
        <v>296.05785648605342</v>
      </c>
      <c r="H165" s="119">
        <f t="shared" si="19"/>
        <v>522.89785648605334</v>
      </c>
      <c r="I165" s="119">
        <f t="shared" si="20"/>
        <v>296.05785648605342</v>
      </c>
      <c r="J165" s="119">
        <f t="shared" si="20"/>
        <v>522.89785648605334</v>
      </c>
    </row>
    <row r="166" spans="1:10" x14ac:dyDescent="0.2">
      <c r="A166" s="119">
        <f t="shared" si="21"/>
        <v>785</v>
      </c>
      <c r="B166" s="132">
        <f t="shared" si="15"/>
        <v>295.40930065412249</v>
      </c>
      <c r="C166" s="122">
        <f t="shared" si="16"/>
        <v>527.24930065412252</v>
      </c>
      <c r="D166" s="129"/>
      <c r="F166" s="122">
        <f t="shared" si="17"/>
        <v>48.397824923427265</v>
      </c>
      <c r="G166" s="119">
        <f t="shared" si="18"/>
        <v>295.40782492342714</v>
      </c>
      <c r="H166" s="119">
        <f t="shared" si="19"/>
        <v>527.24782492342729</v>
      </c>
      <c r="I166" s="119">
        <f t="shared" si="20"/>
        <v>295.40782492342714</v>
      </c>
      <c r="J166" s="119">
        <f t="shared" si="20"/>
        <v>527.24782492342729</v>
      </c>
    </row>
    <row r="167" spans="1:10" x14ac:dyDescent="0.2">
      <c r="A167" s="119">
        <f t="shared" si="21"/>
        <v>790</v>
      </c>
      <c r="B167" s="132">
        <f t="shared" si="15"/>
        <v>294.75930872971003</v>
      </c>
      <c r="C167" s="122">
        <f t="shared" si="16"/>
        <v>531.59930872971006</v>
      </c>
      <c r="D167" s="129"/>
      <c r="F167" s="122">
        <f t="shared" si="17"/>
        <v>49.697793360801086</v>
      </c>
      <c r="G167" s="119">
        <f t="shared" si="18"/>
        <v>294.75779336080109</v>
      </c>
      <c r="H167" s="119">
        <f t="shared" si="19"/>
        <v>531.59779336080123</v>
      </c>
      <c r="I167" s="119">
        <f t="shared" si="20"/>
        <v>294.75779336080109</v>
      </c>
      <c r="J167" s="119">
        <f t="shared" si="20"/>
        <v>531.59779336080123</v>
      </c>
    </row>
    <row r="168" spans="1:10" x14ac:dyDescent="0.2">
      <c r="A168" s="119">
        <f t="shared" si="21"/>
        <v>795</v>
      </c>
      <c r="B168" s="132">
        <f t="shared" si="15"/>
        <v>294.10931680529757</v>
      </c>
      <c r="C168" s="122">
        <f t="shared" si="16"/>
        <v>535.9493168052976</v>
      </c>
      <c r="D168" s="129"/>
      <c r="F168" s="122">
        <f t="shared" si="17"/>
        <v>50.997761798174913</v>
      </c>
      <c r="G168" s="119">
        <f t="shared" si="18"/>
        <v>294.10776179817481</v>
      </c>
      <c r="H168" s="119">
        <f t="shared" si="19"/>
        <v>535.94776179817495</v>
      </c>
      <c r="I168" s="119">
        <f t="shared" si="20"/>
        <v>294.10776179817481</v>
      </c>
      <c r="J168" s="119">
        <f t="shared" si="20"/>
        <v>535.94776179817495</v>
      </c>
    </row>
    <row r="169" spans="1:10" x14ac:dyDescent="0.2">
      <c r="A169" s="119">
        <f t="shared" si="21"/>
        <v>800</v>
      </c>
      <c r="B169" s="132">
        <f t="shared" si="15"/>
        <v>293.45932488088505</v>
      </c>
      <c r="C169" s="122">
        <f t="shared" si="16"/>
        <v>540.29932488088502</v>
      </c>
      <c r="D169" s="129"/>
      <c r="F169" s="122">
        <f>(A169&gt;$E$4)*(A169&lt;$E$5)*(A169-$E$4)/($E$5-$E$4)*$J$2+(A169&gt;=$E$5)*$J$2</f>
        <v>52.297730235548734</v>
      </c>
      <c r="G169" s="119">
        <f t="shared" si="18"/>
        <v>293.45773023554852</v>
      </c>
      <c r="H169" s="119">
        <f t="shared" si="19"/>
        <v>540.29773023554867</v>
      </c>
      <c r="I169" s="119">
        <f t="shared" si="20"/>
        <v>293.45773023554852</v>
      </c>
      <c r="J169" s="119">
        <f t="shared" si="20"/>
        <v>540.29773023554867</v>
      </c>
    </row>
    <row r="170" spans="1:10" x14ac:dyDescent="0.2">
      <c r="A170" s="119">
        <f t="shared" si="21"/>
        <v>805</v>
      </c>
      <c r="B170" s="132">
        <f t="shared" si="15"/>
        <v>292.80933295647253</v>
      </c>
      <c r="C170" s="122">
        <f t="shared" si="16"/>
        <v>544.64933295647256</v>
      </c>
      <c r="D170" s="129"/>
      <c r="F170" s="122">
        <f t="shared" si="17"/>
        <v>53.597698672922547</v>
      </c>
      <c r="G170" s="119">
        <f t="shared" si="18"/>
        <v>292.80769867292247</v>
      </c>
      <c r="H170" s="119">
        <f t="shared" si="19"/>
        <v>544.64769867292262</v>
      </c>
      <c r="I170" s="119">
        <f t="shared" si="20"/>
        <v>292.80769867292247</v>
      </c>
      <c r="J170" s="119">
        <f t="shared" si="20"/>
        <v>544.64769867292262</v>
      </c>
    </row>
    <row r="171" spans="1:10" x14ac:dyDescent="0.2">
      <c r="A171" s="119">
        <f t="shared" si="21"/>
        <v>810</v>
      </c>
      <c r="B171" s="132">
        <f t="shared" si="15"/>
        <v>292.15934103206001</v>
      </c>
      <c r="C171" s="122">
        <f t="shared" si="16"/>
        <v>548.9993410320601</v>
      </c>
      <c r="D171" s="129"/>
      <c r="F171" s="122">
        <f t="shared" si="17"/>
        <v>54.897667110296368</v>
      </c>
      <c r="G171" s="119">
        <f t="shared" si="18"/>
        <v>292.15766711029642</v>
      </c>
      <c r="H171" s="119">
        <f t="shared" si="19"/>
        <v>548.99766711029633</v>
      </c>
      <c r="I171" s="119">
        <f t="shared" si="20"/>
        <v>292.15766711029642</v>
      </c>
      <c r="J171" s="119">
        <f t="shared" si="20"/>
        <v>548.99766711029633</v>
      </c>
    </row>
    <row r="172" spans="1:10" x14ac:dyDescent="0.2">
      <c r="A172" s="119">
        <f t="shared" si="21"/>
        <v>815</v>
      </c>
      <c r="B172" s="132">
        <f t="shared" si="15"/>
        <v>291.50934910764749</v>
      </c>
      <c r="C172" s="122">
        <f t="shared" si="16"/>
        <v>553.34934910764753</v>
      </c>
      <c r="D172" s="129"/>
      <c r="F172" s="122">
        <f t="shared" si="17"/>
        <v>56.197635547670188</v>
      </c>
      <c r="G172" s="119">
        <f t="shared" si="18"/>
        <v>291.50763554767013</v>
      </c>
      <c r="H172" s="119">
        <f t="shared" si="19"/>
        <v>553.34763554767028</v>
      </c>
      <c r="I172" s="119">
        <f t="shared" si="20"/>
        <v>291.50763554767013</v>
      </c>
      <c r="J172" s="119">
        <f t="shared" si="20"/>
        <v>553.34763554767028</v>
      </c>
    </row>
    <row r="173" spans="1:10" x14ac:dyDescent="0.2">
      <c r="A173" s="119">
        <f t="shared" si="21"/>
        <v>820</v>
      </c>
      <c r="B173" s="132">
        <f t="shared" si="15"/>
        <v>290.85935718323503</v>
      </c>
      <c r="C173" s="122">
        <f t="shared" si="16"/>
        <v>557.69935718323507</v>
      </c>
      <c r="D173" s="129"/>
      <c r="F173" s="122">
        <f t="shared" si="17"/>
        <v>57.497603985044002</v>
      </c>
      <c r="G173" s="119">
        <f t="shared" si="18"/>
        <v>290.85760398504385</v>
      </c>
      <c r="H173" s="119">
        <f t="shared" si="19"/>
        <v>557.697603985044</v>
      </c>
      <c r="I173" s="119">
        <f t="shared" si="20"/>
        <v>290.85760398504385</v>
      </c>
      <c r="J173" s="119">
        <f t="shared" si="20"/>
        <v>557.697603985044</v>
      </c>
    </row>
    <row r="174" spans="1:10" x14ac:dyDescent="0.2">
      <c r="A174" s="119">
        <f t="shared" si="21"/>
        <v>825</v>
      </c>
      <c r="B174" s="132">
        <f t="shared" si="15"/>
        <v>290.20936525882252</v>
      </c>
      <c r="C174" s="122">
        <f t="shared" si="16"/>
        <v>562.0493652588226</v>
      </c>
      <c r="D174" s="129"/>
      <c r="F174" s="122">
        <f t="shared" si="17"/>
        <v>58.797572422417822</v>
      </c>
      <c r="G174" s="119">
        <f t="shared" si="18"/>
        <v>290.20757242241757</v>
      </c>
      <c r="H174" s="119">
        <f t="shared" si="19"/>
        <v>562.04757242241772</v>
      </c>
      <c r="I174" s="119">
        <f t="shared" si="20"/>
        <v>290.20757242241757</v>
      </c>
      <c r="J174" s="119">
        <f t="shared" si="20"/>
        <v>562.04757242241772</v>
      </c>
    </row>
    <row r="175" spans="1:10" x14ac:dyDescent="0.2">
      <c r="A175" s="119">
        <f t="shared" si="21"/>
        <v>830</v>
      </c>
      <c r="B175" s="132">
        <f t="shared" si="15"/>
        <v>289.55937333441005</v>
      </c>
      <c r="C175" s="122">
        <f t="shared" si="16"/>
        <v>566.39937333441003</v>
      </c>
      <c r="D175" s="129"/>
      <c r="F175" s="122">
        <f t="shared" si="17"/>
        <v>60.097540859791643</v>
      </c>
      <c r="G175" s="119">
        <f t="shared" si="18"/>
        <v>289.55754085979174</v>
      </c>
      <c r="H175" s="119">
        <f t="shared" si="19"/>
        <v>566.39754085979166</v>
      </c>
      <c r="I175" s="119">
        <f t="shared" si="20"/>
        <v>289.55754085979174</v>
      </c>
      <c r="J175" s="119">
        <f t="shared" si="20"/>
        <v>566.39754085979166</v>
      </c>
    </row>
    <row r="176" spans="1:10" x14ac:dyDescent="0.2">
      <c r="A176" s="119">
        <f t="shared" si="21"/>
        <v>835</v>
      </c>
      <c r="B176" s="132">
        <f t="shared" si="15"/>
        <v>288.90938140999754</v>
      </c>
      <c r="C176" s="122">
        <f t="shared" si="16"/>
        <v>570.74938140999757</v>
      </c>
      <c r="D176" s="129"/>
      <c r="F176" s="122">
        <f t="shared" si="17"/>
        <v>61.397509297165463</v>
      </c>
      <c r="G176" s="119">
        <f t="shared" si="18"/>
        <v>288.90750929716546</v>
      </c>
      <c r="H176" s="119">
        <f t="shared" si="19"/>
        <v>570.74750929716538</v>
      </c>
      <c r="I176" s="119">
        <f t="shared" si="20"/>
        <v>288.90750929716546</v>
      </c>
      <c r="J176" s="119">
        <f t="shared" si="20"/>
        <v>570.74750929716538</v>
      </c>
    </row>
    <row r="177" spans="1:10" x14ac:dyDescent="0.2">
      <c r="A177" s="119">
        <f t="shared" si="21"/>
        <v>840</v>
      </c>
      <c r="B177" s="132">
        <f t="shared" si="15"/>
        <v>288.25938948558502</v>
      </c>
      <c r="C177" s="122">
        <f t="shared" si="16"/>
        <v>575.09938948558511</v>
      </c>
      <c r="D177" s="129"/>
      <c r="F177" s="122">
        <f t="shared" si="17"/>
        <v>62.697477734539277</v>
      </c>
      <c r="G177" s="119">
        <f t="shared" si="18"/>
        <v>288.25747773453918</v>
      </c>
      <c r="H177" s="119">
        <f t="shared" si="19"/>
        <v>575.09747773453932</v>
      </c>
      <c r="I177" s="119">
        <f t="shared" si="20"/>
        <v>288.25747773453918</v>
      </c>
      <c r="J177" s="119">
        <f t="shared" si="20"/>
        <v>575.09747773453932</v>
      </c>
    </row>
    <row r="178" spans="1:10" x14ac:dyDescent="0.2">
      <c r="A178" s="119">
        <f t="shared" si="21"/>
        <v>845</v>
      </c>
      <c r="B178" s="132">
        <f t="shared" si="15"/>
        <v>287.6093975611725</v>
      </c>
      <c r="C178" s="122">
        <f t="shared" si="16"/>
        <v>579.44939756117265</v>
      </c>
      <c r="D178" s="129"/>
      <c r="F178" s="122">
        <f t="shared" si="17"/>
        <v>63.997446171913097</v>
      </c>
      <c r="G178" s="119">
        <f t="shared" si="18"/>
        <v>287.60744617191312</v>
      </c>
      <c r="H178" s="119">
        <f t="shared" si="19"/>
        <v>579.44744617191304</v>
      </c>
      <c r="I178" s="119">
        <f t="shared" si="20"/>
        <v>287.60744617191312</v>
      </c>
      <c r="J178" s="119">
        <f t="shared" si="20"/>
        <v>579.44744617191304</v>
      </c>
    </row>
    <row r="179" spans="1:10" x14ac:dyDescent="0.2">
      <c r="A179" s="119">
        <f t="shared" si="21"/>
        <v>850</v>
      </c>
      <c r="B179" s="132">
        <f t="shared" si="15"/>
        <v>286.95940563676004</v>
      </c>
      <c r="C179" s="122">
        <f t="shared" si="16"/>
        <v>583.79940563676007</v>
      </c>
      <c r="D179" s="129"/>
      <c r="F179" s="122">
        <f t="shared" si="17"/>
        <v>65.297414609286918</v>
      </c>
      <c r="G179" s="119">
        <f t="shared" si="18"/>
        <v>286.95741460928684</v>
      </c>
      <c r="H179" s="119">
        <f t="shared" si="19"/>
        <v>583.79741460928699</v>
      </c>
      <c r="I179" s="119">
        <f t="shared" si="20"/>
        <v>286.95741460928684</v>
      </c>
      <c r="J179" s="119">
        <f t="shared" si="20"/>
        <v>583.79741460928699</v>
      </c>
    </row>
    <row r="180" spans="1:10" x14ac:dyDescent="0.2">
      <c r="A180" s="119">
        <f t="shared" si="21"/>
        <v>855</v>
      </c>
      <c r="B180" s="132">
        <f t="shared" si="15"/>
        <v>286.30941371234758</v>
      </c>
      <c r="C180" s="122">
        <f t="shared" si="16"/>
        <v>588.1494137123475</v>
      </c>
      <c r="D180" s="129"/>
      <c r="F180" s="122">
        <f t="shared" si="17"/>
        <v>66.597383046660738</v>
      </c>
      <c r="G180" s="119">
        <f t="shared" si="18"/>
        <v>286.30738304666079</v>
      </c>
      <c r="H180" s="119">
        <f t="shared" si="19"/>
        <v>588.14738304666071</v>
      </c>
      <c r="I180" s="119">
        <f t="shared" si="20"/>
        <v>286.30738304666079</v>
      </c>
      <c r="J180" s="119">
        <f t="shared" si="20"/>
        <v>588.14738304666071</v>
      </c>
    </row>
    <row r="181" spans="1:10" x14ac:dyDescent="0.2">
      <c r="A181" s="119">
        <f t="shared" si="21"/>
        <v>860</v>
      </c>
      <c r="B181" s="132">
        <f t="shared" si="15"/>
        <v>285.659421787935</v>
      </c>
      <c r="C181" s="122">
        <f t="shared" si="16"/>
        <v>592.49942178793503</v>
      </c>
      <c r="D181" s="129"/>
      <c r="F181" s="122">
        <f t="shared" si="17"/>
        <v>67.897351484034544</v>
      </c>
      <c r="G181" s="119">
        <f t="shared" si="18"/>
        <v>285.65735148403451</v>
      </c>
      <c r="H181" s="119">
        <f t="shared" si="19"/>
        <v>592.49735148403443</v>
      </c>
      <c r="I181" s="119">
        <f t="shared" si="20"/>
        <v>285.65735148403451</v>
      </c>
      <c r="J181" s="119">
        <f t="shared" si="20"/>
        <v>592.49735148403443</v>
      </c>
    </row>
    <row r="182" spans="1:10" x14ac:dyDescent="0.2">
      <c r="A182" s="119">
        <f t="shared" si="21"/>
        <v>865</v>
      </c>
      <c r="B182" s="132">
        <f t="shared" si="15"/>
        <v>285.00942986352248</v>
      </c>
      <c r="C182" s="122">
        <f t="shared" si="16"/>
        <v>596.84942986352257</v>
      </c>
      <c r="D182" s="129"/>
      <c r="F182" s="122">
        <f t="shared" si="17"/>
        <v>69.197319921408365</v>
      </c>
      <c r="G182" s="119">
        <f t="shared" si="18"/>
        <v>285.00731992140823</v>
      </c>
      <c r="H182" s="119">
        <f t="shared" si="19"/>
        <v>596.84731992140837</v>
      </c>
      <c r="I182" s="119">
        <f t="shared" si="20"/>
        <v>285.00731992140823</v>
      </c>
      <c r="J182" s="119">
        <f t="shared" si="20"/>
        <v>596.84731992140837</v>
      </c>
    </row>
    <row r="183" spans="1:10" x14ac:dyDescent="0.2">
      <c r="A183" s="119">
        <f t="shared" si="21"/>
        <v>870</v>
      </c>
      <c r="B183" s="132">
        <f t="shared" si="15"/>
        <v>284.35943793911002</v>
      </c>
      <c r="C183" s="122">
        <f t="shared" si="16"/>
        <v>601.19943793911</v>
      </c>
      <c r="D183" s="129"/>
      <c r="F183" s="122">
        <f t="shared" si="17"/>
        <v>70.497288358782185</v>
      </c>
      <c r="G183" s="119">
        <f t="shared" si="18"/>
        <v>284.35728835878217</v>
      </c>
      <c r="H183" s="119">
        <f t="shared" si="19"/>
        <v>601.19728835878209</v>
      </c>
      <c r="I183" s="119">
        <f t="shared" si="20"/>
        <v>284.35728835878217</v>
      </c>
      <c r="J183" s="119">
        <f t="shared" si="20"/>
        <v>601.19728835878209</v>
      </c>
    </row>
    <row r="184" spans="1:10" x14ac:dyDescent="0.2">
      <c r="A184" s="119">
        <f t="shared" si="21"/>
        <v>875</v>
      </c>
      <c r="B184" s="132">
        <f t="shared" si="15"/>
        <v>283.70944601469751</v>
      </c>
      <c r="C184" s="122">
        <f t="shared" si="16"/>
        <v>605.54944601469754</v>
      </c>
      <c r="D184" s="129"/>
      <c r="F184" s="122">
        <f t="shared" si="17"/>
        <v>71.79725679615602</v>
      </c>
      <c r="G184" s="119">
        <f t="shared" si="18"/>
        <v>283.70725679615589</v>
      </c>
      <c r="H184" s="119">
        <f t="shared" si="19"/>
        <v>605.54725679615603</v>
      </c>
      <c r="I184" s="119">
        <f t="shared" si="20"/>
        <v>283.70725679615589</v>
      </c>
      <c r="J184" s="119">
        <f t="shared" si="20"/>
        <v>605.54725679615603</v>
      </c>
    </row>
    <row r="185" spans="1:10" x14ac:dyDescent="0.2">
      <c r="A185" s="119">
        <f t="shared" si="21"/>
        <v>880</v>
      </c>
      <c r="B185" s="132">
        <f t="shared" si="15"/>
        <v>283.05945409028504</v>
      </c>
      <c r="C185" s="122">
        <f t="shared" si="16"/>
        <v>609.89945409028496</v>
      </c>
      <c r="D185" s="129"/>
      <c r="F185" s="122">
        <f t="shared" si="17"/>
        <v>73.097225233529826</v>
      </c>
      <c r="G185" s="119">
        <f t="shared" si="18"/>
        <v>283.05722523352983</v>
      </c>
      <c r="H185" s="119">
        <f t="shared" si="19"/>
        <v>609.89722523352975</v>
      </c>
      <c r="I185" s="119">
        <f t="shared" si="20"/>
        <v>283.05722523352983</v>
      </c>
      <c r="J185" s="119">
        <f t="shared" si="20"/>
        <v>609.89722523352975</v>
      </c>
    </row>
    <row r="186" spans="1:10" x14ac:dyDescent="0.2">
      <c r="A186" s="119">
        <f t="shared" si="21"/>
        <v>885</v>
      </c>
      <c r="B186" s="132">
        <f t="shared" si="15"/>
        <v>282.40946216587247</v>
      </c>
      <c r="C186" s="122">
        <f t="shared" si="16"/>
        <v>614.24946216587261</v>
      </c>
      <c r="D186" s="129"/>
      <c r="F186" s="122">
        <f t="shared" si="17"/>
        <v>74.397193670903647</v>
      </c>
      <c r="G186" s="119">
        <f t="shared" si="18"/>
        <v>282.40719367090355</v>
      </c>
      <c r="H186" s="119">
        <f t="shared" si="19"/>
        <v>614.24719367090347</v>
      </c>
      <c r="I186" s="119">
        <f t="shared" si="20"/>
        <v>282.40719367090355</v>
      </c>
      <c r="J186" s="119">
        <f t="shared" si="20"/>
        <v>614.24719367090347</v>
      </c>
    </row>
    <row r="187" spans="1:10" x14ac:dyDescent="0.2">
      <c r="A187" s="119">
        <f t="shared" si="21"/>
        <v>890</v>
      </c>
      <c r="B187" s="132">
        <f t="shared" si="15"/>
        <v>281.75947024146001</v>
      </c>
      <c r="C187" s="122">
        <f t="shared" si="16"/>
        <v>618.59947024146004</v>
      </c>
      <c r="D187" s="129"/>
      <c r="F187" s="122">
        <f t="shared" si="17"/>
        <v>75.697162108277467</v>
      </c>
      <c r="G187" s="119">
        <f t="shared" si="18"/>
        <v>281.7571621082775</v>
      </c>
      <c r="H187" s="119">
        <f t="shared" si="19"/>
        <v>618.59716210827764</v>
      </c>
      <c r="I187" s="119">
        <f t="shared" si="20"/>
        <v>281.7571621082775</v>
      </c>
      <c r="J187" s="119">
        <f t="shared" si="20"/>
        <v>618.59716210827764</v>
      </c>
    </row>
    <row r="188" spans="1:10" x14ac:dyDescent="0.2">
      <c r="A188" s="119">
        <f t="shared" si="21"/>
        <v>895</v>
      </c>
      <c r="B188" s="132">
        <f t="shared" si="15"/>
        <v>281.10947831704755</v>
      </c>
      <c r="C188" s="122">
        <f t="shared" si="16"/>
        <v>622.94947831704746</v>
      </c>
      <c r="D188" s="129"/>
      <c r="F188" s="122">
        <f t="shared" si="17"/>
        <v>76.997130545651288</v>
      </c>
      <c r="G188" s="119">
        <f t="shared" si="18"/>
        <v>281.10713054565122</v>
      </c>
      <c r="H188" s="119">
        <f t="shared" si="19"/>
        <v>622.94713054565113</v>
      </c>
      <c r="I188" s="119">
        <f t="shared" si="20"/>
        <v>281.10713054565122</v>
      </c>
      <c r="J188" s="119">
        <f t="shared" si="20"/>
        <v>622.94713054565113</v>
      </c>
    </row>
    <row r="189" spans="1:10" x14ac:dyDescent="0.2">
      <c r="A189" s="119">
        <f t="shared" si="21"/>
        <v>900</v>
      </c>
      <c r="B189" s="132">
        <f t="shared" si="15"/>
        <v>280.45948639263503</v>
      </c>
      <c r="C189" s="122">
        <f t="shared" si="16"/>
        <v>627.29948639263512</v>
      </c>
      <c r="D189" s="129"/>
      <c r="F189" s="122">
        <f t="shared" si="17"/>
        <v>78.297098983025109</v>
      </c>
      <c r="G189" s="119">
        <f t="shared" si="18"/>
        <v>280.45709898302493</v>
      </c>
      <c r="H189" s="119">
        <f t="shared" si="19"/>
        <v>627.29709898302508</v>
      </c>
      <c r="I189" s="119">
        <f t="shared" si="20"/>
        <v>280.45709898302493</v>
      </c>
      <c r="J189" s="119">
        <f t="shared" si="20"/>
        <v>627.29709898302508</v>
      </c>
    </row>
    <row r="190" spans="1:10" x14ac:dyDescent="0.2">
      <c r="A190" s="119">
        <f t="shared" si="21"/>
        <v>905</v>
      </c>
      <c r="B190" s="132">
        <f t="shared" si="15"/>
        <v>279.80949446822251</v>
      </c>
      <c r="C190" s="122">
        <f t="shared" si="16"/>
        <v>631.64949446822254</v>
      </c>
      <c r="D190" s="129"/>
      <c r="F190" s="122">
        <f t="shared" si="17"/>
        <v>79.597067420398929</v>
      </c>
      <c r="G190" s="119">
        <f t="shared" si="18"/>
        <v>279.80706742039888</v>
      </c>
      <c r="H190" s="119">
        <f t="shared" si="19"/>
        <v>631.6470674203988</v>
      </c>
      <c r="I190" s="119">
        <f t="shared" si="20"/>
        <v>279.80706742039888</v>
      </c>
      <c r="J190" s="119">
        <f t="shared" si="20"/>
        <v>631.6470674203988</v>
      </c>
    </row>
    <row r="191" spans="1:10" x14ac:dyDescent="0.2">
      <c r="A191" s="119">
        <f t="shared" si="21"/>
        <v>910</v>
      </c>
      <c r="B191" s="132">
        <f t="shared" si="15"/>
        <v>279.15950254380999</v>
      </c>
      <c r="C191" s="122">
        <f t="shared" si="16"/>
        <v>635.99950254381008</v>
      </c>
      <c r="D191" s="129"/>
      <c r="F191" s="122">
        <f t="shared" si="17"/>
        <v>80.897035857772735</v>
      </c>
      <c r="G191" s="119">
        <f t="shared" si="18"/>
        <v>279.15703585777283</v>
      </c>
      <c r="H191" s="119">
        <f t="shared" si="19"/>
        <v>635.99703585777274</v>
      </c>
      <c r="I191" s="119">
        <f t="shared" si="20"/>
        <v>279.15703585777283</v>
      </c>
      <c r="J191" s="119">
        <f t="shared" si="20"/>
        <v>635.99703585777274</v>
      </c>
    </row>
    <row r="192" spans="1:10" x14ac:dyDescent="0.2">
      <c r="A192" s="119">
        <f t="shared" si="21"/>
        <v>915</v>
      </c>
      <c r="B192" s="132">
        <f t="shared" si="15"/>
        <v>278.50951061939747</v>
      </c>
      <c r="C192" s="122">
        <f t="shared" si="16"/>
        <v>640.34951061939751</v>
      </c>
      <c r="D192" s="129"/>
      <c r="F192" s="122">
        <f t="shared" si="17"/>
        <v>82.19700429514657</v>
      </c>
      <c r="G192" s="119">
        <f t="shared" si="18"/>
        <v>278.50700429514654</v>
      </c>
      <c r="H192" s="119">
        <f t="shared" si="19"/>
        <v>640.34700429514669</v>
      </c>
      <c r="I192" s="119">
        <f t="shared" si="20"/>
        <v>278.50700429514654</v>
      </c>
      <c r="J192" s="119">
        <f t="shared" si="20"/>
        <v>640.34700429514669</v>
      </c>
    </row>
    <row r="193" spans="1:10" x14ac:dyDescent="0.2">
      <c r="A193" s="119">
        <f t="shared" si="21"/>
        <v>920</v>
      </c>
      <c r="B193" s="132">
        <f t="shared" si="15"/>
        <v>277.85951869498501</v>
      </c>
      <c r="C193" s="122">
        <f t="shared" si="16"/>
        <v>644.69951869498504</v>
      </c>
      <c r="D193" s="129"/>
      <c r="F193" s="122">
        <f t="shared" si="17"/>
        <v>83.496972732520376</v>
      </c>
      <c r="G193" s="119">
        <f t="shared" si="18"/>
        <v>277.85697273252026</v>
      </c>
      <c r="H193" s="119">
        <f t="shared" si="19"/>
        <v>644.69697273252018</v>
      </c>
      <c r="I193" s="119">
        <f t="shared" si="20"/>
        <v>277.85697273252026</v>
      </c>
      <c r="J193" s="119">
        <f t="shared" si="20"/>
        <v>644.69697273252018</v>
      </c>
    </row>
    <row r="194" spans="1:10" x14ac:dyDescent="0.2">
      <c r="A194" s="119">
        <f t="shared" si="21"/>
        <v>925</v>
      </c>
      <c r="B194" s="132">
        <f t="shared" si="15"/>
        <v>277.20952677057255</v>
      </c>
      <c r="C194" s="122">
        <f t="shared" si="16"/>
        <v>649.04952677057258</v>
      </c>
      <c r="D194" s="129"/>
      <c r="F194" s="122">
        <f t="shared" si="17"/>
        <v>84.796941169894211</v>
      </c>
      <c r="G194" s="119">
        <f t="shared" si="18"/>
        <v>277.20694116989398</v>
      </c>
      <c r="H194" s="119">
        <f t="shared" si="19"/>
        <v>649.04694116989413</v>
      </c>
      <c r="I194" s="119">
        <f t="shared" si="20"/>
        <v>277.20694116989398</v>
      </c>
      <c r="J194" s="119">
        <f t="shared" si="20"/>
        <v>649.04694116989413</v>
      </c>
    </row>
    <row r="195" spans="1:10" x14ac:dyDescent="0.2">
      <c r="A195" s="119">
        <f t="shared" si="21"/>
        <v>930</v>
      </c>
      <c r="B195" s="132">
        <f t="shared" si="15"/>
        <v>276.55953484616003</v>
      </c>
      <c r="C195" s="122">
        <f t="shared" si="16"/>
        <v>653.39953484616001</v>
      </c>
      <c r="D195" s="129"/>
      <c r="F195" s="122">
        <f t="shared" si="17"/>
        <v>86.096909607268017</v>
      </c>
      <c r="G195" s="119">
        <f t="shared" si="18"/>
        <v>276.55690960726815</v>
      </c>
      <c r="H195" s="119">
        <f t="shared" si="19"/>
        <v>653.39690960726807</v>
      </c>
      <c r="I195" s="119">
        <f t="shared" si="20"/>
        <v>276.55690960726815</v>
      </c>
      <c r="J195" s="119">
        <f t="shared" si="20"/>
        <v>653.39690960726807</v>
      </c>
    </row>
    <row r="196" spans="1:10" x14ac:dyDescent="0.2">
      <c r="A196" s="119">
        <f t="shared" si="21"/>
        <v>935</v>
      </c>
      <c r="B196" s="132">
        <f t="shared" si="15"/>
        <v>275.90954292174752</v>
      </c>
      <c r="C196" s="122">
        <f t="shared" si="16"/>
        <v>657.74954292174755</v>
      </c>
      <c r="D196" s="129"/>
      <c r="F196" s="122">
        <f t="shared" si="17"/>
        <v>87.396878044641838</v>
      </c>
      <c r="G196" s="119">
        <f t="shared" si="18"/>
        <v>275.90687804464187</v>
      </c>
      <c r="H196" s="119">
        <f t="shared" si="19"/>
        <v>657.74687804464179</v>
      </c>
      <c r="I196" s="119">
        <f t="shared" si="20"/>
        <v>275.90687804464187</v>
      </c>
      <c r="J196" s="119">
        <f t="shared" si="20"/>
        <v>657.74687804464179</v>
      </c>
    </row>
    <row r="197" spans="1:10" x14ac:dyDescent="0.2">
      <c r="A197" s="119">
        <f t="shared" si="21"/>
        <v>940</v>
      </c>
      <c r="B197" s="132">
        <f t="shared" si="15"/>
        <v>275.259550997335</v>
      </c>
      <c r="C197" s="122">
        <f t="shared" si="16"/>
        <v>662.09955099733497</v>
      </c>
      <c r="D197" s="129"/>
      <c r="F197" s="122">
        <f t="shared" si="17"/>
        <v>88.696846482015658</v>
      </c>
      <c r="G197" s="119">
        <f t="shared" si="18"/>
        <v>275.25684648201559</v>
      </c>
      <c r="H197" s="119">
        <f t="shared" si="19"/>
        <v>662.09684648201574</v>
      </c>
      <c r="I197" s="119">
        <f t="shared" si="20"/>
        <v>275.25684648201559</v>
      </c>
      <c r="J197" s="119">
        <f t="shared" si="20"/>
        <v>662.09684648201574</v>
      </c>
    </row>
    <row r="198" spans="1:10" x14ac:dyDescent="0.2">
      <c r="A198" s="119">
        <f t="shared" si="21"/>
        <v>945</v>
      </c>
      <c r="B198" s="132">
        <f t="shared" si="15"/>
        <v>274.60955907292248</v>
      </c>
      <c r="C198" s="122">
        <f t="shared" si="16"/>
        <v>666.44955907292251</v>
      </c>
      <c r="D198" s="129"/>
      <c r="F198" s="122">
        <f t="shared" si="17"/>
        <v>89.996814919389479</v>
      </c>
      <c r="G198" s="119">
        <f t="shared" si="18"/>
        <v>274.60681491938931</v>
      </c>
      <c r="H198" s="119">
        <f t="shared" si="19"/>
        <v>666.44681491938923</v>
      </c>
      <c r="I198" s="119">
        <f t="shared" si="20"/>
        <v>274.60681491938931</v>
      </c>
      <c r="J198" s="119">
        <f t="shared" si="20"/>
        <v>666.44681491938923</v>
      </c>
    </row>
    <row r="199" spans="1:10" x14ac:dyDescent="0.2">
      <c r="A199" s="119">
        <f t="shared" si="21"/>
        <v>950</v>
      </c>
      <c r="B199" s="132">
        <f t="shared" si="15"/>
        <v>273.95956714851002</v>
      </c>
      <c r="C199" s="122">
        <f t="shared" si="16"/>
        <v>670.79956714851005</v>
      </c>
      <c r="D199" s="129"/>
      <c r="F199" s="122">
        <f t="shared" si="17"/>
        <v>91.296783356763285</v>
      </c>
      <c r="G199" s="119">
        <f t="shared" si="18"/>
        <v>273.95678335676303</v>
      </c>
      <c r="H199" s="119">
        <f t="shared" si="19"/>
        <v>670.79678335676317</v>
      </c>
      <c r="I199" s="119">
        <f t="shared" si="20"/>
        <v>273.95678335676303</v>
      </c>
      <c r="J199" s="119">
        <f t="shared" si="20"/>
        <v>670.79678335676317</v>
      </c>
    </row>
    <row r="200" spans="1:10" x14ac:dyDescent="0.2">
      <c r="A200" s="119">
        <f t="shared" si="21"/>
        <v>955</v>
      </c>
      <c r="B200" s="132">
        <f t="shared" si="15"/>
        <v>273.30957522409756</v>
      </c>
      <c r="C200" s="122">
        <f t="shared" si="16"/>
        <v>675.14957522409748</v>
      </c>
      <c r="D200" s="129"/>
      <c r="F200" s="119">
        <f t="shared" si="17"/>
        <v>92.59675179413712</v>
      </c>
      <c r="G200" s="119">
        <f t="shared" si="18"/>
        <v>273.3067517941372</v>
      </c>
      <c r="H200" s="119">
        <f t="shared" si="19"/>
        <v>675.14675179413712</v>
      </c>
      <c r="I200" s="119">
        <f t="shared" si="20"/>
        <v>273.3067517941372</v>
      </c>
      <c r="J200" s="119">
        <f t="shared" si="20"/>
        <v>675.14675179413712</v>
      </c>
    </row>
    <row r="201" spans="1:10" x14ac:dyDescent="0.2">
      <c r="A201" s="119">
        <f t="shared" si="21"/>
        <v>960</v>
      </c>
      <c r="B201" s="132">
        <f t="shared" si="15"/>
        <v>272.65958329968498</v>
      </c>
      <c r="C201" s="122">
        <f t="shared" si="16"/>
        <v>679.49958329968513</v>
      </c>
      <c r="D201" s="129"/>
      <c r="F201" s="119">
        <f t="shared" si="17"/>
        <v>93.896720231510926</v>
      </c>
      <c r="G201" s="119">
        <f t="shared" si="18"/>
        <v>272.65672023151092</v>
      </c>
      <c r="H201" s="119">
        <f t="shared" si="19"/>
        <v>679.49672023151084</v>
      </c>
      <c r="I201" s="119">
        <f t="shared" si="20"/>
        <v>272.65672023151092</v>
      </c>
      <c r="J201" s="119">
        <f t="shared" si="20"/>
        <v>679.49672023151084</v>
      </c>
    </row>
    <row r="202" spans="1:10" x14ac:dyDescent="0.2">
      <c r="A202" s="119">
        <f t="shared" si="21"/>
        <v>965</v>
      </c>
      <c r="B202" s="132">
        <f t="shared" ref="B202:B265" si="22">MAX(0,IF((A202+$B$5+$B$4)&lt;$B$2,0.61*A202,$B$2-0.39*A202-$B$4-$B$5)+MAX(0,IF(A202&lt;$E$4,0,IF(A202&lt;$E$5,160.98*(A202-$E$4)/($E$5-$E$4),IF(A202&lt;$E$3,160.98,160.98)))))</f>
        <v>272.00959137527246</v>
      </c>
      <c r="C202" s="122">
        <f t="shared" ref="C202:C265" si="23">MAX(0,IF((A202+$C$5+$C$4)&lt;$C$2,0.61*A202,$C$2-0.39*A202-$C$4-$C$5)+MAX(0,IF(A202&lt;$E$4,0,IF(A202&lt;$E$5,160.98*(A202-$E$4)/($E$5-$E$4),IF(A202&lt;$E$3,160.49,160.98)))))</f>
        <v>683.84959137527255</v>
      </c>
      <c r="D202" s="129"/>
      <c r="F202" s="119">
        <f t="shared" ref="F202:F265" si="24">(A202&gt;$E$4)*(A202&lt;$E$5)*(A202-$E$4)/($E$5-$E$4)*$J$2+(A202&gt;=$E$5)*$J$2</f>
        <v>95.196688668884747</v>
      </c>
      <c r="G202" s="119">
        <f t="shared" ref="G202:G265" si="25">MAX(0,$B$2+0.61*A202+F202-MAX($B$2,A202))</f>
        <v>272.00668866888464</v>
      </c>
      <c r="H202" s="119">
        <f t="shared" ref="H202:H265" si="26">MAX(0,$C$2+0.61*A202+F202-MAX($C$2,A202))</f>
        <v>683.84668866888478</v>
      </c>
      <c r="I202" s="119">
        <f t="shared" ref="I202:J265" si="27">G202*(G202&gt;$J$6)</f>
        <v>272.00668866888464</v>
      </c>
      <c r="J202" s="119">
        <f t="shared" si="27"/>
        <v>683.84668866888478</v>
      </c>
    </row>
    <row r="203" spans="1:10" x14ac:dyDescent="0.2">
      <c r="A203" s="119">
        <f t="shared" si="21"/>
        <v>970</v>
      </c>
      <c r="B203" s="132">
        <f t="shared" si="22"/>
        <v>271.35959945086</v>
      </c>
      <c r="C203" s="122">
        <f t="shared" si="23"/>
        <v>688.19959945085998</v>
      </c>
      <c r="D203" s="129"/>
      <c r="F203" s="119">
        <f t="shared" si="24"/>
        <v>96.496657106258567</v>
      </c>
      <c r="G203" s="119">
        <f t="shared" si="25"/>
        <v>271.35665710625835</v>
      </c>
      <c r="H203" s="119">
        <f t="shared" si="26"/>
        <v>688.1966571062585</v>
      </c>
      <c r="I203" s="119">
        <f t="shared" si="27"/>
        <v>271.35665710625835</v>
      </c>
      <c r="J203" s="119">
        <f t="shared" si="27"/>
        <v>688.1966571062585</v>
      </c>
    </row>
    <row r="204" spans="1:10" x14ac:dyDescent="0.2">
      <c r="A204" s="119">
        <f t="shared" si="21"/>
        <v>975</v>
      </c>
      <c r="B204" s="132">
        <f t="shared" si="22"/>
        <v>270.70960752644748</v>
      </c>
      <c r="C204" s="122">
        <f t="shared" si="23"/>
        <v>692.54960752644752</v>
      </c>
      <c r="D204" s="129"/>
      <c r="F204" s="119">
        <f t="shared" si="24"/>
        <v>97.796625543632388</v>
      </c>
      <c r="G204" s="119">
        <f t="shared" si="25"/>
        <v>270.7066255436323</v>
      </c>
      <c r="H204" s="119">
        <f t="shared" si="26"/>
        <v>692.54662554363244</v>
      </c>
      <c r="I204" s="119">
        <f t="shared" si="27"/>
        <v>270.7066255436323</v>
      </c>
      <c r="J204" s="119">
        <f t="shared" si="27"/>
        <v>692.54662554363244</v>
      </c>
    </row>
    <row r="205" spans="1:10" x14ac:dyDescent="0.2">
      <c r="A205" s="119">
        <f t="shared" si="21"/>
        <v>980</v>
      </c>
      <c r="B205" s="132">
        <f t="shared" si="22"/>
        <v>270.05961560203502</v>
      </c>
      <c r="C205" s="122">
        <f t="shared" si="23"/>
        <v>696.89961560203506</v>
      </c>
      <c r="D205" s="129"/>
      <c r="F205" s="119">
        <f t="shared" si="24"/>
        <v>99.096593981006208</v>
      </c>
      <c r="G205" s="119">
        <f t="shared" si="25"/>
        <v>270.05659398100624</v>
      </c>
      <c r="H205" s="119">
        <f t="shared" si="26"/>
        <v>696.89659398100616</v>
      </c>
      <c r="I205" s="119">
        <f t="shared" si="27"/>
        <v>270.05659398100624</v>
      </c>
      <c r="J205" s="119">
        <f t="shared" si="27"/>
        <v>696.89659398100616</v>
      </c>
    </row>
    <row r="206" spans="1:10" x14ac:dyDescent="0.2">
      <c r="A206" s="119">
        <f t="shared" si="21"/>
        <v>985</v>
      </c>
      <c r="B206" s="132">
        <f t="shared" si="22"/>
        <v>269.40962367762245</v>
      </c>
      <c r="C206" s="122">
        <f t="shared" si="23"/>
        <v>701.24962367762259</v>
      </c>
      <c r="D206" s="129"/>
      <c r="F206" s="119">
        <f t="shared" si="24"/>
        <v>100.39656241838003</v>
      </c>
      <c r="G206" s="119">
        <f t="shared" si="25"/>
        <v>269.40656241837996</v>
      </c>
      <c r="H206" s="119">
        <f t="shared" si="26"/>
        <v>701.24656241837988</v>
      </c>
      <c r="I206" s="119">
        <f t="shared" si="27"/>
        <v>269.40656241837996</v>
      </c>
      <c r="J206" s="119">
        <f t="shared" si="27"/>
        <v>701.24656241837988</v>
      </c>
    </row>
    <row r="207" spans="1:10" x14ac:dyDescent="0.2">
      <c r="A207" s="119">
        <f t="shared" si="21"/>
        <v>990</v>
      </c>
      <c r="B207" s="132">
        <f t="shared" si="22"/>
        <v>268.75963175320999</v>
      </c>
      <c r="C207" s="122">
        <f t="shared" si="23"/>
        <v>705.59963175321002</v>
      </c>
      <c r="D207" s="129"/>
      <c r="F207" s="119">
        <f t="shared" si="24"/>
        <v>101.69653085575383</v>
      </c>
      <c r="G207" s="119">
        <f t="shared" si="25"/>
        <v>268.75653085575368</v>
      </c>
      <c r="H207" s="119">
        <f t="shared" si="26"/>
        <v>705.59653085575383</v>
      </c>
      <c r="I207" s="119">
        <f t="shared" si="27"/>
        <v>268.75653085575368</v>
      </c>
      <c r="J207" s="119">
        <f t="shared" si="27"/>
        <v>705.59653085575383</v>
      </c>
    </row>
    <row r="208" spans="1:10" x14ac:dyDescent="0.2">
      <c r="A208" s="119">
        <f t="shared" si="21"/>
        <v>995</v>
      </c>
      <c r="B208" s="132">
        <f t="shared" si="22"/>
        <v>268.10963982879753</v>
      </c>
      <c r="C208" s="122">
        <f t="shared" si="23"/>
        <v>709.94963982879744</v>
      </c>
      <c r="D208" s="129"/>
      <c r="F208" s="119">
        <f t="shared" si="24"/>
        <v>102.99649929312767</v>
      </c>
      <c r="G208" s="119">
        <f t="shared" si="25"/>
        <v>268.10649929312763</v>
      </c>
      <c r="H208" s="119">
        <f t="shared" si="26"/>
        <v>709.94649929312754</v>
      </c>
      <c r="I208" s="119">
        <f t="shared" si="27"/>
        <v>268.10649929312763</v>
      </c>
      <c r="J208" s="119">
        <f t="shared" si="27"/>
        <v>709.94649929312754</v>
      </c>
    </row>
    <row r="209" spans="1:10" x14ac:dyDescent="0.2">
      <c r="A209" s="119">
        <f t="shared" si="21"/>
        <v>1000</v>
      </c>
      <c r="B209" s="132">
        <f t="shared" si="22"/>
        <v>267.45964790438501</v>
      </c>
      <c r="C209" s="122">
        <f t="shared" si="23"/>
        <v>709.98964790438504</v>
      </c>
      <c r="D209" s="129"/>
      <c r="F209" s="122">
        <f t="shared" si="24"/>
        <v>104.29646773050148</v>
      </c>
      <c r="G209" s="119">
        <f t="shared" si="25"/>
        <v>267.45646773050134</v>
      </c>
      <c r="H209" s="119">
        <f t="shared" si="26"/>
        <v>709.98646773050154</v>
      </c>
      <c r="I209" s="119">
        <f t="shared" si="27"/>
        <v>267.45646773050134</v>
      </c>
      <c r="J209" s="119">
        <f t="shared" si="27"/>
        <v>709.98646773050154</v>
      </c>
    </row>
    <row r="210" spans="1:10" x14ac:dyDescent="0.2">
      <c r="A210" s="119">
        <f t="shared" si="21"/>
        <v>1005</v>
      </c>
      <c r="B210" s="132">
        <f t="shared" si="22"/>
        <v>266.80965597997249</v>
      </c>
      <c r="C210" s="122">
        <f t="shared" si="23"/>
        <v>709.33965597997258</v>
      </c>
      <c r="D210" s="129"/>
      <c r="F210" s="119">
        <f t="shared" si="24"/>
        <v>105.5964361678753</v>
      </c>
      <c r="G210" s="119">
        <f t="shared" si="25"/>
        <v>266.80643616787529</v>
      </c>
      <c r="H210" s="119">
        <f t="shared" si="26"/>
        <v>709.33643616787526</v>
      </c>
      <c r="I210" s="119">
        <f t="shared" si="27"/>
        <v>266.80643616787529</v>
      </c>
      <c r="J210" s="119">
        <f t="shared" si="27"/>
        <v>709.33643616787526</v>
      </c>
    </row>
    <row r="211" spans="1:10" x14ac:dyDescent="0.2">
      <c r="A211" s="119">
        <f t="shared" si="21"/>
        <v>1010</v>
      </c>
      <c r="B211" s="132">
        <f t="shared" si="22"/>
        <v>266.15966405555997</v>
      </c>
      <c r="C211" s="122">
        <f t="shared" si="23"/>
        <v>708.68966405556</v>
      </c>
      <c r="D211" s="129"/>
      <c r="F211" s="119">
        <f t="shared" si="24"/>
        <v>106.89640460524912</v>
      </c>
      <c r="G211" s="119">
        <f t="shared" si="25"/>
        <v>266.15640460524901</v>
      </c>
      <c r="H211" s="119">
        <f t="shared" si="26"/>
        <v>708.68640460524898</v>
      </c>
      <c r="I211" s="119">
        <f t="shared" si="27"/>
        <v>266.15640460524901</v>
      </c>
      <c r="J211" s="119">
        <f t="shared" si="27"/>
        <v>708.68640460524898</v>
      </c>
    </row>
    <row r="212" spans="1:10" x14ac:dyDescent="0.2">
      <c r="A212" s="119">
        <f t="shared" si="21"/>
        <v>1015</v>
      </c>
      <c r="B212" s="132">
        <f t="shared" si="22"/>
        <v>265.50967213114745</v>
      </c>
      <c r="C212" s="122">
        <f t="shared" si="23"/>
        <v>708.03967213114754</v>
      </c>
      <c r="D212" s="129"/>
      <c r="F212" s="119">
        <f t="shared" si="24"/>
        <v>108.19637304262294</v>
      </c>
      <c r="G212" s="119">
        <f t="shared" si="25"/>
        <v>265.50637304262295</v>
      </c>
      <c r="H212" s="119">
        <f t="shared" si="26"/>
        <v>708.03637304262315</v>
      </c>
      <c r="I212" s="119">
        <f t="shared" si="27"/>
        <v>265.50637304262295</v>
      </c>
      <c r="J212" s="119">
        <f t="shared" si="27"/>
        <v>708.03637304262315</v>
      </c>
    </row>
    <row r="213" spans="1:10" x14ac:dyDescent="0.2">
      <c r="A213" s="119">
        <f t="shared" si="21"/>
        <v>1020</v>
      </c>
      <c r="B213" s="132">
        <f t="shared" si="22"/>
        <v>264.85968020673499</v>
      </c>
      <c r="C213" s="122">
        <f t="shared" si="23"/>
        <v>707.38968020673519</v>
      </c>
      <c r="D213" s="129"/>
      <c r="F213" s="119">
        <f t="shared" si="24"/>
        <v>109.49634147999677</v>
      </c>
      <c r="G213" s="119">
        <f t="shared" si="25"/>
        <v>264.85634147999667</v>
      </c>
      <c r="H213" s="119">
        <f t="shared" si="26"/>
        <v>707.38634147999664</v>
      </c>
      <c r="I213" s="119">
        <f t="shared" si="27"/>
        <v>264.85634147999667</v>
      </c>
      <c r="J213" s="119">
        <f t="shared" si="27"/>
        <v>707.38634147999664</v>
      </c>
    </row>
    <row r="214" spans="1:10" x14ac:dyDescent="0.2">
      <c r="A214" s="119">
        <f t="shared" si="21"/>
        <v>1025</v>
      </c>
      <c r="B214" s="132">
        <f t="shared" si="22"/>
        <v>264.20968828232253</v>
      </c>
      <c r="C214" s="122">
        <f t="shared" si="23"/>
        <v>706.73968828232262</v>
      </c>
      <c r="D214" s="129"/>
      <c r="F214" s="119">
        <f t="shared" si="24"/>
        <v>110.79630991737058</v>
      </c>
      <c r="G214" s="119">
        <f t="shared" si="25"/>
        <v>264.20630991737039</v>
      </c>
      <c r="H214" s="119">
        <f t="shared" si="26"/>
        <v>706.73630991737059</v>
      </c>
      <c r="I214" s="119">
        <f t="shared" si="27"/>
        <v>264.20630991737039</v>
      </c>
      <c r="J214" s="119">
        <f t="shared" si="27"/>
        <v>706.73630991737059</v>
      </c>
    </row>
    <row r="215" spans="1:10" x14ac:dyDescent="0.2">
      <c r="A215" s="119">
        <f t="shared" si="21"/>
        <v>1030</v>
      </c>
      <c r="B215" s="132">
        <f t="shared" si="22"/>
        <v>263.55969635791001</v>
      </c>
      <c r="C215" s="122">
        <f t="shared" si="23"/>
        <v>706.08969635791004</v>
      </c>
      <c r="D215" s="129"/>
      <c r="F215" s="119">
        <f t="shared" si="24"/>
        <v>112.09627835474438</v>
      </c>
      <c r="G215" s="119">
        <f t="shared" si="25"/>
        <v>263.55627835474434</v>
      </c>
      <c r="H215" s="119">
        <f t="shared" si="26"/>
        <v>706.08627835474431</v>
      </c>
      <c r="I215" s="119">
        <f t="shared" si="27"/>
        <v>263.55627835474434</v>
      </c>
      <c r="J215" s="119">
        <f t="shared" si="27"/>
        <v>706.08627835474431</v>
      </c>
    </row>
    <row r="216" spans="1:10" x14ac:dyDescent="0.2">
      <c r="A216" s="119">
        <f t="shared" si="21"/>
        <v>1035</v>
      </c>
      <c r="B216" s="132">
        <f t="shared" si="22"/>
        <v>262.9097044334975</v>
      </c>
      <c r="C216" s="122">
        <f t="shared" si="23"/>
        <v>705.43970443349747</v>
      </c>
      <c r="D216" s="129"/>
      <c r="F216" s="119">
        <f t="shared" si="24"/>
        <v>113.39624679211822</v>
      </c>
      <c r="G216" s="119">
        <f t="shared" si="25"/>
        <v>262.90624679211828</v>
      </c>
      <c r="H216" s="119">
        <f t="shared" si="26"/>
        <v>705.43624679211825</v>
      </c>
      <c r="I216" s="119">
        <f t="shared" si="27"/>
        <v>262.90624679211828</v>
      </c>
      <c r="J216" s="119">
        <f t="shared" si="27"/>
        <v>705.43624679211825</v>
      </c>
    </row>
    <row r="217" spans="1:10" x14ac:dyDescent="0.2">
      <c r="A217" s="119">
        <f t="shared" si="21"/>
        <v>1040</v>
      </c>
      <c r="B217" s="132">
        <f t="shared" si="22"/>
        <v>262.25971250908498</v>
      </c>
      <c r="C217" s="122">
        <f t="shared" si="23"/>
        <v>704.78971250908501</v>
      </c>
      <c r="D217" s="129"/>
      <c r="F217" s="119">
        <f t="shared" si="24"/>
        <v>114.69621522949203</v>
      </c>
      <c r="G217" s="119">
        <f t="shared" si="25"/>
        <v>262.256215229492</v>
      </c>
      <c r="H217" s="119">
        <f t="shared" si="26"/>
        <v>704.7862152294922</v>
      </c>
      <c r="I217" s="119">
        <f t="shared" si="27"/>
        <v>262.256215229492</v>
      </c>
      <c r="J217" s="119">
        <f t="shared" si="27"/>
        <v>704.7862152294922</v>
      </c>
    </row>
    <row r="218" spans="1:10" x14ac:dyDescent="0.2">
      <c r="A218" s="119">
        <f t="shared" si="21"/>
        <v>1045</v>
      </c>
      <c r="B218" s="132">
        <f t="shared" si="22"/>
        <v>261.60972058467246</v>
      </c>
      <c r="C218" s="122">
        <f t="shared" si="23"/>
        <v>704.13972058467266</v>
      </c>
      <c r="D218" s="129"/>
      <c r="F218" s="119">
        <f t="shared" si="24"/>
        <v>115.99618366686585</v>
      </c>
      <c r="G218" s="119">
        <f t="shared" si="25"/>
        <v>261.60618366686572</v>
      </c>
      <c r="H218" s="119">
        <f t="shared" si="26"/>
        <v>704.13618366686569</v>
      </c>
      <c r="I218" s="119">
        <f t="shared" si="27"/>
        <v>261.60618366686572</v>
      </c>
      <c r="J218" s="119">
        <f t="shared" si="27"/>
        <v>704.13618366686569</v>
      </c>
    </row>
    <row r="219" spans="1:10" x14ac:dyDescent="0.2">
      <c r="A219" s="119">
        <f t="shared" ref="A219:A282" si="28">A218+5</f>
        <v>1050</v>
      </c>
      <c r="B219" s="132">
        <f t="shared" si="22"/>
        <v>260.95972866026</v>
      </c>
      <c r="C219" s="122">
        <f t="shared" si="23"/>
        <v>703.48972866026008</v>
      </c>
      <c r="D219" s="129"/>
      <c r="F219" s="119">
        <f t="shared" si="24"/>
        <v>117.29615210423968</v>
      </c>
      <c r="G219" s="119">
        <f t="shared" si="25"/>
        <v>260.95615210423944</v>
      </c>
      <c r="H219" s="119">
        <f t="shared" si="26"/>
        <v>703.48615210423964</v>
      </c>
      <c r="I219" s="119">
        <f t="shared" si="27"/>
        <v>260.95615210423944</v>
      </c>
      <c r="J219" s="119">
        <f t="shared" si="27"/>
        <v>703.48615210423964</v>
      </c>
    </row>
    <row r="220" spans="1:10" x14ac:dyDescent="0.2">
      <c r="A220" s="119">
        <f t="shared" si="28"/>
        <v>1055</v>
      </c>
      <c r="B220" s="132">
        <f t="shared" si="22"/>
        <v>260.30973673584748</v>
      </c>
      <c r="C220" s="122">
        <f t="shared" si="23"/>
        <v>702.83973673584751</v>
      </c>
      <c r="D220" s="129"/>
      <c r="F220" s="119">
        <f t="shared" si="24"/>
        <v>118.59612054161349</v>
      </c>
      <c r="G220" s="119">
        <f t="shared" si="25"/>
        <v>260.30612054161361</v>
      </c>
      <c r="H220" s="119">
        <f t="shared" si="26"/>
        <v>702.83612054161358</v>
      </c>
      <c r="I220" s="119">
        <f t="shared" si="27"/>
        <v>260.30612054161361</v>
      </c>
      <c r="J220" s="119">
        <f t="shared" si="27"/>
        <v>702.83612054161358</v>
      </c>
    </row>
    <row r="221" spans="1:10" x14ac:dyDescent="0.2">
      <c r="A221" s="119">
        <f t="shared" si="28"/>
        <v>1060</v>
      </c>
      <c r="B221" s="132">
        <f t="shared" si="22"/>
        <v>259.65974481143496</v>
      </c>
      <c r="C221" s="122">
        <f t="shared" si="23"/>
        <v>702.18974481143505</v>
      </c>
      <c r="D221" s="129"/>
      <c r="F221" s="119">
        <f t="shared" si="24"/>
        <v>119.89608897898732</v>
      </c>
      <c r="G221" s="119">
        <f t="shared" si="25"/>
        <v>259.65608897898733</v>
      </c>
      <c r="H221" s="119">
        <f t="shared" si="26"/>
        <v>702.1860889789873</v>
      </c>
      <c r="I221" s="119">
        <f t="shared" si="27"/>
        <v>259.65608897898733</v>
      </c>
      <c r="J221" s="119">
        <f t="shared" si="27"/>
        <v>702.1860889789873</v>
      </c>
    </row>
    <row r="222" spans="1:10" x14ac:dyDescent="0.2">
      <c r="A222" s="119">
        <f t="shared" si="28"/>
        <v>1065</v>
      </c>
      <c r="B222" s="132">
        <f t="shared" si="22"/>
        <v>259.00975288702244</v>
      </c>
      <c r="C222" s="122">
        <f t="shared" si="23"/>
        <v>701.53975288702259</v>
      </c>
      <c r="D222" s="129"/>
      <c r="F222" s="119">
        <f t="shared" si="24"/>
        <v>121.19605741636113</v>
      </c>
      <c r="G222" s="119">
        <f t="shared" si="25"/>
        <v>259.00605741636105</v>
      </c>
      <c r="H222" s="119">
        <f t="shared" si="26"/>
        <v>701.53605741636125</v>
      </c>
      <c r="I222" s="119">
        <f t="shared" si="27"/>
        <v>259.00605741636105</v>
      </c>
      <c r="J222" s="119">
        <f t="shared" si="27"/>
        <v>701.53605741636125</v>
      </c>
    </row>
    <row r="223" spans="1:10" x14ac:dyDescent="0.2">
      <c r="A223" s="119">
        <f t="shared" si="28"/>
        <v>1070</v>
      </c>
      <c r="B223" s="132">
        <f t="shared" si="22"/>
        <v>258.35976096260998</v>
      </c>
      <c r="C223" s="122">
        <f t="shared" si="23"/>
        <v>700.88976096261013</v>
      </c>
      <c r="D223" s="129"/>
      <c r="F223" s="119">
        <f t="shared" si="24"/>
        <v>122.49602585373495</v>
      </c>
      <c r="G223" s="119">
        <f t="shared" si="25"/>
        <v>258.35602585373476</v>
      </c>
      <c r="H223" s="119">
        <f t="shared" si="26"/>
        <v>700.88602585373474</v>
      </c>
      <c r="I223" s="119">
        <f t="shared" si="27"/>
        <v>258.35602585373476</v>
      </c>
      <c r="J223" s="119">
        <f t="shared" si="27"/>
        <v>700.88602585373474</v>
      </c>
    </row>
    <row r="224" spans="1:10" x14ac:dyDescent="0.2">
      <c r="A224" s="119">
        <f t="shared" si="28"/>
        <v>1075</v>
      </c>
      <c r="B224" s="132">
        <f t="shared" si="22"/>
        <v>257.70976903819746</v>
      </c>
      <c r="C224" s="122">
        <f t="shared" si="23"/>
        <v>700.23976903819755</v>
      </c>
      <c r="D224" s="129"/>
      <c r="F224" s="119">
        <f t="shared" si="24"/>
        <v>123.79599429110877</v>
      </c>
      <c r="G224" s="119">
        <f t="shared" si="25"/>
        <v>257.70599429110871</v>
      </c>
      <c r="H224" s="119">
        <f t="shared" si="26"/>
        <v>700.23599429110891</v>
      </c>
      <c r="I224" s="119">
        <f t="shared" si="27"/>
        <v>257.70599429110871</v>
      </c>
      <c r="J224" s="119">
        <f t="shared" si="27"/>
        <v>700.23599429110891</v>
      </c>
    </row>
    <row r="225" spans="1:10" x14ac:dyDescent="0.2">
      <c r="A225" s="119">
        <f t="shared" si="28"/>
        <v>1080</v>
      </c>
      <c r="B225" s="132">
        <f t="shared" si="22"/>
        <v>257.059777113785</v>
      </c>
      <c r="C225" s="122">
        <f t="shared" si="23"/>
        <v>699.58977711378498</v>
      </c>
      <c r="D225" s="129"/>
      <c r="F225" s="119">
        <f t="shared" si="24"/>
        <v>125.09596272848259</v>
      </c>
      <c r="G225" s="119">
        <f t="shared" si="25"/>
        <v>257.05596272848265</v>
      </c>
      <c r="H225" s="119">
        <f t="shared" si="26"/>
        <v>699.58596272848263</v>
      </c>
      <c r="I225" s="119">
        <f t="shared" si="27"/>
        <v>257.05596272848265</v>
      </c>
      <c r="J225" s="119">
        <f t="shared" si="27"/>
        <v>699.58596272848263</v>
      </c>
    </row>
    <row r="226" spans="1:10" x14ac:dyDescent="0.2">
      <c r="A226" s="119">
        <f t="shared" si="28"/>
        <v>1085</v>
      </c>
      <c r="B226" s="132">
        <f t="shared" si="22"/>
        <v>256.40978518937243</v>
      </c>
      <c r="C226" s="122">
        <f t="shared" si="23"/>
        <v>698.93978518937251</v>
      </c>
      <c r="D226" s="129"/>
      <c r="F226" s="119">
        <f t="shared" si="24"/>
        <v>126.3959311658564</v>
      </c>
      <c r="G226" s="119">
        <f t="shared" si="25"/>
        <v>256.40593116585637</v>
      </c>
      <c r="H226" s="119">
        <f t="shared" si="26"/>
        <v>698.93593116585635</v>
      </c>
      <c r="I226" s="119">
        <f t="shared" si="27"/>
        <v>256.40593116585637</v>
      </c>
      <c r="J226" s="119">
        <f t="shared" si="27"/>
        <v>698.93593116585635</v>
      </c>
    </row>
    <row r="227" spans="1:10" x14ac:dyDescent="0.2">
      <c r="A227" s="119">
        <f t="shared" si="28"/>
        <v>1090</v>
      </c>
      <c r="B227" s="132">
        <f t="shared" si="22"/>
        <v>255.75979326495997</v>
      </c>
      <c r="C227" s="122">
        <f t="shared" si="23"/>
        <v>698.28979326496005</v>
      </c>
      <c r="D227" s="129"/>
      <c r="F227" s="119">
        <f t="shared" si="24"/>
        <v>127.69589960323023</v>
      </c>
      <c r="G227" s="119">
        <f t="shared" si="25"/>
        <v>255.75589960323009</v>
      </c>
      <c r="H227" s="119">
        <f t="shared" si="26"/>
        <v>698.28589960323029</v>
      </c>
      <c r="I227" s="119">
        <f t="shared" si="27"/>
        <v>255.75589960323009</v>
      </c>
      <c r="J227" s="119">
        <f t="shared" si="27"/>
        <v>698.28589960323029</v>
      </c>
    </row>
    <row r="228" spans="1:10" x14ac:dyDescent="0.2">
      <c r="A228" s="119">
        <f t="shared" si="28"/>
        <v>1095</v>
      </c>
      <c r="B228" s="132">
        <f t="shared" si="22"/>
        <v>255.10980134054745</v>
      </c>
      <c r="C228" s="122">
        <f t="shared" si="23"/>
        <v>697.63980134054759</v>
      </c>
      <c r="D228" s="129"/>
      <c r="F228" s="119">
        <f t="shared" si="24"/>
        <v>128.99586804060405</v>
      </c>
      <c r="G228" s="119">
        <f t="shared" si="25"/>
        <v>255.10586804060404</v>
      </c>
      <c r="H228" s="119">
        <f t="shared" si="26"/>
        <v>697.63586804060401</v>
      </c>
      <c r="I228" s="119">
        <f t="shared" si="27"/>
        <v>255.10586804060404</v>
      </c>
      <c r="J228" s="119">
        <f t="shared" si="27"/>
        <v>697.63586804060401</v>
      </c>
    </row>
    <row r="229" spans="1:10" x14ac:dyDescent="0.2">
      <c r="A229" s="119">
        <f t="shared" si="28"/>
        <v>1100</v>
      </c>
      <c r="B229" s="132">
        <f t="shared" si="22"/>
        <v>254.45980941613499</v>
      </c>
      <c r="C229" s="122">
        <f t="shared" si="23"/>
        <v>696.98980941613513</v>
      </c>
      <c r="D229" s="129"/>
      <c r="F229" s="119">
        <f t="shared" si="24"/>
        <v>130.29583647797784</v>
      </c>
      <c r="G229" s="119">
        <f t="shared" si="25"/>
        <v>254.45583647797775</v>
      </c>
      <c r="H229" s="119">
        <f t="shared" si="26"/>
        <v>696.98583647797795</v>
      </c>
      <c r="I229" s="119">
        <f t="shared" si="27"/>
        <v>254.45583647797775</v>
      </c>
      <c r="J229" s="119">
        <f t="shared" si="27"/>
        <v>696.98583647797795</v>
      </c>
    </row>
    <row r="230" spans="1:10" x14ac:dyDescent="0.2">
      <c r="A230" s="119">
        <f t="shared" si="28"/>
        <v>1105</v>
      </c>
      <c r="B230" s="132">
        <f t="shared" si="22"/>
        <v>253.8098174917225</v>
      </c>
      <c r="C230" s="122">
        <f t="shared" si="23"/>
        <v>696.33981749172256</v>
      </c>
      <c r="D230" s="129"/>
      <c r="F230" s="119">
        <f t="shared" si="24"/>
        <v>131.59580491535169</v>
      </c>
      <c r="G230" s="119">
        <f t="shared" si="25"/>
        <v>253.8058049153517</v>
      </c>
      <c r="H230" s="119">
        <f t="shared" si="26"/>
        <v>696.33580491535167</v>
      </c>
      <c r="I230" s="119">
        <f t="shared" si="27"/>
        <v>253.8058049153517</v>
      </c>
      <c r="J230" s="119">
        <f t="shared" si="27"/>
        <v>696.33580491535167</v>
      </c>
    </row>
    <row r="231" spans="1:10" x14ac:dyDescent="0.2">
      <c r="A231" s="119">
        <f t="shared" si="28"/>
        <v>1110</v>
      </c>
      <c r="B231" s="132">
        <f t="shared" si="22"/>
        <v>253.15982556730995</v>
      </c>
      <c r="C231" s="122">
        <f t="shared" si="23"/>
        <v>695.68982556730998</v>
      </c>
      <c r="D231" s="129"/>
      <c r="F231" s="119">
        <f t="shared" si="24"/>
        <v>132.89577335272548</v>
      </c>
      <c r="G231" s="119">
        <f t="shared" si="25"/>
        <v>253.15577335272542</v>
      </c>
      <c r="H231" s="119">
        <f t="shared" si="26"/>
        <v>695.68577335272539</v>
      </c>
      <c r="I231" s="119">
        <f t="shared" si="27"/>
        <v>253.15577335272542</v>
      </c>
      <c r="J231" s="119">
        <f t="shared" si="27"/>
        <v>695.68577335272539</v>
      </c>
    </row>
    <row r="232" spans="1:10" x14ac:dyDescent="0.2">
      <c r="A232" s="119">
        <f t="shared" si="28"/>
        <v>1115</v>
      </c>
      <c r="B232" s="132">
        <f t="shared" si="22"/>
        <v>252.50983364289746</v>
      </c>
      <c r="C232" s="122">
        <f t="shared" si="23"/>
        <v>695.03983364289752</v>
      </c>
      <c r="D232" s="129"/>
      <c r="F232" s="119">
        <f t="shared" si="24"/>
        <v>134.19574179009933</v>
      </c>
      <c r="G232" s="119">
        <f t="shared" si="25"/>
        <v>252.50574179009936</v>
      </c>
      <c r="H232" s="119">
        <f t="shared" si="26"/>
        <v>695.03574179009956</v>
      </c>
      <c r="I232" s="119">
        <f t="shared" si="27"/>
        <v>252.50574179009936</v>
      </c>
      <c r="J232" s="119">
        <f t="shared" si="27"/>
        <v>695.03574179009956</v>
      </c>
    </row>
    <row r="233" spans="1:10" x14ac:dyDescent="0.2">
      <c r="A233" s="119">
        <f t="shared" si="28"/>
        <v>1120</v>
      </c>
      <c r="B233" s="132">
        <f t="shared" si="22"/>
        <v>251.85984171848494</v>
      </c>
      <c r="C233" s="122">
        <f t="shared" si="23"/>
        <v>694.38984171848506</v>
      </c>
      <c r="D233" s="129"/>
      <c r="F233" s="119">
        <f t="shared" si="24"/>
        <v>135.49571022747313</v>
      </c>
      <c r="G233" s="119">
        <f t="shared" si="25"/>
        <v>251.85571022747308</v>
      </c>
      <c r="H233" s="119">
        <f t="shared" si="26"/>
        <v>694.38571022747306</v>
      </c>
      <c r="I233" s="119">
        <f t="shared" si="27"/>
        <v>251.85571022747308</v>
      </c>
      <c r="J233" s="119">
        <f t="shared" si="27"/>
        <v>694.38571022747306</v>
      </c>
    </row>
    <row r="234" spans="1:10" x14ac:dyDescent="0.2">
      <c r="A234" s="119">
        <f t="shared" si="28"/>
        <v>1125</v>
      </c>
      <c r="B234" s="132">
        <f t="shared" si="22"/>
        <v>251.20984979407248</v>
      </c>
      <c r="C234" s="122">
        <f t="shared" si="23"/>
        <v>693.7398497940726</v>
      </c>
      <c r="D234" s="129"/>
      <c r="F234" s="119">
        <f t="shared" si="24"/>
        <v>136.79567866484695</v>
      </c>
      <c r="G234" s="119">
        <f t="shared" si="25"/>
        <v>251.2056786648468</v>
      </c>
      <c r="H234" s="119">
        <f t="shared" si="26"/>
        <v>693.735678664847</v>
      </c>
      <c r="I234" s="119">
        <f t="shared" si="27"/>
        <v>251.2056786648468</v>
      </c>
      <c r="J234" s="119">
        <f t="shared" si="27"/>
        <v>693.735678664847</v>
      </c>
    </row>
    <row r="235" spans="1:10" x14ac:dyDescent="0.2">
      <c r="A235" s="119">
        <f t="shared" si="28"/>
        <v>1130</v>
      </c>
      <c r="B235" s="132">
        <f t="shared" si="22"/>
        <v>250.55985786965999</v>
      </c>
      <c r="C235" s="122">
        <f t="shared" si="23"/>
        <v>693.08985786966002</v>
      </c>
      <c r="D235" s="129"/>
      <c r="F235" s="119">
        <f t="shared" si="24"/>
        <v>138.09564710222077</v>
      </c>
      <c r="G235" s="119">
        <f t="shared" si="25"/>
        <v>250.55564710222075</v>
      </c>
      <c r="H235" s="119">
        <f t="shared" si="26"/>
        <v>693.08564710222072</v>
      </c>
      <c r="I235" s="119">
        <f t="shared" si="27"/>
        <v>250.55564710222075</v>
      </c>
      <c r="J235" s="119">
        <f t="shared" si="27"/>
        <v>693.08564710222072</v>
      </c>
    </row>
    <row r="236" spans="1:10" x14ac:dyDescent="0.2">
      <c r="A236" s="119">
        <f t="shared" si="28"/>
        <v>1135</v>
      </c>
      <c r="B236" s="132">
        <f t="shared" si="22"/>
        <v>249.90986594524745</v>
      </c>
      <c r="C236" s="122">
        <f t="shared" si="23"/>
        <v>692.43986594524745</v>
      </c>
      <c r="D236" s="129"/>
      <c r="F236" s="119">
        <f t="shared" si="24"/>
        <v>139.39561553959459</v>
      </c>
      <c r="G236" s="119">
        <f t="shared" si="25"/>
        <v>249.90561553959469</v>
      </c>
      <c r="H236" s="119">
        <f t="shared" si="26"/>
        <v>692.43561553959444</v>
      </c>
      <c r="I236" s="119">
        <f t="shared" si="27"/>
        <v>249.90561553959469</v>
      </c>
      <c r="J236" s="119">
        <f t="shared" si="27"/>
        <v>692.43561553959444</v>
      </c>
    </row>
    <row r="237" spans="1:10" x14ac:dyDescent="0.2">
      <c r="A237" s="119">
        <f t="shared" si="28"/>
        <v>1140</v>
      </c>
      <c r="B237" s="132">
        <f t="shared" si="22"/>
        <v>249.25987402083496</v>
      </c>
      <c r="C237" s="122">
        <f t="shared" si="23"/>
        <v>691.78987402083499</v>
      </c>
      <c r="D237" s="129"/>
      <c r="F237" s="119">
        <f t="shared" si="24"/>
        <v>140.69558397696841</v>
      </c>
      <c r="G237" s="119">
        <f t="shared" si="25"/>
        <v>249.25558397696841</v>
      </c>
      <c r="H237" s="119">
        <f t="shared" si="26"/>
        <v>691.78558397696861</v>
      </c>
      <c r="I237" s="119">
        <f t="shared" si="27"/>
        <v>249.25558397696841</v>
      </c>
      <c r="J237" s="119">
        <f t="shared" si="27"/>
        <v>691.78558397696861</v>
      </c>
    </row>
    <row r="238" spans="1:10" x14ac:dyDescent="0.2">
      <c r="A238" s="119">
        <f t="shared" si="28"/>
        <v>1145</v>
      </c>
      <c r="B238" s="132">
        <f t="shared" si="22"/>
        <v>248.60988209642244</v>
      </c>
      <c r="C238" s="122">
        <f t="shared" si="23"/>
        <v>691.13988209642253</v>
      </c>
      <c r="D238" s="129"/>
      <c r="F238" s="119">
        <f t="shared" si="24"/>
        <v>141.99555241434223</v>
      </c>
      <c r="G238" s="119">
        <f t="shared" si="25"/>
        <v>248.60555241434213</v>
      </c>
      <c r="H238" s="119">
        <f t="shared" si="26"/>
        <v>691.1355524143421</v>
      </c>
      <c r="I238" s="119">
        <f t="shared" si="27"/>
        <v>248.60555241434213</v>
      </c>
      <c r="J238" s="119">
        <f t="shared" si="27"/>
        <v>691.1355524143421</v>
      </c>
    </row>
    <row r="239" spans="1:10" x14ac:dyDescent="0.2">
      <c r="A239" s="119">
        <f t="shared" si="28"/>
        <v>1150</v>
      </c>
      <c r="B239" s="132">
        <f t="shared" si="22"/>
        <v>247.95989017200998</v>
      </c>
      <c r="C239" s="122">
        <f t="shared" si="23"/>
        <v>690.48989017201006</v>
      </c>
      <c r="D239" s="129"/>
      <c r="F239" s="119">
        <f t="shared" si="24"/>
        <v>143.29552085171605</v>
      </c>
      <c r="G239" s="119">
        <f t="shared" si="25"/>
        <v>247.95552085171585</v>
      </c>
      <c r="H239" s="119">
        <f t="shared" si="26"/>
        <v>690.48552085171605</v>
      </c>
      <c r="I239" s="119">
        <f t="shared" si="27"/>
        <v>247.95552085171585</v>
      </c>
      <c r="J239" s="119">
        <f t="shared" si="27"/>
        <v>690.48552085171605</v>
      </c>
    </row>
    <row r="240" spans="1:10" x14ac:dyDescent="0.2">
      <c r="A240" s="119">
        <f t="shared" si="28"/>
        <v>1155</v>
      </c>
      <c r="B240" s="132">
        <f t="shared" si="22"/>
        <v>247.30989824759749</v>
      </c>
      <c r="C240" s="122">
        <f t="shared" si="23"/>
        <v>689.83989824759749</v>
      </c>
      <c r="D240" s="129"/>
      <c r="F240" s="119">
        <f t="shared" si="24"/>
        <v>144.59548928908987</v>
      </c>
      <c r="G240" s="119">
        <f t="shared" si="25"/>
        <v>247.30548928909002</v>
      </c>
      <c r="H240" s="119">
        <f t="shared" si="26"/>
        <v>689.83548928908976</v>
      </c>
      <c r="I240" s="119">
        <f t="shared" si="27"/>
        <v>247.30548928909002</v>
      </c>
      <c r="J240" s="119">
        <f t="shared" si="27"/>
        <v>689.83548928908976</v>
      </c>
    </row>
    <row r="241" spans="1:10" x14ac:dyDescent="0.2">
      <c r="A241" s="119">
        <f t="shared" si="28"/>
        <v>1160</v>
      </c>
      <c r="B241" s="132">
        <f t="shared" si="22"/>
        <v>246.65990632318494</v>
      </c>
      <c r="C241" s="122">
        <f t="shared" si="23"/>
        <v>689.18990632318491</v>
      </c>
      <c r="D241" s="129"/>
      <c r="F241" s="119">
        <f t="shared" si="24"/>
        <v>145.89545772646369</v>
      </c>
      <c r="G241" s="119">
        <f t="shared" si="25"/>
        <v>246.65545772646374</v>
      </c>
      <c r="H241" s="119">
        <f t="shared" si="26"/>
        <v>689.18545772646371</v>
      </c>
      <c r="I241" s="119">
        <f t="shared" si="27"/>
        <v>246.65545772646374</v>
      </c>
      <c r="J241" s="119">
        <f t="shared" si="27"/>
        <v>689.18545772646371</v>
      </c>
    </row>
    <row r="242" spans="1:10" x14ac:dyDescent="0.2">
      <c r="A242" s="119">
        <f t="shared" si="28"/>
        <v>1165</v>
      </c>
      <c r="B242" s="132">
        <f t="shared" si="22"/>
        <v>246.00991439877245</v>
      </c>
      <c r="C242" s="122">
        <f t="shared" si="23"/>
        <v>688.53991439877257</v>
      </c>
      <c r="D242" s="129"/>
      <c r="F242" s="119">
        <f t="shared" si="24"/>
        <v>147.19542616383751</v>
      </c>
      <c r="G242" s="119">
        <f t="shared" si="25"/>
        <v>246.00542616383746</v>
      </c>
      <c r="H242" s="119">
        <f t="shared" si="26"/>
        <v>688.53542616383766</v>
      </c>
      <c r="I242" s="119">
        <f t="shared" si="27"/>
        <v>246.00542616383746</v>
      </c>
      <c r="J242" s="119">
        <f t="shared" si="27"/>
        <v>688.53542616383766</v>
      </c>
    </row>
    <row r="243" spans="1:10" x14ac:dyDescent="0.2">
      <c r="A243" s="119">
        <f t="shared" si="28"/>
        <v>1170</v>
      </c>
      <c r="B243" s="132">
        <f t="shared" si="22"/>
        <v>245.35992247435993</v>
      </c>
      <c r="C243" s="122">
        <f t="shared" si="23"/>
        <v>687.88992247436011</v>
      </c>
      <c r="D243" s="129"/>
      <c r="F243" s="119">
        <f t="shared" si="24"/>
        <v>148.49539460121133</v>
      </c>
      <c r="G243" s="119">
        <f t="shared" si="25"/>
        <v>245.35539460121117</v>
      </c>
      <c r="H243" s="119">
        <f t="shared" si="26"/>
        <v>687.88539460121115</v>
      </c>
      <c r="I243" s="119">
        <f t="shared" si="27"/>
        <v>245.35539460121117</v>
      </c>
      <c r="J243" s="119">
        <f t="shared" si="27"/>
        <v>687.88539460121115</v>
      </c>
    </row>
    <row r="244" spans="1:10" x14ac:dyDescent="0.2">
      <c r="A244" s="119">
        <f t="shared" si="28"/>
        <v>1175</v>
      </c>
      <c r="B244" s="132">
        <f t="shared" si="22"/>
        <v>244.70993054994747</v>
      </c>
      <c r="C244" s="122">
        <f t="shared" si="23"/>
        <v>687.23993054994753</v>
      </c>
      <c r="D244" s="129"/>
      <c r="F244" s="119">
        <f t="shared" si="24"/>
        <v>149.79536303858515</v>
      </c>
      <c r="G244" s="119">
        <f t="shared" si="25"/>
        <v>244.70536303858489</v>
      </c>
      <c r="H244" s="119">
        <f t="shared" si="26"/>
        <v>687.23536303858509</v>
      </c>
      <c r="I244" s="119">
        <f t="shared" si="27"/>
        <v>244.70536303858489</v>
      </c>
      <c r="J244" s="119">
        <f t="shared" si="27"/>
        <v>687.23536303858509</v>
      </c>
    </row>
    <row r="245" spans="1:10" x14ac:dyDescent="0.2">
      <c r="A245" s="119">
        <f t="shared" si="28"/>
        <v>1180</v>
      </c>
      <c r="B245" s="132">
        <f t="shared" si="22"/>
        <v>244.05993862553498</v>
      </c>
      <c r="C245" s="122">
        <f t="shared" si="23"/>
        <v>686.58993862553507</v>
      </c>
      <c r="D245" s="129"/>
      <c r="F245" s="119">
        <f t="shared" si="24"/>
        <v>151.09533147595894</v>
      </c>
      <c r="G245" s="119">
        <f t="shared" si="25"/>
        <v>244.05533147595906</v>
      </c>
      <c r="H245" s="119">
        <f t="shared" si="26"/>
        <v>686.58533147595904</v>
      </c>
      <c r="I245" s="119">
        <f t="shared" si="27"/>
        <v>244.05533147595906</v>
      </c>
      <c r="J245" s="119">
        <f t="shared" si="27"/>
        <v>686.58533147595904</v>
      </c>
    </row>
    <row r="246" spans="1:10" x14ac:dyDescent="0.2">
      <c r="A246" s="119">
        <f t="shared" si="28"/>
        <v>1185</v>
      </c>
      <c r="B246" s="132">
        <f t="shared" si="22"/>
        <v>243.40994670112244</v>
      </c>
      <c r="C246" s="122">
        <f t="shared" si="23"/>
        <v>685.93994670112249</v>
      </c>
      <c r="D246" s="129"/>
      <c r="F246" s="119">
        <f t="shared" si="24"/>
        <v>152.39529991333279</v>
      </c>
      <c r="G246" s="119">
        <f t="shared" si="25"/>
        <v>243.40529991333278</v>
      </c>
      <c r="H246" s="119">
        <f t="shared" si="26"/>
        <v>685.93529991333276</v>
      </c>
      <c r="I246" s="119">
        <f t="shared" si="27"/>
        <v>243.40529991333278</v>
      </c>
      <c r="J246" s="119">
        <f t="shared" si="27"/>
        <v>685.93529991333276</v>
      </c>
    </row>
    <row r="247" spans="1:10" x14ac:dyDescent="0.2">
      <c r="A247" s="119">
        <f t="shared" si="28"/>
        <v>1190</v>
      </c>
      <c r="B247" s="132">
        <f t="shared" si="22"/>
        <v>242.75995477670995</v>
      </c>
      <c r="C247" s="122">
        <f t="shared" si="23"/>
        <v>685.28995477671003</v>
      </c>
      <c r="D247" s="129"/>
      <c r="F247" s="119">
        <f t="shared" si="24"/>
        <v>153.69526835070658</v>
      </c>
      <c r="G247" s="119">
        <f t="shared" si="25"/>
        <v>242.7552683507065</v>
      </c>
      <c r="H247" s="119">
        <f t="shared" si="26"/>
        <v>685.2852683507067</v>
      </c>
      <c r="I247" s="119">
        <f t="shared" si="27"/>
        <v>242.7552683507065</v>
      </c>
      <c r="J247" s="119">
        <f t="shared" si="27"/>
        <v>685.2852683507067</v>
      </c>
    </row>
    <row r="248" spans="1:10" x14ac:dyDescent="0.2">
      <c r="A248" s="119">
        <f t="shared" si="28"/>
        <v>1195</v>
      </c>
      <c r="B248" s="132">
        <f t="shared" si="22"/>
        <v>242.10996285229743</v>
      </c>
      <c r="C248" s="122">
        <f t="shared" si="23"/>
        <v>684.63996285229757</v>
      </c>
      <c r="D248" s="129"/>
      <c r="F248" s="119">
        <f t="shared" si="24"/>
        <v>154.9952367880804</v>
      </c>
      <c r="G248" s="119">
        <f t="shared" si="25"/>
        <v>242.10523678808022</v>
      </c>
      <c r="H248" s="119">
        <f t="shared" si="26"/>
        <v>684.63523678808019</v>
      </c>
      <c r="I248" s="119">
        <f t="shared" si="27"/>
        <v>242.10523678808022</v>
      </c>
      <c r="J248" s="119">
        <f t="shared" si="27"/>
        <v>684.63523678808019</v>
      </c>
    </row>
    <row r="249" spans="1:10" x14ac:dyDescent="0.2">
      <c r="A249" s="119">
        <f t="shared" si="28"/>
        <v>1200</v>
      </c>
      <c r="B249" s="132">
        <f t="shared" si="22"/>
        <v>241.45997092788497</v>
      </c>
      <c r="C249" s="122">
        <f t="shared" si="23"/>
        <v>683.989970927885</v>
      </c>
      <c r="D249" s="129"/>
      <c r="F249" s="119">
        <f t="shared" si="24"/>
        <v>156.29520522545423</v>
      </c>
      <c r="G249" s="119">
        <f t="shared" si="25"/>
        <v>241.45520522545416</v>
      </c>
      <c r="H249" s="119">
        <f t="shared" si="26"/>
        <v>683.98520522545437</v>
      </c>
      <c r="I249" s="119">
        <f t="shared" si="27"/>
        <v>241.45520522545416</v>
      </c>
      <c r="J249" s="119">
        <f t="shared" si="27"/>
        <v>683.98520522545437</v>
      </c>
    </row>
    <row r="250" spans="1:10" x14ac:dyDescent="0.2">
      <c r="A250" s="119">
        <f t="shared" si="28"/>
        <v>1205</v>
      </c>
      <c r="B250" s="132">
        <f t="shared" si="22"/>
        <v>240.80997900347248</v>
      </c>
      <c r="C250" s="122">
        <f t="shared" si="23"/>
        <v>683.33997900347254</v>
      </c>
      <c r="D250" s="129"/>
      <c r="F250" s="119">
        <f t="shared" si="24"/>
        <v>157.59517366282805</v>
      </c>
      <c r="G250" s="119">
        <f t="shared" si="25"/>
        <v>240.80517366282811</v>
      </c>
      <c r="H250" s="119">
        <f t="shared" si="26"/>
        <v>683.33517366282808</v>
      </c>
      <c r="I250" s="119">
        <f t="shared" si="27"/>
        <v>240.80517366282811</v>
      </c>
      <c r="J250" s="119">
        <f t="shared" si="27"/>
        <v>683.33517366282808</v>
      </c>
    </row>
    <row r="251" spans="1:10" x14ac:dyDescent="0.2">
      <c r="A251" s="119">
        <f t="shared" si="28"/>
        <v>1210</v>
      </c>
      <c r="B251" s="132">
        <f t="shared" si="22"/>
        <v>240.15998707905993</v>
      </c>
      <c r="C251" s="122">
        <f t="shared" si="23"/>
        <v>682.68998707905996</v>
      </c>
      <c r="D251" s="129"/>
      <c r="F251" s="119">
        <f t="shared" si="24"/>
        <v>158.89514210020189</v>
      </c>
      <c r="G251" s="119">
        <f t="shared" si="25"/>
        <v>240.15514210020183</v>
      </c>
      <c r="H251" s="119">
        <f t="shared" si="26"/>
        <v>682.6851421002018</v>
      </c>
      <c r="I251" s="119">
        <f t="shared" si="27"/>
        <v>240.15514210020183</v>
      </c>
      <c r="J251" s="119">
        <f t="shared" si="27"/>
        <v>682.6851421002018</v>
      </c>
    </row>
    <row r="252" spans="1:10" x14ac:dyDescent="0.2">
      <c r="A252" s="119">
        <f t="shared" si="28"/>
        <v>1215</v>
      </c>
      <c r="B252" s="132">
        <f t="shared" si="22"/>
        <v>239.50999515464744</v>
      </c>
      <c r="C252" s="122">
        <f t="shared" si="23"/>
        <v>682.0399951546475</v>
      </c>
      <c r="D252" s="129"/>
      <c r="F252" s="119">
        <f t="shared" si="24"/>
        <v>160.19511053757569</v>
      </c>
      <c r="G252" s="119">
        <f t="shared" si="25"/>
        <v>239.50511053757555</v>
      </c>
      <c r="H252" s="119">
        <f t="shared" si="26"/>
        <v>682.03511053757575</v>
      </c>
      <c r="I252" s="119">
        <f t="shared" si="27"/>
        <v>239.50511053757555</v>
      </c>
      <c r="J252" s="119">
        <f t="shared" si="27"/>
        <v>682.03511053757575</v>
      </c>
    </row>
    <row r="253" spans="1:10" x14ac:dyDescent="0.2">
      <c r="A253" s="119">
        <f t="shared" si="28"/>
        <v>1220</v>
      </c>
      <c r="B253" s="132">
        <f t="shared" si="22"/>
        <v>238.33999999999995</v>
      </c>
      <c r="C253" s="122">
        <f t="shared" si="23"/>
        <v>680.87000000000012</v>
      </c>
      <c r="D253" s="129"/>
      <c r="F253" s="119">
        <f t="shared" si="24"/>
        <v>160.97509159999998</v>
      </c>
      <c r="G253" s="119">
        <f t="shared" si="25"/>
        <v>238.33509159999994</v>
      </c>
      <c r="H253" s="119">
        <f t="shared" si="26"/>
        <v>680.86509159999991</v>
      </c>
      <c r="I253" s="119">
        <f t="shared" si="27"/>
        <v>238.33509159999994</v>
      </c>
      <c r="J253" s="119">
        <f t="shared" si="27"/>
        <v>680.86509159999991</v>
      </c>
    </row>
    <row r="254" spans="1:10" x14ac:dyDescent="0.2">
      <c r="A254" s="119">
        <f t="shared" si="28"/>
        <v>1225</v>
      </c>
      <c r="B254" s="132">
        <f t="shared" si="22"/>
        <v>236.38999999999996</v>
      </c>
      <c r="C254" s="122">
        <f t="shared" si="23"/>
        <v>678.92000000000007</v>
      </c>
      <c r="D254" s="129"/>
      <c r="F254" s="119">
        <f t="shared" si="24"/>
        <v>160.97509159999998</v>
      </c>
      <c r="G254" s="119">
        <f t="shared" si="25"/>
        <v>236.3850915999999</v>
      </c>
      <c r="H254" s="119">
        <f t="shared" si="26"/>
        <v>678.9150916000001</v>
      </c>
      <c r="I254" s="119">
        <f t="shared" si="27"/>
        <v>236.3850915999999</v>
      </c>
      <c r="J254" s="119">
        <f t="shared" si="27"/>
        <v>678.9150916000001</v>
      </c>
    </row>
    <row r="255" spans="1:10" x14ac:dyDescent="0.2">
      <c r="A255" s="119">
        <f t="shared" si="28"/>
        <v>1230</v>
      </c>
      <c r="B255" s="132">
        <f t="shared" si="22"/>
        <v>234.43999999999997</v>
      </c>
      <c r="C255" s="122">
        <f t="shared" si="23"/>
        <v>676.97</v>
      </c>
      <c r="D255" s="129"/>
      <c r="F255" s="119">
        <f t="shared" si="24"/>
        <v>160.97509159999998</v>
      </c>
      <c r="G255" s="119">
        <f t="shared" si="25"/>
        <v>234.43509160000008</v>
      </c>
      <c r="H255" s="119">
        <f t="shared" si="26"/>
        <v>676.96509160000005</v>
      </c>
      <c r="I255" s="119">
        <f t="shared" si="27"/>
        <v>234.43509160000008</v>
      </c>
      <c r="J255" s="119">
        <f t="shared" si="27"/>
        <v>676.96509160000005</v>
      </c>
    </row>
    <row r="256" spans="1:10" x14ac:dyDescent="0.2">
      <c r="A256" s="119">
        <f t="shared" si="28"/>
        <v>1235</v>
      </c>
      <c r="B256" s="132">
        <f t="shared" si="22"/>
        <v>232.48999999999992</v>
      </c>
      <c r="C256" s="122">
        <f t="shared" si="23"/>
        <v>675.02</v>
      </c>
      <c r="D256" s="129"/>
      <c r="F256" s="119">
        <f t="shared" si="24"/>
        <v>160.97509159999998</v>
      </c>
      <c r="G256" s="119">
        <f t="shared" si="25"/>
        <v>232.48509160000003</v>
      </c>
      <c r="H256" s="119">
        <f t="shared" si="26"/>
        <v>675.01509160000001</v>
      </c>
      <c r="I256" s="119">
        <f t="shared" si="27"/>
        <v>232.48509160000003</v>
      </c>
      <c r="J256" s="119">
        <f t="shared" si="27"/>
        <v>675.01509160000001</v>
      </c>
    </row>
    <row r="257" spans="1:10" x14ac:dyDescent="0.2">
      <c r="A257" s="119">
        <f t="shared" si="28"/>
        <v>1240</v>
      </c>
      <c r="B257" s="132">
        <f t="shared" si="22"/>
        <v>230.53999999999994</v>
      </c>
      <c r="C257" s="122">
        <f t="shared" si="23"/>
        <v>673.07</v>
      </c>
      <c r="D257" s="129"/>
      <c r="F257" s="119">
        <f t="shared" si="24"/>
        <v>160.97509159999998</v>
      </c>
      <c r="G257" s="119">
        <f t="shared" si="25"/>
        <v>230.53509159999999</v>
      </c>
      <c r="H257" s="119">
        <f t="shared" si="26"/>
        <v>673.06509160000019</v>
      </c>
      <c r="I257" s="119">
        <f t="shared" si="27"/>
        <v>230.53509159999999</v>
      </c>
      <c r="J257" s="119">
        <f t="shared" si="27"/>
        <v>673.06509160000019</v>
      </c>
    </row>
    <row r="258" spans="1:10" x14ac:dyDescent="0.2">
      <c r="A258" s="119">
        <f t="shared" si="28"/>
        <v>1245</v>
      </c>
      <c r="B258" s="132">
        <f t="shared" si="22"/>
        <v>228.58999999999995</v>
      </c>
      <c r="C258" s="122">
        <f t="shared" si="23"/>
        <v>671.12</v>
      </c>
      <c r="D258" s="129"/>
      <c r="F258" s="119">
        <f t="shared" si="24"/>
        <v>160.97509159999998</v>
      </c>
      <c r="G258" s="119">
        <f t="shared" si="25"/>
        <v>228.58509159999994</v>
      </c>
      <c r="H258" s="119">
        <f t="shared" si="26"/>
        <v>671.11509159999991</v>
      </c>
      <c r="I258" s="119">
        <f t="shared" si="27"/>
        <v>228.58509159999994</v>
      </c>
      <c r="J258" s="119">
        <f t="shared" si="27"/>
        <v>671.11509159999991</v>
      </c>
    </row>
    <row r="259" spans="1:10" x14ac:dyDescent="0.2">
      <c r="A259" s="119">
        <f t="shared" si="28"/>
        <v>1250</v>
      </c>
      <c r="B259" s="132">
        <f t="shared" si="22"/>
        <v>226.63999999999996</v>
      </c>
      <c r="C259" s="122">
        <f t="shared" si="23"/>
        <v>669.17000000000007</v>
      </c>
      <c r="D259" s="129"/>
      <c r="F259" s="119">
        <f t="shared" si="24"/>
        <v>160.97509159999998</v>
      </c>
      <c r="G259" s="119">
        <f t="shared" si="25"/>
        <v>226.6350915999999</v>
      </c>
      <c r="H259" s="119">
        <f t="shared" si="26"/>
        <v>669.1650916000001</v>
      </c>
      <c r="I259" s="119">
        <f t="shared" si="27"/>
        <v>226.6350915999999</v>
      </c>
      <c r="J259" s="119">
        <f t="shared" si="27"/>
        <v>669.1650916000001</v>
      </c>
    </row>
    <row r="260" spans="1:10" x14ac:dyDescent="0.2">
      <c r="A260" s="119">
        <f t="shared" si="28"/>
        <v>1255</v>
      </c>
      <c r="B260" s="132">
        <f t="shared" si="22"/>
        <v>224.68999999999997</v>
      </c>
      <c r="C260" s="122">
        <f t="shared" si="23"/>
        <v>667.22</v>
      </c>
      <c r="D260" s="129"/>
      <c r="F260" s="119">
        <f t="shared" si="24"/>
        <v>160.97509159999998</v>
      </c>
      <c r="G260" s="119">
        <f t="shared" si="25"/>
        <v>224.68509160000008</v>
      </c>
      <c r="H260" s="119">
        <f t="shared" si="26"/>
        <v>667.21509160000005</v>
      </c>
      <c r="I260" s="119">
        <f t="shared" si="27"/>
        <v>224.68509160000008</v>
      </c>
      <c r="J260" s="119">
        <f t="shared" si="27"/>
        <v>667.21509160000005</v>
      </c>
    </row>
    <row r="261" spans="1:10" x14ac:dyDescent="0.2">
      <c r="A261" s="119">
        <f t="shared" si="28"/>
        <v>1260</v>
      </c>
      <c r="B261" s="132">
        <f t="shared" si="22"/>
        <v>222.73999999999992</v>
      </c>
      <c r="C261" s="122">
        <f t="shared" si="23"/>
        <v>665.27</v>
      </c>
      <c r="D261" s="129"/>
      <c r="F261" s="119">
        <f t="shared" si="24"/>
        <v>160.97509159999998</v>
      </c>
      <c r="G261" s="119">
        <f t="shared" si="25"/>
        <v>222.73509160000003</v>
      </c>
      <c r="H261" s="119">
        <f t="shared" si="26"/>
        <v>665.26509160000001</v>
      </c>
      <c r="I261" s="119">
        <f t="shared" si="27"/>
        <v>222.73509160000003</v>
      </c>
      <c r="J261" s="119">
        <f t="shared" si="27"/>
        <v>665.26509160000001</v>
      </c>
    </row>
    <row r="262" spans="1:10" x14ac:dyDescent="0.2">
      <c r="A262" s="119">
        <f t="shared" si="28"/>
        <v>1265</v>
      </c>
      <c r="B262" s="132">
        <f t="shared" si="22"/>
        <v>220.78999999999994</v>
      </c>
      <c r="C262" s="122">
        <f t="shared" si="23"/>
        <v>663.32</v>
      </c>
      <c r="D262" s="129"/>
      <c r="F262" s="119">
        <f t="shared" si="24"/>
        <v>160.97509159999998</v>
      </c>
      <c r="G262" s="119">
        <f t="shared" si="25"/>
        <v>220.78509159999999</v>
      </c>
      <c r="H262" s="119">
        <f t="shared" si="26"/>
        <v>663.31509160000019</v>
      </c>
      <c r="I262" s="119">
        <f t="shared" si="27"/>
        <v>220.78509159999999</v>
      </c>
      <c r="J262" s="119">
        <f t="shared" si="27"/>
        <v>663.31509160000019</v>
      </c>
    </row>
    <row r="263" spans="1:10" x14ac:dyDescent="0.2">
      <c r="A263" s="119">
        <f t="shared" si="28"/>
        <v>1270</v>
      </c>
      <c r="B263" s="132">
        <f t="shared" si="22"/>
        <v>218.83999999999995</v>
      </c>
      <c r="C263" s="122">
        <f t="shared" si="23"/>
        <v>661.37</v>
      </c>
      <c r="D263" s="129"/>
      <c r="F263" s="119">
        <f t="shared" si="24"/>
        <v>160.97509159999998</v>
      </c>
      <c r="G263" s="119">
        <f t="shared" si="25"/>
        <v>218.83509159999994</v>
      </c>
      <c r="H263" s="119">
        <f t="shared" si="26"/>
        <v>661.36509159999991</v>
      </c>
      <c r="I263" s="119">
        <f t="shared" si="27"/>
        <v>218.83509159999994</v>
      </c>
      <c r="J263" s="119">
        <f t="shared" si="27"/>
        <v>661.36509159999991</v>
      </c>
    </row>
    <row r="264" spans="1:10" x14ac:dyDescent="0.2">
      <c r="A264" s="119">
        <f t="shared" si="28"/>
        <v>1275</v>
      </c>
      <c r="B264" s="132">
        <f t="shared" si="22"/>
        <v>216.88999999999996</v>
      </c>
      <c r="C264" s="122">
        <f t="shared" si="23"/>
        <v>659.42000000000007</v>
      </c>
      <c r="D264" s="129"/>
      <c r="F264" s="119">
        <f t="shared" si="24"/>
        <v>160.97509159999998</v>
      </c>
      <c r="G264" s="119">
        <f t="shared" si="25"/>
        <v>216.8850915999999</v>
      </c>
      <c r="H264" s="119">
        <f t="shared" si="26"/>
        <v>659.4150916000001</v>
      </c>
      <c r="I264" s="119">
        <f t="shared" si="27"/>
        <v>216.8850915999999</v>
      </c>
      <c r="J264" s="119">
        <f t="shared" si="27"/>
        <v>659.4150916000001</v>
      </c>
    </row>
    <row r="265" spans="1:10" x14ac:dyDescent="0.2">
      <c r="A265" s="119">
        <f t="shared" si="28"/>
        <v>1280</v>
      </c>
      <c r="B265" s="132">
        <f t="shared" si="22"/>
        <v>214.93999999999991</v>
      </c>
      <c r="C265" s="122">
        <f t="shared" si="23"/>
        <v>657.47</v>
      </c>
      <c r="D265" s="129"/>
      <c r="F265" s="119">
        <f t="shared" si="24"/>
        <v>160.97509159999998</v>
      </c>
      <c r="G265" s="119">
        <f t="shared" si="25"/>
        <v>214.93509160000008</v>
      </c>
      <c r="H265" s="119">
        <f t="shared" si="26"/>
        <v>657.46509160000005</v>
      </c>
      <c r="I265" s="119">
        <f t="shared" si="27"/>
        <v>214.93509160000008</v>
      </c>
      <c r="J265" s="119">
        <f t="shared" si="27"/>
        <v>657.46509160000005</v>
      </c>
    </row>
    <row r="266" spans="1:10" x14ac:dyDescent="0.2">
      <c r="A266" s="119">
        <f t="shared" si="28"/>
        <v>1285</v>
      </c>
      <c r="B266" s="132">
        <f t="shared" ref="B266:B329" si="29">MAX(0,IF((A266+$B$5+$B$4)&lt;$B$2,0.61*A266,$B$2-0.39*A266-$B$4-$B$5)+MAX(0,IF(A266&lt;$E$4,0,IF(A266&lt;$E$5,160.98*(A266-$E$4)/($E$5-$E$4),IF(A266&lt;$E$3,160.98,160.98)))))</f>
        <v>212.98999999999992</v>
      </c>
      <c r="C266" s="122">
        <f t="shared" ref="C266:C329" si="30">MAX(0,IF((A266+$C$5+$C$4)&lt;$C$2,0.61*A266,$C$2-0.39*A266-$C$4-$C$5)+MAX(0,IF(A266&lt;$E$4,0,IF(A266&lt;$E$5,160.98*(A266-$E$4)/($E$5-$E$4),IF(A266&lt;$E$3,160.49,160.98)))))</f>
        <v>655.52</v>
      </c>
      <c r="D266" s="129"/>
      <c r="F266" s="119">
        <f t="shared" ref="F266:F329" si="31">(A266&gt;$E$4)*(A266&lt;$E$5)*(A266-$E$4)/($E$5-$E$4)*$J$2+(A266&gt;=$E$5)*$J$2</f>
        <v>160.97509159999998</v>
      </c>
      <c r="G266" s="119">
        <f t="shared" ref="G266:G329" si="32">MAX(0,$B$2+0.61*A266+F266-MAX($B$2,A266))</f>
        <v>212.98509160000003</v>
      </c>
      <c r="H266" s="119">
        <f t="shared" ref="H266:H329" si="33">MAX(0,$C$2+0.61*A266+F266-MAX($C$2,A266))</f>
        <v>655.51509160000001</v>
      </c>
      <c r="I266" s="119">
        <f t="shared" ref="I266:J323" si="34">G266*(G266&gt;$J$6)</f>
        <v>212.98509160000003</v>
      </c>
      <c r="J266" s="119">
        <f t="shared" si="34"/>
        <v>655.51509160000001</v>
      </c>
    </row>
    <row r="267" spans="1:10" x14ac:dyDescent="0.2">
      <c r="A267" s="119">
        <f t="shared" si="28"/>
        <v>1290</v>
      </c>
      <c r="B267" s="132">
        <f t="shared" si="29"/>
        <v>211.03999999999994</v>
      </c>
      <c r="C267" s="122">
        <f t="shared" si="30"/>
        <v>653.57000000000005</v>
      </c>
      <c r="D267" s="129"/>
      <c r="F267" s="119">
        <f t="shared" si="31"/>
        <v>160.97509159999998</v>
      </c>
      <c r="G267" s="119">
        <f t="shared" si="32"/>
        <v>211.03509159999999</v>
      </c>
      <c r="H267" s="119">
        <f t="shared" si="33"/>
        <v>653.56509160000019</v>
      </c>
      <c r="I267" s="119">
        <f t="shared" si="34"/>
        <v>211.03509159999999</v>
      </c>
      <c r="J267" s="119">
        <f t="shared" si="34"/>
        <v>653.56509160000019</v>
      </c>
    </row>
    <row r="268" spans="1:10" x14ac:dyDescent="0.2">
      <c r="A268" s="119">
        <f t="shared" si="28"/>
        <v>1295</v>
      </c>
      <c r="B268" s="132">
        <f t="shared" si="29"/>
        <v>209.08999999999995</v>
      </c>
      <c r="C268" s="122">
        <f t="shared" si="30"/>
        <v>651.62</v>
      </c>
      <c r="D268" s="129"/>
      <c r="F268" s="119">
        <f t="shared" si="31"/>
        <v>160.97509159999998</v>
      </c>
      <c r="G268" s="119">
        <f t="shared" si="32"/>
        <v>209.08509159999994</v>
      </c>
      <c r="H268" s="119">
        <f t="shared" si="33"/>
        <v>651.61509159999991</v>
      </c>
      <c r="I268" s="119">
        <f t="shared" si="34"/>
        <v>209.08509159999994</v>
      </c>
      <c r="J268" s="119">
        <f t="shared" si="34"/>
        <v>651.61509159999991</v>
      </c>
    </row>
    <row r="269" spans="1:10" x14ac:dyDescent="0.2">
      <c r="A269" s="119">
        <f t="shared" si="28"/>
        <v>1300</v>
      </c>
      <c r="B269" s="132">
        <f t="shared" si="29"/>
        <v>207.13999999999996</v>
      </c>
      <c r="C269" s="122">
        <f t="shared" si="30"/>
        <v>649.67000000000007</v>
      </c>
      <c r="D269" s="129"/>
      <c r="F269" s="119">
        <f t="shared" si="31"/>
        <v>160.97509159999998</v>
      </c>
      <c r="G269" s="119">
        <f t="shared" si="32"/>
        <v>207.1350915999999</v>
      </c>
      <c r="H269" s="119">
        <f t="shared" si="33"/>
        <v>649.6650916000001</v>
      </c>
      <c r="I269" s="119">
        <f t="shared" si="34"/>
        <v>207.1350915999999</v>
      </c>
      <c r="J269" s="119">
        <f t="shared" si="34"/>
        <v>649.6650916000001</v>
      </c>
    </row>
    <row r="270" spans="1:10" x14ac:dyDescent="0.2">
      <c r="A270" s="119">
        <f t="shared" si="28"/>
        <v>1305</v>
      </c>
      <c r="B270" s="132">
        <f t="shared" si="29"/>
        <v>205.18999999999991</v>
      </c>
      <c r="C270" s="122">
        <f t="shared" si="30"/>
        <v>647.72</v>
      </c>
      <c r="D270" s="129"/>
      <c r="F270" s="119">
        <f t="shared" si="31"/>
        <v>160.97509159999998</v>
      </c>
      <c r="G270" s="119">
        <f t="shared" si="32"/>
        <v>205.18509160000008</v>
      </c>
      <c r="H270" s="119">
        <f t="shared" si="33"/>
        <v>647.71509160000005</v>
      </c>
      <c r="I270" s="119">
        <f t="shared" si="34"/>
        <v>205.18509160000008</v>
      </c>
      <c r="J270" s="119">
        <f t="shared" si="34"/>
        <v>647.71509160000005</v>
      </c>
    </row>
    <row r="271" spans="1:10" x14ac:dyDescent="0.2">
      <c r="A271" s="119">
        <f t="shared" si="28"/>
        <v>1310</v>
      </c>
      <c r="B271" s="132">
        <f t="shared" si="29"/>
        <v>203.23999999999992</v>
      </c>
      <c r="C271" s="122">
        <f t="shared" si="30"/>
        <v>645.77</v>
      </c>
      <c r="D271" s="129"/>
      <c r="F271" s="119">
        <f t="shared" si="31"/>
        <v>160.97509159999998</v>
      </c>
      <c r="G271" s="119">
        <f t="shared" si="32"/>
        <v>203.23509160000003</v>
      </c>
      <c r="H271" s="119">
        <f t="shared" si="33"/>
        <v>645.76509160000001</v>
      </c>
      <c r="I271" s="119">
        <f t="shared" si="34"/>
        <v>203.23509160000003</v>
      </c>
      <c r="J271" s="119">
        <f t="shared" si="34"/>
        <v>645.76509160000001</v>
      </c>
    </row>
    <row r="272" spans="1:10" x14ac:dyDescent="0.2">
      <c r="A272" s="119">
        <f t="shared" si="28"/>
        <v>1315</v>
      </c>
      <c r="B272" s="132">
        <f t="shared" si="29"/>
        <v>201.28999999999994</v>
      </c>
      <c r="C272" s="122">
        <f t="shared" si="30"/>
        <v>643.82000000000005</v>
      </c>
      <c r="D272" s="129"/>
      <c r="F272" s="119">
        <f t="shared" si="31"/>
        <v>160.97509159999998</v>
      </c>
      <c r="G272" s="119">
        <f t="shared" si="32"/>
        <v>201.28509159999999</v>
      </c>
      <c r="H272" s="119">
        <f t="shared" si="33"/>
        <v>643.81509160000019</v>
      </c>
      <c r="I272" s="119">
        <f t="shared" si="34"/>
        <v>201.28509159999999</v>
      </c>
      <c r="J272" s="119">
        <f t="shared" si="34"/>
        <v>643.81509160000019</v>
      </c>
    </row>
    <row r="273" spans="1:10" x14ac:dyDescent="0.2">
      <c r="A273" s="119">
        <f t="shared" si="28"/>
        <v>1320</v>
      </c>
      <c r="B273" s="132">
        <f t="shared" si="29"/>
        <v>199.33999999999989</v>
      </c>
      <c r="C273" s="122">
        <f t="shared" si="30"/>
        <v>641.87</v>
      </c>
      <c r="D273" s="129"/>
      <c r="F273" s="119">
        <f t="shared" si="31"/>
        <v>160.97509159999998</v>
      </c>
      <c r="G273" s="119">
        <f t="shared" si="32"/>
        <v>199.33509159999994</v>
      </c>
      <c r="H273" s="119">
        <f t="shared" si="33"/>
        <v>641.86509159999991</v>
      </c>
      <c r="I273" s="119">
        <f t="shared" si="34"/>
        <v>199.33509159999994</v>
      </c>
      <c r="J273" s="119">
        <f t="shared" si="34"/>
        <v>641.86509159999991</v>
      </c>
    </row>
    <row r="274" spans="1:10" x14ac:dyDescent="0.2">
      <c r="A274" s="119">
        <f t="shared" si="28"/>
        <v>1325</v>
      </c>
      <c r="B274" s="132">
        <f t="shared" si="29"/>
        <v>197.38999999999996</v>
      </c>
      <c r="C274" s="122">
        <f t="shared" si="30"/>
        <v>639.92000000000007</v>
      </c>
      <c r="D274" s="129"/>
      <c r="F274" s="119">
        <f t="shared" si="31"/>
        <v>160.97509159999998</v>
      </c>
      <c r="G274" s="119">
        <f t="shared" si="32"/>
        <v>197.3850915999999</v>
      </c>
      <c r="H274" s="119">
        <f t="shared" si="33"/>
        <v>639.9150916000001</v>
      </c>
      <c r="I274" s="119">
        <f t="shared" si="34"/>
        <v>197.3850915999999</v>
      </c>
      <c r="J274" s="119">
        <f t="shared" si="34"/>
        <v>639.9150916000001</v>
      </c>
    </row>
    <row r="275" spans="1:10" x14ac:dyDescent="0.2">
      <c r="A275" s="119">
        <f t="shared" si="28"/>
        <v>1330</v>
      </c>
      <c r="B275" s="132">
        <f t="shared" si="29"/>
        <v>195.43999999999991</v>
      </c>
      <c r="C275" s="122">
        <f t="shared" si="30"/>
        <v>637.97</v>
      </c>
      <c r="D275" s="129"/>
      <c r="F275" s="119">
        <f t="shared" si="31"/>
        <v>160.97509159999998</v>
      </c>
      <c r="G275" s="119">
        <f t="shared" si="32"/>
        <v>195.43509160000008</v>
      </c>
      <c r="H275" s="119">
        <f t="shared" si="33"/>
        <v>637.96509160000005</v>
      </c>
      <c r="I275" s="119">
        <f t="shared" si="34"/>
        <v>195.43509160000008</v>
      </c>
      <c r="J275" s="119">
        <f t="shared" si="34"/>
        <v>637.96509160000005</v>
      </c>
    </row>
    <row r="276" spans="1:10" x14ac:dyDescent="0.2">
      <c r="A276" s="119">
        <f t="shared" si="28"/>
        <v>1335</v>
      </c>
      <c r="B276" s="132">
        <f t="shared" si="29"/>
        <v>193.48999999999998</v>
      </c>
      <c r="C276" s="122">
        <f t="shared" si="30"/>
        <v>636.0200000000001</v>
      </c>
      <c r="D276" s="129"/>
      <c r="F276" s="119">
        <f t="shared" si="31"/>
        <v>160.97509159999998</v>
      </c>
      <c r="G276" s="119">
        <f t="shared" si="32"/>
        <v>193.48509160000003</v>
      </c>
      <c r="H276" s="119">
        <f t="shared" si="33"/>
        <v>636.01509160000001</v>
      </c>
      <c r="I276" s="119">
        <f t="shared" si="34"/>
        <v>193.48509160000003</v>
      </c>
      <c r="J276" s="119">
        <f t="shared" si="34"/>
        <v>636.01509160000001</v>
      </c>
    </row>
    <row r="277" spans="1:10" x14ac:dyDescent="0.2">
      <c r="A277" s="119">
        <f t="shared" si="28"/>
        <v>1340</v>
      </c>
      <c r="B277" s="132">
        <f t="shared" si="29"/>
        <v>191.53999999999994</v>
      </c>
      <c r="C277" s="122">
        <f t="shared" si="30"/>
        <v>634.07000000000005</v>
      </c>
      <c r="D277" s="129"/>
      <c r="F277" s="119">
        <f t="shared" si="31"/>
        <v>160.97509159999998</v>
      </c>
      <c r="G277" s="119">
        <f t="shared" si="32"/>
        <v>191.53509159999999</v>
      </c>
      <c r="H277" s="119">
        <f t="shared" si="33"/>
        <v>634.06509160000019</v>
      </c>
      <c r="I277" s="119">
        <f t="shared" si="34"/>
        <v>191.53509159999999</v>
      </c>
      <c r="J277" s="119">
        <f t="shared" si="34"/>
        <v>634.06509160000019</v>
      </c>
    </row>
    <row r="278" spans="1:10" x14ac:dyDescent="0.2">
      <c r="A278" s="119">
        <f t="shared" si="28"/>
        <v>1345</v>
      </c>
      <c r="B278" s="132">
        <f t="shared" si="29"/>
        <v>189.58999999999989</v>
      </c>
      <c r="C278" s="122">
        <f t="shared" si="30"/>
        <v>632.12</v>
      </c>
      <c r="D278" s="129"/>
      <c r="F278" s="119">
        <f t="shared" si="31"/>
        <v>160.97509159999998</v>
      </c>
      <c r="G278" s="119">
        <f t="shared" si="32"/>
        <v>189.58509159999994</v>
      </c>
      <c r="H278" s="119">
        <f t="shared" si="33"/>
        <v>632.11509159999991</v>
      </c>
      <c r="I278" s="119">
        <f t="shared" si="34"/>
        <v>189.58509159999994</v>
      </c>
      <c r="J278" s="119">
        <f t="shared" si="34"/>
        <v>632.11509159999991</v>
      </c>
    </row>
    <row r="279" spans="1:10" x14ac:dyDescent="0.2">
      <c r="A279" s="119">
        <f t="shared" si="28"/>
        <v>1350</v>
      </c>
      <c r="B279" s="132">
        <f t="shared" si="29"/>
        <v>187.63999999999996</v>
      </c>
      <c r="C279" s="122">
        <f t="shared" si="30"/>
        <v>630.17000000000007</v>
      </c>
      <c r="D279" s="129"/>
      <c r="F279" s="119">
        <f t="shared" si="31"/>
        <v>160.97509159999998</v>
      </c>
      <c r="G279" s="119">
        <f t="shared" si="32"/>
        <v>187.6350915999999</v>
      </c>
      <c r="H279" s="119">
        <f t="shared" si="33"/>
        <v>630.1650916000001</v>
      </c>
      <c r="I279" s="119">
        <f t="shared" si="34"/>
        <v>187.6350915999999</v>
      </c>
      <c r="J279" s="119">
        <f t="shared" si="34"/>
        <v>630.1650916000001</v>
      </c>
    </row>
    <row r="280" spans="1:10" x14ac:dyDescent="0.2">
      <c r="A280" s="119">
        <f t="shared" si="28"/>
        <v>1355</v>
      </c>
      <c r="B280" s="132">
        <f t="shared" si="29"/>
        <v>185.68999999999991</v>
      </c>
      <c r="C280" s="122">
        <f t="shared" si="30"/>
        <v>628.22</v>
      </c>
      <c r="D280" s="129"/>
      <c r="F280" s="119">
        <f t="shared" si="31"/>
        <v>160.97509159999998</v>
      </c>
      <c r="G280" s="119">
        <f t="shared" si="32"/>
        <v>185.68509160000008</v>
      </c>
      <c r="H280" s="119">
        <f t="shared" si="33"/>
        <v>628.21509160000005</v>
      </c>
      <c r="I280" s="119">
        <f t="shared" si="34"/>
        <v>185.68509160000008</v>
      </c>
      <c r="J280" s="119">
        <f t="shared" si="34"/>
        <v>628.21509160000005</v>
      </c>
    </row>
    <row r="281" spans="1:10" x14ac:dyDescent="0.2">
      <c r="A281" s="119">
        <f t="shared" si="28"/>
        <v>1360</v>
      </c>
      <c r="B281" s="132">
        <f t="shared" si="29"/>
        <v>183.73999999999998</v>
      </c>
      <c r="C281" s="122">
        <f t="shared" si="30"/>
        <v>626.2700000000001</v>
      </c>
      <c r="D281" s="129"/>
      <c r="F281" s="119">
        <f t="shared" si="31"/>
        <v>160.97509159999998</v>
      </c>
      <c r="G281" s="119">
        <f t="shared" si="32"/>
        <v>183.73509160000003</v>
      </c>
      <c r="H281" s="119">
        <f t="shared" si="33"/>
        <v>626.26509160000001</v>
      </c>
      <c r="I281" s="119">
        <f t="shared" si="34"/>
        <v>183.73509160000003</v>
      </c>
      <c r="J281" s="119">
        <f t="shared" si="34"/>
        <v>626.26509160000001</v>
      </c>
    </row>
    <row r="282" spans="1:10" x14ac:dyDescent="0.2">
      <c r="A282" s="119">
        <f t="shared" si="28"/>
        <v>1365</v>
      </c>
      <c r="B282" s="132">
        <f t="shared" si="29"/>
        <v>181.78999999999994</v>
      </c>
      <c r="C282" s="122">
        <f t="shared" si="30"/>
        <v>624.32000000000005</v>
      </c>
      <c r="D282" s="129"/>
      <c r="F282" s="119">
        <f t="shared" si="31"/>
        <v>160.97509159999998</v>
      </c>
      <c r="G282" s="119">
        <f t="shared" si="32"/>
        <v>181.78509159999999</v>
      </c>
      <c r="H282" s="119">
        <f t="shared" si="33"/>
        <v>624.31509160000019</v>
      </c>
      <c r="I282" s="119">
        <f t="shared" si="34"/>
        <v>181.78509159999999</v>
      </c>
      <c r="J282" s="119">
        <f t="shared" si="34"/>
        <v>624.31509160000019</v>
      </c>
    </row>
    <row r="283" spans="1:10" x14ac:dyDescent="0.2">
      <c r="A283" s="119">
        <f t="shared" ref="A283:A346" si="35">A282+5</f>
        <v>1370</v>
      </c>
      <c r="B283" s="132">
        <f t="shared" si="29"/>
        <v>179.83999999999989</v>
      </c>
      <c r="C283" s="122">
        <f t="shared" si="30"/>
        <v>622.37</v>
      </c>
      <c r="D283" s="129"/>
      <c r="F283" s="119">
        <f t="shared" si="31"/>
        <v>160.97509159999998</v>
      </c>
      <c r="G283" s="119">
        <f t="shared" si="32"/>
        <v>179.83509159999994</v>
      </c>
      <c r="H283" s="119">
        <f t="shared" si="33"/>
        <v>622.36509159999991</v>
      </c>
      <c r="I283" s="119">
        <f t="shared" si="34"/>
        <v>179.83509159999994</v>
      </c>
      <c r="J283" s="119">
        <f t="shared" si="34"/>
        <v>622.36509159999991</v>
      </c>
    </row>
    <row r="284" spans="1:10" x14ac:dyDescent="0.2">
      <c r="A284" s="119">
        <f t="shared" si="35"/>
        <v>1375</v>
      </c>
      <c r="B284" s="132">
        <f t="shared" si="29"/>
        <v>177.88999999999996</v>
      </c>
      <c r="C284" s="122">
        <f t="shared" si="30"/>
        <v>620.42000000000007</v>
      </c>
      <c r="D284" s="129"/>
      <c r="F284" s="119">
        <f t="shared" si="31"/>
        <v>160.97509159999998</v>
      </c>
      <c r="G284" s="119">
        <f t="shared" si="32"/>
        <v>177.8850915999999</v>
      </c>
      <c r="H284" s="119">
        <f t="shared" si="33"/>
        <v>620.4150916000001</v>
      </c>
      <c r="I284" s="119">
        <f t="shared" si="34"/>
        <v>177.8850915999999</v>
      </c>
      <c r="J284" s="119">
        <f t="shared" si="34"/>
        <v>620.4150916000001</v>
      </c>
    </row>
    <row r="285" spans="1:10" x14ac:dyDescent="0.2">
      <c r="A285" s="119">
        <f t="shared" si="35"/>
        <v>1380</v>
      </c>
      <c r="B285" s="132">
        <f t="shared" si="29"/>
        <v>175.93999999999991</v>
      </c>
      <c r="C285" s="122">
        <f t="shared" si="30"/>
        <v>618.47</v>
      </c>
      <c r="D285" s="129"/>
      <c r="F285" s="119">
        <f t="shared" si="31"/>
        <v>160.97509159999998</v>
      </c>
      <c r="G285" s="119">
        <f t="shared" si="32"/>
        <v>175.93509160000008</v>
      </c>
      <c r="H285" s="119">
        <f t="shared" si="33"/>
        <v>618.46509160000005</v>
      </c>
      <c r="I285" s="119">
        <f t="shared" si="34"/>
        <v>175.93509160000008</v>
      </c>
      <c r="J285" s="119">
        <f t="shared" si="34"/>
        <v>618.46509160000005</v>
      </c>
    </row>
    <row r="286" spans="1:10" x14ac:dyDescent="0.2">
      <c r="A286" s="119">
        <f t="shared" si="35"/>
        <v>1385</v>
      </c>
      <c r="B286" s="132">
        <f t="shared" si="29"/>
        <v>173.98999999999998</v>
      </c>
      <c r="C286" s="122">
        <f t="shared" si="30"/>
        <v>616.5200000000001</v>
      </c>
      <c r="D286" s="129"/>
      <c r="F286" s="119">
        <f t="shared" si="31"/>
        <v>160.97509159999998</v>
      </c>
      <c r="G286" s="119">
        <f t="shared" si="32"/>
        <v>173.98509160000003</v>
      </c>
      <c r="H286" s="119">
        <f t="shared" si="33"/>
        <v>616.51509160000001</v>
      </c>
      <c r="I286" s="119">
        <f t="shared" si="34"/>
        <v>173.98509160000003</v>
      </c>
      <c r="J286" s="119">
        <f t="shared" si="34"/>
        <v>616.51509160000001</v>
      </c>
    </row>
    <row r="287" spans="1:10" x14ac:dyDescent="0.2">
      <c r="A287" s="119">
        <f t="shared" si="35"/>
        <v>1390</v>
      </c>
      <c r="B287" s="132">
        <f t="shared" si="29"/>
        <v>172.03999999999994</v>
      </c>
      <c r="C287" s="122">
        <f t="shared" si="30"/>
        <v>614.57000000000005</v>
      </c>
      <c r="D287" s="129"/>
      <c r="F287" s="119">
        <f t="shared" si="31"/>
        <v>160.97509159999998</v>
      </c>
      <c r="G287" s="119">
        <f t="shared" si="32"/>
        <v>172.03509159999999</v>
      </c>
      <c r="H287" s="119">
        <f t="shared" si="33"/>
        <v>614.56509160000019</v>
      </c>
      <c r="I287" s="119">
        <f t="shared" si="34"/>
        <v>172.03509159999999</v>
      </c>
      <c r="J287" s="119">
        <f t="shared" si="34"/>
        <v>614.56509160000019</v>
      </c>
    </row>
    <row r="288" spans="1:10" x14ac:dyDescent="0.2">
      <c r="A288" s="119">
        <f t="shared" si="35"/>
        <v>1395</v>
      </c>
      <c r="B288" s="132">
        <f t="shared" si="29"/>
        <v>170.08999999999989</v>
      </c>
      <c r="C288" s="122">
        <f t="shared" si="30"/>
        <v>612.62</v>
      </c>
      <c r="D288" s="129"/>
      <c r="F288" s="119">
        <f t="shared" si="31"/>
        <v>160.97509159999998</v>
      </c>
      <c r="G288" s="119">
        <f t="shared" si="32"/>
        <v>170.08509159999994</v>
      </c>
      <c r="H288" s="119">
        <f t="shared" si="33"/>
        <v>612.61509159999991</v>
      </c>
      <c r="I288" s="119">
        <f t="shared" si="34"/>
        <v>170.08509159999994</v>
      </c>
      <c r="J288" s="119">
        <f t="shared" si="34"/>
        <v>612.61509159999991</v>
      </c>
    </row>
    <row r="289" spans="1:10" x14ac:dyDescent="0.2">
      <c r="A289" s="119">
        <f t="shared" si="35"/>
        <v>1400</v>
      </c>
      <c r="B289" s="132">
        <f t="shared" si="29"/>
        <v>168.13999999999996</v>
      </c>
      <c r="C289" s="122">
        <f t="shared" si="30"/>
        <v>610.67000000000007</v>
      </c>
      <c r="D289" s="129"/>
      <c r="F289" s="119">
        <f t="shared" si="31"/>
        <v>160.97509159999998</v>
      </c>
      <c r="G289" s="119">
        <f t="shared" si="32"/>
        <v>168.1350915999999</v>
      </c>
      <c r="H289" s="119">
        <f t="shared" si="33"/>
        <v>610.6650916000001</v>
      </c>
      <c r="I289" s="119">
        <f t="shared" si="34"/>
        <v>168.1350915999999</v>
      </c>
      <c r="J289" s="119">
        <f t="shared" si="34"/>
        <v>610.6650916000001</v>
      </c>
    </row>
    <row r="290" spans="1:10" x14ac:dyDescent="0.2">
      <c r="A290" s="119">
        <f t="shared" si="35"/>
        <v>1405</v>
      </c>
      <c r="B290" s="132">
        <f t="shared" si="29"/>
        <v>166.18999999999991</v>
      </c>
      <c r="C290" s="122">
        <f t="shared" si="30"/>
        <v>608.72</v>
      </c>
      <c r="D290" s="129"/>
      <c r="F290" s="119">
        <f t="shared" si="31"/>
        <v>160.97509159999998</v>
      </c>
      <c r="G290" s="119">
        <f t="shared" si="32"/>
        <v>166.18509160000008</v>
      </c>
      <c r="H290" s="119">
        <f t="shared" si="33"/>
        <v>608.71509160000005</v>
      </c>
      <c r="I290" s="119">
        <f t="shared" si="34"/>
        <v>166.18509160000008</v>
      </c>
      <c r="J290" s="119">
        <f t="shared" si="34"/>
        <v>608.71509160000005</v>
      </c>
    </row>
    <row r="291" spans="1:10" x14ac:dyDescent="0.2">
      <c r="A291" s="119">
        <f t="shared" si="35"/>
        <v>1410</v>
      </c>
      <c r="B291" s="132">
        <f t="shared" si="29"/>
        <v>164.23999999999998</v>
      </c>
      <c r="C291" s="122">
        <f t="shared" si="30"/>
        <v>606.7700000000001</v>
      </c>
      <c r="D291" s="129"/>
      <c r="F291" s="119">
        <f t="shared" si="31"/>
        <v>160.97509159999998</v>
      </c>
      <c r="G291" s="119">
        <f t="shared" si="32"/>
        <v>164.23509160000003</v>
      </c>
      <c r="H291" s="119">
        <f t="shared" si="33"/>
        <v>606.76509160000001</v>
      </c>
      <c r="I291" s="119">
        <f t="shared" si="34"/>
        <v>164.23509160000003</v>
      </c>
      <c r="J291" s="119">
        <f t="shared" si="34"/>
        <v>606.76509160000001</v>
      </c>
    </row>
    <row r="292" spans="1:10" x14ac:dyDescent="0.2">
      <c r="A292" s="119">
        <f t="shared" si="35"/>
        <v>1415</v>
      </c>
      <c r="B292" s="132">
        <f t="shared" si="29"/>
        <v>162.28999999999994</v>
      </c>
      <c r="C292" s="122">
        <f t="shared" si="30"/>
        <v>604.82000000000005</v>
      </c>
      <c r="D292" s="129"/>
      <c r="F292" s="119">
        <f t="shared" si="31"/>
        <v>160.97509159999998</v>
      </c>
      <c r="G292" s="119">
        <f t="shared" si="32"/>
        <v>162.28509159999999</v>
      </c>
      <c r="H292" s="119">
        <f t="shared" si="33"/>
        <v>604.81509160000019</v>
      </c>
      <c r="I292" s="119">
        <f t="shared" si="34"/>
        <v>162.28509159999999</v>
      </c>
      <c r="J292" s="119">
        <f t="shared" si="34"/>
        <v>604.81509160000019</v>
      </c>
    </row>
    <row r="293" spans="1:10" x14ac:dyDescent="0.2">
      <c r="A293" s="119">
        <f t="shared" si="35"/>
        <v>1420</v>
      </c>
      <c r="B293" s="132">
        <f t="shared" si="29"/>
        <v>160.33999999999989</v>
      </c>
      <c r="C293" s="122">
        <f t="shared" si="30"/>
        <v>602.87</v>
      </c>
      <c r="D293" s="129"/>
      <c r="F293" s="119">
        <f t="shared" si="31"/>
        <v>160.97509159999998</v>
      </c>
      <c r="G293" s="119">
        <f t="shared" si="32"/>
        <v>160.33509159999994</v>
      </c>
      <c r="H293" s="119">
        <f t="shared" si="33"/>
        <v>602.86509159999991</v>
      </c>
      <c r="I293" s="119">
        <f t="shared" si="34"/>
        <v>160.33509159999994</v>
      </c>
      <c r="J293" s="119">
        <f t="shared" si="34"/>
        <v>602.86509159999991</v>
      </c>
    </row>
    <row r="294" spans="1:10" x14ac:dyDescent="0.2">
      <c r="A294" s="119">
        <f t="shared" si="35"/>
        <v>1425</v>
      </c>
      <c r="B294" s="132">
        <f t="shared" si="29"/>
        <v>158.38999999999996</v>
      </c>
      <c r="C294" s="122">
        <f t="shared" si="30"/>
        <v>600.92000000000007</v>
      </c>
      <c r="D294" s="129"/>
      <c r="F294" s="119">
        <f t="shared" si="31"/>
        <v>160.97509159999998</v>
      </c>
      <c r="G294" s="119">
        <f t="shared" si="32"/>
        <v>158.3850915999999</v>
      </c>
      <c r="H294" s="119">
        <f t="shared" si="33"/>
        <v>600.9150916000001</v>
      </c>
      <c r="I294" s="119">
        <f t="shared" si="34"/>
        <v>158.3850915999999</v>
      </c>
      <c r="J294" s="119">
        <f t="shared" si="34"/>
        <v>600.9150916000001</v>
      </c>
    </row>
    <row r="295" spans="1:10" x14ac:dyDescent="0.2">
      <c r="A295" s="119">
        <f t="shared" si="35"/>
        <v>1430</v>
      </c>
      <c r="B295" s="132">
        <f t="shared" si="29"/>
        <v>156.43999999999991</v>
      </c>
      <c r="C295" s="122">
        <f t="shared" si="30"/>
        <v>598.97</v>
      </c>
      <c r="D295" s="129"/>
      <c r="F295" s="119">
        <f t="shared" si="31"/>
        <v>160.97509159999998</v>
      </c>
      <c r="G295" s="119">
        <f t="shared" si="32"/>
        <v>156.43509160000008</v>
      </c>
      <c r="H295" s="119">
        <f t="shared" si="33"/>
        <v>598.96509160000005</v>
      </c>
      <c r="I295" s="119">
        <f t="shared" si="34"/>
        <v>156.43509160000008</v>
      </c>
      <c r="J295" s="119">
        <f t="shared" si="34"/>
        <v>598.96509160000005</v>
      </c>
    </row>
    <row r="296" spans="1:10" x14ac:dyDescent="0.2">
      <c r="A296" s="119">
        <f t="shared" si="35"/>
        <v>1435</v>
      </c>
      <c r="B296" s="132">
        <f t="shared" si="29"/>
        <v>154.48999999999998</v>
      </c>
      <c r="C296" s="122">
        <f t="shared" si="30"/>
        <v>597.0200000000001</v>
      </c>
      <c r="D296" s="129"/>
      <c r="F296" s="119">
        <f t="shared" si="31"/>
        <v>160.97509159999998</v>
      </c>
      <c r="G296" s="119">
        <f t="shared" si="32"/>
        <v>154.48509160000003</v>
      </c>
      <c r="H296" s="119">
        <f t="shared" si="33"/>
        <v>597.01509160000001</v>
      </c>
      <c r="I296" s="119">
        <f t="shared" si="34"/>
        <v>154.48509160000003</v>
      </c>
      <c r="J296" s="119">
        <f t="shared" si="34"/>
        <v>597.01509160000001</v>
      </c>
    </row>
    <row r="297" spans="1:10" x14ac:dyDescent="0.2">
      <c r="A297" s="119">
        <f t="shared" si="35"/>
        <v>1440</v>
      </c>
      <c r="B297" s="132">
        <f t="shared" si="29"/>
        <v>152.53999999999994</v>
      </c>
      <c r="C297" s="122">
        <f t="shared" si="30"/>
        <v>595.07000000000005</v>
      </c>
      <c r="D297" s="129"/>
      <c r="F297" s="119">
        <f t="shared" si="31"/>
        <v>160.97509159999998</v>
      </c>
      <c r="G297" s="119">
        <f t="shared" si="32"/>
        <v>152.53509159999999</v>
      </c>
      <c r="H297" s="119">
        <f t="shared" si="33"/>
        <v>595.06509160000019</v>
      </c>
      <c r="I297" s="119">
        <f t="shared" si="34"/>
        <v>152.53509159999999</v>
      </c>
      <c r="J297" s="119">
        <f t="shared" si="34"/>
        <v>595.06509160000019</v>
      </c>
    </row>
    <row r="298" spans="1:10" x14ac:dyDescent="0.2">
      <c r="A298" s="119">
        <f t="shared" si="35"/>
        <v>1445</v>
      </c>
      <c r="B298" s="132">
        <f t="shared" si="29"/>
        <v>150.58999999999989</v>
      </c>
      <c r="C298" s="122">
        <f t="shared" si="30"/>
        <v>593.12</v>
      </c>
      <c r="D298" s="129"/>
      <c r="F298" s="119">
        <f t="shared" si="31"/>
        <v>160.97509159999998</v>
      </c>
      <c r="G298" s="119">
        <f t="shared" si="32"/>
        <v>150.58509159999994</v>
      </c>
      <c r="H298" s="119">
        <f t="shared" si="33"/>
        <v>593.11509159999991</v>
      </c>
      <c r="I298" s="119">
        <f t="shared" si="34"/>
        <v>150.58509159999994</v>
      </c>
      <c r="J298" s="119">
        <f t="shared" si="34"/>
        <v>593.11509159999991</v>
      </c>
    </row>
    <row r="299" spans="1:10" x14ac:dyDescent="0.2">
      <c r="A299" s="119">
        <f t="shared" si="35"/>
        <v>1450</v>
      </c>
      <c r="B299" s="132">
        <f t="shared" si="29"/>
        <v>148.63999999999996</v>
      </c>
      <c r="C299" s="122">
        <f t="shared" si="30"/>
        <v>591.17000000000007</v>
      </c>
      <c r="D299" s="129"/>
      <c r="F299" s="119">
        <f t="shared" si="31"/>
        <v>160.97509159999998</v>
      </c>
      <c r="G299" s="119">
        <f t="shared" si="32"/>
        <v>148.6350915999999</v>
      </c>
      <c r="H299" s="119">
        <f t="shared" si="33"/>
        <v>591.1650916000001</v>
      </c>
      <c r="I299" s="119">
        <f t="shared" si="34"/>
        <v>148.6350915999999</v>
      </c>
      <c r="J299" s="119">
        <f t="shared" si="34"/>
        <v>591.1650916000001</v>
      </c>
    </row>
    <row r="300" spans="1:10" x14ac:dyDescent="0.2">
      <c r="A300" s="119">
        <f t="shared" si="35"/>
        <v>1455</v>
      </c>
      <c r="B300" s="132">
        <f t="shared" si="29"/>
        <v>146.68999999999991</v>
      </c>
      <c r="C300" s="122">
        <f t="shared" si="30"/>
        <v>589.22</v>
      </c>
      <c r="D300" s="129"/>
      <c r="F300" s="119">
        <f t="shared" si="31"/>
        <v>160.97509159999998</v>
      </c>
      <c r="G300" s="119">
        <f t="shared" si="32"/>
        <v>146.68509160000008</v>
      </c>
      <c r="H300" s="119">
        <f t="shared" si="33"/>
        <v>589.21509160000005</v>
      </c>
      <c r="I300" s="119">
        <f t="shared" si="34"/>
        <v>146.68509160000008</v>
      </c>
      <c r="J300" s="119">
        <f t="shared" si="34"/>
        <v>589.21509160000005</v>
      </c>
    </row>
    <row r="301" spans="1:10" x14ac:dyDescent="0.2">
      <c r="A301" s="119">
        <f t="shared" si="35"/>
        <v>1460</v>
      </c>
      <c r="B301" s="132">
        <f t="shared" si="29"/>
        <v>144.73999999999998</v>
      </c>
      <c r="C301" s="122">
        <f t="shared" si="30"/>
        <v>587.2700000000001</v>
      </c>
      <c r="D301" s="129"/>
      <c r="F301" s="119">
        <f t="shared" si="31"/>
        <v>160.97509159999998</v>
      </c>
      <c r="G301" s="119">
        <f t="shared" si="32"/>
        <v>144.73509160000003</v>
      </c>
      <c r="H301" s="119">
        <f t="shared" si="33"/>
        <v>587.26509160000001</v>
      </c>
      <c r="I301" s="119">
        <f t="shared" si="34"/>
        <v>144.73509160000003</v>
      </c>
      <c r="J301" s="119">
        <f t="shared" si="34"/>
        <v>587.26509160000001</v>
      </c>
    </row>
    <row r="302" spans="1:10" x14ac:dyDescent="0.2">
      <c r="A302" s="119">
        <f t="shared" si="35"/>
        <v>1465</v>
      </c>
      <c r="B302" s="132">
        <f t="shared" si="29"/>
        <v>142.78999999999994</v>
      </c>
      <c r="C302" s="122">
        <f t="shared" si="30"/>
        <v>585.32000000000005</v>
      </c>
      <c r="D302" s="129"/>
      <c r="F302" s="119">
        <f t="shared" si="31"/>
        <v>160.97509159999998</v>
      </c>
      <c r="G302" s="119">
        <f t="shared" si="32"/>
        <v>142.78509159999999</v>
      </c>
      <c r="H302" s="119">
        <f t="shared" si="33"/>
        <v>585.31509159999996</v>
      </c>
      <c r="I302" s="119">
        <f t="shared" si="34"/>
        <v>142.78509159999999</v>
      </c>
      <c r="J302" s="119">
        <f t="shared" si="34"/>
        <v>585.31509159999996</v>
      </c>
    </row>
    <row r="303" spans="1:10" x14ac:dyDescent="0.2">
      <c r="A303" s="119">
        <f t="shared" si="35"/>
        <v>1470</v>
      </c>
      <c r="B303" s="132">
        <f t="shared" si="29"/>
        <v>140.83999999999989</v>
      </c>
      <c r="C303" s="122">
        <f t="shared" si="30"/>
        <v>583.37</v>
      </c>
      <c r="D303" s="129"/>
      <c r="F303" s="119">
        <f t="shared" si="31"/>
        <v>160.97509159999998</v>
      </c>
      <c r="G303" s="119">
        <f t="shared" si="32"/>
        <v>140.83509159999994</v>
      </c>
      <c r="H303" s="119">
        <f t="shared" si="33"/>
        <v>583.36509159999969</v>
      </c>
      <c r="I303" s="119">
        <f t="shared" si="34"/>
        <v>140.83509159999994</v>
      </c>
      <c r="J303" s="119">
        <f t="shared" si="34"/>
        <v>583.36509159999969</v>
      </c>
    </row>
    <row r="304" spans="1:10" x14ac:dyDescent="0.2">
      <c r="A304" s="119">
        <f t="shared" si="35"/>
        <v>1475</v>
      </c>
      <c r="B304" s="132">
        <f t="shared" si="29"/>
        <v>138.88999999999996</v>
      </c>
      <c r="C304" s="122">
        <f t="shared" si="30"/>
        <v>581.42000000000007</v>
      </c>
      <c r="D304" s="129"/>
      <c r="F304" s="119">
        <f t="shared" si="31"/>
        <v>160.97509159999998</v>
      </c>
      <c r="G304" s="119">
        <f t="shared" si="32"/>
        <v>138.8850915999999</v>
      </c>
      <c r="H304" s="119">
        <f t="shared" si="33"/>
        <v>581.41509159999987</v>
      </c>
      <c r="I304" s="119">
        <f t="shared" si="34"/>
        <v>138.8850915999999</v>
      </c>
      <c r="J304" s="119">
        <f t="shared" si="34"/>
        <v>581.41509159999987</v>
      </c>
    </row>
    <row r="305" spans="1:10" x14ac:dyDescent="0.2">
      <c r="A305" s="119">
        <f t="shared" si="35"/>
        <v>1480</v>
      </c>
      <c r="B305" s="132">
        <f t="shared" si="29"/>
        <v>136.93999999999991</v>
      </c>
      <c r="C305" s="122">
        <f t="shared" si="30"/>
        <v>579.47</v>
      </c>
      <c r="D305" s="129"/>
      <c r="F305" s="119">
        <f t="shared" si="31"/>
        <v>160.97509159999998</v>
      </c>
      <c r="G305" s="119">
        <f t="shared" si="32"/>
        <v>136.93509160000008</v>
      </c>
      <c r="H305" s="119">
        <f t="shared" si="33"/>
        <v>579.46509160000005</v>
      </c>
      <c r="I305" s="119">
        <f t="shared" si="34"/>
        <v>136.93509160000008</v>
      </c>
      <c r="J305" s="119">
        <f t="shared" si="34"/>
        <v>579.46509160000005</v>
      </c>
    </row>
    <row r="306" spans="1:10" x14ac:dyDescent="0.2">
      <c r="A306" s="119">
        <f t="shared" si="35"/>
        <v>1485</v>
      </c>
      <c r="B306" s="132">
        <f t="shared" si="29"/>
        <v>134.98999999999998</v>
      </c>
      <c r="C306" s="122">
        <f t="shared" si="30"/>
        <v>577.5200000000001</v>
      </c>
      <c r="D306" s="129"/>
      <c r="F306" s="119">
        <f t="shared" si="31"/>
        <v>160.97509159999998</v>
      </c>
      <c r="G306" s="119">
        <f t="shared" si="32"/>
        <v>134.98509160000003</v>
      </c>
      <c r="H306" s="119">
        <f t="shared" si="33"/>
        <v>577.51509159999978</v>
      </c>
      <c r="I306" s="119">
        <f t="shared" si="34"/>
        <v>134.98509160000003</v>
      </c>
      <c r="J306" s="119">
        <f t="shared" si="34"/>
        <v>577.51509159999978</v>
      </c>
    </row>
    <row r="307" spans="1:10" x14ac:dyDescent="0.2">
      <c r="A307" s="119">
        <f t="shared" si="35"/>
        <v>1490</v>
      </c>
      <c r="B307" s="132">
        <f t="shared" si="29"/>
        <v>133.03999999999994</v>
      </c>
      <c r="C307" s="122">
        <f t="shared" si="30"/>
        <v>575.57000000000005</v>
      </c>
      <c r="D307" s="129"/>
      <c r="F307" s="119">
        <f t="shared" si="31"/>
        <v>160.97509159999998</v>
      </c>
      <c r="G307" s="119">
        <f t="shared" si="32"/>
        <v>133.03509159999999</v>
      </c>
      <c r="H307" s="119">
        <f t="shared" si="33"/>
        <v>575.56509159999996</v>
      </c>
      <c r="I307" s="119">
        <f t="shared" si="34"/>
        <v>133.03509159999999</v>
      </c>
      <c r="J307" s="119">
        <f t="shared" si="34"/>
        <v>575.56509159999996</v>
      </c>
    </row>
    <row r="308" spans="1:10" x14ac:dyDescent="0.2">
      <c r="A308" s="119">
        <f t="shared" si="35"/>
        <v>1495</v>
      </c>
      <c r="B308" s="132">
        <f t="shared" si="29"/>
        <v>131.08999999999989</v>
      </c>
      <c r="C308" s="122">
        <f t="shared" si="30"/>
        <v>573.62</v>
      </c>
      <c r="D308" s="129"/>
      <c r="F308" s="119">
        <f t="shared" si="31"/>
        <v>160.97509159999998</v>
      </c>
      <c r="G308" s="119">
        <f t="shared" si="32"/>
        <v>131.08509159999994</v>
      </c>
      <c r="H308" s="119">
        <f t="shared" si="33"/>
        <v>573.61509159999969</v>
      </c>
      <c r="I308" s="119">
        <f t="shared" si="34"/>
        <v>131.08509159999994</v>
      </c>
      <c r="J308" s="119">
        <f t="shared" si="34"/>
        <v>573.61509159999969</v>
      </c>
    </row>
    <row r="309" spans="1:10" x14ac:dyDescent="0.2">
      <c r="A309" s="119">
        <f t="shared" si="35"/>
        <v>1500</v>
      </c>
      <c r="B309" s="132">
        <f t="shared" si="29"/>
        <v>129.13999999999996</v>
      </c>
      <c r="C309" s="122">
        <f t="shared" si="30"/>
        <v>571.67000000000007</v>
      </c>
      <c r="D309" s="129"/>
      <c r="F309" s="119">
        <f t="shared" si="31"/>
        <v>160.97509159999998</v>
      </c>
      <c r="G309" s="119">
        <f t="shared" si="32"/>
        <v>129.1350915999999</v>
      </c>
      <c r="H309" s="119">
        <f t="shared" si="33"/>
        <v>571.66509159999987</v>
      </c>
      <c r="I309" s="119">
        <f t="shared" si="34"/>
        <v>129.1350915999999</v>
      </c>
      <c r="J309" s="119">
        <f t="shared" si="34"/>
        <v>571.66509159999987</v>
      </c>
    </row>
    <row r="310" spans="1:10" x14ac:dyDescent="0.2">
      <c r="A310" s="119">
        <f t="shared" si="35"/>
        <v>1505</v>
      </c>
      <c r="B310" s="132">
        <f t="shared" si="29"/>
        <v>127.18999999999991</v>
      </c>
      <c r="C310" s="122">
        <f t="shared" si="30"/>
        <v>569.72</v>
      </c>
      <c r="F310" s="119">
        <f t="shared" si="31"/>
        <v>160.97509159999998</v>
      </c>
      <c r="G310" s="119">
        <f t="shared" si="32"/>
        <v>127.18509160000008</v>
      </c>
      <c r="H310" s="119">
        <f t="shared" si="33"/>
        <v>569.71509160000005</v>
      </c>
      <c r="I310" s="119">
        <f t="shared" si="34"/>
        <v>127.18509160000008</v>
      </c>
      <c r="J310" s="119">
        <f t="shared" si="34"/>
        <v>569.71509160000005</v>
      </c>
    </row>
    <row r="311" spans="1:10" x14ac:dyDescent="0.2">
      <c r="A311" s="119">
        <f t="shared" si="35"/>
        <v>1510</v>
      </c>
      <c r="B311" s="132">
        <f t="shared" si="29"/>
        <v>125.23999999999998</v>
      </c>
      <c r="C311" s="122">
        <f t="shared" si="30"/>
        <v>567.7700000000001</v>
      </c>
      <c r="F311" s="119">
        <f t="shared" si="31"/>
        <v>160.97509159999998</v>
      </c>
      <c r="G311" s="119">
        <f t="shared" si="32"/>
        <v>125.23509160000003</v>
      </c>
      <c r="H311" s="119">
        <f t="shared" si="33"/>
        <v>567.76509159999978</v>
      </c>
      <c r="I311" s="119">
        <f t="shared" si="34"/>
        <v>125.23509160000003</v>
      </c>
      <c r="J311" s="119">
        <f t="shared" si="34"/>
        <v>567.76509159999978</v>
      </c>
    </row>
    <row r="312" spans="1:10" x14ac:dyDescent="0.2">
      <c r="A312" s="119">
        <f t="shared" si="35"/>
        <v>1515</v>
      </c>
      <c r="B312" s="132">
        <f t="shared" si="29"/>
        <v>123.28999999999994</v>
      </c>
      <c r="C312" s="122">
        <f t="shared" si="30"/>
        <v>565.82000000000005</v>
      </c>
      <c r="F312" s="119">
        <f t="shared" si="31"/>
        <v>160.97509159999998</v>
      </c>
      <c r="G312" s="119">
        <f t="shared" si="32"/>
        <v>123.28509159999999</v>
      </c>
      <c r="H312" s="119">
        <f t="shared" si="33"/>
        <v>565.81509159999996</v>
      </c>
      <c r="I312" s="119">
        <f t="shared" si="34"/>
        <v>123.28509159999999</v>
      </c>
      <c r="J312" s="119">
        <f t="shared" si="34"/>
        <v>565.81509159999996</v>
      </c>
    </row>
    <row r="313" spans="1:10" x14ac:dyDescent="0.2">
      <c r="A313" s="119">
        <f t="shared" si="35"/>
        <v>1520</v>
      </c>
      <c r="B313" s="132">
        <f t="shared" si="29"/>
        <v>121.33999999999989</v>
      </c>
      <c r="C313" s="122">
        <f t="shared" si="30"/>
        <v>563.87</v>
      </c>
      <c r="F313" s="119">
        <f t="shared" si="31"/>
        <v>160.97509159999998</v>
      </c>
      <c r="G313" s="119">
        <f t="shared" si="32"/>
        <v>121.33509159999994</v>
      </c>
      <c r="H313" s="119">
        <f t="shared" si="33"/>
        <v>563.86509159999969</v>
      </c>
      <c r="I313" s="119">
        <f t="shared" si="34"/>
        <v>121.33509159999994</v>
      </c>
      <c r="J313" s="119">
        <f t="shared" si="34"/>
        <v>563.86509159999969</v>
      </c>
    </row>
    <row r="314" spans="1:10" x14ac:dyDescent="0.2">
      <c r="A314" s="119">
        <f t="shared" si="35"/>
        <v>1525</v>
      </c>
      <c r="B314" s="132">
        <f t="shared" si="29"/>
        <v>119.38999999999996</v>
      </c>
      <c r="C314" s="122">
        <f t="shared" si="30"/>
        <v>561.92000000000007</v>
      </c>
      <c r="F314" s="119">
        <f t="shared" si="31"/>
        <v>160.97509159999998</v>
      </c>
      <c r="G314" s="119">
        <f t="shared" si="32"/>
        <v>119.3850915999999</v>
      </c>
      <c r="H314" s="119">
        <f t="shared" si="33"/>
        <v>561.91509159999987</v>
      </c>
      <c r="I314" s="119">
        <f t="shared" si="34"/>
        <v>119.3850915999999</v>
      </c>
      <c r="J314" s="119">
        <f t="shared" si="34"/>
        <v>561.91509159999987</v>
      </c>
    </row>
    <row r="315" spans="1:10" x14ac:dyDescent="0.2">
      <c r="A315" s="119">
        <f t="shared" si="35"/>
        <v>1530</v>
      </c>
      <c r="B315" s="132">
        <f t="shared" si="29"/>
        <v>117.43999999999991</v>
      </c>
      <c r="C315" s="122">
        <f t="shared" si="30"/>
        <v>559.97</v>
      </c>
      <c r="F315" s="119">
        <f t="shared" si="31"/>
        <v>160.97509159999998</v>
      </c>
      <c r="G315" s="119">
        <f t="shared" si="32"/>
        <v>117.43509160000008</v>
      </c>
      <c r="H315" s="119">
        <f t="shared" si="33"/>
        <v>559.96509160000005</v>
      </c>
      <c r="I315" s="119">
        <f t="shared" si="34"/>
        <v>117.43509160000008</v>
      </c>
      <c r="J315" s="119">
        <f t="shared" si="34"/>
        <v>559.96509160000005</v>
      </c>
    </row>
    <row r="316" spans="1:10" x14ac:dyDescent="0.2">
      <c r="A316" s="119">
        <f t="shared" si="35"/>
        <v>1535</v>
      </c>
      <c r="B316" s="132">
        <f t="shared" si="29"/>
        <v>115.48999999999998</v>
      </c>
      <c r="C316" s="122">
        <f t="shared" si="30"/>
        <v>558.0200000000001</v>
      </c>
      <c r="F316" s="119">
        <f t="shared" si="31"/>
        <v>160.97509159999998</v>
      </c>
      <c r="G316" s="119">
        <f t="shared" si="32"/>
        <v>115.48509160000003</v>
      </c>
      <c r="H316" s="119">
        <f t="shared" si="33"/>
        <v>558.01509159999978</v>
      </c>
      <c r="I316" s="119">
        <f t="shared" si="34"/>
        <v>115.48509160000003</v>
      </c>
      <c r="J316" s="119">
        <f t="shared" si="34"/>
        <v>558.01509159999978</v>
      </c>
    </row>
    <row r="317" spans="1:10" x14ac:dyDescent="0.2">
      <c r="A317" s="119">
        <f t="shared" si="35"/>
        <v>1540</v>
      </c>
      <c r="B317" s="132">
        <f t="shared" si="29"/>
        <v>113.53999999999994</v>
      </c>
      <c r="C317" s="122">
        <f t="shared" si="30"/>
        <v>556.07000000000005</v>
      </c>
      <c r="F317" s="119">
        <f t="shared" si="31"/>
        <v>160.97509159999998</v>
      </c>
      <c r="G317" s="119">
        <f t="shared" si="32"/>
        <v>113.53509159999999</v>
      </c>
      <c r="H317" s="119">
        <f t="shared" si="33"/>
        <v>556.06509159999996</v>
      </c>
      <c r="I317" s="119">
        <f t="shared" si="34"/>
        <v>113.53509159999999</v>
      </c>
      <c r="J317" s="119">
        <f t="shared" si="34"/>
        <v>556.06509159999996</v>
      </c>
    </row>
    <row r="318" spans="1:10" x14ac:dyDescent="0.2">
      <c r="A318" s="119">
        <f t="shared" si="35"/>
        <v>1545</v>
      </c>
      <c r="B318" s="132">
        <f t="shared" si="29"/>
        <v>111.58999999999989</v>
      </c>
      <c r="C318" s="122">
        <f t="shared" si="30"/>
        <v>554.12</v>
      </c>
      <c r="F318" s="119">
        <f t="shared" si="31"/>
        <v>160.97509159999998</v>
      </c>
      <c r="G318" s="119">
        <f t="shared" si="32"/>
        <v>111.58509159999994</v>
      </c>
      <c r="H318" s="119">
        <f t="shared" si="33"/>
        <v>554.11509159999969</v>
      </c>
      <c r="I318" s="119">
        <f t="shared" si="34"/>
        <v>111.58509159999994</v>
      </c>
      <c r="J318" s="119">
        <f t="shared" si="34"/>
        <v>554.11509159999969</v>
      </c>
    </row>
    <row r="319" spans="1:10" x14ac:dyDescent="0.2">
      <c r="A319" s="119">
        <f t="shared" si="35"/>
        <v>1550</v>
      </c>
      <c r="B319" s="132">
        <f t="shared" si="29"/>
        <v>109.63999999999996</v>
      </c>
      <c r="C319" s="122">
        <f t="shared" si="30"/>
        <v>552.17000000000007</v>
      </c>
      <c r="F319" s="119">
        <f t="shared" si="31"/>
        <v>160.97509159999998</v>
      </c>
      <c r="G319" s="119">
        <f t="shared" si="32"/>
        <v>109.6350915999999</v>
      </c>
      <c r="H319" s="119">
        <f t="shared" si="33"/>
        <v>552.16509159999987</v>
      </c>
      <c r="I319" s="119">
        <f t="shared" si="34"/>
        <v>109.6350915999999</v>
      </c>
      <c r="J319" s="119">
        <f t="shared" si="34"/>
        <v>552.16509159999987</v>
      </c>
    </row>
    <row r="320" spans="1:10" x14ac:dyDescent="0.2">
      <c r="A320" s="119">
        <f t="shared" si="35"/>
        <v>1555</v>
      </c>
      <c r="B320" s="132">
        <f t="shared" si="29"/>
        <v>107.68999999999991</v>
      </c>
      <c r="C320" s="122">
        <f t="shared" si="30"/>
        <v>550.22</v>
      </c>
      <c r="F320" s="119">
        <f t="shared" si="31"/>
        <v>160.97509159999998</v>
      </c>
      <c r="G320" s="119">
        <f t="shared" si="32"/>
        <v>107.68509160000008</v>
      </c>
      <c r="H320" s="119">
        <f t="shared" si="33"/>
        <v>550.21509160000005</v>
      </c>
      <c r="I320" s="119">
        <f t="shared" si="34"/>
        <v>107.68509160000008</v>
      </c>
      <c r="J320" s="119">
        <f t="shared" si="34"/>
        <v>550.21509160000005</v>
      </c>
    </row>
    <row r="321" spans="1:10" x14ac:dyDescent="0.2">
      <c r="A321" s="119">
        <f t="shared" si="35"/>
        <v>1560</v>
      </c>
      <c r="B321" s="132">
        <f t="shared" si="29"/>
        <v>105.73999999999998</v>
      </c>
      <c r="C321" s="122">
        <f t="shared" si="30"/>
        <v>548.2700000000001</v>
      </c>
      <c r="F321" s="119">
        <f t="shared" si="31"/>
        <v>160.97509159999998</v>
      </c>
      <c r="G321" s="119">
        <f t="shared" si="32"/>
        <v>105.73509160000003</v>
      </c>
      <c r="H321" s="119">
        <f t="shared" si="33"/>
        <v>548.26509159999978</v>
      </c>
      <c r="I321" s="119">
        <f t="shared" si="34"/>
        <v>105.73509160000003</v>
      </c>
      <c r="J321" s="119">
        <f t="shared" si="34"/>
        <v>548.26509159999978</v>
      </c>
    </row>
    <row r="322" spans="1:10" x14ac:dyDescent="0.2">
      <c r="A322" s="119">
        <f t="shared" si="35"/>
        <v>1565</v>
      </c>
      <c r="B322" s="132">
        <f t="shared" si="29"/>
        <v>103.78999999999994</v>
      </c>
      <c r="C322" s="122">
        <f t="shared" si="30"/>
        <v>546.32000000000005</v>
      </c>
      <c r="F322" s="119">
        <f t="shared" si="31"/>
        <v>160.97509159999998</v>
      </c>
      <c r="G322" s="119">
        <f t="shared" si="32"/>
        <v>103.78509159999999</v>
      </c>
      <c r="H322" s="119">
        <f t="shared" si="33"/>
        <v>546.31509159999996</v>
      </c>
      <c r="I322" s="119">
        <f t="shared" si="34"/>
        <v>103.78509159999999</v>
      </c>
      <c r="J322" s="119">
        <f t="shared" si="34"/>
        <v>546.31509159999996</v>
      </c>
    </row>
    <row r="323" spans="1:10" x14ac:dyDescent="0.2">
      <c r="A323" s="119">
        <f t="shared" si="35"/>
        <v>1570</v>
      </c>
      <c r="B323" s="132">
        <f t="shared" si="29"/>
        <v>101.83999999999989</v>
      </c>
      <c r="C323" s="122">
        <f t="shared" si="30"/>
        <v>544.37</v>
      </c>
      <c r="F323" s="119">
        <f t="shared" si="31"/>
        <v>160.97509159999998</v>
      </c>
      <c r="G323" s="119">
        <f t="shared" si="32"/>
        <v>101.83509159999994</v>
      </c>
      <c r="H323" s="119">
        <f t="shared" si="33"/>
        <v>544.36509159999969</v>
      </c>
      <c r="I323" s="119">
        <f t="shared" si="34"/>
        <v>101.83509159999994</v>
      </c>
      <c r="J323" s="119">
        <f t="shared" si="34"/>
        <v>544.36509159999969</v>
      </c>
    </row>
    <row r="324" spans="1:10" x14ac:dyDescent="0.2">
      <c r="A324" s="119">
        <f t="shared" si="35"/>
        <v>1575</v>
      </c>
      <c r="B324" s="132">
        <f t="shared" si="29"/>
        <v>99.889999999999958</v>
      </c>
      <c r="C324" s="122">
        <f t="shared" si="30"/>
        <v>542.42000000000007</v>
      </c>
      <c r="F324" s="119">
        <f t="shared" si="31"/>
        <v>160.97509159999998</v>
      </c>
      <c r="G324" s="119">
        <f t="shared" si="32"/>
        <v>99.885091599999896</v>
      </c>
      <c r="H324" s="119">
        <f t="shared" si="33"/>
        <v>542.41509159999987</v>
      </c>
      <c r="I324" s="119">
        <f t="shared" ref="I324:J387" si="36">G324*(G324&gt;$J$6)</f>
        <v>99.885091599999896</v>
      </c>
      <c r="J324" s="119">
        <f t="shared" si="36"/>
        <v>542.41509159999987</v>
      </c>
    </row>
    <row r="325" spans="1:10" x14ac:dyDescent="0.2">
      <c r="A325" s="119">
        <f t="shared" si="35"/>
        <v>1580</v>
      </c>
      <c r="B325" s="132">
        <f t="shared" si="29"/>
        <v>97.939999999999912</v>
      </c>
      <c r="C325" s="122">
        <f t="shared" si="30"/>
        <v>540.47</v>
      </c>
      <c r="F325" s="119">
        <f t="shared" si="31"/>
        <v>160.97509159999998</v>
      </c>
      <c r="G325" s="119">
        <f t="shared" si="32"/>
        <v>97.935091600000078</v>
      </c>
      <c r="H325" s="119">
        <f t="shared" si="33"/>
        <v>540.46509160000005</v>
      </c>
      <c r="I325" s="119">
        <f t="shared" si="36"/>
        <v>97.935091600000078</v>
      </c>
      <c r="J325" s="119">
        <f t="shared" si="36"/>
        <v>540.46509160000005</v>
      </c>
    </row>
    <row r="326" spans="1:10" x14ac:dyDescent="0.2">
      <c r="A326" s="119">
        <f t="shared" si="35"/>
        <v>1585</v>
      </c>
      <c r="B326" s="132">
        <f t="shared" si="29"/>
        <v>95.989999999999981</v>
      </c>
      <c r="C326" s="122">
        <f t="shared" si="30"/>
        <v>538.5200000000001</v>
      </c>
      <c r="F326" s="119">
        <f t="shared" si="31"/>
        <v>160.97509159999998</v>
      </c>
      <c r="G326" s="119">
        <f t="shared" si="32"/>
        <v>95.985091600000032</v>
      </c>
      <c r="H326" s="119">
        <f t="shared" si="33"/>
        <v>538.51509159999978</v>
      </c>
      <c r="I326" s="119">
        <f t="shared" si="36"/>
        <v>95.985091600000032</v>
      </c>
      <c r="J326" s="119">
        <f t="shared" si="36"/>
        <v>538.51509159999978</v>
      </c>
    </row>
    <row r="327" spans="1:10" x14ac:dyDescent="0.2">
      <c r="A327" s="119">
        <f t="shared" si="35"/>
        <v>1590</v>
      </c>
      <c r="B327" s="132">
        <f t="shared" si="29"/>
        <v>94.039999999999935</v>
      </c>
      <c r="C327" s="122">
        <f t="shared" si="30"/>
        <v>536.57000000000005</v>
      </c>
      <c r="F327" s="119">
        <f t="shared" si="31"/>
        <v>160.97509159999998</v>
      </c>
      <c r="G327" s="119">
        <f t="shared" si="32"/>
        <v>94.035091599999987</v>
      </c>
      <c r="H327" s="119">
        <f t="shared" si="33"/>
        <v>536.56509159999996</v>
      </c>
      <c r="I327" s="119">
        <f t="shared" si="36"/>
        <v>94.035091599999987</v>
      </c>
      <c r="J327" s="119">
        <f t="shared" si="36"/>
        <v>536.56509159999996</v>
      </c>
    </row>
    <row r="328" spans="1:10" x14ac:dyDescent="0.2">
      <c r="A328" s="119">
        <f t="shared" si="35"/>
        <v>1595</v>
      </c>
      <c r="B328" s="132">
        <f t="shared" si="29"/>
        <v>92.08999999999989</v>
      </c>
      <c r="C328" s="122">
        <f t="shared" si="30"/>
        <v>534.62</v>
      </c>
      <c r="F328" s="119">
        <f t="shared" si="31"/>
        <v>160.97509159999998</v>
      </c>
      <c r="G328" s="119">
        <f t="shared" si="32"/>
        <v>92.085091599999942</v>
      </c>
      <c r="H328" s="119">
        <f t="shared" si="33"/>
        <v>534.61509159999969</v>
      </c>
      <c r="I328" s="119">
        <f t="shared" si="36"/>
        <v>92.085091599999942</v>
      </c>
      <c r="J328" s="119">
        <f t="shared" si="36"/>
        <v>534.61509159999969</v>
      </c>
    </row>
    <row r="329" spans="1:10" x14ac:dyDescent="0.2">
      <c r="A329" s="119">
        <f t="shared" si="35"/>
        <v>1600</v>
      </c>
      <c r="B329" s="132">
        <f t="shared" si="29"/>
        <v>90.139999999999958</v>
      </c>
      <c r="C329" s="122">
        <f t="shared" si="30"/>
        <v>532.67000000000007</v>
      </c>
      <c r="F329" s="119">
        <f t="shared" si="31"/>
        <v>160.97509159999998</v>
      </c>
      <c r="G329" s="119">
        <f t="shared" si="32"/>
        <v>90.135091599999896</v>
      </c>
      <c r="H329" s="119">
        <f t="shared" si="33"/>
        <v>532.66509159999987</v>
      </c>
      <c r="I329" s="119">
        <f t="shared" si="36"/>
        <v>90.135091599999896</v>
      </c>
      <c r="J329" s="119">
        <f t="shared" si="36"/>
        <v>532.66509159999987</v>
      </c>
    </row>
    <row r="330" spans="1:10" x14ac:dyDescent="0.2">
      <c r="A330" s="119">
        <f t="shared" si="35"/>
        <v>1605</v>
      </c>
      <c r="B330" s="132">
        <f t="shared" ref="B330:B375" si="37">MAX(0,IF((A330+$B$5+$B$4)&lt;$B$2,0.61*A330,$B$2-0.39*A330-$B$4-$B$5)+MAX(0,IF(A330&lt;$E$4,0,IF(A330&lt;$E$5,160.98*(A330-$E$4)/($E$5-$E$4),IF(A330&lt;$E$3,160.98,160.98)))))</f>
        <v>88.189999999999912</v>
      </c>
      <c r="C330" s="122">
        <f t="shared" ref="C330:C393" si="38">MAX(0,IF((A330+$C$5+$C$4)&lt;$C$2,0.61*A330,$C$2-0.39*A330-$C$4-$C$5)+MAX(0,IF(A330&lt;$E$4,0,IF(A330&lt;$E$5,160.98*(A330-$E$4)/($E$5-$E$4),IF(A330&lt;$E$3,160.49,160.98)))))</f>
        <v>530.72</v>
      </c>
      <c r="F330" s="119">
        <f t="shared" ref="F330:F393" si="39">(A330&gt;$E$4)*(A330&lt;$E$5)*(A330-$E$4)/($E$5-$E$4)*$J$2+(A330&gt;=$E$5)*$J$2</f>
        <v>160.97509159999998</v>
      </c>
      <c r="G330" s="119">
        <f t="shared" ref="G330:G393" si="40">MAX(0,$B$2+0.61*A330+F330-MAX($B$2,A330))</f>
        <v>88.185091600000078</v>
      </c>
      <c r="H330" s="119">
        <f t="shared" ref="H330:H393" si="41">MAX(0,$C$2+0.61*A330+F330-MAX($C$2,A330))</f>
        <v>530.71509160000005</v>
      </c>
      <c r="I330" s="119">
        <f t="shared" si="36"/>
        <v>88.185091600000078</v>
      </c>
      <c r="J330" s="119">
        <f t="shared" si="36"/>
        <v>530.71509160000005</v>
      </c>
    </row>
    <row r="331" spans="1:10" x14ac:dyDescent="0.2">
      <c r="A331" s="119">
        <f t="shared" si="35"/>
        <v>1610</v>
      </c>
      <c r="B331" s="132">
        <f t="shared" si="37"/>
        <v>86.239999999999981</v>
      </c>
      <c r="C331" s="122">
        <f t="shared" si="38"/>
        <v>528.7700000000001</v>
      </c>
      <c r="F331" s="119">
        <f t="shared" si="39"/>
        <v>160.97509159999998</v>
      </c>
      <c r="G331" s="119">
        <f t="shared" si="40"/>
        <v>86.235091600000032</v>
      </c>
      <c r="H331" s="119">
        <f t="shared" si="41"/>
        <v>528.76509159999978</v>
      </c>
      <c r="I331" s="119">
        <f t="shared" si="36"/>
        <v>86.235091600000032</v>
      </c>
      <c r="J331" s="119">
        <f t="shared" si="36"/>
        <v>528.76509159999978</v>
      </c>
    </row>
    <row r="332" spans="1:10" x14ac:dyDescent="0.2">
      <c r="A332" s="119">
        <f t="shared" si="35"/>
        <v>1615</v>
      </c>
      <c r="B332" s="132">
        <f t="shared" si="37"/>
        <v>84.289999999999935</v>
      </c>
      <c r="C332" s="122">
        <f t="shared" si="38"/>
        <v>526.82000000000005</v>
      </c>
      <c r="F332" s="119">
        <f t="shared" si="39"/>
        <v>160.97509159999998</v>
      </c>
      <c r="G332" s="119">
        <f t="shared" si="40"/>
        <v>84.285091599999987</v>
      </c>
      <c r="H332" s="119">
        <f t="shared" si="41"/>
        <v>526.81509159999996</v>
      </c>
      <c r="I332" s="119">
        <f t="shared" si="36"/>
        <v>84.285091599999987</v>
      </c>
      <c r="J332" s="119">
        <f t="shared" si="36"/>
        <v>526.81509159999996</v>
      </c>
    </row>
    <row r="333" spans="1:10" x14ac:dyDescent="0.2">
      <c r="A333" s="119">
        <f t="shared" si="35"/>
        <v>1620</v>
      </c>
      <c r="B333" s="132">
        <f t="shared" si="37"/>
        <v>82.33999999999989</v>
      </c>
      <c r="C333" s="122">
        <f t="shared" si="38"/>
        <v>524.87</v>
      </c>
      <c r="F333" s="119">
        <f t="shared" si="39"/>
        <v>160.97509159999998</v>
      </c>
      <c r="G333" s="119">
        <f t="shared" si="40"/>
        <v>82.335091599999942</v>
      </c>
      <c r="H333" s="119">
        <f t="shared" si="41"/>
        <v>524.86509159999969</v>
      </c>
      <c r="I333" s="119">
        <f t="shared" si="36"/>
        <v>82.335091599999942</v>
      </c>
      <c r="J333" s="119">
        <f t="shared" si="36"/>
        <v>524.86509159999969</v>
      </c>
    </row>
    <row r="334" spans="1:10" x14ac:dyDescent="0.2">
      <c r="A334" s="119">
        <f t="shared" si="35"/>
        <v>1625</v>
      </c>
      <c r="B334" s="132">
        <f t="shared" si="37"/>
        <v>80.389999999999958</v>
      </c>
      <c r="C334" s="122">
        <f t="shared" si="38"/>
        <v>522.92000000000007</v>
      </c>
      <c r="F334" s="119">
        <f t="shared" si="39"/>
        <v>160.97509159999998</v>
      </c>
      <c r="G334" s="119">
        <f t="shared" si="40"/>
        <v>80.385091599999896</v>
      </c>
      <c r="H334" s="119">
        <f t="shared" si="41"/>
        <v>522.91509159999987</v>
      </c>
      <c r="I334" s="119">
        <f t="shared" si="36"/>
        <v>80.385091599999896</v>
      </c>
      <c r="J334" s="119">
        <f t="shared" si="36"/>
        <v>522.91509159999987</v>
      </c>
    </row>
    <row r="335" spans="1:10" x14ac:dyDescent="0.2">
      <c r="A335" s="119">
        <f>A334+5</f>
        <v>1630</v>
      </c>
      <c r="B335" s="132">
        <f t="shared" si="37"/>
        <v>78.439999999999912</v>
      </c>
      <c r="C335" s="122">
        <f t="shared" si="38"/>
        <v>520.97</v>
      </c>
      <c r="F335" s="119">
        <f t="shared" si="39"/>
        <v>160.97509159999998</v>
      </c>
      <c r="G335" s="119">
        <f t="shared" si="40"/>
        <v>78.435091600000078</v>
      </c>
      <c r="H335" s="119">
        <f t="shared" si="41"/>
        <v>520.96509160000005</v>
      </c>
      <c r="I335" s="119">
        <f t="shared" si="36"/>
        <v>78.435091600000078</v>
      </c>
      <c r="J335" s="119">
        <f t="shared" si="36"/>
        <v>520.96509160000005</v>
      </c>
    </row>
    <row r="336" spans="1:10" x14ac:dyDescent="0.2">
      <c r="A336" s="119">
        <f t="shared" si="35"/>
        <v>1635</v>
      </c>
      <c r="B336" s="132">
        <f t="shared" si="37"/>
        <v>76.489999999999981</v>
      </c>
      <c r="C336" s="122">
        <f t="shared" si="38"/>
        <v>519.0200000000001</v>
      </c>
      <c r="F336" s="119">
        <f t="shared" si="39"/>
        <v>160.97509159999998</v>
      </c>
      <c r="G336" s="119">
        <f t="shared" si="40"/>
        <v>76.485091600000032</v>
      </c>
      <c r="H336" s="119">
        <f t="shared" si="41"/>
        <v>519.01509159999978</v>
      </c>
      <c r="I336" s="119">
        <f t="shared" si="36"/>
        <v>76.485091600000032</v>
      </c>
      <c r="J336" s="119">
        <f t="shared" si="36"/>
        <v>519.01509159999978</v>
      </c>
    </row>
    <row r="337" spans="1:10" x14ac:dyDescent="0.2">
      <c r="A337" s="119">
        <f t="shared" si="35"/>
        <v>1640</v>
      </c>
      <c r="B337" s="132">
        <f t="shared" si="37"/>
        <v>74.539999999999935</v>
      </c>
      <c r="C337" s="122">
        <f t="shared" si="38"/>
        <v>517.07000000000005</v>
      </c>
      <c r="F337" s="119">
        <f t="shared" si="39"/>
        <v>160.97509159999998</v>
      </c>
      <c r="G337" s="119">
        <f t="shared" si="40"/>
        <v>74.535091599999987</v>
      </c>
      <c r="H337" s="119">
        <f t="shared" si="41"/>
        <v>517.06509159999996</v>
      </c>
      <c r="I337" s="119">
        <f t="shared" si="36"/>
        <v>74.535091599999987</v>
      </c>
      <c r="J337" s="119">
        <f t="shared" si="36"/>
        <v>517.06509159999996</v>
      </c>
    </row>
    <row r="338" spans="1:10" x14ac:dyDescent="0.2">
      <c r="A338" s="119">
        <f t="shared" si="35"/>
        <v>1645</v>
      </c>
      <c r="B338" s="132">
        <f t="shared" si="37"/>
        <v>72.58999999999989</v>
      </c>
      <c r="C338" s="122">
        <f t="shared" si="38"/>
        <v>515.12</v>
      </c>
      <c r="F338" s="119">
        <f t="shared" si="39"/>
        <v>160.97509159999998</v>
      </c>
      <c r="G338" s="119">
        <f t="shared" si="40"/>
        <v>72.585091599999942</v>
      </c>
      <c r="H338" s="119">
        <f t="shared" si="41"/>
        <v>515.11509159999969</v>
      </c>
      <c r="I338" s="119">
        <f t="shared" si="36"/>
        <v>72.585091599999942</v>
      </c>
      <c r="J338" s="119">
        <f t="shared" si="36"/>
        <v>515.11509159999969</v>
      </c>
    </row>
    <row r="339" spans="1:10" x14ac:dyDescent="0.2">
      <c r="A339" s="119">
        <f t="shared" si="35"/>
        <v>1650</v>
      </c>
      <c r="B339" s="132">
        <f t="shared" si="37"/>
        <v>70.639999999999958</v>
      </c>
      <c r="C339" s="122">
        <f t="shared" si="38"/>
        <v>513.17000000000007</v>
      </c>
      <c r="F339" s="119">
        <f t="shared" si="39"/>
        <v>160.97509159999998</v>
      </c>
      <c r="G339" s="119">
        <f t="shared" si="40"/>
        <v>70.635091599999896</v>
      </c>
      <c r="H339" s="119">
        <f t="shared" si="41"/>
        <v>513.16509159999987</v>
      </c>
      <c r="I339" s="119">
        <f t="shared" si="36"/>
        <v>70.635091599999896</v>
      </c>
      <c r="J339" s="119">
        <f t="shared" si="36"/>
        <v>513.16509159999987</v>
      </c>
    </row>
    <row r="340" spans="1:10" x14ac:dyDescent="0.2">
      <c r="A340" s="119">
        <f t="shared" si="35"/>
        <v>1655</v>
      </c>
      <c r="B340" s="132">
        <f t="shared" si="37"/>
        <v>68.689999999999912</v>
      </c>
      <c r="C340" s="122">
        <f t="shared" si="38"/>
        <v>511.22</v>
      </c>
      <c r="F340" s="119">
        <f t="shared" si="39"/>
        <v>160.97509159999998</v>
      </c>
      <c r="G340" s="119">
        <f t="shared" si="40"/>
        <v>68.685091600000078</v>
      </c>
      <c r="H340" s="119">
        <f t="shared" si="41"/>
        <v>511.21509160000005</v>
      </c>
      <c r="I340" s="119">
        <f t="shared" si="36"/>
        <v>68.685091600000078</v>
      </c>
      <c r="J340" s="119">
        <f t="shared" si="36"/>
        <v>511.21509160000005</v>
      </c>
    </row>
    <row r="341" spans="1:10" x14ac:dyDescent="0.2">
      <c r="A341" s="119">
        <f t="shared" si="35"/>
        <v>1660</v>
      </c>
      <c r="B341" s="132">
        <f t="shared" si="37"/>
        <v>66.739999999999981</v>
      </c>
      <c r="C341" s="122">
        <f t="shared" si="38"/>
        <v>509.2700000000001</v>
      </c>
      <c r="F341" s="119">
        <f t="shared" si="39"/>
        <v>160.97509159999998</v>
      </c>
      <c r="G341" s="119">
        <f t="shared" si="40"/>
        <v>66.735091600000032</v>
      </c>
      <c r="H341" s="119">
        <f t="shared" si="41"/>
        <v>509.26509159999978</v>
      </c>
      <c r="I341" s="119">
        <f t="shared" si="36"/>
        <v>66.735091600000032</v>
      </c>
      <c r="J341" s="119">
        <f t="shared" si="36"/>
        <v>509.26509159999978</v>
      </c>
    </row>
    <row r="342" spans="1:10" x14ac:dyDescent="0.2">
      <c r="A342" s="119">
        <f t="shared" si="35"/>
        <v>1665</v>
      </c>
      <c r="B342" s="132">
        <f t="shared" si="37"/>
        <v>64.789999999999935</v>
      </c>
      <c r="C342" s="122">
        <f t="shared" si="38"/>
        <v>507.32000000000005</v>
      </c>
      <c r="F342" s="119">
        <f t="shared" si="39"/>
        <v>160.97509159999998</v>
      </c>
      <c r="G342" s="119">
        <f t="shared" si="40"/>
        <v>64.785091599999987</v>
      </c>
      <c r="H342" s="119">
        <f t="shared" si="41"/>
        <v>507.31509159999996</v>
      </c>
      <c r="I342" s="119">
        <f t="shared" si="36"/>
        <v>64.785091599999987</v>
      </c>
      <c r="J342" s="119">
        <f t="shared" si="36"/>
        <v>507.31509159999996</v>
      </c>
    </row>
    <row r="343" spans="1:10" x14ac:dyDescent="0.2">
      <c r="A343" s="119">
        <f t="shared" si="35"/>
        <v>1670</v>
      </c>
      <c r="B343" s="132">
        <f t="shared" si="37"/>
        <v>62.83999999999989</v>
      </c>
      <c r="C343" s="122">
        <f t="shared" si="38"/>
        <v>505.37</v>
      </c>
      <c r="F343" s="119">
        <f t="shared" si="39"/>
        <v>160.97509159999998</v>
      </c>
      <c r="G343" s="119">
        <f t="shared" si="40"/>
        <v>62.835091599999942</v>
      </c>
      <c r="H343" s="119">
        <f t="shared" si="41"/>
        <v>505.36509159999969</v>
      </c>
      <c r="I343" s="119">
        <f t="shared" si="36"/>
        <v>62.835091599999942</v>
      </c>
      <c r="J343" s="119">
        <f t="shared" si="36"/>
        <v>505.36509159999969</v>
      </c>
    </row>
    <row r="344" spans="1:10" x14ac:dyDescent="0.2">
      <c r="A344" s="119">
        <f t="shared" si="35"/>
        <v>1675</v>
      </c>
      <c r="B344" s="132">
        <f t="shared" si="37"/>
        <v>60.889999999999958</v>
      </c>
      <c r="C344" s="122">
        <f t="shared" si="38"/>
        <v>503.42000000000007</v>
      </c>
      <c r="F344" s="119">
        <f t="shared" si="39"/>
        <v>160.97509159999998</v>
      </c>
      <c r="G344" s="119">
        <f t="shared" si="40"/>
        <v>60.885091599999896</v>
      </c>
      <c r="H344" s="119">
        <f t="shared" si="41"/>
        <v>503.41509159999987</v>
      </c>
      <c r="I344" s="119">
        <f t="shared" si="36"/>
        <v>60.885091599999896</v>
      </c>
      <c r="J344" s="119">
        <f t="shared" si="36"/>
        <v>503.41509159999987</v>
      </c>
    </row>
    <row r="345" spans="1:10" x14ac:dyDescent="0.2">
      <c r="A345" s="119">
        <f t="shared" si="35"/>
        <v>1680</v>
      </c>
      <c r="B345" s="132">
        <f t="shared" si="37"/>
        <v>58.939999999999912</v>
      </c>
      <c r="C345" s="122">
        <f t="shared" si="38"/>
        <v>501.47</v>
      </c>
      <c r="F345" s="119">
        <f t="shared" si="39"/>
        <v>160.97509159999998</v>
      </c>
      <c r="G345" s="119">
        <f t="shared" si="40"/>
        <v>58.935091600000078</v>
      </c>
      <c r="H345" s="119">
        <f t="shared" si="41"/>
        <v>501.46509160000005</v>
      </c>
      <c r="I345" s="119">
        <f t="shared" si="36"/>
        <v>58.935091600000078</v>
      </c>
      <c r="J345" s="119">
        <f t="shared" si="36"/>
        <v>501.46509160000005</v>
      </c>
    </row>
    <row r="346" spans="1:10" x14ac:dyDescent="0.2">
      <c r="A346" s="119">
        <f t="shared" si="35"/>
        <v>1685</v>
      </c>
      <c r="B346" s="132">
        <f t="shared" si="37"/>
        <v>56.989999999999981</v>
      </c>
      <c r="C346" s="122">
        <f t="shared" si="38"/>
        <v>499.5200000000001</v>
      </c>
      <c r="F346" s="119">
        <f t="shared" si="39"/>
        <v>160.97509159999998</v>
      </c>
      <c r="G346" s="119">
        <f t="shared" si="40"/>
        <v>56.985091599999805</v>
      </c>
      <c r="H346" s="119">
        <f t="shared" si="41"/>
        <v>499.51509159999978</v>
      </c>
      <c r="I346" s="119">
        <f t="shared" si="36"/>
        <v>56.985091599999805</v>
      </c>
      <c r="J346" s="119">
        <f t="shared" si="36"/>
        <v>499.51509159999978</v>
      </c>
    </row>
    <row r="347" spans="1:10" x14ac:dyDescent="0.2">
      <c r="A347" s="119">
        <f t="shared" ref="A347:A410" si="42">A346+5</f>
        <v>1690</v>
      </c>
      <c r="B347" s="132">
        <f t="shared" si="37"/>
        <v>55.039999999999935</v>
      </c>
      <c r="C347" s="122">
        <f t="shared" si="38"/>
        <v>497.57000000000005</v>
      </c>
      <c r="F347" s="119">
        <f t="shared" si="39"/>
        <v>160.97509159999998</v>
      </c>
      <c r="G347" s="119">
        <f t="shared" si="40"/>
        <v>55.035091599999987</v>
      </c>
      <c r="H347" s="119">
        <f t="shared" si="41"/>
        <v>497.56509159999996</v>
      </c>
      <c r="I347" s="119">
        <f t="shared" si="36"/>
        <v>55.035091599999987</v>
      </c>
      <c r="J347" s="119">
        <f t="shared" si="36"/>
        <v>497.56509159999996</v>
      </c>
    </row>
    <row r="348" spans="1:10" x14ac:dyDescent="0.2">
      <c r="A348" s="119">
        <f t="shared" si="42"/>
        <v>1695</v>
      </c>
      <c r="B348" s="132">
        <f t="shared" si="37"/>
        <v>53.08999999999989</v>
      </c>
      <c r="C348" s="122">
        <f t="shared" si="38"/>
        <v>495.62</v>
      </c>
      <c r="F348" s="119">
        <f t="shared" si="39"/>
        <v>160.97509159999998</v>
      </c>
      <c r="G348" s="119">
        <f t="shared" si="40"/>
        <v>53.085091600000169</v>
      </c>
      <c r="H348" s="119">
        <f t="shared" si="41"/>
        <v>495.61509160000014</v>
      </c>
      <c r="I348" s="119">
        <f t="shared" si="36"/>
        <v>53.085091600000169</v>
      </c>
      <c r="J348" s="119">
        <f t="shared" si="36"/>
        <v>495.61509160000014</v>
      </c>
    </row>
    <row r="349" spans="1:10" x14ac:dyDescent="0.2">
      <c r="A349" s="119">
        <f t="shared" si="42"/>
        <v>1700</v>
      </c>
      <c r="B349" s="132">
        <f t="shared" si="37"/>
        <v>51.139999999999958</v>
      </c>
      <c r="C349" s="122">
        <f t="shared" si="38"/>
        <v>493.67000000000007</v>
      </c>
      <c r="F349" s="119">
        <f t="shared" si="39"/>
        <v>160.97509159999998</v>
      </c>
      <c r="G349" s="119">
        <f t="shared" si="40"/>
        <v>51.135091599999896</v>
      </c>
      <c r="H349" s="119">
        <f t="shared" si="41"/>
        <v>493.66509159999987</v>
      </c>
      <c r="I349" s="119">
        <f t="shared" si="36"/>
        <v>51.135091599999896</v>
      </c>
      <c r="J349" s="119">
        <f t="shared" si="36"/>
        <v>493.66509159999987</v>
      </c>
    </row>
    <row r="350" spans="1:10" x14ac:dyDescent="0.2">
      <c r="A350" s="119">
        <f t="shared" si="42"/>
        <v>1705</v>
      </c>
      <c r="B350" s="132">
        <f t="shared" si="37"/>
        <v>49.189999999999912</v>
      </c>
      <c r="C350" s="122">
        <f t="shared" si="38"/>
        <v>491.72</v>
      </c>
      <c r="F350" s="119">
        <f t="shared" si="39"/>
        <v>160.97509159999998</v>
      </c>
      <c r="G350" s="119">
        <f t="shared" si="40"/>
        <v>49.185091600000078</v>
      </c>
      <c r="H350" s="119">
        <f t="shared" si="41"/>
        <v>491.71509160000005</v>
      </c>
      <c r="I350" s="119">
        <f t="shared" si="36"/>
        <v>49.185091600000078</v>
      </c>
      <c r="J350" s="119">
        <f t="shared" si="36"/>
        <v>491.71509160000005</v>
      </c>
    </row>
    <row r="351" spans="1:10" x14ac:dyDescent="0.2">
      <c r="A351" s="119">
        <f t="shared" si="42"/>
        <v>1710</v>
      </c>
      <c r="B351" s="132">
        <f t="shared" si="37"/>
        <v>47.239999999999981</v>
      </c>
      <c r="C351" s="122">
        <f t="shared" si="38"/>
        <v>489.7700000000001</v>
      </c>
      <c r="F351" s="119">
        <f t="shared" si="39"/>
        <v>160.97509159999998</v>
      </c>
      <c r="G351" s="119">
        <f t="shared" si="40"/>
        <v>47.235091599999805</v>
      </c>
      <c r="H351" s="119">
        <f t="shared" si="41"/>
        <v>489.76509159999978</v>
      </c>
      <c r="I351" s="119">
        <f t="shared" si="36"/>
        <v>47.235091599999805</v>
      </c>
      <c r="J351" s="119">
        <f t="shared" si="36"/>
        <v>489.76509159999978</v>
      </c>
    </row>
    <row r="352" spans="1:10" x14ac:dyDescent="0.2">
      <c r="A352" s="119">
        <f t="shared" si="42"/>
        <v>1715</v>
      </c>
      <c r="B352" s="132">
        <f t="shared" si="37"/>
        <v>45.289999999999935</v>
      </c>
      <c r="C352" s="122">
        <f t="shared" si="38"/>
        <v>487.82000000000005</v>
      </c>
      <c r="F352" s="119">
        <f t="shared" si="39"/>
        <v>160.97509159999998</v>
      </c>
      <c r="G352" s="119">
        <f t="shared" si="40"/>
        <v>45.285091599999987</v>
      </c>
      <c r="H352" s="119">
        <f t="shared" si="41"/>
        <v>487.81509159999996</v>
      </c>
      <c r="I352" s="119">
        <f t="shared" si="36"/>
        <v>45.285091599999987</v>
      </c>
      <c r="J352" s="119">
        <f t="shared" si="36"/>
        <v>487.81509159999996</v>
      </c>
    </row>
    <row r="353" spans="1:12" x14ac:dyDescent="0.2">
      <c r="A353" s="119">
        <f t="shared" si="42"/>
        <v>1720</v>
      </c>
      <c r="B353" s="132">
        <f t="shared" si="37"/>
        <v>43.33999999999989</v>
      </c>
      <c r="C353" s="122">
        <f t="shared" si="38"/>
        <v>485.87</v>
      </c>
      <c r="F353" s="119">
        <f t="shared" si="39"/>
        <v>160.97509159999998</v>
      </c>
      <c r="G353" s="119">
        <f t="shared" si="40"/>
        <v>43.335091600000169</v>
      </c>
      <c r="H353" s="119">
        <f t="shared" si="41"/>
        <v>485.86509160000014</v>
      </c>
      <c r="I353" s="119">
        <f t="shared" si="36"/>
        <v>43.335091600000169</v>
      </c>
      <c r="J353" s="119">
        <f t="shared" si="36"/>
        <v>485.86509160000014</v>
      </c>
    </row>
    <row r="354" spans="1:12" x14ac:dyDescent="0.2">
      <c r="A354" s="119">
        <f t="shared" si="42"/>
        <v>1725</v>
      </c>
      <c r="B354" s="132">
        <f t="shared" si="37"/>
        <v>41.389999999999958</v>
      </c>
      <c r="C354" s="122">
        <f t="shared" si="38"/>
        <v>483.92000000000007</v>
      </c>
      <c r="F354" s="119">
        <f t="shared" si="39"/>
        <v>160.97509159999998</v>
      </c>
      <c r="G354" s="119">
        <f t="shared" si="40"/>
        <v>41.385091599999896</v>
      </c>
      <c r="H354" s="119">
        <f t="shared" si="41"/>
        <v>483.91509159999987</v>
      </c>
      <c r="I354" s="119">
        <f t="shared" si="36"/>
        <v>41.385091599999896</v>
      </c>
      <c r="J354" s="119">
        <f t="shared" si="36"/>
        <v>483.91509159999987</v>
      </c>
      <c r="L354" s="133"/>
    </row>
    <row r="355" spans="1:12" x14ac:dyDescent="0.2">
      <c r="A355" s="119">
        <f t="shared" si="42"/>
        <v>1730</v>
      </c>
      <c r="B355" s="132">
        <f t="shared" si="37"/>
        <v>39.439999999999912</v>
      </c>
      <c r="C355" s="122">
        <f t="shared" si="38"/>
        <v>481.97</v>
      </c>
      <c r="F355" s="119">
        <f t="shared" si="39"/>
        <v>160.97509159999998</v>
      </c>
      <c r="G355" s="119">
        <f t="shared" si="40"/>
        <v>39.435091600000078</v>
      </c>
      <c r="H355" s="119">
        <f t="shared" si="41"/>
        <v>481.9650915999996</v>
      </c>
      <c r="I355" s="119">
        <f t="shared" si="36"/>
        <v>39.435091600000078</v>
      </c>
      <c r="J355" s="119">
        <f t="shared" si="36"/>
        <v>481.9650915999996</v>
      </c>
    </row>
    <row r="356" spans="1:12" x14ac:dyDescent="0.2">
      <c r="A356" s="119">
        <f t="shared" si="42"/>
        <v>1735</v>
      </c>
      <c r="B356" s="132">
        <f t="shared" si="37"/>
        <v>37.489999999999981</v>
      </c>
      <c r="C356" s="122">
        <f t="shared" si="38"/>
        <v>480.0200000000001</v>
      </c>
      <c r="F356" s="119">
        <f t="shared" si="39"/>
        <v>160.97509159999998</v>
      </c>
      <c r="G356" s="119">
        <f t="shared" si="40"/>
        <v>37.485091599999805</v>
      </c>
      <c r="H356" s="119">
        <f t="shared" si="41"/>
        <v>480.01509159999978</v>
      </c>
      <c r="I356" s="119">
        <f t="shared" si="36"/>
        <v>37.485091599999805</v>
      </c>
      <c r="J356" s="119">
        <f t="shared" si="36"/>
        <v>480.01509159999978</v>
      </c>
    </row>
    <row r="357" spans="1:12" x14ac:dyDescent="0.2">
      <c r="A357" s="119">
        <f t="shared" si="42"/>
        <v>1740</v>
      </c>
      <c r="B357" s="132">
        <f t="shared" si="37"/>
        <v>35.539999999999935</v>
      </c>
      <c r="C357" s="122">
        <f t="shared" si="38"/>
        <v>478.07000000000005</v>
      </c>
      <c r="F357" s="119">
        <f t="shared" si="39"/>
        <v>160.97509159999998</v>
      </c>
      <c r="G357" s="119">
        <f t="shared" si="40"/>
        <v>35.535091599999987</v>
      </c>
      <c r="H357" s="119">
        <f t="shared" si="41"/>
        <v>478.06509159999996</v>
      </c>
      <c r="I357" s="119">
        <f t="shared" si="36"/>
        <v>35.535091599999987</v>
      </c>
      <c r="J357" s="119">
        <f t="shared" si="36"/>
        <v>478.06509159999996</v>
      </c>
    </row>
    <row r="358" spans="1:12" x14ac:dyDescent="0.2">
      <c r="A358" s="119">
        <f t="shared" si="42"/>
        <v>1745</v>
      </c>
      <c r="B358" s="132">
        <f t="shared" si="37"/>
        <v>33.58999999999989</v>
      </c>
      <c r="C358" s="122">
        <f t="shared" si="38"/>
        <v>476.12</v>
      </c>
      <c r="F358" s="119">
        <f t="shared" si="39"/>
        <v>160.97509159999998</v>
      </c>
      <c r="G358" s="119">
        <f t="shared" si="40"/>
        <v>33.585091600000169</v>
      </c>
      <c r="H358" s="119">
        <f t="shared" si="41"/>
        <v>476.11509160000014</v>
      </c>
      <c r="I358" s="119">
        <f t="shared" si="36"/>
        <v>33.585091600000169</v>
      </c>
      <c r="J358" s="119">
        <f t="shared" si="36"/>
        <v>476.11509160000014</v>
      </c>
    </row>
    <row r="359" spans="1:12" x14ac:dyDescent="0.2">
      <c r="A359" s="119">
        <f t="shared" si="42"/>
        <v>1750</v>
      </c>
      <c r="B359" s="132">
        <f t="shared" si="37"/>
        <v>31.639999999999958</v>
      </c>
      <c r="C359" s="122">
        <f t="shared" si="38"/>
        <v>474.17000000000007</v>
      </c>
      <c r="F359" s="119">
        <f t="shared" si="39"/>
        <v>160.97509159999998</v>
      </c>
      <c r="G359" s="119">
        <f t="shared" si="40"/>
        <v>31.635091599999896</v>
      </c>
      <c r="H359" s="119">
        <f t="shared" si="41"/>
        <v>474.16509159999987</v>
      </c>
      <c r="I359" s="119">
        <f t="shared" si="36"/>
        <v>31.635091599999896</v>
      </c>
      <c r="J359" s="119">
        <f t="shared" si="36"/>
        <v>474.16509159999987</v>
      </c>
    </row>
    <row r="360" spans="1:12" x14ac:dyDescent="0.2">
      <c r="A360" s="119">
        <f t="shared" si="42"/>
        <v>1755</v>
      </c>
      <c r="B360" s="132">
        <f t="shared" si="37"/>
        <v>29.689999999999912</v>
      </c>
      <c r="C360" s="122">
        <f t="shared" si="38"/>
        <v>472.22</v>
      </c>
      <c r="F360" s="119">
        <f t="shared" si="39"/>
        <v>160.97509159999998</v>
      </c>
      <c r="G360" s="119">
        <f t="shared" si="40"/>
        <v>29.685091600000078</v>
      </c>
      <c r="H360" s="119">
        <f t="shared" si="41"/>
        <v>472.2150915999996</v>
      </c>
      <c r="I360" s="119">
        <f t="shared" si="36"/>
        <v>29.685091600000078</v>
      </c>
      <c r="J360" s="119">
        <f t="shared" si="36"/>
        <v>472.2150915999996</v>
      </c>
    </row>
    <row r="361" spans="1:12" x14ac:dyDescent="0.2">
      <c r="A361" s="119">
        <f t="shared" si="42"/>
        <v>1760</v>
      </c>
      <c r="B361" s="132">
        <f t="shared" si="37"/>
        <v>27.739999999999981</v>
      </c>
      <c r="C361" s="122">
        <f t="shared" si="38"/>
        <v>470.2700000000001</v>
      </c>
      <c r="F361" s="119">
        <f t="shared" si="39"/>
        <v>160.97509159999998</v>
      </c>
      <c r="G361" s="119">
        <f t="shared" si="40"/>
        <v>27.735091599999805</v>
      </c>
      <c r="H361" s="119">
        <f t="shared" si="41"/>
        <v>470.26509159999978</v>
      </c>
      <c r="I361" s="119">
        <f t="shared" si="36"/>
        <v>27.735091599999805</v>
      </c>
      <c r="J361" s="119">
        <f t="shared" si="36"/>
        <v>470.26509159999978</v>
      </c>
    </row>
    <row r="362" spans="1:12" x14ac:dyDescent="0.2">
      <c r="A362" s="119">
        <f t="shared" si="42"/>
        <v>1765</v>
      </c>
      <c r="B362" s="132">
        <f t="shared" si="37"/>
        <v>25.789999999999935</v>
      </c>
      <c r="C362" s="122">
        <f t="shared" si="38"/>
        <v>468.32000000000005</v>
      </c>
      <c r="F362" s="119">
        <f t="shared" si="39"/>
        <v>160.97509159999998</v>
      </c>
      <c r="G362" s="119">
        <f t="shared" si="40"/>
        <v>25.785091599999987</v>
      </c>
      <c r="H362" s="119">
        <f t="shared" si="41"/>
        <v>468.31509159999996</v>
      </c>
      <c r="I362" s="119">
        <f t="shared" si="36"/>
        <v>25.785091599999987</v>
      </c>
      <c r="J362" s="119">
        <f t="shared" si="36"/>
        <v>468.31509159999996</v>
      </c>
    </row>
    <row r="363" spans="1:12" x14ac:dyDescent="0.2">
      <c r="A363" s="119">
        <f t="shared" si="42"/>
        <v>1770</v>
      </c>
      <c r="B363" s="132">
        <f t="shared" si="37"/>
        <v>23.83999999999989</v>
      </c>
      <c r="C363" s="122">
        <f t="shared" si="38"/>
        <v>466.37</v>
      </c>
      <c r="F363" s="119">
        <f t="shared" si="39"/>
        <v>160.97509159999998</v>
      </c>
      <c r="G363" s="119">
        <f t="shared" si="40"/>
        <v>23.835091600000169</v>
      </c>
      <c r="H363" s="119">
        <f t="shared" si="41"/>
        <v>466.36509160000014</v>
      </c>
      <c r="I363" s="119">
        <f t="shared" si="36"/>
        <v>23.835091600000169</v>
      </c>
      <c r="J363" s="119">
        <f t="shared" si="36"/>
        <v>466.36509160000014</v>
      </c>
    </row>
    <row r="364" spans="1:12" x14ac:dyDescent="0.2">
      <c r="A364" s="119">
        <f t="shared" si="42"/>
        <v>1775</v>
      </c>
      <c r="B364" s="132">
        <f t="shared" si="37"/>
        <v>21.889999999999958</v>
      </c>
      <c r="C364" s="122">
        <f t="shared" si="38"/>
        <v>464.42000000000007</v>
      </c>
      <c r="F364" s="119">
        <f t="shared" si="39"/>
        <v>160.97509159999998</v>
      </c>
      <c r="G364" s="119">
        <f t="shared" si="40"/>
        <v>21.885091599999896</v>
      </c>
      <c r="H364" s="119">
        <f t="shared" si="41"/>
        <v>464.41509159999987</v>
      </c>
      <c r="I364" s="119">
        <f t="shared" si="36"/>
        <v>21.885091599999896</v>
      </c>
      <c r="J364" s="119">
        <f t="shared" si="36"/>
        <v>464.41509159999987</v>
      </c>
    </row>
    <row r="365" spans="1:12" x14ac:dyDescent="0.2">
      <c r="A365" s="119">
        <f>A364+5</f>
        <v>1780</v>
      </c>
      <c r="B365" s="132">
        <f t="shared" si="37"/>
        <v>19.939999999999912</v>
      </c>
      <c r="C365" s="122">
        <f t="shared" si="38"/>
        <v>462.47</v>
      </c>
      <c r="F365" s="119">
        <f>(A365&gt;$E$4)*(A365&lt;$E$5)*(A365-$E$4)/($E$5-$E$4)*$J$2+(A365&gt;=$E$5)*$J$2</f>
        <v>160.97509159999998</v>
      </c>
      <c r="G365" s="119">
        <f>MAX(0,$B$2+0.61*A365+F365-MAX($B$2,A365))</f>
        <v>19.935091600000078</v>
      </c>
      <c r="H365" s="119">
        <f>MAX(0,$C$2+0.61*A365+F365-MAX($C$2,A365))</f>
        <v>462.4650915999996</v>
      </c>
      <c r="I365" s="119">
        <f t="shared" si="36"/>
        <v>19.935091600000078</v>
      </c>
      <c r="J365" s="119">
        <f t="shared" si="36"/>
        <v>462.4650915999996</v>
      </c>
    </row>
    <row r="366" spans="1:12" x14ac:dyDescent="0.2">
      <c r="A366" s="119">
        <f>A365+5</f>
        <v>1785</v>
      </c>
      <c r="B366" s="132">
        <f t="shared" si="37"/>
        <v>17.989999999999981</v>
      </c>
      <c r="C366" s="122">
        <f t="shared" si="38"/>
        <v>460.5200000000001</v>
      </c>
      <c r="F366" s="119">
        <f>(A366&gt;$E$4)*(A366&lt;$E$5)*(A366-$E$4)/($E$5-$E$4)*$J$2+(A366&gt;=$E$5)*$J$2</f>
        <v>160.97509159999998</v>
      </c>
      <c r="G366" s="119">
        <f>MAX(0,$B$2+0.61*A366+F366-MAX($B$2,A366))</f>
        <v>17.985091599999805</v>
      </c>
      <c r="H366" s="119">
        <f>MAX(0,$C$2+0.61*A366+F366-MAX($C$2,A366))</f>
        <v>460.51509159999978</v>
      </c>
      <c r="I366" s="119">
        <f t="shared" si="36"/>
        <v>17.985091599999805</v>
      </c>
      <c r="J366" s="119">
        <f t="shared" si="36"/>
        <v>460.51509159999978</v>
      </c>
    </row>
    <row r="367" spans="1:12" x14ac:dyDescent="0.2">
      <c r="A367" s="119">
        <f>A366+5</f>
        <v>1790</v>
      </c>
      <c r="B367" s="132">
        <f t="shared" si="37"/>
        <v>16.039999999999935</v>
      </c>
      <c r="C367" s="122">
        <f t="shared" si="38"/>
        <v>458.57000000000005</v>
      </c>
      <c r="F367" s="119">
        <f t="shared" si="39"/>
        <v>160.97509159999998</v>
      </c>
      <c r="G367" s="119">
        <f t="shared" si="40"/>
        <v>16.035091599999987</v>
      </c>
      <c r="H367" s="119">
        <f t="shared" si="41"/>
        <v>458.56509159999996</v>
      </c>
      <c r="I367" s="119">
        <f t="shared" si="36"/>
        <v>16.035091599999987</v>
      </c>
      <c r="J367" s="119">
        <f t="shared" si="36"/>
        <v>458.56509159999996</v>
      </c>
      <c r="L367" s="134">
        <v>1539.42</v>
      </c>
    </row>
    <row r="368" spans="1:12" x14ac:dyDescent="0.2">
      <c r="A368" s="119">
        <f t="shared" si="42"/>
        <v>1795</v>
      </c>
      <c r="B368" s="132">
        <f t="shared" si="37"/>
        <v>14.08999999999989</v>
      </c>
      <c r="C368" s="122">
        <f t="shared" si="38"/>
        <v>456.62</v>
      </c>
      <c r="F368" s="119">
        <f t="shared" si="39"/>
        <v>160.97509159999998</v>
      </c>
      <c r="G368" s="119">
        <f t="shared" si="40"/>
        <v>14.085091600000169</v>
      </c>
      <c r="H368" s="119">
        <f t="shared" si="41"/>
        <v>456.61509160000014</v>
      </c>
      <c r="I368" s="119">
        <f t="shared" si="36"/>
        <v>0</v>
      </c>
      <c r="J368" s="119">
        <f t="shared" si="36"/>
        <v>456.61509160000014</v>
      </c>
    </row>
    <row r="369" spans="1:12" x14ac:dyDescent="0.2">
      <c r="A369" s="119">
        <f t="shared" si="42"/>
        <v>1800</v>
      </c>
      <c r="B369" s="132">
        <f t="shared" si="37"/>
        <v>12.139999999999958</v>
      </c>
      <c r="C369" s="122">
        <f t="shared" si="38"/>
        <v>454.67000000000007</v>
      </c>
      <c r="F369" s="119">
        <f t="shared" si="39"/>
        <v>160.97509159999998</v>
      </c>
      <c r="G369" s="119">
        <f t="shared" si="40"/>
        <v>12.135091599999896</v>
      </c>
      <c r="H369" s="119">
        <f t="shared" si="41"/>
        <v>454.66509159999987</v>
      </c>
      <c r="I369" s="119">
        <f t="shared" si="36"/>
        <v>0</v>
      </c>
      <c r="J369" s="119">
        <f t="shared" si="36"/>
        <v>454.66509159999987</v>
      </c>
      <c r="L369" s="119">
        <v>1219</v>
      </c>
    </row>
    <row r="370" spans="1:12" x14ac:dyDescent="0.2">
      <c r="A370" s="119">
        <f t="shared" si="42"/>
        <v>1805</v>
      </c>
      <c r="B370" s="132">
        <f t="shared" si="37"/>
        <v>10.189999999999912</v>
      </c>
      <c r="C370" s="122">
        <f t="shared" si="38"/>
        <v>452.72</v>
      </c>
      <c r="F370" s="119">
        <f t="shared" si="39"/>
        <v>160.97509159999998</v>
      </c>
      <c r="G370" s="119">
        <f t="shared" si="40"/>
        <v>10.185091600000078</v>
      </c>
      <c r="H370" s="119">
        <f t="shared" si="41"/>
        <v>452.7150915999996</v>
      </c>
      <c r="I370" s="119">
        <f t="shared" si="36"/>
        <v>0</v>
      </c>
      <c r="J370" s="119">
        <f t="shared" si="36"/>
        <v>452.7150915999996</v>
      </c>
      <c r="L370" s="135">
        <f>A367/L369*100</f>
        <v>146.8416735028712</v>
      </c>
    </row>
    <row r="371" spans="1:12" x14ac:dyDescent="0.2">
      <c r="A371" s="119">
        <f t="shared" si="42"/>
        <v>1810</v>
      </c>
      <c r="B371" s="132">
        <f t="shared" si="37"/>
        <v>8.2399999999999807</v>
      </c>
      <c r="C371" s="122">
        <f t="shared" si="38"/>
        <v>450.7700000000001</v>
      </c>
      <c r="F371" s="119">
        <f t="shared" si="39"/>
        <v>160.97509159999998</v>
      </c>
      <c r="G371" s="119">
        <f t="shared" si="40"/>
        <v>8.2350915999998051</v>
      </c>
      <c r="H371" s="119">
        <f t="shared" si="41"/>
        <v>450.76509159999978</v>
      </c>
      <c r="I371" s="119">
        <f t="shared" si="36"/>
        <v>0</v>
      </c>
      <c r="J371" s="119">
        <f t="shared" si="36"/>
        <v>450.76509159999978</v>
      </c>
    </row>
    <row r="372" spans="1:12" x14ac:dyDescent="0.2">
      <c r="A372" s="119">
        <f t="shared" si="42"/>
        <v>1815</v>
      </c>
      <c r="B372" s="132">
        <f t="shared" si="37"/>
        <v>6.2899999999999352</v>
      </c>
      <c r="C372" s="122">
        <f t="shared" si="38"/>
        <v>448.82000000000005</v>
      </c>
      <c r="F372" s="119">
        <f t="shared" si="39"/>
        <v>160.97509159999998</v>
      </c>
      <c r="G372" s="119">
        <f t="shared" si="40"/>
        <v>6.285091599999987</v>
      </c>
      <c r="H372" s="119">
        <f t="shared" si="41"/>
        <v>448.81509159999996</v>
      </c>
      <c r="I372" s="119">
        <f t="shared" si="36"/>
        <v>0</v>
      </c>
      <c r="J372" s="119">
        <f t="shared" si="36"/>
        <v>448.81509159999996</v>
      </c>
      <c r="L372" s="133">
        <f>2925/L369</f>
        <v>2.3995077932731745</v>
      </c>
    </row>
    <row r="373" spans="1:12" x14ac:dyDescent="0.2">
      <c r="A373" s="119">
        <f t="shared" si="42"/>
        <v>1820</v>
      </c>
      <c r="B373" s="132">
        <f t="shared" si="37"/>
        <v>4.3399999999998897</v>
      </c>
      <c r="C373" s="122">
        <f t="shared" si="38"/>
        <v>446.87</v>
      </c>
      <c r="F373" s="119">
        <f t="shared" si="39"/>
        <v>160.97509159999998</v>
      </c>
      <c r="G373" s="119">
        <f t="shared" si="40"/>
        <v>4.3350916000001689</v>
      </c>
      <c r="H373" s="119">
        <f t="shared" si="41"/>
        <v>446.86509160000014</v>
      </c>
      <c r="I373" s="119">
        <f t="shared" si="36"/>
        <v>0</v>
      </c>
      <c r="J373" s="119">
        <f t="shared" si="36"/>
        <v>446.86509160000014</v>
      </c>
    </row>
    <row r="374" spans="1:12" x14ac:dyDescent="0.2">
      <c r="A374" s="119">
        <f t="shared" si="42"/>
        <v>1825</v>
      </c>
      <c r="B374" s="132">
        <f t="shared" si="37"/>
        <v>2.3899999999999579</v>
      </c>
      <c r="C374" s="122">
        <f t="shared" si="38"/>
        <v>444.92000000000007</v>
      </c>
      <c r="F374" s="119">
        <f t="shared" si="39"/>
        <v>160.97509159999998</v>
      </c>
      <c r="G374" s="119">
        <f t="shared" si="40"/>
        <v>2.3850915999998961</v>
      </c>
      <c r="H374" s="119">
        <f t="shared" si="41"/>
        <v>444.91509159999987</v>
      </c>
      <c r="I374" s="119">
        <f t="shared" si="36"/>
        <v>0</v>
      </c>
      <c r="J374" s="119">
        <f t="shared" si="36"/>
        <v>444.91509159999987</v>
      </c>
    </row>
    <row r="375" spans="1:12" x14ac:dyDescent="0.2">
      <c r="A375" s="119">
        <f t="shared" si="42"/>
        <v>1830</v>
      </c>
      <c r="B375" s="132">
        <f t="shared" si="37"/>
        <v>0.43999999999991246</v>
      </c>
      <c r="C375" s="122">
        <f t="shared" si="38"/>
        <v>442.97</v>
      </c>
      <c r="F375" s="119">
        <f t="shared" si="39"/>
        <v>160.97509159999998</v>
      </c>
      <c r="G375" s="119">
        <f t="shared" si="40"/>
        <v>0.43509160000007796</v>
      </c>
      <c r="H375" s="119">
        <f t="shared" si="41"/>
        <v>442.9650915999996</v>
      </c>
      <c r="I375" s="119">
        <f t="shared" si="36"/>
        <v>0</v>
      </c>
      <c r="J375" s="119">
        <f t="shared" si="36"/>
        <v>442.9650915999996</v>
      </c>
    </row>
    <row r="376" spans="1:12" x14ac:dyDescent="0.2">
      <c r="A376" s="119">
        <f t="shared" si="42"/>
        <v>1835</v>
      </c>
      <c r="B376" s="132">
        <f t="shared" ref="B376:B393" si="43">MAX(0,IF((A376+$B$5+$B$4)&lt;$B$2,0.61*A376,$B$2-0.39*A376-$B$4-$B$5)+MAX(0,IF(A376&lt;$E$4,0,IF(A376&lt;$E$5,160.49*(A376-$E$4)/($E$5-$E$4),IF(A376&lt;$E$3,160.49,160.49)))))</f>
        <v>0</v>
      </c>
      <c r="C376" s="122">
        <f t="shared" si="38"/>
        <v>441.0200000000001</v>
      </c>
      <c r="F376" s="119">
        <f t="shared" si="39"/>
        <v>160.97509159999998</v>
      </c>
      <c r="G376" s="119">
        <f t="shared" si="40"/>
        <v>0</v>
      </c>
      <c r="H376" s="119">
        <f t="shared" si="41"/>
        <v>441.01509159999978</v>
      </c>
      <c r="I376" s="119">
        <f t="shared" si="36"/>
        <v>0</v>
      </c>
      <c r="J376" s="119">
        <f t="shared" si="36"/>
        <v>441.01509159999978</v>
      </c>
    </row>
    <row r="377" spans="1:12" x14ac:dyDescent="0.2">
      <c r="A377" s="119">
        <f t="shared" si="42"/>
        <v>1840</v>
      </c>
      <c r="B377" s="132">
        <f t="shared" si="43"/>
        <v>0</v>
      </c>
      <c r="C377" s="122">
        <f t="shared" si="38"/>
        <v>439.07000000000005</v>
      </c>
      <c r="F377" s="119">
        <f t="shared" si="39"/>
        <v>160.97509159999998</v>
      </c>
      <c r="G377" s="119">
        <f t="shared" si="40"/>
        <v>0</v>
      </c>
      <c r="H377" s="119">
        <f t="shared" si="41"/>
        <v>439.06509159999996</v>
      </c>
      <c r="I377" s="119">
        <f t="shared" si="36"/>
        <v>0</v>
      </c>
      <c r="J377" s="119">
        <f t="shared" si="36"/>
        <v>439.06509159999996</v>
      </c>
    </row>
    <row r="378" spans="1:12" x14ac:dyDescent="0.2">
      <c r="A378" s="119">
        <f t="shared" si="42"/>
        <v>1845</v>
      </c>
      <c r="B378" s="132">
        <f t="shared" si="43"/>
        <v>0</v>
      </c>
      <c r="C378" s="122">
        <f t="shared" si="38"/>
        <v>437.12</v>
      </c>
      <c r="F378" s="119">
        <f t="shared" si="39"/>
        <v>160.97509159999998</v>
      </c>
      <c r="G378" s="119">
        <f t="shared" si="40"/>
        <v>0</v>
      </c>
      <c r="H378" s="119">
        <f t="shared" si="41"/>
        <v>437.11509160000014</v>
      </c>
      <c r="I378" s="119">
        <f t="shared" si="36"/>
        <v>0</v>
      </c>
      <c r="J378" s="119">
        <f t="shared" si="36"/>
        <v>437.11509160000014</v>
      </c>
    </row>
    <row r="379" spans="1:12" x14ac:dyDescent="0.2">
      <c r="A379" s="119">
        <f t="shared" si="42"/>
        <v>1850</v>
      </c>
      <c r="B379" s="132">
        <f t="shared" si="43"/>
        <v>0</v>
      </c>
      <c r="C379" s="122">
        <f t="shared" si="38"/>
        <v>435.17000000000007</v>
      </c>
      <c r="F379" s="119">
        <f t="shared" si="39"/>
        <v>160.97509159999998</v>
      </c>
      <c r="G379" s="119">
        <f t="shared" si="40"/>
        <v>0</v>
      </c>
      <c r="H379" s="119">
        <f t="shared" si="41"/>
        <v>435.16509159999987</v>
      </c>
      <c r="I379" s="119">
        <f t="shared" si="36"/>
        <v>0</v>
      </c>
      <c r="J379" s="119">
        <f t="shared" si="36"/>
        <v>435.16509159999987</v>
      </c>
    </row>
    <row r="380" spans="1:12" x14ac:dyDescent="0.2">
      <c r="A380" s="119">
        <f t="shared" si="42"/>
        <v>1855</v>
      </c>
      <c r="B380" s="132">
        <f t="shared" si="43"/>
        <v>0</v>
      </c>
      <c r="C380" s="122">
        <f t="shared" si="38"/>
        <v>433.22</v>
      </c>
      <c r="F380" s="119">
        <f t="shared" si="39"/>
        <v>160.97509159999998</v>
      </c>
      <c r="G380" s="119">
        <f t="shared" si="40"/>
        <v>0</v>
      </c>
      <c r="H380" s="119">
        <f t="shared" si="41"/>
        <v>433.2150915999996</v>
      </c>
      <c r="I380" s="119">
        <f t="shared" si="36"/>
        <v>0</v>
      </c>
      <c r="J380" s="119">
        <f t="shared" si="36"/>
        <v>433.2150915999996</v>
      </c>
    </row>
    <row r="381" spans="1:12" x14ac:dyDescent="0.2">
      <c r="A381" s="119">
        <f t="shared" si="42"/>
        <v>1860</v>
      </c>
      <c r="B381" s="132">
        <f t="shared" si="43"/>
        <v>0</v>
      </c>
      <c r="C381" s="122">
        <f t="shared" si="38"/>
        <v>431.2700000000001</v>
      </c>
      <c r="F381" s="119">
        <f t="shared" si="39"/>
        <v>160.97509159999998</v>
      </c>
      <c r="G381" s="119">
        <f t="shared" si="40"/>
        <v>0</v>
      </c>
      <c r="H381" s="119">
        <f t="shared" si="41"/>
        <v>431.26509159999978</v>
      </c>
      <c r="I381" s="119">
        <f t="shared" si="36"/>
        <v>0</v>
      </c>
      <c r="J381" s="119">
        <f t="shared" si="36"/>
        <v>431.26509159999978</v>
      </c>
    </row>
    <row r="382" spans="1:12" x14ac:dyDescent="0.2">
      <c r="A382" s="119">
        <f t="shared" si="42"/>
        <v>1865</v>
      </c>
      <c r="B382" s="132">
        <f t="shared" si="43"/>
        <v>0</v>
      </c>
      <c r="C382" s="122">
        <f t="shared" si="38"/>
        <v>429.32000000000005</v>
      </c>
      <c r="F382" s="119">
        <f t="shared" si="39"/>
        <v>160.97509159999998</v>
      </c>
      <c r="G382" s="119">
        <f t="shared" si="40"/>
        <v>0</v>
      </c>
      <c r="H382" s="119">
        <f t="shared" si="41"/>
        <v>429.31509159999996</v>
      </c>
      <c r="I382" s="119">
        <f t="shared" si="36"/>
        <v>0</v>
      </c>
      <c r="J382" s="119">
        <f t="shared" si="36"/>
        <v>429.31509159999996</v>
      </c>
    </row>
    <row r="383" spans="1:12" x14ac:dyDescent="0.2">
      <c r="A383" s="119">
        <f t="shared" si="42"/>
        <v>1870</v>
      </c>
      <c r="B383" s="132">
        <f t="shared" si="43"/>
        <v>0</v>
      </c>
      <c r="C383" s="122">
        <f t="shared" si="38"/>
        <v>427.37</v>
      </c>
      <c r="F383" s="119">
        <f t="shared" si="39"/>
        <v>160.97509159999998</v>
      </c>
      <c r="G383" s="119">
        <f t="shared" si="40"/>
        <v>0</v>
      </c>
      <c r="H383" s="119">
        <f t="shared" si="41"/>
        <v>427.36509160000014</v>
      </c>
      <c r="I383" s="119">
        <f t="shared" si="36"/>
        <v>0</v>
      </c>
      <c r="J383" s="119">
        <f t="shared" si="36"/>
        <v>427.36509160000014</v>
      </c>
    </row>
    <row r="384" spans="1:12" x14ac:dyDescent="0.2">
      <c r="A384" s="119">
        <f t="shared" si="42"/>
        <v>1875</v>
      </c>
      <c r="B384" s="132">
        <f t="shared" si="43"/>
        <v>0</v>
      </c>
      <c r="C384" s="122">
        <f t="shared" si="38"/>
        <v>425.42000000000007</v>
      </c>
      <c r="F384" s="119">
        <f t="shared" si="39"/>
        <v>160.97509159999998</v>
      </c>
      <c r="G384" s="119">
        <f t="shared" si="40"/>
        <v>0</v>
      </c>
      <c r="H384" s="119">
        <f t="shared" si="41"/>
        <v>425.41509159999987</v>
      </c>
      <c r="I384" s="119">
        <f t="shared" si="36"/>
        <v>0</v>
      </c>
      <c r="J384" s="119">
        <f t="shared" si="36"/>
        <v>425.41509159999987</v>
      </c>
    </row>
    <row r="385" spans="1:10" x14ac:dyDescent="0.2">
      <c r="A385" s="119">
        <f t="shared" si="42"/>
        <v>1880</v>
      </c>
      <c r="B385" s="132">
        <f t="shared" si="43"/>
        <v>0</v>
      </c>
      <c r="C385" s="122">
        <f t="shared" si="38"/>
        <v>423.47</v>
      </c>
      <c r="F385" s="119">
        <f t="shared" si="39"/>
        <v>160.97509159999998</v>
      </c>
      <c r="G385" s="119">
        <f t="shared" si="40"/>
        <v>0</v>
      </c>
      <c r="H385" s="119">
        <f t="shared" si="41"/>
        <v>423.4650915999996</v>
      </c>
      <c r="I385" s="119">
        <f t="shared" si="36"/>
        <v>0</v>
      </c>
      <c r="J385" s="119">
        <f t="shared" si="36"/>
        <v>423.4650915999996</v>
      </c>
    </row>
    <row r="386" spans="1:10" x14ac:dyDescent="0.2">
      <c r="A386" s="119">
        <f t="shared" si="42"/>
        <v>1885</v>
      </c>
      <c r="B386" s="132">
        <f t="shared" si="43"/>
        <v>0</v>
      </c>
      <c r="C386" s="122">
        <f t="shared" si="38"/>
        <v>421.5200000000001</v>
      </c>
      <c r="F386" s="119">
        <f t="shared" si="39"/>
        <v>160.97509159999998</v>
      </c>
      <c r="G386" s="119">
        <f t="shared" si="40"/>
        <v>0</v>
      </c>
      <c r="H386" s="119">
        <f t="shared" si="41"/>
        <v>421.51509159999978</v>
      </c>
      <c r="I386" s="119">
        <f t="shared" si="36"/>
        <v>0</v>
      </c>
      <c r="J386" s="119">
        <f t="shared" si="36"/>
        <v>421.51509159999978</v>
      </c>
    </row>
    <row r="387" spans="1:10" x14ac:dyDescent="0.2">
      <c r="A387" s="119">
        <f t="shared" si="42"/>
        <v>1890</v>
      </c>
      <c r="B387" s="132">
        <f t="shared" si="43"/>
        <v>0</v>
      </c>
      <c r="C387" s="122">
        <f t="shared" si="38"/>
        <v>419.57000000000005</v>
      </c>
      <c r="F387" s="119">
        <f t="shared" si="39"/>
        <v>160.97509159999998</v>
      </c>
      <c r="G387" s="119">
        <f t="shared" si="40"/>
        <v>0</v>
      </c>
      <c r="H387" s="119">
        <f t="shared" si="41"/>
        <v>419.56509159999996</v>
      </c>
      <c r="I387" s="119">
        <f t="shared" si="36"/>
        <v>0</v>
      </c>
      <c r="J387" s="119">
        <f t="shared" si="36"/>
        <v>419.56509159999996</v>
      </c>
    </row>
    <row r="388" spans="1:10" x14ac:dyDescent="0.2">
      <c r="A388" s="119">
        <f t="shared" si="42"/>
        <v>1895</v>
      </c>
      <c r="B388" s="132">
        <f t="shared" si="43"/>
        <v>0</v>
      </c>
      <c r="C388" s="122">
        <f t="shared" si="38"/>
        <v>417.62</v>
      </c>
      <c r="F388" s="119">
        <f t="shared" si="39"/>
        <v>160.97509159999998</v>
      </c>
      <c r="G388" s="119">
        <f t="shared" si="40"/>
        <v>0</v>
      </c>
      <c r="H388" s="119">
        <f t="shared" si="41"/>
        <v>417.61509160000014</v>
      </c>
      <c r="I388" s="119">
        <f t="shared" ref="I388:J451" si="44">G388*(G388&gt;$J$6)</f>
        <v>0</v>
      </c>
      <c r="J388" s="119">
        <f t="shared" si="44"/>
        <v>417.61509160000014</v>
      </c>
    </row>
    <row r="389" spans="1:10" x14ac:dyDescent="0.2">
      <c r="A389" s="119">
        <f t="shared" si="42"/>
        <v>1900</v>
      </c>
      <c r="B389" s="132">
        <f t="shared" si="43"/>
        <v>0</v>
      </c>
      <c r="C389" s="122">
        <f t="shared" si="38"/>
        <v>415.67000000000007</v>
      </c>
      <c r="F389" s="119">
        <f t="shared" si="39"/>
        <v>160.97509159999998</v>
      </c>
      <c r="G389" s="119">
        <f t="shared" si="40"/>
        <v>0</v>
      </c>
      <c r="H389" s="119">
        <f t="shared" si="41"/>
        <v>415.66509159999987</v>
      </c>
      <c r="I389" s="119">
        <f t="shared" si="44"/>
        <v>0</v>
      </c>
      <c r="J389" s="119">
        <f t="shared" si="44"/>
        <v>415.66509159999987</v>
      </c>
    </row>
    <row r="390" spans="1:10" x14ac:dyDescent="0.2">
      <c r="A390" s="119">
        <f t="shared" si="42"/>
        <v>1905</v>
      </c>
      <c r="B390" s="132">
        <f t="shared" si="43"/>
        <v>0</v>
      </c>
      <c r="C390" s="122">
        <f t="shared" si="38"/>
        <v>413.72</v>
      </c>
      <c r="F390" s="119">
        <f t="shared" si="39"/>
        <v>160.97509159999998</v>
      </c>
      <c r="G390" s="119">
        <f t="shared" si="40"/>
        <v>0</v>
      </c>
      <c r="H390" s="119">
        <f t="shared" si="41"/>
        <v>413.7150915999996</v>
      </c>
      <c r="I390" s="119">
        <f t="shared" si="44"/>
        <v>0</v>
      </c>
      <c r="J390" s="119">
        <f t="shared" si="44"/>
        <v>413.7150915999996</v>
      </c>
    </row>
    <row r="391" spans="1:10" x14ac:dyDescent="0.2">
      <c r="A391" s="119">
        <f t="shared" si="42"/>
        <v>1910</v>
      </c>
      <c r="B391" s="132">
        <f t="shared" si="43"/>
        <v>0</v>
      </c>
      <c r="C391" s="122">
        <f t="shared" si="38"/>
        <v>411.7700000000001</v>
      </c>
      <c r="F391" s="119">
        <f t="shared" si="39"/>
        <v>160.97509159999998</v>
      </c>
      <c r="G391" s="119">
        <f t="shared" si="40"/>
        <v>0</v>
      </c>
      <c r="H391" s="119">
        <f t="shared" si="41"/>
        <v>411.76509159999978</v>
      </c>
      <c r="I391" s="119">
        <f t="shared" si="44"/>
        <v>0</v>
      </c>
      <c r="J391" s="119">
        <f t="shared" si="44"/>
        <v>411.76509159999978</v>
      </c>
    </row>
    <row r="392" spans="1:10" x14ac:dyDescent="0.2">
      <c r="A392" s="119">
        <f t="shared" si="42"/>
        <v>1915</v>
      </c>
      <c r="B392" s="132">
        <f t="shared" si="43"/>
        <v>0</v>
      </c>
      <c r="C392" s="122">
        <f t="shared" si="38"/>
        <v>409.82000000000005</v>
      </c>
      <c r="F392" s="119">
        <f t="shared" si="39"/>
        <v>160.97509159999998</v>
      </c>
      <c r="G392" s="119">
        <f t="shared" si="40"/>
        <v>0</v>
      </c>
      <c r="H392" s="119">
        <f t="shared" si="41"/>
        <v>409.81509159999996</v>
      </c>
      <c r="I392" s="119">
        <f t="shared" si="44"/>
        <v>0</v>
      </c>
      <c r="J392" s="119">
        <f t="shared" si="44"/>
        <v>409.81509159999996</v>
      </c>
    </row>
    <row r="393" spans="1:10" x14ac:dyDescent="0.2">
      <c r="A393" s="119">
        <f t="shared" si="42"/>
        <v>1920</v>
      </c>
      <c r="B393" s="132">
        <f t="shared" si="43"/>
        <v>0</v>
      </c>
      <c r="C393" s="122">
        <f t="shared" si="38"/>
        <v>407.87</v>
      </c>
      <c r="F393" s="119">
        <f t="shared" si="39"/>
        <v>160.97509159999998</v>
      </c>
      <c r="G393" s="119">
        <f t="shared" si="40"/>
        <v>0</v>
      </c>
      <c r="H393" s="119">
        <f t="shared" si="41"/>
        <v>407.86509160000014</v>
      </c>
      <c r="I393" s="119">
        <f t="shared" si="44"/>
        <v>0</v>
      </c>
      <c r="J393" s="119">
        <f t="shared" si="44"/>
        <v>407.86509160000014</v>
      </c>
    </row>
    <row r="394" spans="1:10" x14ac:dyDescent="0.2">
      <c r="A394" s="119">
        <f t="shared" si="42"/>
        <v>1925</v>
      </c>
      <c r="B394" s="132">
        <f t="shared" ref="B394:B457" si="45">MAX(0,IF((A394+$B$5+$B$4)&lt;$B$2,0.61*A394,$B$2-0.39*A394-$B$4-$B$5)+MAX(0,IF(A394&lt;$E$4,0,IF(A394&lt;$E$5,160.49*(A394-$E$4)/($E$5-$E$4),IF(A394&lt;$E$3,160.49,160.49)))))</f>
        <v>0</v>
      </c>
      <c r="C394" s="122">
        <f t="shared" ref="C394:C457" si="46">MAX(0,IF((A394+$C$5+$C$4)&lt;$C$2,0.61*A394,$C$2-0.39*A394-$C$4-$C$5)+MAX(0,IF(A394&lt;$E$4,0,IF(A394&lt;$E$5,160.98*(A394-$E$4)/($E$5-$E$4),IF(A394&lt;$E$3,160.49,160.98)))))</f>
        <v>405.92000000000007</v>
      </c>
      <c r="F394" s="119">
        <f t="shared" ref="F394:F457" si="47">(A394&gt;$E$4)*(A394&lt;$E$5)*(A394-$E$4)/($E$5-$E$4)*$J$2+(A394&gt;=$E$5)*$J$2</f>
        <v>160.97509159999998</v>
      </c>
      <c r="G394" s="119">
        <f t="shared" ref="G394:G457" si="48">MAX(0,$B$2+0.61*A394+F394-MAX($B$2,A394))</f>
        <v>0</v>
      </c>
      <c r="H394" s="119">
        <f t="shared" ref="H394:H457" si="49">MAX(0,$C$2+0.61*A394+F394-MAX($C$2,A394))</f>
        <v>405.91509159999987</v>
      </c>
      <c r="I394" s="119">
        <f t="shared" si="44"/>
        <v>0</v>
      </c>
      <c r="J394" s="119">
        <f t="shared" si="44"/>
        <v>405.91509159999987</v>
      </c>
    </row>
    <row r="395" spans="1:10" x14ac:dyDescent="0.2">
      <c r="A395" s="119">
        <f t="shared" si="42"/>
        <v>1930</v>
      </c>
      <c r="B395" s="132">
        <f t="shared" si="45"/>
        <v>0</v>
      </c>
      <c r="C395" s="122">
        <f t="shared" si="46"/>
        <v>403.97</v>
      </c>
      <c r="F395" s="119">
        <f t="shared" si="47"/>
        <v>160.97509159999998</v>
      </c>
      <c r="G395" s="119">
        <f t="shared" si="48"/>
        <v>0</v>
      </c>
      <c r="H395" s="119">
        <f t="shared" si="49"/>
        <v>403.9650915999996</v>
      </c>
      <c r="I395" s="119">
        <f t="shared" si="44"/>
        <v>0</v>
      </c>
      <c r="J395" s="119">
        <f t="shared" si="44"/>
        <v>403.9650915999996</v>
      </c>
    </row>
    <row r="396" spans="1:10" x14ac:dyDescent="0.2">
      <c r="A396" s="119">
        <f t="shared" si="42"/>
        <v>1935</v>
      </c>
      <c r="B396" s="132">
        <f t="shared" si="45"/>
        <v>0</v>
      </c>
      <c r="C396" s="122">
        <f t="shared" si="46"/>
        <v>402.0200000000001</v>
      </c>
      <c r="F396" s="119">
        <f t="shared" si="47"/>
        <v>160.97509159999998</v>
      </c>
      <c r="G396" s="119">
        <f t="shared" si="48"/>
        <v>0</v>
      </c>
      <c r="H396" s="119">
        <f t="shared" si="49"/>
        <v>402.01509159999978</v>
      </c>
      <c r="I396" s="119">
        <f t="shared" si="44"/>
        <v>0</v>
      </c>
      <c r="J396" s="119">
        <f t="shared" si="44"/>
        <v>402.01509159999978</v>
      </c>
    </row>
    <row r="397" spans="1:10" x14ac:dyDescent="0.2">
      <c r="A397" s="119">
        <f t="shared" si="42"/>
        <v>1940</v>
      </c>
      <c r="B397" s="132">
        <f t="shared" si="45"/>
        <v>0</v>
      </c>
      <c r="C397" s="122">
        <f t="shared" si="46"/>
        <v>400.07000000000005</v>
      </c>
      <c r="F397" s="119">
        <f t="shared" si="47"/>
        <v>160.97509159999998</v>
      </c>
      <c r="G397" s="119">
        <f t="shared" si="48"/>
        <v>0</v>
      </c>
      <c r="H397" s="119">
        <f t="shared" si="49"/>
        <v>400.06509159999996</v>
      </c>
      <c r="I397" s="119">
        <f t="shared" si="44"/>
        <v>0</v>
      </c>
      <c r="J397" s="119">
        <f t="shared" si="44"/>
        <v>400.06509159999996</v>
      </c>
    </row>
    <row r="398" spans="1:10" x14ac:dyDescent="0.2">
      <c r="A398" s="119">
        <f t="shared" si="42"/>
        <v>1945</v>
      </c>
      <c r="B398" s="132">
        <f t="shared" si="45"/>
        <v>0</v>
      </c>
      <c r="C398" s="122">
        <f t="shared" si="46"/>
        <v>398.12</v>
      </c>
      <c r="F398" s="119">
        <f t="shared" si="47"/>
        <v>160.97509159999998</v>
      </c>
      <c r="G398" s="119">
        <f t="shared" si="48"/>
        <v>0</v>
      </c>
      <c r="H398" s="119">
        <f t="shared" si="49"/>
        <v>398.11509160000014</v>
      </c>
      <c r="I398" s="119">
        <f t="shared" si="44"/>
        <v>0</v>
      </c>
      <c r="J398" s="119">
        <f t="shared" si="44"/>
        <v>398.11509160000014</v>
      </c>
    </row>
    <row r="399" spans="1:10" x14ac:dyDescent="0.2">
      <c r="A399" s="119">
        <f t="shared" si="42"/>
        <v>1950</v>
      </c>
      <c r="B399" s="132">
        <f t="shared" si="45"/>
        <v>0</v>
      </c>
      <c r="C399" s="122">
        <f t="shared" si="46"/>
        <v>396.17000000000007</v>
      </c>
      <c r="F399" s="119">
        <f t="shared" si="47"/>
        <v>160.97509159999998</v>
      </c>
      <c r="G399" s="119">
        <f t="shared" si="48"/>
        <v>0</v>
      </c>
      <c r="H399" s="119">
        <f t="shared" si="49"/>
        <v>396.16509159999987</v>
      </c>
      <c r="I399" s="119">
        <f t="shared" si="44"/>
        <v>0</v>
      </c>
      <c r="J399" s="119">
        <f t="shared" si="44"/>
        <v>396.16509159999987</v>
      </c>
    </row>
    <row r="400" spans="1:10" x14ac:dyDescent="0.2">
      <c r="A400" s="119">
        <f t="shared" si="42"/>
        <v>1955</v>
      </c>
      <c r="B400" s="132">
        <f t="shared" si="45"/>
        <v>0</v>
      </c>
      <c r="C400" s="122">
        <f t="shared" si="46"/>
        <v>394.22</v>
      </c>
      <c r="F400" s="119">
        <f t="shared" si="47"/>
        <v>160.97509159999998</v>
      </c>
      <c r="G400" s="119">
        <f t="shared" si="48"/>
        <v>0</v>
      </c>
      <c r="H400" s="119">
        <f t="shared" si="49"/>
        <v>394.2150915999996</v>
      </c>
      <c r="I400" s="119">
        <f t="shared" si="44"/>
        <v>0</v>
      </c>
      <c r="J400" s="119">
        <f t="shared" si="44"/>
        <v>394.2150915999996</v>
      </c>
    </row>
    <row r="401" spans="1:10" x14ac:dyDescent="0.2">
      <c r="A401" s="119">
        <f t="shared" si="42"/>
        <v>1960</v>
      </c>
      <c r="B401" s="132">
        <f t="shared" si="45"/>
        <v>0</v>
      </c>
      <c r="C401" s="122">
        <f t="shared" si="46"/>
        <v>392.2700000000001</v>
      </c>
      <c r="F401" s="119">
        <f t="shared" si="47"/>
        <v>160.97509159999998</v>
      </c>
      <c r="G401" s="119">
        <f t="shared" si="48"/>
        <v>0</v>
      </c>
      <c r="H401" s="119">
        <f t="shared" si="49"/>
        <v>392.26509159999978</v>
      </c>
      <c r="I401" s="119">
        <f t="shared" si="44"/>
        <v>0</v>
      </c>
      <c r="J401" s="119">
        <f t="shared" si="44"/>
        <v>392.26509159999978</v>
      </c>
    </row>
    <row r="402" spans="1:10" x14ac:dyDescent="0.2">
      <c r="A402" s="119">
        <f t="shared" si="42"/>
        <v>1965</v>
      </c>
      <c r="B402" s="132">
        <f t="shared" si="45"/>
        <v>0</v>
      </c>
      <c r="C402" s="122">
        <f t="shared" si="46"/>
        <v>390.32000000000005</v>
      </c>
      <c r="F402" s="119">
        <f t="shared" si="47"/>
        <v>160.97509159999998</v>
      </c>
      <c r="G402" s="119">
        <f t="shared" si="48"/>
        <v>0</v>
      </c>
      <c r="H402" s="119">
        <f t="shared" si="49"/>
        <v>390.31509159999996</v>
      </c>
      <c r="I402" s="119">
        <f t="shared" si="44"/>
        <v>0</v>
      </c>
      <c r="J402" s="119">
        <f t="shared" si="44"/>
        <v>390.31509159999996</v>
      </c>
    </row>
    <row r="403" spans="1:10" x14ac:dyDescent="0.2">
      <c r="A403" s="119">
        <f t="shared" si="42"/>
        <v>1970</v>
      </c>
      <c r="B403" s="132">
        <f t="shared" si="45"/>
        <v>0</v>
      </c>
      <c r="C403" s="122">
        <f t="shared" si="46"/>
        <v>388.37</v>
      </c>
      <c r="F403" s="119">
        <f t="shared" si="47"/>
        <v>160.97509159999998</v>
      </c>
      <c r="G403" s="119">
        <f t="shared" si="48"/>
        <v>0</v>
      </c>
      <c r="H403" s="119">
        <f t="shared" si="49"/>
        <v>388.36509160000014</v>
      </c>
      <c r="I403" s="119">
        <f t="shared" si="44"/>
        <v>0</v>
      </c>
      <c r="J403" s="119">
        <f t="shared" si="44"/>
        <v>388.36509160000014</v>
      </c>
    </row>
    <row r="404" spans="1:10" x14ac:dyDescent="0.2">
      <c r="A404" s="119">
        <f t="shared" si="42"/>
        <v>1975</v>
      </c>
      <c r="B404" s="132">
        <f t="shared" si="45"/>
        <v>0</v>
      </c>
      <c r="C404" s="122">
        <f t="shared" si="46"/>
        <v>386.42000000000007</v>
      </c>
      <c r="F404" s="119">
        <f t="shared" si="47"/>
        <v>160.97509159999998</v>
      </c>
      <c r="G404" s="119">
        <f t="shared" si="48"/>
        <v>0</v>
      </c>
      <c r="H404" s="119">
        <f t="shared" si="49"/>
        <v>386.41509159999987</v>
      </c>
      <c r="I404" s="119">
        <f t="shared" si="44"/>
        <v>0</v>
      </c>
      <c r="J404" s="119">
        <f t="shared" si="44"/>
        <v>386.41509159999987</v>
      </c>
    </row>
    <row r="405" spans="1:10" x14ac:dyDescent="0.2">
      <c r="A405" s="119">
        <f t="shared" si="42"/>
        <v>1980</v>
      </c>
      <c r="B405" s="132">
        <f t="shared" si="45"/>
        <v>0</v>
      </c>
      <c r="C405" s="122">
        <f t="shared" si="46"/>
        <v>384.47</v>
      </c>
      <c r="F405" s="119">
        <f t="shared" si="47"/>
        <v>160.97509159999998</v>
      </c>
      <c r="G405" s="119">
        <f t="shared" si="48"/>
        <v>0</v>
      </c>
      <c r="H405" s="119">
        <f t="shared" si="49"/>
        <v>384.4650915999996</v>
      </c>
      <c r="I405" s="119">
        <f t="shared" si="44"/>
        <v>0</v>
      </c>
      <c r="J405" s="119">
        <f t="shared" si="44"/>
        <v>384.4650915999996</v>
      </c>
    </row>
    <row r="406" spans="1:10" x14ac:dyDescent="0.2">
      <c r="A406" s="119">
        <f t="shared" si="42"/>
        <v>1985</v>
      </c>
      <c r="B406" s="132">
        <f t="shared" si="45"/>
        <v>0</v>
      </c>
      <c r="C406" s="122">
        <f t="shared" si="46"/>
        <v>382.5200000000001</v>
      </c>
      <c r="F406" s="119">
        <f t="shared" si="47"/>
        <v>160.97509159999998</v>
      </c>
      <c r="G406" s="119">
        <f t="shared" si="48"/>
        <v>0</v>
      </c>
      <c r="H406" s="119">
        <f t="shared" si="49"/>
        <v>382.51509159999978</v>
      </c>
      <c r="I406" s="119">
        <f t="shared" si="44"/>
        <v>0</v>
      </c>
      <c r="J406" s="119">
        <f t="shared" si="44"/>
        <v>382.51509159999978</v>
      </c>
    </row>
    <row r="407" spans="1:10" x14ac:dyDescent="0.2">
      <c r="A407" s="119">
        <f t="shared" si="42"/>
        <v>1990</v>
      </c>
      <c r="B407" s="132">
        <f t="shared" si="45"/>
        <v>0</v>
      </c>
      <c r="C407" s="122">
        <f t="shared" si="46"/>
        <v>380.57000000000005</v>
      </c>
      <c r="F407" s="119">
        <f t="shared" si="47"/>
        <v>160.97509159999998</v>
      </c>
      <c r="G407" s="119">
        <f t="shared" si="48"/>
        <v>0</v>
      </c>
      <c r="H407" s="119">
        <f t="shared" si="49"/>
        <v>380.56509159999996</v>
      </c>
      <c r="I407" s="119">
        <f t="shared" si="44"/>
        <v>0</v>
      </c>
      <c r="J407" s="119">
        <f t="shared" si="44"/>
        <v>380.56509159999996</v>
      </c>
    </row>
    <row r="408" spans="1:10" x14ac:dyDescent="0.2">
      <c r="A408" s="119">
        <f t="shared" si="42"/>
        <v>1995</v>
      </c>
      <c r="B408" s="132">
        <f t="shared" si="45"/>
        <v>0</v>
      </c>
      <c r="C408" s="122">
        <f t="shared" si="46"/>
        <v>378.62</v>
      </c>
      <c r="F408" s="119">
        <f t="shared" si="47"/>
        <v>160.97509159999998</v>
      </c>
      <c r="G408" s="119">
        <f t="shared" si="48"/>
        <v>0</v>
      </c>
      <c r="H408" s="119">
        <f t="shared" si="49"/>
        <v>378.61509160000014</v>
      </c>
      <c r="I408" s="119">
        <f t="shared" si="44"/>
        <v>0</v>
      </c>
      <c r="J408" s="119">
        <f t="shared" si="44"/>
        <v>378.61509160000014</v>
      </c>
    </row>
    <row r="409" spans="1:10" x14ac:dyDescent="0.2">
      <c r="A409" s="119">
        <f t="shared" si="42"/>
        <v>2000</v>
      </c>
      <c r="B409" s="132">
        <f t="shared" si="45"/>
        <v>0</v>
      </c>
      <c r="C409" s="122">
        <f t="shared" si="46"/>
        <v>376.67000000000007</v>
      </c>
      <c r="F409" s="119">
        <f t="shared" si="47"/>
        <v>160.97509159999998</v>
      </c>
      <c r="G409" s="119">
        <f t="shared" si="48"/>
        <v>0</v>
      </c>
      <c r="H409" s="119">
        <f t="shared" si="49"/>
        <v>376.66509159999987</v>
      </c>
      <c r="I409" s="119">
        <f t="shared" si="44"/>
        <v>0</v>
      </c>
      <c r="J409" s="119">
        <f t="shared" si="44"/>
        <v>376.66509159999987</v>
      </c>
    </row>
    <row r="410" spans="1:10" x14ac:dyDescent="0.2">
      <c r="A410" s="119">
        <f t="shared" si="42"/>
        <v>2005</v>
      </c>
      <c r="B410" s="132">
        <f t="shared" si="45"/>
        <v>0</v>
      </c>
      <c r="C410" s="122">
        <f t="shared" si="46"/>
        <v>374.72</v>
      </c>
      <c r="F410" s="119">
        <f t="shared" si="47"/>
        <v>160.97509159999998</v>
      </c>
      <c r="G410" s="119">
        <f t="shared" si="48"/>
        <v>0</v>
      </c>
      <c r="H410" s="119">
        <f t="shared" si="49"/>
        <v>374.7150915999996</v>
      </c>
      <c r="I410" s="119">
        <f t="shared" si="44"/>
        <v>0</v>
      </c>
      <c r="J410" s="119">
        <f t="shared" si="44"/>
        <v>374.7150915999996</v>
      </c>
    </row>
    <row r="411" spans="1:10" x14ac:dyDescent="0.2">
      <c r="A411" s="119">
        <f t="shared" ref="A411:A474" si="50">A410+5</f>
        <v>2010</v>
      </c>
      <c r="B411" s="132">
        <f t="shared" si="45"/>
        <v>0</v>
      </c>
      <c r="C411" s="122">
        <f t="shared" si="46"/>
        <v>372.7700000000001</v>
      </c>
      <c r="F411" s="119">
        <f t="shared" si="47"/>
        <v>160.97509159999998</v>
      </c>
      <c r="G411" s="119">
        <f t="shared" si="48"/>
        <v>0</v>
      </c>
      <c r="H411" s="119">
        <f t="shared" si="49"/>
        <v>372.76509159999978</v>
      </c>
      <c r="I411" s="119">
        <f t="shared" si="44"/>
        <v>0</v>
      </c>
      <c r="J411" s="119">
        <f t="shared" si="44"/>
        <v>372.76509159999978</v>
      </c>
    </row>
    <row r="412" spans="1:10" x14ac:dyDescent="0.2">
      <c r="A412" s="119">
        <f t="shared" si="50"/>
        <v>2015</v>
      </c>
      <c r="B412" s="132">
        <f t="shared" si="45"/>
        <v>0</v>
      </c>
      <c r="C412" s="122">
        <f t="shared" si="46"/>
        <v>370.82000000000005</v>
      </c>
      <c r="F412" s="119">
        <f t="shared" si="47"/>
        <v>160.97509159999998</v>
      </c>
      <c r="G412" s="119">
        <f t="shared" si="48"/>
        <v>0</v>
      </c>
      <c r="H412" s="119">
        <f t="shared" si="49"/>
        <v>370.81509159999996</v>
      </c>
      <c r="I412" s="119">
        <f t="shared" si="44"/>
        <v>0</v>
      </c>
      <c r="J412" s="119">
        <f t="shared" si="44"/>
        <v>370.81509159999996</v>
      </c>
    </row>
    <row r="413" spans="1:10" x14ac:dyDescent="0.2">
      <c r="A413" s="119">
        <f t="shared" si="50"/>
        <v>2020</v>
      </c>
      <c r="B413" s="132">
        <f t="shared" si="45"/>
        <v>0</v>
      </c>
      <c r="C413" s="122">
        <f t="shared" si="46"/>
        <v>368.87</v>
      </c>
      <c r="F413" s="119">
        <f t="shared" si="47"/>
        <v>160.97509159999998</v>
      </c>
      <c r="G413" s="119">
        <f t="shared" si="48"/>
        <v>0</v>
      </c>
      <c r="H413" s="119">
        <f t="shared" si="49"/>
        <v>368.86509160000014</v>
      </c>
      <c r="I413" s="119">
        <f t="shared" si="44"/>
        <v>0</v>
      </c>
      <c r="J413" s="119">
        <f t="shared" si="44"/>
        <v>368.86509160000014</v>
      </c>
    </row>
    <row r="414" spans="1:10" x14ac:dyDescent="0.2">
      <c r="A414" s="119">
        <f t="shared" si="50"/>
        <v>2025</v>
      </c>
      <c r="B414" s="132">
        <f t="shared" si="45"/>
        <v>0</v>
      </c>
      <c r="C414" s="122">
        <f t="shared" si="46"/>
        <v>366.92000000000007</v>
      </c>
      <c r="F414" s="119">
        <f t="shared" si="47"/>
        <v>160.97509159999998</v>
      </c>
      <c r="G414" s="119">
        <f t="shared" si="48"/>
        <v>0</v>
      </c>
      <c r="H414" s="119">
        <f t="shared" si="49"/>
        <v>366.91509159999987</v>
      </c>
      <c r="I414" s="119">
        <f t="shared" si="44"/>
        <v>0</v>
      </c>
      <c r="J414" s="119">
        <f t="shared" si="44"/>
        <v>366.91509159999987</v>
      </c>
    </row>
    <row r="415" spans="1:10" x14ac:dyDescent="0.2">
      <c r="A415" s="119">
        <f t="shared" si="50"/>
        <v>2030</v>
      </c>
      <c r="B415" s="132">
        <f t="shared" si="45"/>
        <v>0</v>
      </c>
      <c r="C415" s="122">
        <f t="shared" si="46"/>
        <v>364.97</v>
      </c>
      <c r="F415" s="119">
        <f t="shared" si="47"/>
        <v>160.97509159999998</v>
      </c>
      <c r="G415" s="119">
        <f t="shared" si="48"/>
        <v>0</v>
      </c>
      <c r="H415" s="119">
        <f t="shared" si="49"/>
        <v>364.9650915999996</v>
      </c>
      <c r="I415" s="119">
        <f t="shared" si="44"/>
        <v>0</v>
      </c>
      <c r="J415" s="119">
        <f t="shared" si="44"/>
        <v>364.9650915999996</v>
      </c>
    </row>
    <row r="416" spans="1:10" x14ac:dyDescent="0.2">
      <c r="A416" s="119">
        <f t="shared" si="50"/>
        <v>2035</v>
      </c>
      <c r="B416" s="132">
        <f t="shared" si="45"/>
        <v>0</v>
      </c>
      <c r="C416" s="122">
        <f t="shared" si="46"/>
        <v>363.0200000000001</v>
      </c>
      <c r="F416" s="119">
        <f t="shared" si="47"/>
        <v>160.97509159999998</v>
      </c>
      <c r="G416" s="119">
        <f t="shared" si="48"/>
        <v>0</v>
      </c>
      <c r="H416" s="119">
        <f t="shared" si="49"/>
        <v>363.01509159999978</v>
      </c>
      <c r="I416" s="119">
        <f t="shared" si="44"/>
        <v>0</v>
      </c>
      <c r="J416" s="119">
        <f t="shared" si="44"/>
        <v>363.01509159999978</v>
      </c>
    </row>
    <row r="417" spans="1:10" x14ac:dyDescent="0.2">
      <c r="A417" s="119">
        <f t="shared" si="50"/>
        <v>2040</v>
      </c>
      <c r="B417" s="132">
        <f t="shared" si="45"/>
        <v>0</v>
      </c>
      <c r="C417" s="122">
        <f t="shared" si="46"/>
        <v>361.07000000000005</v>
      </c>
      <c r="F417" s="119">
        <f t="shared" si="47"/>
        <v>160.97509159999998</v>
      </c>
      <c r="G417" s="119">
        <f t="shared" si="48"/>
        <v>0</v>
      </c>
      <c r="H417" s="119">
        <f t="shared" si="49"/>
        <v>361.06509159999996</v>
      </c>
      <c r="I417" s="119">
        <f t="shared" si="44"/>
        <v>0</v>
      </c>
      <c r="J417" s="119">
        <f t="shared" si="44"/>
        <v>361.06509159999996</v>
      </c>
    </row>
    <row r="418" spans="1:10" x14ac:dyDescent="0.2">
      <c r="A418" s="119">
        <f t="shared" si="50"/>
        <v>2045</v>
      </c>
      <c r="B418" s="132">
        <f t="shared" si="45"/>
        <v>0</v>
      </c>
      <c r="C418" s="122">
        <f t="shared" si="46"/>
        <v>359.12</v>
      </c>
      <c r="F418" s="119">
        <f t="shared" si="47"/>
        <v>160.97509159999998</v>
      </c>
      <c r="G418" s="119">
        <f t="shared" si="48"/>
        <v>0</v>
      </c>
      <c r="H418" s="119">
        <f t="shared" si="49"/>
        <v>359.11509160000014</v>
      </c>
      <c r="I418" s="119">
        <f t="shared" si="44"/>
        <v>0</v>
      </c>
      <c r="J418" s="119">
        <f t="shared" si="44"/>
        <v>359.11509160000014</v>
      </c>
    </row>
    <row r="419" spans="1:10" x14ac:dyDescent="0.2">
      <c r="A419" s="119">
        <f t="shared" si="50"/>
        <v>2050</v>
      </c>
      <c r="B419" s="132">
        <f t="shared" si="45"/>
        <v>0</v>
      </c>
      <c r="C419" s="122">
        <f t="shared" si="46"/>
        <v>357.17000000000007</v>
      </c>
      <c r="F419" s="119">
        <f t="shared" si="47"/>
        <v>160.97509159999998</v>
      </c>
      <c r="G419" s="119">
        <f t="shared" si="48"/>
        <v>0</v>
      </c>
      <c r="H419" s="119">
        <f t="shared" si="49"/>
        <v>357.16509159999987</v>
      </c>
      <c r="I419" s="119">
        <f t="shared" si="44"/>
        <v>0</v>
      </c>
      <c r="J419" s="119">
        <f t="shared" si="44"/>
        <v>357.16509159999987</v>
      </c>
    </row>
    <row r="420" spans="1:10" x14ac:dyDescent="0.2">
      <c r="A420" s="119">
        <f t="shared" si="50"/>
        <v>2055</v>
      </c>
      <c r="B420" s="132">
        <f t="shared" si="45"/>
        <v>0</v>
      </c>
      <c r="C420" s="122">
        <f t="shared" si="46"/>
        <v>355.22</v>
      </c>
      <c r="F420" s="119">
        <f t="shared" si="47"/>
        <v>160.97509159999998</v>
      </c>
      <c r="G420" s="119">
        <f t="shared" si="48"/>
        <v>0</v>
      </c>
      <c r="H420" s="119">
        <f t="shared" si="49"/>
        <v>355.2150915999996</v>
      </c>
      <c r="I420" s="119">
        <f t="shared" si="44"/>
        <v>0</v>
      </c>
      <c r="J420" s="119">
        <f t="shared" si="44"/>
        <v>355.2150915999996</v>
      </c>
    </row>
    <row r="421" spans="1:10" x14ac:dyDescent="0.2">
      <c r="A421" s="119">
        <f t="shared" si="50"/>
        <v>2060</v>
      </c>
      <c r="B421" s="132">
        <f t="shared" si="45"/>
        <v>0</v>
      </c>
      <c r="C421" s="122">
        <f t="shared" si="46"/>
        <v>353.2700000000001</v>
      </c>
      <c r="F421" s="119">
        <f t="shared" si="47"/>
        <v>160.97509159999998</v>
      </c>
      <c r="G421" s="119">
        <f t="shared" si="48"/>
        <v>0</v>
      </c>
      <c r="H421" s="119">
        <f t="shared" si="49"/>
        <v>353.26509159999978</v>
      </c>
      <c r="I421" s="119">
        <f t="shared" si="44"/>
        <v>0</v>
      </c>
      <c r="J421" s="119">
        <f t="shared" si="44"/>
        <v>353.26509159999978</v>
      </c>
    </row>
    <row r="422" spans="1:10" x14ac:dyDescent="0.2">
      <c r="A422" s="119">
        <f t="shared" si="50"/>
        <v>2065</v>
      </c>
      <c r="B422" s="132">
        <f t="shared" si="45"/>
        <v>0</v>
      </c>
      <c r="C422" s="122">
        <f t="shared" si="46"/>
        <v>351.32000000000005</v>
      </c>
      <c r="F422" s="119">
        <f t="shared" si="47"/>
        <v>160.97509159999998</v>
      </c>
      <c r="G422" s="119">
        <f t="shared" si="48"/>
        <v>0</v>
      </c>
      <c r="H422" s="119">
        <f t="shared" si="49"/>
        <v>351.31509159999996</v>
      </c>
      <c r="I422" s="119">
        <f t="shared" si="44"/>
        <v>0</v>
      </c>
      <c r="J422" s="119">
        <f t="shared" si="44"/>
        <v>351.31509159999996</v>
      </c>
    </row>
    <row r="423" spans="1:10" x14ac:dyDescent="0.2">
      <c r="A423" s="119">
        <f t="shared" si="50"/>
        <v>2070</v>
      </c>
      <c r="B423" s="132">
        <f t="shared" si="45"/>
        <v>0</v>
      </c>
      <c r="C423" s="122">
        <f t="shared" si="46"/>
        <v>349.37</v>
      </c>
      <c r="F423" s="119">
        <f t="shared" si="47"/>
        <v>160.97509159999998</v>
      </c>
      <c r="G423" s="119">
        <f t="shared" si="48"/>
        <v>0</v>
      </c>
      <c r="H423" s="119">
        <f t="shared" si="49"/>
        <v>349.36509160000014</v>
      </c>
      <c r="I423" s="119">
        <f t="shared" si="44"/>
        <v>0</v>
      </c>
      <c r="J423" s="119">
        <f t="shared" si="44"/>
        <v>349.36509160000014</v>
      </c>
    </row>
    <row r="424" spans="1:10" x14ac:dyDescent="0.2">
      <c r="A424" s="119">
        <f t="shared" si="50"/>
        <v>2075</v>
      </c>
      <c r="B424" s="132">
        <f t="shared" si="45"/>
        <v>0</v>
      </c>
      <c r="C424" s="122">
        <f t="shared" si="46"/>
        <v>347.42000000000007</v>
      </c>
      <c r="F424" s="119">
        <f t="shared" si="47"/>
        <v>160.97509159999998</v>
      </c>
      <c r="G424" s="119">
        <f t="shared" si="48"/>
        <v>0</v>
      </c>
      <c r="H424" s="119">
        <f t="shared" si="49"/>
        <v>347.41509159999987</v>
      </c>
      <c r="I424" s="119">
        <f t="shared" si="44"/>
        <v>0</v>
      </c>
      <c r="J424" s="119">
        <f t="shared" si="44"/>
        <v>347.41509159999987</v>
      </c>
    </row>
    <row r="425" spans="1:10" x14ac:dyDescent="0.2">
      <c r="A425" s="119">
        <f t="shared" si="50"/>
        <v>2080</v>
      </c>
      <c r="B425" s="132">
        <f t="shared" si="45"/>
        <v>0</v>
      </c>
      <c r="C425" s="122">
        <f t="shared" si="46"/>
        <v>345.47</v>
      </c>
      <c r="F425" s="119">
        <f t="shared" si="47"/>
        <v>160.97509159999998</v>
      </c>
      <c r="G425" s="119">
        <f t="shared" si="48"/>
        <v>0</v>
      </c>
      <c r="H425" s="119">
        <f t="shared" si="49"/>
        <v>345.4650915999996</v>
      </c>
      <c r="I425" s="119">
        <f t="shared" si="44"/>
        <v>0</v>
      </c>
      <c r="J425" s="119">
        <f t="shared" si="44"/>
        <v>345.4650915999996</v>
      </c>
    </row>
    <row r="426" spans="1:10" x14ac:dyDescent="0.2">
      <c r="A426" s="119">
        <f t="shared" si="50"/>
        <v>2085</v>
      </c>
      <c r="B426" s="132">
        <f t="shared" si="45"/>
        <v>0</v>
      </c>
      <c r="C426" s="122">
        <f t="shared" si="46"/>
        <v>343.5200000000001</v>
      </c>
      <c r="F426" s="119">
        <f t="shared" si="47"/>
        <v>160.97509159999998</v>
      </c>
      <c r="G426" s="119">
        <f t="shared" si="48"/>
        <v>0</v>
      </c>
      <c r="H426" s="119">
        <f t="shared" si="49"/>
        <v>343.51509159999978</v>
      </c>
      <c r="I426" s="119">
        <f t="shared" si="44"/>
        <v>0</v>
      </c>
      <c r="J426" s="119">
        <f t="shared" si="44"/>
        <v>343.51509159999978</v>
      </c>
    </row>
    <row r="427" spans="1:10" x14ac:dyDescent="0.2">
      <c r="A427" s="119">
        <f t="shared" si="50"/>
        <v>2090</v>
      </c>
      <c r="B427" s="132">
        <f t="shared" si="45"/>
        <v>0</v>
      </c>
      <c r="C427" s="122">
        <f t="shared" si="46"/>
        <v>341.57000000000005</v>
      </c>
      <c r="F427" s="119">
        <f t="shared" si="47"/>
        <v>160.97509159999998</v>
      </c>
      <c r="G427" s="119">
        <f t="shared" si="48"/>
        <v>0</v>
      </c>
      <c r="H427" s="119">
        <f t="shared" si="49"/>
        <v>341.56509159999996</v>
      </c>
      <c r="I427" s="119">
        <f t="shared" si="44"/>
        <v>0</v>
      </c>
      <c r="J427" s="119">
        <f t="shared" si="44"/>
        <v>341.56509159999996</v>
      </c>
    </row>
    <row r="428" spans="1:10" x14ac:dyDescent="0.2">
      <c r="A428" s="119">
        <f t="shared" si="50"/>
        <v>2095</v>
      </c>
      <c r="B428" s="132">
        <f t="shared" si="45"/>
        <v>0</v>
      </c>
      <c r="C428" s="122">
        <f t="shared" si="46"/>
        <v>339.62</v>
      </c>
      <c r="F428" s="119">
        <f t="shared" si="47"/>
        <v>160.97509159999998</v>
      </c>
      <c r="G428" s="119">
        <f t="shared" si="48"/>
        <v>0</v>
      </c>
      <c r="H428" s="119">
        <f t="shared" si="49"/>
        <v>339.61509160000014</v>
      </c>
      <c r="I428" s="119">
        <f t="shared" si="44"/>
        <v>0</v>
      </c>
      <c r="J428" s="119">
        <f t="shared" si="44"/>
        <v>339.61509160000014</v>
      </c>
    </row>
    <row r="429" spans="1:10" x14ac:dyDescent="0.2">
      <c r="A429" s="119">
        <f t="shared" si="50"/>
        <v>2100</v>
      </c>
      <c r="B429" s="132">
        <f t="shared" si="45"/>
        <v>0</v>
      </c>
      <c r="C429" s="122">
        <f t="shared" si="46"/>
        <v>337.67000000000007</v>
      </c>
      <c r="F429" s="119">
        <f t="shared" si="47"/>
        <v>160.97509159999998</v>
      </c>
      <c r="G429" s="119">
        <f t="shared" si="48"/>
        <v>0</v>
      </c>
      <c r="H429" s="119">
        <f t="shared" si="49"/>
        <v>337.66509159999987</v>
      </c>
      <c r="I429" s="119">
        <f t="shared" si="44"/>
        <v>0</v>
      </c>
      <c r="J429" s="119">
        <f t="shared" si="44"/>
        <v>337.66509159999987</v>
      </c>
    </row>
    <row r="430" spans="1:10" x14ac:dyDescent="0.2">
      <c r="A430" s="119">
        <f t="shared" si="50"/>
        <v>2105</v>
      </c>
      <c r="B430" s="132">
        <f t="shared" si="45"/>
        <v>0</v>
      </c>
      <c r="C430" s="122">
        <f t="shared" si="46"/>
        <v>335.72</v>
      </c>
      <c r="F430" s="119">
        <f t="shared" si="47"/>
        <v>160.97509159999998</v>
      </c>
      <c r="G430" s="119">
        <f t="shared" si="48"/>
        <v>0</v>
      </c>
      <c r="H430" s="119">
        <f t="shared" si="49"/>
        <v>335.7150915999996</v>
      </c>
      <c r="I430" s="119">
        <f t="shared" si="44"/>
        <v>0</v>
      </c>
      <c r="J430" s="119">
        <f t="shared" si="44"/>
        <v>335.7150915999996</v>
      </c>
    </row>
    <row r="431" spans="1:10" x14ac:dyDescent="0.2">
      <c r="A431" s="119">
        <f t="shared" si="50"/>
        <v>2110</v>
      </c>
      <c r="B431" s="132">
        <f t="shared" si="45"/>
        <v>0</v>
      </c>
      <c r="C431" s="122">
        <f t="shared" si="46"/>
        <v>333.7700000000001</v>
      </c>
      <c r="F431" s="119">
        <f t="shared" si="47"/>
        <v>160.97509159999998</v>
      </c>
      <c r="G431" s="119">
        <f t="shared" si="48"/>
        <v>0</v>
      </c>
      <c r="H431" s="119">
        <f t="shared" si="49"/>
        <v>333.76509159999978</v>
      </c>
      <c r="I431" s="119">
        <f t="shared" si="44"/>
        <v>0</v>
      </c>
      <c r="J431" s="119">
        <f t="shared" si="44"/>
        <v>333.76509159999978</v>
      </c>
    </row>
    <row r="432" spans="1:10" x14ac:dyDescent="0.2">
      <c r="A432" s="119">
        <f t="shared" si="50"/>
        <v>2115</v>
      </c>
      <c r="B432" s="132">
        <f t="shared" si="45"/>
        <v>0</v>
      </c>
      <c r="C432" s="122">
        <f t="shared" si="46"/>
        <v>331.82000000000005</v>
      </c>
      <c r="F432" s="119">
        <f t="shared" si="47"/>
        <v>160.97509159999998</v>
      </c>
      <c r="G432" s="119">
        <f t="shared" si="48"/>
        <v>0</v>
      </c>
      <c r="H432" s="119">
        <f t="shared" si="49"/>
        <v>331.81509159999996</v>
      </c>
      <c r="I432" s="119">
        <f t="shared" si="44"/>
        <v>0</v>
      </c>
      <c r="J432" s="119">
        <f t="shared" si="44"/>
        <v>331.81509159999996</v>
      </c>
    </row>
    <row r="433" spans="1:10" x14ac:dyDescent="0.2">
      <c r="A433" s="119">
        <f t="shared" si="50"/>
        <v>2120</v>
      </c>
      <c r="B433" s="132">
        <f t="shared" si="45"/>
        <v>0</v>
      </c>
      <c r="C433" s="122">
        <f t="shared" si="46"/>
        <v>329.87</v>
      </c>
      <c r="F433" s="119">
        <f t="shared" si="47"/>
        <v>160.97509159999998</v>
      </c>
      <c r="G433" s="119">
        <f t="shared" si="48"/>
        <v>0</v>
      </c>
      <c r="H433" s="119">
        <f t="shared" si="49"/>
        <v>329.86509160000014</v>
      </c>
      <c r="I433" s="119">
        <f t="shared" si="44"/>
        <v>0</v>
      </c>
      <c r="J433" s="119">
        <f t="shared" si="44"/>
        <v>329.86509160000014</v>
      </c>
    </row>
    <row r="434" spans="1:10" x14ac:dyDescent="0.2">
      <c r="A434" s="119">
        <f t="shared" si="50"/>
        <v>2125</v>
      </c>
      <c r="B434" s="132">
        <f t="shared" si="45"/>
        <v>0</v>
      </c>
      <c r="C434" s="122">
        <f t="shared" si="46"/>
        <v>327.92000000000007</v>
      </c>
      <c r="F434" s="119">
        <f t="shared" si="47"/>
        <v>160.97509159999998</v>
      </c>
      <c r="G434" s="119">
        <f t="shared" si="48"/>
        <v>0</v>
      </c>
      <c r="H434" s="119">
        <f t="shared" si="49"/>
        <v>327.91509159999987</v>
      </c>
      <c r="I434" s="119">
        <f t="shared" si="44"/>
        <v>0</v>
      </c>
      <c r="J434" s="119">
        <f t="shared" si="44"/>
        <v>327.91509159999987</v>
      </c>
    </row>
    <row r="435" spans="1:10" x14ac:dyDescent="0.2">
      <c r="A435" s="119">
        <f t="shared" si="50"/>
        <v>2130</v>
      </c>
      <c r="B435" s="132">
        <f t="shared" si="45"/>
        <v>0</v>
      </c>
      <c r="C435" s="122">
        <f t="shared" si="46"/>
        <v>325.97000000000003</v>
      </c>
      <c r="F435" s="119">
        <f t="shared" si="47"/>
        <v>160.97509159999998</v>
      </c>
      <c r="G435" s="119">
        <f t="shared" si="48"/>
        <v>0</v>
      </c>
      <c r="H435" s="119">
        <f t="shared" si="49"/>
        <v>325.9650915999996</v>
      </c>
      <c r="I435" s="119">
        <f t="shared" si="44"/>
        <v>0</v>
      </c>
      <c r="J435" s="119">
        <f t="shared" si="44"/>
        <v>325.9650915999996</v>
      </c>
    </row>
    <row r="436" spans="1:10" x14ac:dyDescent="0.2">
      <c r="A436" s="119">
        <f t="shared" si="50"/>
        <v>2135</v>
      </c>
      <c r="B436" s="132">
        <f t="shared" si="45"/>
        <v>0</v>
      </c>
      <c r="C436" s="122">
        <f t="shared" si="46"/>
        <v>324.0200000000001</v>
      </c>
      <c r="F436" s="119">
        <f t="shared" si="47"/>
        <v>160.97509159999998</v>
      </c>
      <c r="G436" s="119">
        <f t="shared" si="48"/>
        <v>0</v>
      </c>
      <c r="H436" s="119">
        <f t="shared" si="49"/>
        <v>324.01509159999978</v>
      </c>
      <c r="I436" s="119">
        <f t="shared" si="44"/>
        <v>0</v>
      </c>
      <c r="J436" s="119">
        <f t="shared" si="44"/>
        <v>324.01509159999978</v>
      </c>
    </row>
    <row r="437" spans="1:10" x14ac:dyDescent="0.2">
      <c r="A437" s="119">
        <f t="shared" si="50"/>
        <v>2140</v>
      </c>
      <c r="B437" s="132">
        <f t="shared" si="45"/>
        <v>0</v>
      </c>
      <c r="C437" s="122">
        <f t="shared" si="46"/>
        <v>322.07000000000005</v>
      </c>
      <c r="F437" s="119">
        <f t="shared" si="47"/>
        <v>160.97509159999998</v>
      </c>
      <c r="G437" s="119">
        <f t="shared" si="48"/>
        <v>0</v>
      </c>
      <c r="H437" s="119">
        <f t="shared" si="49"/>
        <v>322.06509159999996</v>
      </c>
      <c r="I437" s="119">
        <f t="shared" si="44"/>
        <v>0</v>
      </c>
      <c r="J437" s="119">
        <f t="shared" si="44"/>
        <v>322.06509159999996</v>
      </c>
    </row>
    <row r="438" spans="1:10" x14ac:dyDescent="0.2">
      <c r="A438" s="119">
        <f t="shared" si="50"/>
        <v>2145</v>
      </c>
      <c r="B438" s="132">
        <f t="shared" si="45"/>
        <v>0</v>
      </c>
      <c r="C438" s="122">
        <f t="shared" si="46"/>
        <v>320.12</v>
      </c>
      <c r="F438" s="119">
        <f t="shared" si="47"/>
        <v>160.97509159999998</v>
      </c>
      <c r="G438" s="119">
        <f t="shared" si="48"/>
        <v>0</v>
      </c>
      <c r="H438" s="119">
        <f t="shared" si="49"/>
        <v>320.11509160000014</v>
      </c>
      <c r="I438" s="119">
        <f t="shared" si="44"/>
        <v>0</v>
      </c>
      <c r="J438" s="119">
        <f t="shared" si="44"/>
        <v>320.11509160000014</v>
      </c>
    </row>
    <row r="439" spans="1:10" x14ac:dyDescent="0.2">
      <c r="A439" s="119">
        <f t="shared" si="50"/>
        <v>2150</v>
      </c>
      <c r="B439" s="132">
        <f t="shared" si="45"/>
        <v>0</v>
      </c>
      <c r="C439" s="122">
        <f t="shared" si="46"/>
        <v>318.17000000000007</v>
      </c>
      <c r="F439" s="119">
        <f t="shared" si="47"/>
        <v>160.97509159999998</v>
      </c>
      <c r="G439" s="119">
        <f t="shared" si="48"/>
        <v>0</v>
      </c>
      <c r="H439" s="119">
        <f t="shared" si="49"/>
        <v>318.16509159999987</v>
      </c>
      <c r="I439" s="119">
        <f t="shared" si="44"/>
        <v>0</v>
      </c>
      <c r="J439" s="119">
        <f t="shared" si="44"/>
        <v>318.16509159999987</v>
      </c>
    </row>
    <row r="440" spans="1:10" x14ac:dyDescent="0.2">
      <c r="A440" s="119">
        <f t="shared" si="50"/>
        <v>2155</v>
      </c>
      <c r="B440" s="132">
        <f t="shared" si="45"/>
        <v>0</v>
      </c>
      <c r="C440" s="122">
        <f t="shared" si="46"/>
        <v>316.22000000000003</v>
      </c>
      <c r="F440" s="119">
        <f t="shared" si="47"/>
        <v>160.97509159999998</v>
      </c>
      <c r="G440" s="119">
        <f t="shared" si="48"/>
        <v>0</v>
      </c>
      <c r="H440" s="119">
        <f t="shared" si="49"/>
        <v>316.2150915999996</v>
      </c>
      <c r="I440" s="119">
        <f t="shared" si="44"/>
        <v>0</v>
      </c>
      <c r="J440" s="119">
        <f t="shared" si="44"/>
        <v>316.2150915999996</v>
      </c>
    </row>
    <row r="441" spans="1:10" x14ac:dyDescent="0.2">
      <c r="A441" s="119">
        <f t="shared" si="50"/>
        <v>2160</v>
      </c>
      <c r="B441" s="132">
        <f t="shared" si="45"/>
        <v>0</v>
      </c>
      <c r="C441" s="122">
        <f t="shared" si="46"/>
        <v>314.2700000000001</v>
      </c>
      <c r="F441" s="119">
        <f t="shared" si="47"/>
        <v>160.97509159999998</v>
      </c>
      <c r="G441" s="119">
        <f t="shared" si="48"/>
        <v>0</v>
      </c>
      <c r="H441" s="119">
        <f t="shared" si="49"/>
        <v>314.26509159999978</v>
      </c>
      <c r="I441" s="119">
        <f t="shared" si="44"/>
        <v>0</v>
      </c>
      <c r="J441" s="119">
        <f t="shared" si="44"/>
        <v>314.26509159999978</v>
      </c>
    </row>
    <row r="442" spans="1:10" x14ac:dyDescent="0.2">
      <c r="A442" s="119">
        <f t="shared" si="50"/>
        <v>2165</v>
      </c>
      <c r="B442" s="132">
        <f t="shared" si="45"/>
        <v>0</v>
      </c>
      <c r="C442" s="122">
        <f t="shared" si="46"/>
        <v>312.32000000000005</v>
      </c>
      <c r="F442" s="119">
        <f t="shared" si="47"/>
        <v>160.97509159999998</v>
      </c>
      <c r="G442" s="119">
        <f t="shared" si="48"/>
        <v>0</v>
      </c>
      <c r="H442" s="119">
        <f t="shared" si="49"/>
        <v>312.31509159999996</v>
      </c>
      <c r="I442" s="119">
        <f t="shared" si="44"/>
        <v>0</v>
      </c>
      <c r="J442" s="119">
        <f t="shared" si="44"/>
        <v>312.31509159999996</v>
      </c>
    </row>
    <row r="443" spans="1:10" x14ac:dyDescent="0.2">
      <c r="A443" s="119">
        <f t="shared" si="50"/>
        <v>2170</v>
      </c>
      <c r="B443" s="132">
        <f t="shared" si="45"/>
        <v>0</v>
      </c>
      <c r="C443" s="122">
        <f t="shared" si="46"/>
        <v>310.37</v>
      </c>
      <c r="F443" s="119">
        <f t="shared" si="47"/>
        <v>160.97509159999998</v>
      </c>
      <c r="G443" s="119">
        <f t="shared" si="48"/>
        <v>0</v>
      </c>
      <c r="H443" s="119">
        <f t="shared" si="49"/>
        <v>310.36509160000014</v>
      </c>
      <c r="I443" s="119">
        <f t="shared" si="44"/>
        <v>0</v>
      </c>
      <c r="J443" s="119">
        <f t="shared" si="44"/>
        <v>310.36509160000014</v>
      </c>
    </row>
    <row r="444" spans="1:10" x14ac:dyDescent="0.2">
      <c r="A444" s="119">
        <f t="shared" si="50"/>
        <v>2175</v>
      </c>
      <c r="B444" s="132">
        <f t="shared" si="45"/>
        <v>0</v>
      </c>
      <c r="C444" s="122">
        <f t="shared" si="46"/>
        <v>308.42000000000007</v>
      </c>
      <c r="F444" s="119">
        <f t="shared" si="47"/>
        <v>160.97509159999998</v>
      </c>
      <c r="G444" s="119">
        <f t="shared" si="48"/>
        <v>0</v>
      </c>
      <c r="H444" s="119">
        <f t="shared" si="49"/>
        <v>308.41509159999987</v>
      </c>
      <c r="I444" s="119">
        <f t="shared" si="44"/>
        <v>0</v>
      </c>
      <c r="J444" s="119">
        <f t="shared" si="44"/>
        <v>308.41509159999987</v>
      </c>
    </row>
    <row r="445" spans="1:10" x14ac:dyDescent="0.2">
      <c r="A445" s="119">
        <f t="shared" si="50"/>
        <v>2180</v>
      </c>
      <c r="B445" s="132">
        <f t="shared" si="45"/>
        <v>0</v>
      </c>
      <c r="C445" s="122">
        <f t="shared" si="46"/>
        <v>306.47000000000003</v>
      </c>
      <c r="F445" s="119">
        <f t="shared" si="47"/>
        <v>160.97509159999998</v>
      </c>
      <c r="G445" s="119">
        <f t="shared" si="48"/>
        <v>0</v>
      </c>
      <c r="H445" s="119">
        <f t="shared" si="49"/>
        <v>306.4650915999996</v>
      </c>
      <c r="I445" s="119">
        <f t="shared" si="44"/>
        <v>0</v>
      </c>
      <c r="J445" s="119">
        <f t="shared" si="44"/>
        <v>306.4650915999996</v>
      </c>
    </row>
    <row r="446" spans="1:10" x14ac:dyDescent="0.2">
      <c r="A446" s="119">
        <f t="shared" si="50"/>
        <v>2185</v>
      </c>
      <c r="B446" s="132">
        <f t="shared" si="45"/>
        <v>0</v>
      </c>
      <c r="C446" s="122">
        <f t="shared" si="46"/>
        <v>304.5200000000001</v>
      </c>
      <c r="F446" s="119">
        <f t="shared" si="47"/>
        <v>160.97509159999998</v>
      </c>
      <c r="G446" s="119">
        <f t="shared" si="48"/>
        <v>0</v>
      </c>
      <c r="H446" s="119">
        <f t="shared" si="49"/>
        <v>304.51509159999978</v>
      </c>
      <c r="I446" s="119">
        <f t="shared" si="44"/>
        <v>0</v>
      </c>
      <c r="J446" s="119">
        <f t="shared" si="44"/>
        <v>304.51509159999978</v>
      </c>
    </row>
    <row r="447" spans="1:10" x14ac:dyDescent="0.2">
      <c r="A447" s="119">
        <f t="shared" si="50"/>
        <v>2190</v>
      </c>
      <c r="B447" s="132">
        <f t="shared" si="45"/>
        <v>0</v>
      </c>
      <c r="C447" s="122">
        <f t="shared" si="46"/>
        <v>302.57000000000005</v>
      </c>
      <c r="F447" s="119">
        <f t="shared" si="47"/>
        <v>160.97509159999998</v>
      </c>
      <c r="G447" s="119">
        <f t="shared" si="48"/>
        <v>0</v>
      </c>
      <c r="H447" s="119">
        <f t="shared" si="49"/>
        <v>302.56509159999996</v>
      </c>
      <c r="I447" s="119">
        <f t="shared" si="44"/>
        <v>0</v>
      </c>
      <c r="J447" s="119">
        <f t="shared" si="44"/>
        <v>302.56509159999996</v>
      </c>
    </row>
    <row r="448" spans="1:10" x14ac:dyDescent="0.2">
      <c r="A448" s="119">
        <f t="shared" si="50"/>
        <v>2195</v>
      </c>
      <c r="B448" s="132">
        <f t="shared" si="45"/>
        <v>0</v>
      </c>
      <c r="C448" s="122">
        <f t="shared" si="46"/>
        <v>300.62</v>
      </c>
      <c r="F448" s="119">
        <f t="shared" si="47"/>
        <v>160.97509159999998</v>
      </c>
      <c r="G448" s="119">
        <f t="shared" si="48"/>
        <v>0</v>
      </c>
      <c r="H448" s="119">
        <f t="shared" si="49"/>
        <v>300.61509160000014</v>
      </c>
      <c r="I448" s="119">
        <f t="shared" si="44"/>
        <v>0</v>
      </c>
      <c r="J448" s="119">
        <f t="shared" si="44"/>
        <v>300.61509160000014</v>
      </c>
    </row>
    <row r="449" spans="1:10" x14ac:dyDescent="0.2">
      <c r="A449" s="119">
        <f t="shared" si="50"/>
        <v>2200</v>
      </c>
      <c r="B449" s="132">
        <f t="shared" si="45"/>
        <v>0</v>
      </c>
      <c r="C449" s="122">
        <f t="shared" si="46"/>
        <v>298.67000000000007</v>
      </c>
      <c r="F449" s="119">
        <f t="shared" si="47"/>
        <v>160.97509159999998</v>
      </c>
      <c r="G449" s="119">
        <f t="shared" si="48"/>
        <v>0</v>
      </c>
      <c r="H449" s="119">
        <f t="shared" si="49"/>
        <v>298.66509159999987</v>
      </c>
      <c r="I449" s="119">
        <f t="shared" si="44"/>
        <v>0</v>
      </c>
      <c r="J449" s="119">
        <f t="shared" si="44"/>
        <v>298.66509159999987</v>
      </c>
    </row>
    <row r="450" spans="1:10" x14ac:dyDescent="0.2">
      <c r="A450" s="119">
        <f t="shared" si="50"/>
        <v>2205</v>
      </c>
      <c r="B450" s="132">
        <f t="shared" si="45"/>
        <v>0</v>
      </c>
      <c r="C450" s="122">
        <f t="shared" si="46"/>
        <v>296.72000000000003</v>
      </c>
      <c r="F450" s="119">
        <f t="shared" si="47"/>
        <v>160.97509159999998</v>
      </c>
      <c r="G450" s="119">
        <f t="shared" si="48"/>
        <v>0</v>
      </c>
      <c r="H450" s="119">
        <f t="shared" si="49"/>
        <v>296.7150915999996</v>
      </c>
      <c r="I450" s="119">
        <f t="shared" si="44"/>
        <v>0</v>
      </c>
      <c r="J450" s="119">
        <f t="shared" si="44"/>
        <v>296.7150915999996</v>
      </c>
    </row>
    <row r="451" spans="1:10" x14ac:dyDescent="0.2">
      <c r="A451" s="119">
        <f t="shared" si="50"/>
        <v>2210</v>
      </c>
      <c r="B451" s="132">
        <f t="shared" si="45"/>
        <v>0</v>
      </c>
      <c r="C451" s="122">
        <f t="shared" si="46"/>
        <v>294.7700000000001</v>
      </c>
      <c r="F451" s="119">
        <f t="shared" si="47"/>
        <v>160.97509159999998</v>
      </c>
      <c r="G451" s="119">
        <f t="shared" si="48"/>
        <v>0</v>
      </c>
      <c r="H451" s="119">
        <f t="shared" si="49"/>
        <v>294.76509159999978</v>
      </c>
      <c r="I451" s="119">
        <f t="shared" si="44"/>
        <v>0</v>
      </c>
      <c r="J451" s="119">
        <f t="shared" si="44"/>
        <v>294.76509159999978</v>
      </c>
    </row>
    <row r="452" spans="1:10" x14ac:dyDescent="0.2">
      <c r="A452" s="119">
        <f t="shared" si="50"/>
        <v>2215</v>
      </c>
      <c r="B452" s="132">
        <f t="shared" si="45"/>
        <v>0</v>
      </c>
      <c r="C452" s="122">
        <f t="shared" si="46"/>
        <v>292.82000000000005</v>
      </c>
      <c r="F452" s="119">
        <f t="shared" si="47"/>
        <v>160.97509159999998</v>
      </c>
      <c r="G452" s="119">
        <f t="shared" si="48"/>
        <v>0</v>
      </c>
      <c r="H452" s="119">
        <f t="shared" si="49"/>
        <v>292.81509159999996</v>
      </c>
      <c r="I452" s="119">
        <f t="shared" ref="I452:J515" si="51">G452*(G452&gt;$J$6)</f>
        <v>0</v>
      </c>
      <c r="J452" s="119">
        <f t="shared" si="51"/>
        <v>292.81509159999996</v>
      </c>
    </row>
    <row r="453" spans="1:10" x14ac:dyDescent="0.2">
      <c r="A453" s="119">
        <f t="shared" si="50"/>
        <v>2220</v>
      </c>
      <c r="B453" s="132">
        <f t="shared" si="45"/>
        <v>0</v>
      </c>
      <c r="C453" s="122">
        <f t="shared" si="46"/>
        <v>290.87</v>
      </c>
      <c r="F453" s="119">
        <f t="shared" si="47"/>
        <v>160.97509159999998</v>
      </c>
      <c r="G453" s="119">
        <f t="shared" si="48"/>
        <v>0</v>
      </c>
      <c r="H453" s="119">
        <f t="shared" si="49"/>
        <v>290.86509160000014</v>
      </c>
      <c r="I453" s="119">
        <f t="shared" si="51"/>
        <v>0</v>
      </c>
      <c r="J453" s="119">
        <f t="shared" si="51"/>
        <v>290.86509160000014</v>
      </c>
    </row>
    <row r="454" spans="1:10" x14ac:dyDescent="0.2">
      <c r="A454" s="119">
        <f t="shared" si="50"/>
        <v>2225</v>
      </c>
      <c r="B454" s="132">
        <f t="shared" si="45"/>
        <v>0</v>
      </c>
      <c r="C454" s="122">
        <f t="shared" si="46"/>
        <v>288.92000000000007</v>
      </c>
      <c r="F454" s="119">
        <f t="shared" si="47"/>
        <v>160.97509159999998</v>
      </c>
      <c r="G454" s="119">
        <f t="shared" si="48"/>
        <v>0</v>
      </c>
      <c r="H454" s="119">
        <f t="shared" si="49"/>
        <v>288.91509159999987</v>
      </c>
      <c r="I454" s="119">
        <f t="shared" si="51"/>
        <v>0</v>
      </c>
      <c r="J454" s="119">
        <f t="shared" si="51"/>
        <v>288.91509159999987</v>
      </c>
    </row>
    <row r="455" spans="1:10" x14ac:dyDescent="0.2">
      <c r="A455" s="119">
        <f t="shared" si="50"/>
        <v>2230</v>
      </c>
      <c r="B455" s="132">
        <f t="shared" si="45"/>
        <v>0</v>
      </c>
      <c r="C455" s="122">
        <f t="shared" si="46"/>
        <v>286.97000000000003</v>
      </c>
      <c r="F455" s="119">
        <f t="shared" si="47"/>
        <v>160.97509159999998</v>
      </c>
      <c r="G455" s="119">
        <f t="shared" si="48"/>
        <v>0</v>
      </c>
      <c r="H455" s="119">
        <f t="shared" si="49"/>
        <v>286.9650915999996</v>
      </c>
      <c r="I455" s="119">
        <f t="shared" si="51"/>
        <v>0</v>
      </c>
      <c r="J455" s="119">
        <f t="shared" si="51"/>
        <v>286.9650915999996</v>
      </c>
    </row>
    <row r="456" spans="1:10" x14ac:dyDescent="0.2">
      <c r="A456" s="119">
        <f t="shared" si="50"/>
        <v>2235</v>
      </c>
      <c r="B456" s="132">
        <f t="shared" si="45"/>
        <v>0</v>
      </c>
      <c r="C456" s="122">
        <f t="shared" si="46"/>
        <v>285.0200000000001</v>
      </c>
      <c r="F456" s="119">
        <f t="shared" si="47"/>
        <v>160.97509159999998</v>
      </c>
      <c r="G456" s="119">
        <f t="shared" si="48"/>
        <v>0</v>
      </c>
      <c r="H456" s="119">
        <f t="shared" si="49"/>
        <v>285.01509159999978</v>
      </c>
      <c r="I456" s="119">
        <f t="shared" si="51"/>
        <v>0</v>
      </c>
      <c r="J456" s="119">
        <f t="shared" si="51"/>
        <v>285.01509159999978</v>
      </c>
    </row>
    <row r="457" spans="1:10" x14ac:dyDescent="0.2">
      <c r="A457" s="119">
        <f t="shared" si="50"/>
        <v>2240</v>
      </c>
      <c r="B457" s="132">
        <f t="shared" si="45"/>
        <v>0</v>
      </c>
      <c r="C457" s="122">
        <f t="shared" si="46"/>
        <v>283.07000000000005</v>
      </c>
      <c r="F457" s="119">
        <f t="shared" si="47"/>
        <v>160.97509159999998</v>
      </c>
      <c r="G457" s="119">
        <f t="shared" si="48"/>
        <v>0</v>
      </c>
      <c r="H457" s="119">
        <f t="shared" si="49"/>
        <v>283.06509159999996</v>
      </c>
      <c r="I457" s="119">
        <f t="shared" si="51"/>
        <v>0</v>
      </c>
      <c r="J457" s="119">
        <f t="shared" si="51"/>
        <v>283.06509159999996</v>
      </c>
    </row>
    <row r="458" spans="1:10" x14ac:dyDescent="0.2">
      <c r="A458" s="119">
        <f t="shared" si="50"/>
        <v>2245</v>
      </c>
      <c r="B458" s="132">
        <f t="shared" ref="B458:B521" si="52">MAX(0,IF((A458+$B$5+$B$4)&lt;$B$2,0.61*A458,$B$2-0.39*A458-$B$4-$B$5)+MAX(0,IF(A458&lt;$E$4,0,IF(A458&lt;$E$5,160.49*(A458-$E$4)/($E$5-$E$4),IF(A458&lt;$E$3,160.49,160.49)))))</f>
        <v>0</v>
      </c>
      <c r="C458" s="122">
        <f t="shared" ref="C458:C521" si="53">MAX(0,IF((A458+$C$5+$C$4)&lt;$C$2,0.61*A458,$C$2-0.39*A458-$C$4-$C$5)+MAX(0,IF(A458&lt;$E$4,0,IF(A458&lt;$E$5,160.98*(A458-$E$4)/($E$5-$E$4),IF(A458&lt;$E$3,160.49,160.98)))))</f>
        <v>281.12</v>
      </c>
      <c r="F458" s="119">
        <f t="shared" ref="F458:F521" si="54">(A458&gt;$E$4)*(A458&lt;$E$5)*(A458-$E$4)/($E$5-$E$4)*$J$2+(A458&gt;=$E$5)*$J$2</f>
        <v>160.97509159999998</v>
      </c>
      <c r="G458" s="119">
        <f t="shared" ref="G458:G521" si="55">MAX(0,$B$2+0.61*A458+F458-MAX($B$2,A458))</f>
        <v>0</v>
      </c>
      <c r="H458" s="119">
        <f t="shared" ref="H458:H521" si="56">MAX(0,$C$2+0.61*A458+F458-MAX($C$2,A458))</f>
        <v>281.11509160000014</v>
      </c>
      <c r="I458" s="119">
        <f t="shared" si="51"/>
        <v>0</v>
      </c>
      <c r="J458" s="119">
        <f t="shared" si="51"/>
        <v>281.11509160000014</v>
      </c>
    </row>
    <row r="459" spans="1:10" x14ac:dyDescent="0.2">
      <c r="A459" s="119">
        <f t="shared" si="50"/>
        <v>2250</v>
      </c>
      <c r="B459" s="132">
        <f t="shared" si="52"/>
        <v>0</v>
      </c>
      <c r="C459" s="122">
        <f t="shared" si="53"/>
        <v>279.17000000000007</v>
      </c>
      <c r="F459" s="119">
        <f t="shared" si="54"/>
        <v>160.97509159999998</v>
      </c>
      <c r="G459" s="119">
        <f t="shared" si="55"/>
        <v>0</v>
      </c>
      <c r="H459" s="119">
        <f t="shared" si="56"/>
        <v>279.16509159999987</v>
      </c>
      <c r="I459" s="119">
        <f t="shared" si="51"/>
        <v>0</v>
      </c>
      <c r="J459" s="119">
        <f t="shared" si="51"/>
        <v>279.16509159999987</v>
      </c>
    </row>
    <row r="460" spans="1:10" x14ac:dyDescent="0.2">
      <c r="A460" s="119">
        <f t="shared" si="50"/>
        <v>2255</v>
      </c>
      <c r="B460" s="132">
        <f t="shared" si="52"/>
        <v>0</v>
      </c>
      <c r="C460" s="122">
        <f t="shared" si="53"/>
        <v>277.22000000000003</v>
      </c>
      <c r="F460" s="119">
        <f t="shared" si="54"/>
        <v>160.97509159999998</v>
      </c>
      <c r="G460" s="119">
        <f t="shared" si="55"/>
        <v>0</v>
      </c>
      <c r="H460" s="119">
        <f t="shared" si="56"/>
        <v>277.2150915999996</v>
      </c>
      <c r="I460" s="119">
        <f t="shared" si="51"/>
        <v>0</v>
      </c>
      <c r="J460" s="119">
        <f t="shared" si="51"/>
        <v>277.2150915999996</v>
      </c>
    </row>
    <row r="461" spans="1:10" x14ac:dyDescent="0.2">
      <c r="A461" s="119">
        <f t="shared" si="50"/>
        <v>2260</v>
      </c>
      <c r="B461" s="132">
        <f t="shared" si="52"/>
        <v>0</v>
      </c>
      <c r="C461" s="122">
        <f t="shared" si="53"/>
        <v>275.2700000000001</v>
      </c>
      <c r="F461" s="119">
        <f t="shared" si="54"/>
        <v>160.97509159999998</v>
      </c>
      <c r="G461" s="119">
        <f t="shared" si="55"/>
        <v>0</v>
      </c>
      <c r="H461" s="119">
        <f t="shared" si="56"/>
        <v>275.26509159999978</v>
      </c>
      <c r="I461" s="119">
        <f t="shared" si="51"/>
        <v>0</v>
      </c>
      <c r="J461" s="119">
        <f t="shared" si="51"/>
        <v>275.26509159999978</v>
      </c>
    </row>
    <row r="462" spans="1:10" x14ac:dyDescent="0.2">
      <c r="A462" s="119">
        <f t="shared" si="50"/>
        <v>2265</v>
      </c>
      <c r="B462" s="132">
        <f t="shared" si="52"/>
        <v>0</v>
      </c>
      <c r="C462" s="122">
        <f t="shared" si="53"/>
        <v>273.32000000000005</v>
      </c>
      <c r="F462" s="119">
        <f t="shared" si="54"/>
        <v>160.97509159999998</v>
      </c>
      <c r="G462" s="119">
        <f t="shared" si="55"/>
        <v>0</v>
      </c>
      <c r="H462" s="119">
        <f t="shared" si="56"/>
        <v>273.31509159999996</v>
      </c>
      <c r="I462" s="119">
        <f t="shared" si="51"/>
        <v>0</v>
      </c>
      <c r="J462" s="119">
        <f t="shared" si="51"/>
        <v>273.31509159999996</v>
      </c>
    </row>
    <row r="463" spans="1:10" x14ac:dyDescent="0.2">
      <c r="A463" s="119">
        <f t="shared" si="50"/>
        <v>2270</v>
      </c>
      <c r="B463" s="132">
        <f t="shared" si="52"/>
        <v>0</v>
      </c>
      <c r="C463" s="122">
        <f t="shared" si="53"/>
        <v>271.37</v>
      </c>
      <c r="F463" s="119">
        <f t="shared" si="54"/>
        <v>160.97509159999998</v>
      </c>
      <c r="G463" s="119">
        <f t="shared" si="55"/>
        <v>0</v>
      </c>
      <c r="H463" s="119">
        <f t="shared" si="56"/>
        <v>271.36509160000014</v>
      </c>
      <c r="I463" s="119">
        <f t="shared" si="51"/>
        <v>0</v>
      </c>
      <c r="J463" s="119">
        <f t="shared" si="51"/>
        <v>271.36509160000014</v>
      </c>
    </row>
    <row r="464" spans="1:10" x14ac:dyDescent="0.2">
      <c r="A464" s="119">
        <f t="shared" si="50"/>
        <v>2275</v>
      </c>
      <c r="B464" s="132">
        <f t="shared" si="52"/>
        <v>0</v>
      </c>
      <c r="C464" s="122">
        <f t="shared" si="53"/>
        <v>269.42000000000007</v>
      </c>
      <c r="F464" s="119">
        <f t="shared" si="54"/>
        <v>160.97509159999998</v>
      </c>
      <c r="G464" s="119">
        <f t="shared" si="55"/>
        <v>0</v>
      </c>
      <c r="H464" s="119">
        <f t="shared" si="56"/>
        <v>269.41509159999987</v>
      </c>
      <c r="I464" s="119">
        <f t="shared" si="51"/>
        <v>0</v>
      </c>
      <c r="J464" s="119">
        <f t="shared" si="51"/>
        <v>269.41509159999987</v>
      </c>
    </row>
    <row r="465" spans="1:10" x14ac:dyDescent="0.2">
      <c r="A465" s="119">
        <f t="shared" si="50"/>
        <v>2280</v>
      </c>
      <c r="B465" s="132">
        <f t="shared" si="52"/>
        <v>0</v>
      </c>
      <c r="C465" s="122">
        <f t="shared" si="53"/>
        <v>267.47000000000003</v>
      </c>
      <c r="F465" s="119">
        <f t="shared" si="54"/>
        <v>160.97509159999998</v>
      </c>
      <c r="G465" s="119">
        <f t="shared" si="55"/>
        <v>0</v>
      </c>
      <c r="H465" s="119">
        <f t="shared" si="56"/>
        <v>267.4650915999996</v>
      </c>
      <c r="I465" s="119">
        <f t="shared" si="51"/>
        <v>0</v>
      </c>
      <c r="J465" s="119">
        <f t="shared" si="51"/>
        <v>267.4650915999996</v>
      </c>
    </row>
    <row r="466" spans="1:10" x14ac:dyDescent="0.2">
      <c r="A466" s="119">
        <f t="shared" si="50"/>
        <v>2285</v>
      </c>
      <c r="B466" s="132">
        <f t="shared" si="52"/>
        <v>0</v>
      </c>
      <c r="C466" s="122">
        <f t="shared" si="53"/>
        <v>265.5200000000001</v>
      </c>
      <c r="F466" s="119">
        <f t="shared" si="54"/>
        <v>160.97509159999998</v>
      </c>
      <c r="G466" s="119">
        <f t="shared" si="55"/>
        <v>0</v>
      </c>
      <c r="H466" s="119">
        <f t="shared" si="56"/>
        <v>265.51509159999978</v>
      </c>
      <c r="I466" s="119">
        <f t="shared" si="51"/>
        <v>0</v>
      </c>
      <c r="J466" s="119">
        <f t="shared" si="51"/>
        <v>265.51509159999978</v>
      </c>
    </row>
    <row r="467" spans="1:10" x14ac:dyDescent="0.2">
      <c r="A467" s="119">
        <f t="shared" si="50"/>
        <v>2290</v>
      </c>
      <c r="B467" s="132">
        <f t="shared" si="52"/>
        <v>0</v>
      </c>
      <c r="C467" s="122">
        <f t="shared" si="53"/>
        <v>263.57000000000005</v>
      </c>
      <c r="F467" s="119">
        <f t="shared" si="54"/>
        <v>160.97509159999998</v>
      </c>
      <c r="G467" s="119">
        <f t="shared" si="55"/>
        <v>0</v>
      </c>
      <c r="H467" s="119">
        <f t="shared" si="56"/>
        <v>263.56509159999996</v>
      </c>
      <c r="I467" s="119">
        <f t="shared" si="51"/>
        <v>0</v>
      </c>
      <c r="J467" s="119">
        <f t="shared" si="51"/>
        <v>263.56509159999996</v>
      </c>
    </row>
    <row r="468" spans="1:10" x14ac:dyDescent="0.2">
      <c r="A468" s="119">
        <f t="shared" si="50"/>
        <v>2295</v>
      </c>
      <c r="B468" s="132">
        <f t="shared" si="52"/>
        <v>0</v>
      </c>
      <c r="C468" s="122">
        <f t="shared" si="53"/>
        <v>261.62</v>
      </c>
      <c r="F468" s="119">
        <f t="shared" si="54"/>
        <v>160.97509159999998</v>
      </c>
      <c r="G468" s="119">
        <f t="shared" si="55"/>
        <v>0</v>
      </c>
      <c r="H468" s="119">
        <f t="shared" si="56"/>
        <v>261.61509160000014</v>
      </c>
      <c r="I468" s="119">
        <f t="shared" si="51"/>
        <v>0</v>
      </c>
      <c r="J468" s="119">
        <f t="shared" si="51"/>
        <v>261.61509160000014</v>
      </c>
    </row>
    <row r="469" spans="1:10" x14ac:dyDescent="0.2">
      <c r="A469" s="119">
        <f t="shared" si="50"/>
        <v>2300</v>
      </c>
      <c r="B469" s="132">
        <f t="shared" si="52"/>
        <v>0</v>
      </c>
      <c r="C469" s="122">
        <f t="shared" si="53"/>
        <v>259.67000000000007</v>
      </c>
      <c r="F469" s="119">
        <f t="shared" si="54"/>
        <v>160.97509159999998</v>
      </c>
      <c r="G469" s="119">
        <f t="shared" si="55"/>
        <v>0</v>
      </c>
      <c r="H469" s="119">
        <f t="shared" si="56"/>
        <v>259.66509159999987</v>
      </c>
      <c r="I469" s="119">
        <f t="shared" si="51"/>
        <v>0</v>
      </c>
      <c r="J469" s="119">
        <f t="shared" si="51"/>
        <v>259.66509159999987</v>
      </c>
    </row>
    <row r="470" spans="1:10" x14ac:dyDescent="0.2">
      <c r="A470" s="119">
        <f t="shared" si="50"/>
        <v>2305</v>
      </c>
      <c r="B470" s="132">
        <f t="shared" si="52"/>
        <v>0</v>
      </c>
      <c r="C470" s="122">
        <f t="shared" si="53"/>
        <v>257.72000000000003</v>
      </c>
      <c r="F470" s="119">
        <f t="shared" si="54"/>
        <v>160.97509159999998</v>
      </c>
      <c r="G470" s="119">
        <f t="shared" si="55"/>
        <v>0</v>
      </c>
      <c r="H470" s="119">
        <f t="shared" si="56"/>
        <v>257.7150915999996</v>
      </c>
      <c r="I470" s="119">
        <f t="shared" si="51"/>
        <v>0</v>
      </c>
      <c r="J470" s="119">
        <f t="shared" si="51"/>
        <v>257.7150915999996</v>
      </c>
    </row>
    <row r="471" spans="1:10" x14ac:dyDescent="0.2">
      <c r="A471" s="119">
        <f t="shared" si="50"/>
        <v>2310</v>
      </c>
      <c r="B471" s="132">
        <f t="shared" si="52"/>
        <v>0</v>
      </c>
      <c r="C471" s="122">
        <f t="shared" si="53"/>
        <v>255.77000000000007</v>
      </c>
      <c r="F471" s="119">
        <f t="shared" si="54"/>
        <v>160.97509159999998</v>
      </c>
      <c r="G471" s="119">
        <f t="shared" si="55"/>
        <v>0</v>
      </c>
      <c r="H471" s="119">
        <f t="shared" si="56"/>
        <v>255.76509159999978</v>
      </c>
      <c r="I471" s="119">
        <f t="shared" si="51"/>
        <v>0</v>
      </c>
      <c r="J471" s="119">
        <f t="shared" si="51"/>
        <v>255.76509159999978</v>
      </c>
    </row>
    <row r="472" spans="1:10" x14ac:dyDescent="0.2">
      <c r="A472" s="119">
        <f t="shared" si="50"/>
        <v>2315</v>
      </c>
      <c r="B472" s="132">
        <f t="shared" si="52"/>
        <v>0</v>
      </c>
      <c r="C472" s="122">
        <f t="shared" si="53"/>
        <v>253.82000000000002</v>
      </c>
      <c r="F472" s="119">
        <f t="shared" si="54"/>
        <v>160.97509159999998</v>
      </c>
      <c r="G472" s="119">
        <f t="shared" si="55"/>
        <v>0</v>
      </c>
      <c r="H472" s="119">
        <f t="shared" si="56"/>
        <v>253.81509159999996</v>
      </c>
      <c r="I472" s="119">
        <f t="shared" si="51"/>
        <v>0</v>
      </c>
      <c r="J472" s="119">
        <f t="shared" si="51"/>
        <v>253.81509159999996</v>
      </c>
    </row>
    <row r="473" spans="1:10" x14ac:dyDescent="0.2">
      <c r="A473" s="119">
        <f t="shared" si="50"/>
        <v>2320</v>
      </c>
      <c r="B473" s="132">
        <f t="shared" si="52"/>
        <v>0</v>
      </c>
      <c r="C473" s="122">
        <f t="shared" si="53"/>
        <v>251.86999999999998</v>
      </c>
      <c r="F473" s="119">
        <f t="shared" si="54"/>
        <v>160.97509159999998</v>
      </c>
      <c r="G473" s="119">
        <f t="shared" si="55"/>
        <v>0</v>
      </c>
      <c r="H473" s="119">
        <f t="shared" si="56"/>
        <v>251.86509160000014</v>
      </c>
      <c r="I473" s="119">
        <f t="shared" si="51"/>
        <v>0</v>
      </c>
      <c r="J473" s="119">
        <f t="shared" si="51"/>
        <v>251.86509160000014</v>
      </c>
    </row>
    <row r="474" spans="1:10" x14ac:dyDescent="0.2">
      <c r="A474" s="119">
        <f t="shared" si="50"/>
        <v>2325</v>
      </c>
      <c r="B474" s="132">
        <f t="shared" si="52"/>
        <v>0</v>
      </c>
      <c r="C474" s="122">
        <f t="shared" si="53"/>
        <v>249.92000000000004</v>
      </c>
      <c r="F474" s="119">
        <f t="shared" si="54"/>
        <v>160.97509159999998</v>
      </c>
      <c r="G474" s="119">
        <f t="shared" si="55"/>
        <v>0</v>
      </c>
      <c r="H474" s="119">
        <f t="shared" si="56"/>
        <v>249.91509159999987</v>
      </c>
      <c r="I474" s="119">
        <f t="shared" si="51"/>
        <v>0</v>
      </c>
      <c r="J474" s="119">
        <f t="shared" si="51"/>
        <v>249.91509159999987</v>
      </c>
    </row>
    <row r="475" spans="1:10" x14ac:dyDescent="0.2">
      <c r="A475" s="119">
        <f t="shared" ref="A475:A538" si="57">A474+5</f>
        <v>2330</v>
      </c>
      <c r="B475" s="132">
        <f t="shared" si="52"/>
        <v>0</v>
      </c>
      <c r="C475" s="122">
        <f t="shared" si="53"/>
        <v>247.97</v>
      </c>
      <c r="F475" s="119">
        <f t="shared" si="54"/>
        <v>160.97509159999998</v>
      </c>
      <c r="G475" s="119">
        <f t="shared" si="55"/>
        <v>0</v>
      </c>
      <c r="H475" s="119">
        <f t="shared" si="56"/>
        <v>247.9650915999996</v>
      </c>
      <c r="I475" s="119">
        <f t="shared" si="51"/>
        <v>0</v>
      </c>
      <c r="J475" s="119">
        <f t="shared" si="51"/>
        <v>247.9650915999996</v>
      </c>
    </row>
    <row r="476" spans="1:10" x14ac:dyDescent="0.2">
      <c r="A476" s="119">
        <f t="shared" si="57"/>
        <v>2335</v>
      </c>
      <c r="B476" s="132">
        <f t="shared" si="52"/>
        <v>0</v>
      </c>
      <c r="C476" s="122">
        <f t="shared" si="53"/>
        <v>246.02000000000007</v>
      </c>
      <c r="F476" s="119">
        <f t="shared" si="54"/>
        <v>160.97509159999998</v>
      </c>
      <c r="G476" s="119">
        <f t="shared" si="55"/>
        <v>0</v>
      </c>
      <c r="H476" s="119">
        <f t="shared" si="56"/>
        <v>246.01509159999978</v>
      </c>
      <c r="I476" s="119">
        <f t="shared" si="51"/>
        <v>0</v>
      </c>
      <c r="J476" s="119">
        <f t="shared" si="51"/>
        <v>246.01509159999978</v>
      </c>
    </row>
    <row r="477" spans="1:10" x14ac:dyDescent="0.2">
      <c r="A477" s="119">
        <f t="shared" si="57"/>
        <v>2340</v>
      </c>
      <c r="B477" s="132">
        <f t="shared" si="52"/>
        <v>0</v>
      </c>
      <c r="C477" s="122">
        <f t="shared" si="53"/>
        <v>244.07000000000002</v>
      </c>
      <c r="F477" s="119">
        <f t="shared" si="54"/>
        <v>160.97509159999998</v>
      </c>
      <c r="G477" s="119">
        <f t="shared" si="55"/>
        <v>0</v>
      </c>
      <c r="H477" s="119">
        <f t="shared" si="56"/>
        <v>244.06509159999996</v>
      </c>
      <c r="I477" s="119">
        <f t="shared" si="51"/>
        <v>0</v>
      </c>
      <c r="J477" s="119">
        <f t="shared" si="51"/>
        <v>244.06509159999996</v>
      </c>
    </row>
    <row r="478" spans="1:10" x14ac:dyDescent="0.2">
      <c r="A478" s="119">
        <f t="shared" si="57"/>
        <v>2345</v>
      </c>
      <c r="B478" s="132">
        <f t="shared" si="52"/>
        <v>0</v>
      </c>
      <c r="C478" s="122">
        <f t="shared" si="53"/>
        <v>242.11999999999998</v>
      </c>
      <c r="F478" s="119">
        <f t="shared" si="54"/>
        <v>160.97509159999998</v>
      </c>
      <c r="G478" s="119">
        <f t="shared" si="55"/>
        <v>0</v>
      </c>
      <c r="H478" s="119">
        <f t="shared" si="56"/>
        <v>242.11509160000014</v>
      </c>
      <c r="I478" s="119">
        <f t="shared" si="51"/>
        <v>0</v>
      </c>
      <c r="J478" s="119">
        <f t="shared" si="51"/>
        <v>242.11509160000014</v>
      </c>
    </row>
    <row r="479" spans="1:10" x14ac:dyDescent="0.2">
      <c r="A479" s="119">
        <f t="shared" si="57"/>
        <v>2350</v>
      </c>
      <c r="B479" s="132">
        <f t="shared" si="52"/>
        <v>0</v>
      </c>
      <c r="C479" s="122">
        <f t="shared" si="53"/>
        <v>240.17000000000004</v>
      </c>
      <c r="F479" s="119">
        <f t="shared" si="54"/>
        <v>160.97509159999998</v>
      </c>
      <c r="G479" s="119">
        <f t="shared" si="55"/>
        <v>0</v>
      </c>
      <c r="H479" s="119">
        <f t="shared" si="56"/>
        <v>240.16509159999987</v>
      </c>
      <c r="I479" s="119">
        <f t="shared" si="51"/>
        <v>0</v>
      </c>
      <c r="J479" s="119">
        <f t="shared" si="51"/>
        <v>240.16509159999987</v>
      </c>
    </row>
    <row r="480" spans="1:10" x14ac:dyDescent="0.2">
      <c r="A480" s="119">
        <f t="shared" si="57"/>
        <v>2355</v>
      </c>
      <c r="B480" s="132">
        <f t="shared" si="52"/>
        <v>0</v>
      </c>
      <c r="C480" s="122">
        <f t="shared" si="53"/>
        <v>238.22</v>
      </c>
      <c r="F480" s="119">
        <f t="shared" si="54"/>
        <v>160.97509159999998</v>
      </c>
      <c r="G480" s="119">
        <f t="shared" si="55"/>
        <v>0</v>
      </c>
      <c r="H480" s="119">
        <f t="shared" si="56"/>
        <v>238.2150915999996</v>
      </c>
      <c r="I480" s="119">
        <f t="shared" si="51"/>
        <v>0</v>
      </c>
      <c r="J480" s="119">
        <f t="shared" si="51"/>
        <v>238.2150915999996</v>
      </c>
    </row>
    <row r="481" spans="1:10" x14ac:dyDescent="0.2">
      <c r="A481" s="119">
        <f t="shared" si="57"/>
        <v>2360</v>
      </c>
      <c r="B481" s="132">
        <f t="shared" si="52"/>
        <v>0</v>
      </c>
      <c r="C481" s="122">
        <f t="shared" si="53"/>
        <v>236.27000000000007</v>
      </c>
      <c r="F481" s="119">
        <f t="shared" si="54"/>
        <v>160.97509159999998</v>
      </c>
      <c r="G481" s="119">
        <f t="shared" si="55"/>
        <v>0</v>
      </c>
      <c r="H481" s="119">
        <f t="shared" si="56"/>
        <v>236.26509159999978</v>
      </c>
      <c r="I481" s="119">
        <f t="shared" si="51"/>
        <v>0</v>
      </c>
      <c r="J481" s="119">
        <f t="shared" si="51"/>
        <v>236.26509159999978</v>
      </c>
    </row>
    <row r="482" spans="1:10" x14ac:dyDescent="0.2">
      <c r="A482" s="119">
        <f t="shared" si="57"/>
        <v>2365</v>
      </c>
      <c r="B482" s="132">
        <f t="shared" si="52"/>
        <v>0</v>
      </c>
      <c r="C482" s="122">
        <f t="shared" si="53"/>
        <v>234.32000000000002</v>
      </c>
      <c r="F482" s="119">
        <f t="shared" si="54"/>
        <v>160.97509159999998</v>
      </c>
      <c r="G482" s="119">
        <f t="shared" si="55"/>
        <v>0</v>
      </c>
      <c r="H482" s="119">
        <f t="shared" si="56"/>
        <v>234.31509159999996</v>
      </c>
      <c r="I482" s="119">
        <f t="shared" si="51"/>
        <v>0</v>
      </c>
      <c r="J482" s="119">
        <f t="shared" si="51"/>
        <v>234.31509159999996</v>
      </c>
    </row>
    <row r="483" spans="1:10" x14ac:dyDescent="0.2">
      <c r="A483" s="119">
        <f t="shared" si="57"/>
        <v>2370</v>
      </c>
      <c r="B483" s="132">
        <f t="shared" si="52"/>
        <v>0</v>
      </c>
      <c r="C483" s="122">
        <f t="shared" si="53"/>
        <v>232.36999999999998</v>
      </c>
      <c r="F483" s="119">
        <f t="shared" si="54"/>
        <v>160.97509159999998</v>
      </c>
      <c r="G483" s="119">
        <f t="shared" si="55"/>
        <v>0</v>
      </c>
      <c r="H483" s="119">
        <f t="shared" si="56"/>
        <v>232.36509160000014</v>
      </c>
      <c r="I483" s="119">
        <f t="shared" si="51"/>
        <v>0</v>
      </c>
      <c r="J483" s="119">
        <f t="shared" si="51"/>
        <v>232.36509160000014</v>
      </c>
    </row>
    <row r="484" spans="1:10" x14ac:dyDescent="0.2">
      <c r="A484" s="119">
        <f t="shared" si="57"/>
        <v>2375</v>
      </c>
      <c r="B484" s="132">
        <f t="shared" si="52"/>
        <v>0</v>
      </c>
      <c r="C484" s="122">
        <f t="shared" si="53"/>
        <v>230.42000000000004</v>
      </c>
      <c r="F484" s="119">
        <f t="shared" si="54"/>
        <v>160.97509159999998</v>
      </c>
      <c r="G484" s="119">
        <f t="shared" si="55"/>
        <v>0</v>
      </c>
      <c r="H484" s="119">
        <f t="shared" si="56"/>
        <v>230.41509159999987</v>
      </c>
      <c r="I484" s="119">
        <f t="shared" si="51"/>
        <v>0</v>
      </c>
      <c r="J484" s="119">
        <f t="shared" si="51"/>
        <v>230.41509159999987</v>
      </c>
    </row>
    <row r="485" spans="1:10" x14ac:dyDescent="0.2">
      <c r="A485" s="119">
        <f t="shared" si="57"/>
        <v>2380</v>
      </c>
      <c r="B485" s="132">
        <f t="shared" si="52"/>
        <v>0</v>
      </c>
      <c r="C485" s="122">
        <f t="shared" si="53"/>
        <v>228.47</v>
      </c>
      <c r="F485" s="119">
        <f t="shared" si="54"/>
        <v>160.97509159999998</v>
      </c>
      <c r="G485" s="119">
        <f t="shared" si="55"/>
        <v>0</v>
      </c>
      <c r="H485" s="119">
        <f t="shared" si="56"/>
        <v>228.4650915999996</v>
      </c>
      <c r="I485" s="119">
        <f t="shared" si="51"/>
        <v>0</v>
      </c>
      <c r="J485" s="119">
        <f t="shared" si="51"/>
        <v>228.4650915999996</v>
      </c>
    </row>
    <row r="486" spans="1:10" x14ac:dyDescent="0.2">
      <c r="A486" s="119">
        <f t="shared" si="57"/>
        <v>2385</v>
      </c>
      <c r="B486" s="132">
        <f t="shared" si="52"/>
        <v>0</v>
      </c>
      <c r="C486" s="122">
        <f t="shared" si="53"/>
        <v>226.52000000000007</v>
      </c>
      <c r="F486" s="119">
        <f t="shared" si="54"/>
        <v>160.97509159999998</v>
      </c>
      <c r="G486" s="119">
        <f t="shared" si="55"/>
        <v>0</v>
      </c>
      <c r="H486" s="119">
        <f t="shared" si="56"/>
        <v>226.51509159999978</v>
      </c>
      <c r="I486" s="119">
        <f t="shared" si="51"/>
        <v>0</v>
      </c>
      <c r="J486" s="119">
        <f t="shared" si="51"/>
        <v>226.51509159999978</v>
      </c>
    </row>
    <row r="487" spans="1:10" x14ac:dyDescent="0.2">
      <c r="A487" s="119">
        <f t="shared" si="57"/>
        <v>2390</v>
      </c>
      <c r="B487" s="132">
        <f t="shared" si="52"/>
        <v>0</v>
      </c>
      <c r="C487" s="122">
        <f t="shared" si="53"/>
        <v>224.57000000000002</v>
      </c>
      <c r="F487" s="119">
        <f t="shared" si="54"/>
        <v>160.97509159999998</v>
      </c>
      <c r="G487" s="119">
        <f t="shared" si="55"/>
        <v>0</v>
      </c>
      <c r="H487" s="119">
        <f t="shared" si="56"/>
        <v>224.56509159999996</v>
      </c>
      <c r="I487" s="119">
        <f t="shared" si="51"/>
        <v>0</v>
      </c>
      <c r="J487" s="119">
        <f t="shared" si="51"/>
        <v>224.56509159999996</v>
      </c>
    </row>
    <row r="488" spans="1:10" x14ac:dyDescent="0.2">
      <c r="A488" s="119">
        <f t="shared" si="57"/>
        <v>2395</v>
      </c>
      <c r="B488" s="132">
        <f t="shared" si="52"/>
        <v>0</v>
      </c>
      <c r="C488" s="122">
        <f t="shared" si="53"/>
        <v>222.61999999999998</v>
      </c>
      <c r="F488" s="119">
        <f t="shared" si="54"/>
        <v>160.97509159999998</v>
      </c>
      <c r="G488" s="119">
        <f t="shared" si="55"/>
        <v>0</v>
      </c>
      <c r="H488" s="119">
        <f t="shared" si="56"/>
        <v>222.61509160000014</v>
      </c>
      <c r="I488" s="119">
        <f t="shared" si="51"/>
        <v>0</v>
      </c>
      <c r="J488" s="119">
        <f t="shared" si="51"/>
        <v>222.61509160000014</v>
      </c>
    </row>
    <row r="489" spans="1:10" x14ac:dyDescent="0.2">
      <c r="A489" s="119">
        <f t="shared" si="57"/>
        <v>2400</v>
      </c>
      <c r="B489" s="132">
        <f t="shared" si="52"/>
        <v>0</v>
      </c>
      <c r="C489" s="122">
        <f t="shared" si="53"/>
        <v>220.67000000000004</v>
      </c>
      <c r="F489" s="119">
        <f t="shared" si="54"/>
        <v>160.97509159999998</v>
      </c>
      <c r="G489" s="119">
        <f t="shared" si="55"/>
        <v>0</v>
      </c>
      <c r="H489" s="119">
        <f t="shared" si="56"/>
        <v>220.66509159999987</v>
      </c>
      <c r="I489" s="119">
        <f t="shared" si="51"/>
        <v>0</v>
      </c>
      <c r="J489" s="119">
        <f t="shared" si="51"/>
        <v>220.66509159999987</v>
      </c>
    </row>
    <row r="490" spans="1:10" x14ac:dyDescent="0.2">
      <c r="A490" s="119">
        <f t="shared" si="57"/>
        <v>2405</v>
      </c>
      <c r="B490" s="132">
        <f t="shared" si="52"/>
        <v>0</v>
      </c>
      <c r="C490" s="122">
        <f t="shared" si="53"/>
        <v>218.72</v>
      </c>
      <c r="F490" s="119">
        <f t="shared" si="54"/>
        <v>160.97509159999998</v>
      </c>
      <c r="G490" s="119">
        <f t="shared" si="55"/>
        <v>0</v>
      </c>
      <c r="H490" s="119">
        <f t="shared" si="56"/>
        <v>218.7150915999996</v>
      </c>
      <c r="I490" s="119">
        <f t="shared" si="51"/>
        <v>0</v>
      </c>
      <c r="J490" s="119">
        <f t="shared" si="51"/>
        <v>218.7150915999996</v>
      </c>
    </row>
    <row r="491" spans="1:10" x14ac:dyDescent="0.2">
      <c r="A491" s="119">
        <f t="shared" si="57"/>
        <v>2410</v>
      </c>
      <c r="B491" s="132">
        <f t="shared" si="52"/>
        <v>0</v>
      </c>
      <c r="C491" s="122">
        <f t="shared" si="53"/>
        <v>216.77000000000007</v>
      </c>
      <c r="F491" s="119">
        <f t="shared" si="54"/>
        <v>160.97509159999998</v>
      </c>
      <c r="G491" s="119">
        <f t="shared" si="55"/>
        <v>0</v>
      </c>
      <c r="H491" s="119">
        <f t="shared" si="56"/>
        <v>216.76509159999978</v>
      </c>
      <c r="I491" s="119">
        <f t="shared" si="51"/>
        <v>0</v>
      </c>
      <c r="J491" s="119">
        <f t="shared" si="51"/>
        <v>216.76509159999978</v>
      </c>
    </row>
    <row r="492" spans="1:10" x14ac:dyDescent="0.2">
      <c r="A492" s="119">
        <f t="shared" si="57"/>
        <v>2415</v>
      </c>
      <c r="B492" s="132">
        <f t="shared" si="52"/>
        <v>0</v>
      </c>
      <c r="C492" s="122">
        <f t="shared" si="53"/>
        <v>214.82000000000002</v>
      </c>
      <c r="F492" s="119">
        <f t="shared" si="54"/>
        <v>160.97509159999998</v>
      </c>
      <c r="G492" s="119">
        <f t="shared" si="55"/>
        <v>0</v>
      </c>
      <c r="H492" s="119">
        <f t="shared" si="56"/>
        <v>214.81509159999996</v>
      </c>
      <c r="I492" s="119">
        <f t="shared" si="51"/>
        <v>0</v>
      </c>
      <c r="J492" s="119">
        <f t="shared" si="51"/>
        <v>214.81509159999996</v>
      </c>
    </row>
    <row r="493" spans="1:10" x14ac:dyDescent="0.2">
      <c r="A493" s="119">
        <f t="shared" si="57"/>
        <v>2420</v>
      </c>
      <c r="B493" s="132">
        <f t="shared" si="52"/>
        <v>0</v>
      </c>
      <c r="C493" s="122">
        <f t="shared" si="53"/>
        <v>212.86999999999998</v>
      </c>
      <c r="F493" s="119">
        <f t="shared" si="54"/>
        <v>160.97509159999998</v>
      </c>
      <c r="G493" s="119">
        <f t="shared" si="55"/>
        <v>0</v>
      </c>
      <c r="H493" s="119">
        <f t="shared" si="56"/>
        <v>212.86509160000014</v>
      </c>
      <c r="I493" s="119">
        <f t="shared" si="51"/>
        <v>0</v>
      </c>
      <c r="J493" s="119">
        <f t="shared" si="51"/>
        <v>212.86509160000014</v>
      </c>
    </row>
    <row r="494" spans="1:10" x14ac:dyDescent="0.2">
      <c r="A494" s="119">
        <f t="shared" si="57"/>
        <v>2425</v>
      </c>
      <c r="B494" s="132">
        <f t="shared" si="52"/>
        <v>0</v>
      </c>
      <c r="C494" s="122">
        <f t="shared" si="53"/>
        <v>210.92000000000004</v>
      </c>
      <c r="F494" s="119">
        <f t="shared" si="54"/>
        <v>160.97509159999998</v>
      </c>
      <c r="G494" s="119">
        <f t="shared" si="55"/>
        <v>0</v>
      </c>
      <c r="H494" s="119">
        <f t="shared" si="56"/>
        <v>210.91509159999987</v>
      </c>
      <c r="I494" s="119">
        <f t="shared" si="51"/>
        <v>0</v>
      </c>
      <c r="J494" s="119">
        <f t="shared" si="51"/>
        <v>210.91509159999987</v>
      </c>
    </row>
    <row r="495" spans="1:10" x14ac:dyDescent="0.2">
      <c r="A495" s="119">
        <f t="shared" si="57"/>
        <v>2430</v>
      </c>
      <c r="B495" s="132">
        <f t="shared" si="52"/>
        <v>0</v>
      </c>
      <c r="C495" s="122">
        <f t="shared" si="53"/>
        <v>208.97</v>
      </c>
      <c r="F495" s="119">
        <f t="shared" si="54"/>
        <v>160.97509159999998</v>
      </c>
      <c r="G495" s="119">
        <f t="shared" si="55"/>
        <v>0</v>
      </c>
      <c r="H495" s="119">
        <f t="shared" si="56"/>
        <v>208.9650915999996</v>
      </c>
      <c r="I495" s="119">
        <f t="shared" si="51"/>
        <v>0</v>
      </c>
      <c r="J495" s="119">
        <f t="shared" si="51"/>
        <v>208.9650915999996</v>
      </c>
    </row>
    <row r="496" spans="1:10" x14ac:dyDescent="0.2">
      <c r="A496" s="119">
        <f t="shared" si="57"/>
        <v>2435</v>
      </c>
      <c r="B496" s="132">
        <f t="shared" si="52"/>
        <v>0</v>
      </c>
      <c r="C496" s="122">
        <f t="shared" si="53"/>
        <v>207.02000000000007</v>
      </c>
      <c r="F496" s="119">
        <f t="shared" si="54"/>
        <v>160.97509159999998</v>
      </c>
      <c r="G496" s="119">
        <f t="shared" si="55"/>
        <v>0</v>
      </c>
      <c r="H496" s="119">
        <f t="shared" si="56"/>
        <v>207.01509159999978</v>
      </c>
      <c r="I496" s="119">
        <f t="shared" si="51"/>
        <v>0</v>
      </c>
      <c r="J496" s="119">
        <f t="shared" si="51"/>
        <v>207.01509159999978</v>
      </c>
    </row>
    <row r="497" spans="1:10" x14ac:dyDescent="0.2">
      <c r="A497" s="119">
        <f t="shared" si="57"/>
        <v>2440</v>
      </c>
      <c r="B497" s="132">
        <f t="shared" si="52"/>
        <v>0</v>
      </c>
      <c r="C497" s="122">
        <f t="shared" si="53"/>
        <v>205.07000000000002</v>
      </c>
      <c r="F497" s="119">
        <f t="shared" si="54"/>
        <v>160.97509159999998</v>
      </c>
      <c r="G497" s="119">
        <f t="shared" si="55"/>
        <v>0</v>
      </c>
      <c r="H497" s="119">
        <f t="shared" si="56"/>
        <v>205.06509159999996</v>
      </c>
      <c r="I497" s="119">
        <f t="shared" si="51"/>
        <v>0</v>
      </c>
      <c r="J497" s="119">
        <f t="shared" si="51"/>
        <v>205.06509159999996</v>
      </c>
    </row>
    <row r="498" spans="1:10" x14ac:dyDescent="0.2">
      <c r="A498" s="119">
        <f t="shared" si="57"/>
        <v>2445</v>
      </c>
      <c r="B498" s="132">
        <f t="shared" si="52"/>
        <v>0</v>
      </c>
      <c r="C498" s="122">
        <f t="shared" si="53"/>
        <v>203.11999999999998</v>
      </c>
      <c r="F498" s="119">
        <f t="shared" si="54"/>
        <v>160.97509159999998</v>
      </c>
      <c r="G498" s="119">
        <f t="shared" si="55"/>
        <v>0</v>
      </c>
      <c r="H498" s="119">
        <f t="shared" si="56"/>
        <v>203.11509160000014</v>
      </c>
      <c r="I498" s="119">
        <f t="shared" si="51"/>
        <v>0</v>
      </c>
      <c r="J498" s="119">
        <f t="shared" si="51"/>
        <v>203.11509160000014</v>
      </c>
    </row>
    <row r="499" spans="1:10" x14ac:dyDescent="0.2">
      <c r="A499" s="119">
        <f t="shared" si="57"/>
        <v>2450</v>
      </c>
      <c r="B499" s="132">
        <f t="shared" si="52"/>
        <v>0</v>
      </c>
      <c r="C499" s="122">
        <f t="shared" si="53"/>
        <v>201.17000000000004</v>
      </c>
      <c r="F499" s="119">
        <f t="shared" si="54"/>
        <v>160.97509159999998</v>
      </c>
      <c r="G499" s="119">
        <f t="shared" si="55"/>
        <v>0</v>
      </c>
      <c r="H499" s="119">
        <f t="shared" si="56"/>
        <v>201.16509159999987</v>
      </c>
      <c r="I499" s="119">
        <f t="shared" si="51"/>
        <v>0</v>
      </c>
      <c r="J499" s="119">
        <f t="shared" si="51"/>
        <v>201.16509159999987</v>
      </c>
    </row>
    <row r="500" spans="1:10" x14ac:dyDescent="0.2">
      <c r="A500" s="119">
        <f t="shared" si="57"/>
        <v>2455</v>
      </c>
      <c r="B500" s="132">
        <f t="shared" si="52"/>
        <v>0</v>
      </c>
      <c r="C500" s="122">
        <f t="shared" si="53"/>
        <v>199.22</v>
      </c>
      <c r="F500" s="119">
        <f t="shared" si="54"/>
        <v>160.97509159999998</v>
      </c>
      <c r="G500" s="119">
        <f t="shared" si="55"/>
        <v>0</v>
      </c>
      <c r="H500" s="119">
        <f t="shared" si="56"/>
        <v>199.2150915999996</v>
      </c>
      <c r="I500" s="119">
        <f t="shared" si="51"/>
        <v>0</v>
      </c>
      <c r="J500" s="119">
        <f t="shared" si="51"/>
        <v>199.2150915999996</v>
      </c>
    </row>
    <row r="501" spans="1:10" x14ac:dyDescent="0.2">
      <c r="A501" s="119">
        <f t="shared" si="57"/>
        <v>2460</v>
      </c>
      <c r="B501" s="132">
        <f t="shared" si="52"/>
        <v>0</v>
      </c>
      <c r="C501" s="122">
        <f t="shared" si="53"/>
        <v>197.27000000000007</v>
      </c>
      <c r="F501" s="119">
        <f t="shared" si="54"/>
        <v>160.97509159999998</v>
      </c>
      <c r="G501" s="119">
        <f t="shared" si="55"/>
        <v>0</v>
      </c>
      <c r="H501" s="119">
        <f t="shared" si="56"/>
        <v>197.26509159999978</v>
      </c>
      <c r="I501" s="119">
        <f t="shared" si="51"/>
        <v>0</v>
      </c>
      <c r="J501" s="119">
        <f t="shared" si="51"/>
        <v>197.26509159999978</v>
      </c>
    </row>
    <row r="502" spans="1:10" x14ac:dyDescent="0.2">
      <c r="A502" s="119">
        <f t="shared" si="57"/>
        <v>2465</v>
      </c>
      <c r="B502" s="132">
        <f t="shared" si="52"/>
        <v>0</v>
      </c>
      <c r="C502" s="122">
        <f t="shared" si="53"/>
        <v>195.32000000000002</v>
      </c>
      <c r="F502" s="119">
        <f t="shared" si="54"/>
        <v>160.97509159999998</v>
      </c>
      <c r="G502" s="119">
        <f t="shared" si="55"/>
        <v>0</v>
      </c>
      <c r="H502" s="119">
        <f t="shared" si="56"/>
        <v>195.31509159999996</v>
      </c>
      <c r="I502" s="119">
        <f t="shared" si="51"/>
        <v>0</v>
      </c>
      <c r="J502" s="119">
        <f t="shared" si="51"/>
        <v>195.31509159999996</v>
      </c>
    </row>
    <row r="503" spans="1:10" x14ac:dyDescent="0.2">
      <c r="A503" s="119">
        <f t="shared" si="57"/>
        <v>2470</v>
      </c>
      <c r="B503" s="132">
        <f t="shared" si="52"/>
        <v>0</v>
      </c>
      <c r="C503" s="122">
        <f t="shared" si="53"/>
        <v>193.36999999999998</v>
      </c>
      <c r="F503" s="119">
        <f t="shared" si="54"/>
        <v>160.97509159999998</v>
      </c>
      <c r="G503" s="119">
        <f t="shared" si="55"/>
        <v>0</v>
      </c>
      <c r="H503" s="119">
        <f t="shared" si="56"/>
        <v>193.36509160000014</v>
      </c>
      <c r="I503" s="119">
        <f t="shared" si="51"/>
        <v>0</v>
      </c>
      <c r="J503" s="119">
        <f t="shared" si="51"/>
        <v>193.36509160000014</v>
      </c>
    </row>
    <row r="504" spans="1:10" x14ac:dyDescent="0.2">
      <c r="A504" s="119">
        <f t="shared" si="57"/>
        <v>2475</v>
      </c>
      <c r="B504" s="132">
        <f t="shared" si="52"/>
        <v>0</v>
      </c>
      <c r="C504" s="122">
        <f t="shared" si="53"/>
        <v>191.42000000000004</v>
      </c>
      <c r="F504" s="119">
        <f t="shared" si="54"/>
        <v>160.97509159999998</v>
      </c>
      <c r="G504" s="119">
        <f t="shared" si="55"/>
        <v>0</v>
      </c>
      <c r="H504" s="119">
        <f t="shared" si="56"/>
        <v>191.41509159999987</v>
      </c>
      <c r="I504" s="119">
        <f t="shared" si="51"/>
        <v>0</v>
      </c>
      <c r="J504" s="119">
        <f t="shared" si="51"/>
        <v>191.41509159999987</v>
      </c>
    </row>
    <row r="505" spans="1:10" x14ac:dyDescent="0.2">
      <c r="A505" s="119">
        <f t="shared" si="57"/>
        <v>2480</v>
      </c>
      <c r="B505" s="132">
        <f t="shared" si="52"/>
        <v>0</v>
      </c>
      <c r="C505" s="122">
        <f t="shared" si="53"/>
        <v>189.47</v>
      </c>
      <c r="F505" s="119">
        <f t="shared" si="54"/>
        <v>160.97509159999998</v>
      </c>
      <c r="G505" s="119">
        <f t="shared" si="55"/>
        <v>0</v>
      </c>
      <c r="H505" s="119">
        <f t="shared" si="56"/>
        <v>189.4650915999996</v>
      </c>
      <c r="I505" s="119">
        <f t="shared" si="51"/>
        <v>0</v>
      </c>
      <c r="J505" s="119">
        <f t="shared" si="51"/>
        <v>189.4650915999996</v>
      </c>
    </row>
    <row r="506" spans="1:10" x14ac:dyDescent="0.2">
      <c r="A506" s="119">
        <f t="shared" si="57"/>
        <v>2485</v>
      </c>
      <c r="B506" s="132">
        <f t="shared" si="52"/>
        <v>0</v>
      </c>
      <c r="C506" s="122">
        <f t="shared" si="53"/>
        <v>187.52000000000007</v>
      </c>
      <c r="F506" s="119">
        <f t="shared" si="54"/>
        <v>160.97509159999998</v>
      </c>
      <c r="G506" s="119">
        <f t="shared" si="55"/>
        <v>0</v>
      </c>
      <c r="H506" s="119">
        <f t="shared" si="56"/>
        <v>187.51509159999978</v>
      </c>
      <c r="I506" s="119">
        <f t="shared" si="51"/>
        <v>0</v>
      </c>
      <c r="J506" s="119">
        <f t="shared" si="51"/>
        <v>187.51509159999978</v>
      </c>
    </row>
    <row r="507" spans="1:10" x14ac:dyDescent="0.2">
      <c r="A507" s="119">
        <f t="shared" si="57"/>
        <v>2490</v>
      </c>
      <c r="B507" s="132">
        <f t="shared" si="52"/>
        <v>0</v>
      </c>
      <c r="C507" s="122">
        <f t="shared" si="53"/>
        <v>185.57000000000002</v>
      </c>
      <c r="F507" s="119">
        <f t="shared" si="54"/>
        <v>160.97509159999998</v>
      </c>
      <c r="G507" s="119">
        <f t="shared" si="55"/>
        <v>0</v>
      </c>
      <c r="H507" s="119">
        <f t="shared" si="56"/>
        <v>185.56509159999996</v>
      </c>
      <c r="I507" s="119">
        <f t="shared" si="51"/>
        <v>0</v>
      </c>
      <c r="J507" s="119">
        <f t="shared" si="51"/>
        <v>185.56509159999996</v>
      </c>
    </row>
    <row r="508" spans="1:10" x14ac:dyDescent="0.2">
      <c r="A508" s="119">
        <f t="shared" si="57"/>
        <v>2495</v>
      </c>
      <c r="B508" s="132">
        <f t="shared" si="52"/>
        <v>0</v>
      </c>
      <c r="C508" s="122">
        <f t="shared" si="53"/>
        <v>183.61999999999998</v>
      </c>
      <c r="F508" s="119">
        <f t="shared" si="54"/>
        <v>160.97509159999998</v>
      </c>
      <c r="G508" s="119">
        <f t="shared" si="55"/>
        <v>0</v>
      </c>
      <c r="H508" s="119">
        <f t="shared" si="56"/>
        <v>183.61509160000014</v>
      </c>
      <c r="I508" s="119">
        <f t="shared" si="51"/>
        <v>0</v>
      </c>
      <c r="J508" s="119">
        <f t="shared" si="51"/>
        <v>183.61509160000014</v>
      </c>
    </row>
    <row r="509" spans="1:10" x14ac:dyDescent="0.2">
      <c r="A509" s="119">
        <f t="shared" si="57"/>
        <v>2500</v>
      </c>
      <c r="B509" s="132">
        <f t="shared" si="52"/>
        <v>0</v>
      </c>
      <c r="C509" s="122">
        <f t="shared" si="53"/>
        <v>181.67000000000004</v>
      </c>
      <c r="F509" s="119">
        <f t="shared" si="54"/>
        <v>160.97509159999998</v>
      </c>
      <c r="G509" s="119">
        <f t="shared" si="55"/>
        <v>0</v>
      </c>
      <c r="H509" s="119">
        <f t="shared" si="56"/>
        <v>181.66509159999987</v>
      </c>
      <c r="I509" s="119">
        <f t="shared" si="51"/>
        <v>0</v>
      </c>
      <c r="J509" s="119">
        <f t="shared" si="51"/>
        <v>181.66509159999987</v>
      </c>
    </row>
    <row r="510" spans="1:10" x14ac:dyDescent="0.2">
      <c r="A510" s="119">
        <f t="shared" si="57"/>
        <v>2505</v>
      </c>
      <c r="B510" s="132">
        <f t="shared" si="52"/>
        <v>0</v>
      </c>
      <c r="C510" s="122">
        <f t="shared" si="53"/>
        <v>179.72</v>
      </c>
      <c r="F510" s="119">
        <f t="shared" si="54"/>
        <v>160.97509159999998</v>
      </c>
      <c r="G510" s="119">
        <f t="shared" si="55"/>
        <v>0</v>
      </c>
      <c r="H510" s="119">
        <f t="shared" si="56"/>
        <v>179.7150915999996</v>
      </c>
      <c r="I510" s="119">
        <f t="shared" si="51"/>
        <v>0</v>
      </c>
      <c r="J510" s="119">
        <f t="shared" si="51"/>
        <v>179.7150915999996</v>
      </c>
    </row>
    <row r="511" spans="1:10" x14ac:dyDescent="0.2">
      <c r="A511" s="119">
        <f t="shared" si="57"/>
        <v>2510</v>
      </c>
      <c r="B511" s="132">
        <f t="shared" si="52"/>
        <v>0</v>
      </c>
      <c r="C511" s="122">
        <f t="shared" si="53"/>
        <v>177.77000000000007</v>
      </c>
      <c r="F511" s="119">
        <f t="shared" si="54"/>
        <v>160.97509159999998</v>
      </c>
      <c r="G511" s="119">
        <f t="shared" si="55"/>
        <v>0</v>
      </c>
      <c r="H511" s="119">
        <f t="shared" si="56"/>
        <v>177.76509159999978</v>
      </c>
      <c r="I511" s="119">
        <f t="shared" si="51"/>
        <v>0</v>
      </c>
      <c r="J511" s="119">
        <f t="shared" si="51"/>
        <v>177.76509159999978</v>
      </c>
    </row>
    <row r="512" spans="1:10" x14ac:dyDescent="0.2">
      <c r="A512" s="119">
        <f t="shared" si="57"/>
        <v>2515</v>
      </c>
      <c r="B512" s="132">
        <f t="shared" si="52"/>
        <v>0</v>
      </c>
      <c r="C512" s="122">
        <f t="shared" si="53"/>
        <v>175.82000000000002</v>
      </c>
      <c r="F512" s="119">
        <f t="shared" si="54"/>
        <v>160.97509159999998</v>
      </c>
      <c r="G512" s="119">
        <f t="shared" si="55"/>
        <v>0</v>
      </c>
      <c r="H512" s="119">
        <f t="shared" si="56"/>
        <v>175.81509159999996</v>
      </c>
      <c r="I512" s="119">
        <f t="shared" si="51"/>
        <v>0</v>
      </c>
      <c r="J512" s="119">
        <f t="shared" si="51"/>
        <v>175.81509159999996</v>
      </c>
    </row>
    <row r="513" spans="1:10" x14ac:dyDescent="0.2">
      <c r="A513" s="119">
        <f t="shared" si="57"/>
        <v>2520</v>
      </c>
      <c r="B513" s="132">
        <f t="shared" si="52"/>
        <v>0</v>
      </c>
      <c r="C513" s="122">
        <f t="shared" si="53"/>
        <v>173.86999999999998</v>
      </c>
      <c r="F513" s="119">
        <f t="shared" si="54"/>
        <v>160.97509159999998</v>
      </c>
      <c r="G513" s="119">
        <f t="shared" si="55"/>
        <v>0</v>
      </c>
      <c r="H513" s="119">
        <f t="shared" si="56"/>
        <v>173.86509160000014</v>
      </c>
      <c r="I513" s="119">
        <f t="shared" si="51"/>
        <v>0</v>
      </c>
      <c r="J513" s="119">
        <f t="shared" si="51"/>
        <v>173.86509160000014</v>
      </c>
    </row>
    <row r="514" spans="1:10" x14ac:dyDescent="0.2">
      <c r="A514" s="119">
        <f t="shared" si="57"/>
        <v>2525</v>
      </c>
      <c r="B514" s="132">
        <f t="shared" si="52"/>
        <v>0</v>
      </c>
      <c r="C514" s="122">
        <f t="shared" si="53"/>
        <v>171.92000000000004</v>
      </c>
      <c r="F514" s="119">
        <f t="shared" si="54"/>
        <v>160.97509159999998</v>
      </c>
      <c r="G514" s="119">
        <f t="shared" si="55"/>
        <v>0</v>
      </c>
      <c r="H514" s="119">
        <f t="shared" si="56"/>
        <v>171.91509159999987</v>
      </c>
      <c r="I514" s="119">
        <f t="shared" si="51"/>
        <v>0</v>
      </c>
      <c r="J514" s="119">
        <f t="shared" si="51"/>
        <v>171.91509159999987</v>
      </c>
    </row>
    <row r="515" spans="1:10" x14ac:dyDescent="0.2">
      <c r="A515" s="119">
        <f t="shared" si="57"/>
        <v>2530</v>
      </c>
      <c r="B515" s="132">
        <f t="shared" si="52"/>
        <v>0</v>
      </c>
      <c r="C515" s="122">
        <f t="shared" si="53"/>
        <v>169.97</v>
      </c>
      <c r="F515" s="119">
        <f t="shared" si="54"/>
        <v>160.97509159999998</v>
      </c>
      <c r="G515" s="119">
        <f t="shared" si="55"/>
        <v>0</v>
      </c>
      <c r="H515" s="119">
        <f t="shared" si="56"/>
        <v>169.9650915999996</v>
      </c>
      <c r="I515" s="119">
        <f t="shared" si="51"/>
        <v>0</v>
      </c>
      <c r="J515" s="119">
        <f t="shared" si="51"/>
        <v>169.9650915999996</v>
      </c>
    </row>
    <row r="516" spans="1:10" x14ac:dyDescent="0.2">
      <c r="A516" s="119">
        <f t="shared" si="57"/>
        <v>2535</v>
      </c>
      <c r="B516" s="132">
        <f t="shared" si="52"/>
        <v>0</v>
      </c>
      <c r="C516" s="122">
        <f t="shared" si="53"/>
        <v>168.02000000000007</v>
      </c>
      <c r="F516" s="119">
        <f t="shared" si="54"/>
        <v>160.97509159999998</v>
      </c>
      <c r="G516" s="119">
        <f t="shared" si="55"/>
        <v>0</v>
      </c>
      <c r="H516" s="119">
        <f t="shared" si="56"/>
        <v>168.01509159999978</v>
      </c>
      <c r="I516" s="119">
        <f t="shared" ref="I516:J547" si="58">G516*(G516&gt;$J$6)</f>
        <v>0</v>
      </c>
      <c r="J516" s="119">
        <f t="shared" si="58"/>
        <v>168.01509159999978</v>
      </c>
    </row>
    <row r="517" spans="1:10" x14ac:dyDescent="0.2">
      <c r="A517" s="119">
        <f t="shared" si="57"/>
        <v>2540</v>
      </c>
      <c r="B517" s="132">
        <f t="shared" si="52"/>
        <v>0</v>
      </c>
      <c r="C517" s="122">
        <f t="shared" si="53"/>
        <v>166.07000000000002</v>
      </c>
      <c r="F517" s="119">
        <f t="shared" si="54"/>
        <v>160.97509159999998</v>
      </c>
      <c r="G517" s="119">
        <f t="shared" si="55"/>
        <v>0</v>
      </c>
      <c r="H517" s="119">
        <f t="shared" si="56"/>
        <v>166.06509159999996</v>
      </c>
      <c r="I517" s="119">
        <f t="shared" si="58"/>
        <v>0</v>
      </c>
      <c r="J517" s="119">
        <f t="shared" si="58"/>
        <v>166.06509159999996</v>
      </c>
    </row>
    <row r="518" spans="1:10" x14ac:dyDescent="0.2">
      <c r="A518" s="119">
        <f t="shared" si="57"/>
        <v>2545</v>
      </c>
      <c r="B518" s="132">
        <f t="shared" si="52"/>
        <v>0</v>
      </c>
      <c r="C518" s="122">
        <f t="shared" si="53"/>
        <v>164.11999999999998</v>
      </c>
      <c r="F518" s="119">
        <f t="shared" si="54"/>
        <v>160.97509159999998</v>
      </c>
      <c r="G518" s="119">
        <f t="shared" si="55"/>
        <v>0</v>
      </c>
      <c r="H518" s="119">
        <f t="shared" si="56"/>
        <v>164.11509160000014</v>
      </c>
      <c r="I518" s="119">
        <f t="shared" si="58"/>
        <v>0</v>
      </c>
      <c r="J518" s="119">
        <f t="shared" si="58"/>
        <v>164.11509160000014</v>
      </c>
    </row>
    <row r="519" spans="1:10" x14ac:dyDescent="0.2">
      <c r="A519" s="119">
        <f t="shared" si="57"/>
        <v>2550</v>
      </c>
      <c r="B519" s="132">
        <f t="shared" si="52"/>
        <v>0</v>
      </c>
      <c r="C519" s="122">
        <f t="shared" si="53"/>
        <v>162.17000000000004</v>
      </c>
      <c r="F519" s="119">
        <f t="shared" si="54"/>
        <v>160.97509159999998</v>
      </c>
      <c r="G519" s="119">
        <f t="shared" si="55"/>
        <v>0</v>
      </c>
      <c r="H519" s="119">
        <f t="shared" si="56"/>
        <v>162.16509159999987</v>
      </c>
      <c r="I519" s="119">
        <f t="shared" si="58"/>
        <v>0</v>
      </c>
      <c r="J519" s="119">
        <f t="shared" si="58"/>
        <v>162.16509159999987</v>
      </c>
    </row>
    <row r="520" spans="1:10" x14ac:dyDescent="0.2">
      <c r="A520" s="119">
        <f t="shared" si="57"/>
        <v>2555</v>
      </c>
      <c r="B520" s="132">
        <f t="shared" si="52"/>
        <v>0</v>
      </c>
      <c r="C520" s="122">
        <f t="shared" si="53"/>
        <v>160.22</v>
      </c>
      <c r="F520" s="119">
        <f t="shared" si="54"/>
        <v>160.97509159999998</v>
      </c>
      <c r="G520" s="119">
        <f t="shared" si="55"/>
        <v>0</v>
      </c>
      <c r="H520" s="119">
        <f t="shared" si="56"/>
        <v>160.2150915999996</v>
      </c>
      <c r="I520" s="119">
        <f t="shared" si="58"/>
        <v>0</v>
      </c>
      <c r="J520" s="119">
        <f t="shared" si="58"/>
        <v>160.2150915999996</v>
      </c>
    </row>
    <row r="521" spans="1:10" x14ac:dyDescent="0.2">
      <c r="A521" s="119">
        <f t="shared" si="57"/>
        <v>2560</v>
      </c>
      <c r="B521" s="132">
        <f t="shared" si="52"/>
        <v>0</v>
      </c>
      <c r="C521" s="122">
        <f t="shared" si="53"/>
        <v>158.26999999999995</v>
      </c>
      <c r="F521" s="119">
        <f t="shared" si="54"/>
        <v>160.97509159999998</v>
      </c>
      <c r="G521" s="119">
        <f t="shared" si="55"/>
        <v>0</v>
      </c>
      <c r="H521" s="119">
        <f t="shared" si="56"/>
        <v>158.26509159999978</v>
      </c>
      <c r="I521" s="119">
        <f t="shared" si="58"/>
        <v>0</v>
      </c>
      <c r="J521" s="119">
        <f t="shared" si="58"/>
        <v>158.26509159999978</v>
      </c>
    </row>
    <row r="522" spans="1:10" x14ac:dyDescent="0.2">
      <c r="A522" s="119">
        <f t="shared" si="57"/>
        <v>2565</v>
      </c>
      <c r="B522" s="132">
        <f t="shared" ref="B522:B559" si="59">MAX(0,IF((A522+$B$5+$B$4)&lt;$B$2,0.61*A522,$B$2-0.39*A522-$B$4-$B$5)+MAX(0,IF(A522&lt;$E$4,0,IF(A522&lt;$E$5,160.49*(A522-$E$4)/($E$5-$E$4),IF(A522&lt;$E$3,160.49,160.49)))))</f>
        <v>0</v>
      </c>
      <c r="C522" s="122">
        <f t="shared" ref="C522:C585" si="60">MAX(0,IF((A522+$C$5+$C$4)&lt;$C$2,0.61*A522,$C$2-0.39*A522-$C$4-$C$5)+MAX(0,IF(A522&lt;$E$4,0,IF(A522&lt;$E$5,160.98*(A522-$E$4)/($E$5-$E$4),IF(A522&lt;$E$3,160.49,160.98)))))</f>
        <v>156.32000000000002</v>
      </c>
      <c r="F522" s="119">
        <f t="shared" ref="F522:F585" si="61">(A522&gt;$E$4)*(A522&lt;$E$5)*(A522-$E$4)/($E$5-$E$4)*$J$2+(A522&gt;=$E$5)*$J$2</f>
        <v>160.97509159999998</v>
      </c>
      <c r="G522" s="119">
        <f t="shared" ref="G522:G539" si="62">MAX(0,$B$2+0.61*A522+F522-MAX($B$2,A522))</f>
        <v>0</v>
      </c>
      <c r="H522" s="119">
        <f t="shared" ref="H522:H585" si="63">MAX(0,$C$2+0.61*A522+F522-MAX($C$2,A522))</f>
        <v>156.31509159999996</v>
      </c>
      <c r="I522" s="119">
        <f t="shared" si="58"/>
        <v>0</v>
      </c>
      <c r="J522" s="119">
        <f t="shared" si="58"/>
        <v>156.31509159999996</v>
      </c>
    </row>
    <row r="523" spans="1:10" x14ac:dyDescent="0.2">
      <c r="A523" s="119">
        <f t="shared" si="57"/>
        <v>2570</v>
      </c>
      <c r="B523" s="132">
        <f t="shared" si="59"/>
        <v>0</v>
      </c>
      <c r="C523" s="122">
        <f t="shared" si="60"/>
        <v>154.36999999999998</v>
      </c>
      <c r="F523" s="119">
        <f t="shared" si="61"/>
        <v>160.97509159999998</v>
      </c>
      <c r="G523" s="119">
        <f t="shared" si="62"/>
        <v>0</v>
      </c>
      <c r="H523" s="119">
        <f t="shared" si="63"/>
        <v>154.36509160000014</v>
      </c>
      <c r="I523" s="119">
        <f t="shared" si="58"/>
        <v>0</v>
      </c>
      <c r="J523" s="119">
        <f t="shared" si="58"/>
        <v>154.36509160000014</v>
      </c>
    </row>
    <row r="524" spans="1:10" x14ac:dyDescent="0.2">
      <c r="A524" s="119">
        <f t="shared" si="57"/>
        <v>2575</v>
      </c>
      <c r="B524" s="132">
        <f t="shared" si="59"/>
        <v>0</v>
      </c>
      <c r="C524" s="122">
        <f t="shared" si="60"/>
        <v>152.42000000000004</v>
      </c>
      <c r="F524" s="119">
        <f t="shared" si="61"/>
        <v>160.97509159999998</v>
      </c>
      <c r="G524" s="119">
        <f t="shared" si="62"/>
        <v>0</v>
      </c>
      <c r="H524" s="119">
        <f t="shared" si="63"/>
        <v>152.41509159999987</v>
      </c>
      <c r="I524" s="119">
        <f t="shared" si="58"/>
        <v>0</v>
      </c>
      <c r="J524" s="119">
        <f t="shared" si="58"/>
        <v>152.41509159999987</v>
      </c>
    </row>
    <row r="525" spans="1:10" x14ac:dyDescent="0.2">
      <c r="A525" s="119">
        <f t="shared" si="57"/>
        <v>2580</v>
      </c>
      <c r="B525" s="132">
        <f t="shared" si="59"/>
        <v>0</v>
      </c>
      <c r="C525" s="122">
        <f t="shared" si="60"/>
        <v>150.47</v>
      </c>
      <c r="F525" s="119">
        <f t="shared" si="61"/>
        <v>160.97509159999998</v>
      </c>
      <c r="G525" s="119">
        <f t="shared" si="62"/>
        <v>0</v>
      </c>
      <c r="H525" s="119">
        <f t="shared" si="63"/>
        <v>150.4650915999996</v>
      </c>
      <c r="I525" s="119">
        <f t="shared" si="58"/>
        <v>0</v>
      </c>
      <c r="J525" s="119">
        <f t="shared" si="58"/>
        <v>150.4650915999996</v>
      </c>
    </row>
    <row r="526" spans="1:10" x14ac:dyDescent="0.2">
      <c r="A526" s="119">
        <f t="shared" si="57"/>
        <v>2585</v>
      </c>
      <c r="B526" s="132">
        <f t="shared" si="59"/>
        <v>0</v>
      </c>
      <c r="C526" s="122">
        <f t="shared" si="60"/>
        <v>148.51999999999995</v>
      </c>
      <c r="F526" s="119">
        <f t="shared" si="61"/>
        <v>160.97509159999998</v>
      </c>
      <c r="G526" s="119">
        <f t="shared" si="62"/>
        <v>0</v>
      </c>
      <c r="H526" s="119">
        <f t="shared" si="63"/>
        <v>148.51509159999978</v>
      </c>
      <c r="I526" s="119">
        <f t="shared" si="58"/>
        <v>0</v>
      </c>
      <c r="J526" s="119">
        <f t="shared" si="58"/>
        <v>148.51509159999978</v>
      </c>
    </row>
    <row r="527" spans="1:10" x14ac:dyDescent="0.2">
      <c r="A527" s="119">
        <f t="shared" si="57"/>
        <v>2590</v>
      </c>
      <c r="B527" s="132">
        <f t="shared" si="59"/>
        <v>0</v>
      </c>
      <c r="C527" s="122">
        <f t="shared" si="60"/>
        <v>146.57000000000002</v>
      </c>
      <c r="F527" s="119">
        <f t="shared" si="61"/>
        <v>160.97509159999998</v>
      </c>
      <c r="G527" s="119">
        <f t="shared" si="62"/>
        <v>0</v>
      </c>
      <c r="H527" s="119">
        <f t="shared" si="63"/>
        <v>146.56509159999996</v>
      </c>
      <c r="I527" s="119">
        <f t="shared" si="58"/>
        <v>0</v>
      </c>
      <c r="J527" s="119">
        <f t="shared" si="58"/>
        <v>146.56509159999996</v>
      </c>
    </row>
    <row r="528" spans="1:10" x14ac:dyDescent="0.2">
      <c r="A528" s="119">
        <f t="shared" si="57"/>
        <v>2595</v>
      </c>
      <c r="B528" s="132">
        <f t="shared" si="59"/>
        <v>0</v>
      </c>
      <c r="C528" s="122">
        <f t="shared" si="60"/>
        <v>144.61999999999998</v>
      </c>
      <c r="F528" s="119">
        <f t="shared" si="61"/>
        <v>160.97509159999998</v>
      </c>
      <c r="G528" s="119">
        <f t="shared" si="62"/>
        <v>0</v>
      </c>
      <c r="H528" s="119">
        <f t="shared" si="63"/>
        <v>144.61509160000014</v>
      </c>
      <c r="I528" s="119">
        <f t="shared" si="58"/>
        <v>0</v>
      </c>
      <c r="J528" s="119">
        <f t="shared" si="58"/>
        <v>144.61509160000014</v>
      </c>
    </row>
    <row r="529" spans="1:10" x14ac:dyDescent="0.2">
      <c r="A529" s="119">
        <f t="shared" si="57"/>
        <v>2600</v>
      </c>
      <c r="B529" s="132">
        <f t="shared" si="59"/>
        <v>0</v>
      </c>
      <c r="C529" s="122">
        <f t="shared" si="60"/>
        <v>142.67000000000004</v>
      </c>
      <c r="F529" s="119">
        <f t="shared" si="61"/>
        <v>160.97509159999998</v>
      </c>
      <c r="G529" s="119">
        <f t="shared" si="62"/>
        <v>0</v>
      </c>
      <c r="H529" s="119">
        <f t="shared" si="63"/>
        <v>142.66509159999987</v>
      </c>
      <c r="I529" s="119">
        <f t="shared" si="58"/>
        <v>0</v>
      </c>
      <c r="J529" s="119">
        <f t="shared" si="58"/>
        <v>142.66509159999987</v>
      </c>
    </row>
    <row r="530" spans="1:10" x14ac:dyDescent="0.2">
      <c r="A530" s="119">
        <f t="shared" si="57"/>
        <v>2605</v>
      </c>
      <c r="B530" s="132">
        <f t="shared" si="59"/>
        <v>0</v>
      </c>
      <c r="C530" s="122">
        <f t="shared" si="60"/>
        <v>140.72</v>
      </c>
      <c r="F530" s="119">
        <f t="shared" si="61"/>
        <v>160.97509159999998</v>
      </c>
      <c r="G530" s="119">
        <f t="shared" si="62"/>
        <v>0</v>
      </c>
      <c r="H530" s="119">
        <f t="shared" si="63"/>
        <v>140.7150915999996</v>
      </c>
      <c r="I530" s="119">
        <f t="shared" si="58"/>
        <v>0</v>
      </c>
      <c r="J530" s="119">
        <f t="shared" si="58"/>
        <v>140.7150915999996</v>
      </c>
    </row>
    <row r="531" spans="1:10" x14ac:dyDescent="0.2">
      <c r="A531" s="119">
        <f t="shared" si="57"/>
        <v>2610</v>
      </c>
      <c r="B531" s="132">
        <f t="shared" si="59"/>
        <v>0</v>
      </c>
      <c r="C531" s="122">
        <f t="shared" si="60"/>
        <v>138.76999999999995</v>
      </c>
      <c r="F531" s="119">
        <f t="shared" si="61"/>
        <v>160.97509159999998</v>
      </c>
      <c r="G531" s="119">
        <f t="shared" si="62"/>
        <v>0</v>
      </c>
      <c r="H531" s="119">
        <f t="shared" si="63"/>
        <v>138.76509159999978</v>
      </c>
      <c r="I531" s="119">
        <f t="shared" si="58"/>
        <v>0</v>
      </c>
      <c r="J531" s="119">
        <f t="shared" si="58"/>
        <v>138.76509159999978</v>
      </c>
    </row>
    <row r="532" spans="1:10" x14ac:dyDescent="0.2">
      <c r="A532" s="119">
        <f t="shared" si="57"/>
        <v>2615</v>
      </c>
      <c r="B532" s="132">
        <f t="shared" si="59"/>
        <v>0</v>
      </c>
      <c r="C532" s="122">
        <f t="shared" si="60"/>
        <v>136.82000000000002</v>
      </c>
      <c r="F532" s="119">
        <f t="shared" si="61"/>
        <v>160.97509159999998</v>
      </c>
      <c r="G532" s="119">
        <f t="shared" si="62"/>
        <v>0</v>
      </c>
      <c r="H532" s="119">
        <f t="shared" si="63"/>
        <v>136.81509159999996</v>
      </c>
      <c r="I532" s="119">
        <f t="shared" si="58"/>
        <v>0</v>
      </c>
      <c r="J532" s="119">
        <f t="shared" si="58"/>
        <v>136.81509159999996</v>
      </c>
    </row>
    <row r="533" spans="1:10" x14ac:dyDescent="0.2">
      <c r="A533" s="119">
        <f t="shared" si="57"/>
        <v>2620</v>
      </c>
      <c r="B533" s="132">
        <f t="shared" si="59"/>
        <v>0</v>
      </c>
      <c r="C533" s="122">
        <f t="shared" si="60"/>
        <v>134.86999999999998</v>
      </c>
      <c r="F533" s="119">
        <f t="shared" si="61"/>
        <v>160.97509159999998</v>
      </c>
      <c r="G533" s="119">
        <f t="shared" si="62"/>
        <v>0</v>
      </c>
      <c r="H533" s="119">
        <f t="shared" si="63"/>
        <v>134.86509160000014</v>
      </c>
      <c r="I533" s="119">
        <f t="shared" si="58"/>
        <v>0</v>
      </c>
      <c r="J533" s="119">
        <f t="shared" si="58"/>
        <v>134.86509160000014</v>
      </c>
    </row>
    <row r="534" spans="1:10" x14ac:dyDescent="0.2">
      <c r="A534" s="119">
        <f t="shared" si="57"/>
        <v>2625</v>
      </c>
      <c r="B534" s="132">
        <f t="shared" si="59"/>
        <v>0</v>
      </c>
      <c r="C534" s="122">
        <f t="shared" si="60"/>
        <v>132.92000000000004</v>
      </c>
      <c r="F534" s="119">
        <f t="shared" si="61"/>
        <v>160.97509159999998</v>
      </c>
      <c r="G534" s="119">
        <f t="shared" si="62"/>
        <v>0</v>
      </c>
      <c r="H534" s="119">
        <f t="shared" si="63"/>
        <v>132.91509159999987</v>
      </c>
      <c r="I534" s="119">
        <f t="shared" si="58"/>
        <v>0</v>
      </c>
      <c r="J534" s="119">
        <f t="shared" si="58"/>
        <v>132.91509159999987</v>
      </c>
    </row>
    <row r="535" spans="1:10" x14ac:dyDescent="0.2">
      <c r="A535" s="119">
        <f t="shared" si="57"/>
        <v>2630</v>
      </c>
      <c r="B535" s="132">
        <f t="shared" si="59"/>
        <v>0</v>
      </c>
      <c r="C535" s="122">
        <f t="shared" si="60"/>
        <v>130.97</v>
      </c>
      <c r="F535" s="119">
        <f t="shared" si="61"/>
        <v>160.97509159999998</v>
      </c>
      <c r="G535" s="119">
        <f t="shared" si="62"/>
        <v>0</v>
      </c>
      <c r="H535" s="119">
        <f t="shared" si="63"/>
        <v>130.9650915999996</v>
      </c>
      <c r="I535" s="119">
        <f t="shared" si="58"/>
        <v>0</v>
      </c>
      <c r="J535" s="119">
        <f t="shared" si="58"/>
        <v>130.9650915999996</v>
      </c>
    </row>
    <row r="536" spans="1:10" x14ac:dyDescent="0.2">
      <c r="A536" s="119">
        <f t="shared" si="57"/>
        <v>2635</v>
      </c>
      <c r="B536" s="132">
        <f t="shared" si="59"/>
        <v>0</v>
      </c>
      <c r="C536" s="122">
        <f t="shared" si="60"/>
        <v>129.01999999999995</v>
      </c>
      <c r="F536" s="119">
        <f t="shared" si="61"/>
        <v>160.97509159999998</v>
      </c>
      <c r="G536" s="119">
        <f t="shared" si="62"/>
        <v>0</v>
      </c>
      <c r="H536" s="119">
        <f t="shared" si="63"/>
        <v>129.01509159999978</v>
      </c>
      <c r="I536" s="119">
        <f t="shared" si="58"/>
        <v>0</v>
      </c>
      <c r="J536" s="119">
        <f t="shared" si="58"/>
        <v>129.01509159999978</v>
      </c>
    </row>
    <row r="537" spans="1:10" x14ac:dyDescent="0.2">
      <c r="A537" s="119">
        <f t="shared" si="57"/>
        <v>2640</v>
      </c>
      <c r="B537" s="132">
        <f t="shared" si="59"/>
        <v>0</v>
      </c>
      <c r="C537" s="122">
        <f t="shared" si="60"/>
        <v>127.06999999999991</v>
      </c>
      <c r="F537" s="119">
        <f t="shared" si="61"/>
        <v>160.97509159999998</v>
      </c>
      <c r="G537" s="119">
        <f t="shared" si="62"/>
        <v>0</v>
      </c>
      <c r="H537" s="119">
        <f t="shared" si="63"/>
        <v>127.06509159999996</v>
      </c>
      <c r="I537" s="119">
        <f t="shared" si="58"/>
        <v>0</v>
      </c>
      <c r="J537" s="119">
        <f t="shared" si="58"/>
        <v>127.06509159999996</v>
      </c>
    </row>
    <row r="538" spans="1:10" x14ac:dyDescent="0.2">
      <c r="A538" s="119">
        <f t="shared" si="57"/>
        <v>2645</v>
      </c>
      <c r="B538" s="132">
        <f t="shared" si="59"/>
        <v>0</v>
      </c>
      <c r="C538" s="122">
        <f t="shared" si="60"/>
        <v>125.12000000000009</v>
      </c>
      <c r="F538" s="119">
        <f t="shared" si="61"/>
        <v>160.97509159999998</v>
      </c>
      <c r="G538" s="119">
        <f t="shared" si="62"/>
        <v>0</v>
      </c>
      <c r="H538" s="119">
        <f t="shared" si="63"/>
        <v>125.11509160000014</v>
      </c>
      <c r="I538" s="119">
        <f t="shared" si="58"/>
        <v>0</v>
      </c>
      <c r="J538" s="119">
        <f t="shared" si="58"/>
        <v>125.11509160000014</v>
      </c>
    </row>
    <row r="539" spans="1:10" x14ac:dyDescent="0.2">
      <c r="A539" s="119">
        <f t="shared" ref="A539:A585" si="64">A538+5</f>
        <v>2650</v>
      </c>
      <c r="B539" s="132">
        <f t="shared" si="59"/>
        <v>0</v>
      </c>
      <c r="C539" s="122">
        <f t="shared" si="60"/>
        <v>123.17000000000004</v>
      </c>
      <c r="F539" s="119">
        <f t="shared" si="61"/>
        <v>160.97509159999998</v>
      </c>
      <c r="G539" s="119">
        <f t="shared" si="62"/>
        <v>0</v>
      </c>
      <c r="H539" s="119">
        <f t="shared" si="63"/>
        <v>123.16509159999987</v>
      </c>
      <c r="I539" s="119">
        <f t="shared" si="58"/>
        <v>0</v>
      </c>
      <c r="J539" s="119">
        <f t="shared" si="58"/>
        <v>123.16509159999987</v>
      </c>
    </row>
    <row r="540" spans="1:10" x14ac:dyDescent="0.2">
      <c r="A540" s="119">
        <f t="shared" si="64"/>
        <v>2655</v>
      </c>
      <c r="B540" s="132">
        <f t="shared" si="59"/>
        <v>0</v>
      </c>
      <c r="C540" s="122">
        <f t="shared" si="60"/>
        <v>121.22</v>
      </c>
      <c r="F540" s="119">
        <f t="shared" si="61"/>
        <v>160.97509159999998</v>
      </c>
      <c r="G540" s="119">
        <f t="shared" ref="G540:G569" si="65">MAX(0,$B$2+0.62*A540+F540-MAX($B$2,A540))</f>
        <v>0</v>
      </c>
      <c r="H540" s="119">
        <f t="shared" si="63"/>
        <v>121.2150915999996</v>
      </c>
      <c r="I540" s="119">
        <f t="shared" si="58"/>
        <v>0</v>
      </c>
      <c r="J540" s="119">
        <f t="shared" si="58"/>
        <v>121.2150915999996</v>
      </c>
    </row>
    <row r="541" spans="1:10" x14ac:dyDescent="0.2">
      <c r="A541" s="119">
        <f t="shared" si="64"/>
        <v>2660</v>
      </c>
      <c r="B541" s="132">
        <f t="shared" si="59"/>
        <v>0</v>
      </c>
      <c r="C541" s="122">
        <f t="shared" si="60"/>
        <v>119.26999999999995</v>
      </c>
      <c r="F541" s="119">
        <f t="shared" si="61"/>
        <v>160.97509159999998</v>
      </c>
      <c r="G541" s="119">
        <f t="shared" si="65"/>
        <v>0</v>
      </c>
      <c r="H541" s="119">
        <f t="shared" si="63"/>
        <v>119.26509159999978</v>
      </c>
      <c r="I541" s="119">
        <f t="shared" si="58"/>
        <v>0</v>
      </c>
      <c r="J541" s="119">
        <f t="shared" si="58"/>
        <v>119.26509159999978</v>
      </c>
    </row>
    <row r="542" spans="1:10" x14ac:dyDescent="0.2">
      <c r="A542" s="119">
        <f t="shared" si="64"/>
        <v>2665</v>
      </c>
      <c r="B542" s="132">
        <f t="shared" si="59"/>
        <v>0</v>
      </c>
      <c r="C542" s="122">
        <f t="shared" si="60"/>
        <v>117.31999999999991</v>
      </c>
      <c r="F542" s="119">
        <f t="shared" si="61"/>
        <v>160.97509159999998</v>
      </c>
      <c r="G542" s="119">
        <f t="shared" si="65"/>
        <v>0</v>
      </c>
      <c r="H542" s="119">
        <f t="shared" si="63"/>
        <v>117.31509159999996</v>
      </c>
      <c r="I542" s="119">
        <f t="shared" si="58"/>
        <v>0</v>
      </c>
      <c r="J542" s="119">
        <f t="shared" si="58"/>
        <v>117.31509159999996</v>
      </c>
    </row>
    <row r="543" spans="1:10" x14ac:dyDescent="0.2">
      <c r="A543" s="119">
        <f t="shared" si="64"/>
        <v>2670</v>
      </c>
      <c r="B543" s="132">
        <f t="shared" si="59"/>
        <v>0</v>
      </c>
      <c r="C543" s="122">
        <f t="shared" si="60"/>
        <v>115.37000000000009</v>
      </c>
      <c r="F543" s="119">
        <f t="shared" si="61"/>
        <v>160.97509159999998</v>
      </c>
      <c r="G543" s="119">
        <f t="shared" si="65"/>
        <v>0</v>
      </c>
      <c r="H543" s="119">
        <f t="shared" si="63"/>
        <v>115.36509160000014</v>
      </c>
      <c r="I543" s="119">
        <f t="shared" si="58"/>
        <v>0</v>
      </c>
      <c r="J543" s="119">
        <f t="shared" si="58"/>
        <v>115.36509160000014</v>
      </c>
    </row>
    <row r="544" spans="1:10" x14ac:dyDescent="0.2">
      <c r="A544" s="119">
        <f t="shared" si="64"/>
        <v>2675</v>
      </c>
      <c r="B544" s="132">
        <f t="shared" si="59"/>
        <v>0</v>
      </c>
      <c r="C544" s="122">
        <f t="shared" si="60"/>
        <v>113.42000000000004</v>
      </c>
      <c r="F544" s="119">
        <f t="shared" si="61"/>
        <v>160.97509159999998</v>
      </c>
      <c r="G544" s="119">
        <f t="shared" si="65"/>
        <v>0</v>
      </c>
      <c r="H544" s="119">
        <f t="shared" si="63"/>
        <v>113.41509159999987</v>
      </c>
      <c r="I544" s="119">
        <f t="shared" si="58"/>
        <v>0</v>
      </c>
      <c r="J544" s="119">
        <f t="shared" si="58"/>
        <v>113.41509159999987</v>
      </c>
    </row>
    <row r="545" spans="1:10" x14ac:dyDescent="0.2">
      <c r="A545" s="119">
        <f t="shared" si="64"/>
        <v>2680</v>
      </c>
      <c r="B545" s="132">
        <f t="shared" si="59"/>
        <v>0</v>
      </c>
      <c r="C545" s="122">
        <f t="shared" si="60"/>
        <v>111.47</v>
      </c>
      <c r="F545" s="119">
        <f t="shared" si="61"/>
        <v>160.97509159999998</v>
      </c>
      <c r="G545" s="119">
        <f t="shared" si="65"/>
        <v>0</v>
      </c>
      <c r="H545" s="119">
        <f t="shared" si="63"/>
        <v>111.4650915999996</v>
      </c>
      <c r="I545" s="119">
        <f t="shared" si="58"/>
        <v>0</v>
      </c>
      <c r="J545" s="119">
        <f t="shared" si="58"/>
        <v>111.4650915999996</v>
      </c>
    </row>
    <row r="546" spans="1:10" x14ac:dyDescent="0.2">
      <c r="A546" s="119">
        <f t="shared" si="64"/>
        <v>2685</v>
      </c>
      <c r="B546" s="132">
        <f t="shared" si="59"/>
        <v>0</v>
      </c>
      <c r="C546" s="122">
        <f t="shared" si="60"/>
        <v>109.51999999999995</v>
      </c>
      <c r="F546" s="119">
        <f t="shared" si="61"/>
        <v>160.97509159999998</v>
      </c>
      <c r="G546" s="119">
        <f t="shared" si="65"/>
        <v>0</v>
      </c>
      <c r="H546" s="119">
        <f t="shared" si="63"/>
        <v>109.51509159999978</v>
      </c>
      <c r="I546" s="119">
        <f t="shared" si="58"/>
        <v>0</v>
      </c>
      <c r="J546" s="119">
        <f t="shared" si="58"/>
        <v>109.51509159999978</v>
      </c>
    </row>
    <row r="547" spans="1:10" x14ac:dyDescent="0.2">
      <c r="A547" s="119">
        <f>A546+5</f>
        <v>2690</v>
      </c>
      <c r="B547" s="132">
        <f t="shared" si="59"/>
        <v>0</v>
      </c>
      <c r="C547" s="122">
        <f t="shared" si="60"/>
        <v>107.56999999999991</v>
      </c>
      <c r="F547" s="119">
        <f t="shared" si="61"/>
        <v>160.97509159999998</v>
      </c>
      <c r="G547" s="119">
        <f t="shared" si="65"/>
        <v>0</v>
      </c>
      <c r="H547" s="119">
        <f t="shared" si="63"/>
        <v>107.56509159999996</v>
      </c>
      <c r="I547" s="119">
        <f t="shared" si="58"/>
        <v>0</v>
      </c>
      <c r="J547" s="119">
        <f t="shared" si="58"/>
        <v>107.56509159999996</v>
      </c>
    </row>
    <row r="548" spans="1:10" x14ac:dyDescent="0.2">
      <c r="A548" s="119">
        <f t="shared" si="64"/>
        <v>2695</v>
      </c>
      <c r="B548" s="132">
        <f t="shared" si="59"/>
        <v>0</v>
      </c>
      <c r="C548" s="122">
        <f t="shared" si="60"/>
        <v>105.62000000000009</v>
      </c>
      <c r="F548" s="119">
        <f t="shared" si="61"/>
        <v>160.97509159999998</v>
      </c>
      <c r="G548" s="119">
        <f t="shared" si="65"/>
        <v>0</v>
      </c>
      <c r="H548" s="119">
        <f t="shared" si="63"/>
        <v>105.61509160000014</v>
      </c>
      <c r="I548" s="119">
        <f t="shared" ref="I548:J601" si="66">G548*(G548&gt;$J$6)</f>
        <v>0</v>
      </c>
      <c r="J548" s="119">
        <f t="shared" si="66"/>
        <v>105.61509160000014</v>
      </c>
    </row>
    <row r="549" spans="1:10" x14ac:dyDescent="0.2">
      <c r="A549" s="119">
        <f t="shared" si="64"/>
        <v>2700</v>
      </c>
      <c r="B549" s="132">
        <f t="shared" si="59"/>
        <v>0</v>
      </c>
      <c r="C549" s="122">
        <f t="shared" si="60"/>
        <v>103.67000000000004</v>
      </c>
      <c r="F549" s="119">
        <f t="shared" si="61"/>
        <v>160.97509159999998</v>
      </c>
      <c r="G549" s="119">
        <f t="shared" si="65"/>
        <v>0</v>
      </c>
      <c r="H549" s="119">
        <f t="shared" si="63"/>
        <v>103.66509159999987</v>
      </c>
      <c r="I549" s="119">
        <f t="shared" si="66"/>
        <v>0</v>
      </c>
      <c r="J549" s="119">
        <f t="shared" si="66"/>
        <v>103.66509159999987</v>
      </c>
    </row>
    <row r="550" spans="1:10" x14ac:dyDescent="0.2">
      <c r="A550" s="119">
        <f t="shared" si="64"/>
        <v>2705</v>
      </c>
      <c r="B550" s="132">
        <f t="shared" si="59"/>
        <v>0</v>
      </c>
      <c r="C550" s="122">
        <f t="shared" si="60"/>
        <v>101.72</v>
      </c>
      <c r="F550" s="119">
        <f t="shared" si="61"/>
        <v>160.97509159999998</v>
      </c>
      <c r="G550" s="119">
        <f t="shared" si="65"/>
        <v>0</v>
      </c>
      <c r="H550" s="119">
        <f t="shared" si="63"/>
        <v>101.7150915999996</v>
      </c>
      <c r="I550" s="119">
        <f t="shared" si="66"/>
        <v>0</v>
      </c>
      <c r="J550" s="119">
        <f t="shared" si="66"/>
        <v>101.7150915999996</v>
      </c>
    </row>
    <row r="551" spans="1:10" x14ac:dyDescent="0.2">
      <c r="A551" s="119">
        <f t="shared" si="64"/>
        <v>2710</v>
      </c>
      <c r="B551" s="132">
        <f t="shared" si="59"/>
        <v>0</v>
      </c>
      <c r="C551" s="122">
        <f t="shared" si="60"/>
        <v>99.769999999999953</v>
      </c>
      <c r="F551" s="119">
        <f t="shared" si="61"/>
        <v>160.97509159999998</v>
      </c>
      <c r="G551" s="119">
        <f t="shared" si="65"/>
        <v>0</v>
      </c>
      <c r="H551" s="119">
        <f t="shared" si="63"/>
        <v>99.765091599999778</v>
      </c>
      <c r="I551" s="119">
        <f t="shared" si="66"/>
        <v>0</v>
      </c>
      <c r="J551" s="119">
        <f t="shared" si="66"/>
        <v>99.765091599999778</v>
      </c>
    </row>
    <row r="552" spans="1:10" x14ac:dyDescent="0.2">
      <c r="A552" s="119">
        <f t="shared" si="64"/>
        <v>2715</v>
      </c>
      <c r="B552" s="132">
        <f t="shared" si="59"/>
        <v>0</v>
      </c>
      <c r="C552" s="122">
        <f t="shared" si="60"/>
        <v>97.819999999999908</v>
      </c>
      <c r="F552" s="119">
        <f t="shared" si="61"/>
        <v>160.97509159999998</v>
      </c>
      <c r="G552" s="119">
        <f t="shared" si="65"/>
        <v>0</v>
      </c>
      <c r="H552" s="119">
        <f t="shared" si="63"/>
        <v>97.81509159999996</v>
      </c>
      <c r="I552" s="119">
        <f t="shared" si="66"/>
        <v>0</v>
      </c>
      <c r="J552" s="119">
        <f t="shared" si="66"/>
        <v>97.81509159999996</v>
      </c>
    </row>
    <row r="553" spans="1:10" x14ac:dyDescent="0.2">
      <c r="A553" s="119">
        <f t="shared" si="64"/>
        <v>2720</v>
      </c>
      <c r="B553" s="132">
        <f t="shared" si="59"/>
        <v>0</v>
      </c>
      <c r="C553" s="122">
        <f t="shared" si="60"/>
        <v>95.87000000000009</v>
      </c>
      <c r="F553" s="119">
        <f t="shared" si="61"/>
        <v>160.97509159999998</v>
      </c>
      <c r="G553" s="119">
        <f t="shared" si="65"/>
        <v>0</v>
      </c>
      <c r="H553" s="119">
        <f t="shared" si="63"/>
        <v>95.865091600000142</v>
      </c>
      <c r="I553" s="119">
        <f t="shared" si="66"/>
        <v>0</v>
      </c>
      <c r="J553" s="119">
        <f t="shared" si="66"/>
        <v>95.865091600000142</v>
      </c>
    </row>
    <row r="554" spans="1:10" x14ac:dyDescent="0.2">
      <c r="A554" s="119">
        <f t="shared" si="64"/>
        <v>2725</v>
      </c>
      <c r="B554" s="132">
        <f t="shared" si="59"/>
        <v>0</v>
      </c>
      <c r="C554" s="122">
        <f t="shared" si="60"/>
        <v>93.920000000000044</v>
      </c>
      <c r="F554" s="119">
        <f t="shared" si="61"/>
        <v>160.97509159999998</v>
      </c>
      <c r="G554" s="119">
        <f t="shared" si="65"/>
        <v>0</v>
      </c>
      <c r="H554" s="119">
        <f t="shared" si="63"/>
        <v>93.915091599999869</v>
      </c>
      <c r="I554" s="119">
        <f t="shared" si="66"/>
        <v>0</v>
      </c>
      <c r="J554" s="119">
        <f t="shared" si="66"/>
        <v>93.915091599999869</v>
      </c>
    </row>
    <row r="555" spans="1:10" x14ac:dyDescent="0.2">
      <c r="A555" s="119">
        <f t="shared" si="64"/>
        <v>2730</v>
      </c>
      <c r="B555" s="132">
        <f t="shared" si="59"/>
        <v>0</v>
      </c>
      <c r="C555" s="122">
        <f t="shared" si="60"/>
        <v>91.97</v>
      </c>
      <c r="F555" s="119">
        <f t="shared" si="61"/>
        <v>160.97509159999998</v>
      </c>
      <c r="G555" s="119">
        <f t="shared" si="65"/>
        <v>0</v>
      </c>
      <c r="H555" s="119">
        <f t="shared" si="63"/>
        <v>91.965091599999596</v>
      </c>
      <c r="I555" s="119">
        <f t="shared" si="66"/>
        <v>0</v>
      </c>
      <c r="J555" s="119">
        <f t="shared" si="66"/>
        <v>91.965091599999596</v>
      </c>
    </row>
    <row r="556" spans="1:10" x14ac:dyDescent="0.2">
      <c r="A556" s="119">
        <f t="shared" si="64"/>
        <v>2735</v>
      </c>
      <c r="B556" s="132">
        <f t="shared" si="59"/>
        <v>0</v>
      </c>
      <c r="C556" s="122">
        <f t="shared" si="60"/>
        <v>90.019999999999953</v>
      </c>
      <c r="F556" s="119">
        <f t="shared" si="61"/>
        <v>160.97509159999998</v>
      </c>
      <c r="G556" s="119">
        <f t="shared" si="65"/>
        <v>0</v>
      </c>
      <c r="H556" s="119">
        <f t="shared" si="63"/>
        <v>90.015091599999778</v>
      </c>
      <c r="I556" s="119">
        <f t="shared" si="66"/>
        <v>0</v>
      </c>
      <c r="J556" s="119">
        <f t="shared" si="66"/>
        <v>90.015091599999778</v>
      </c>
    </row>
    <row r="557" spans="1:10" x14ac:dyDescent="0.2">
      <c r="A557" s="119">
        <f t="shared" si="64"/>
        <v>2740</v>
      </c>
      <c r="B557" s="132">
        <f t="shared" si="59"/>
        <v>0</v>
      </c>
      <c r="C557" s="122">
        <f t="shared" si="60"/>
        <v>88.069999999999908</v>
      </c>
      <c r="F557" s="119">
        <f t="shared" si="61"/>
        <v>160.97509159999998</v>
      </c>
      <c r="G557" s="119">
        <f t="shared" si="65"/>
        <v>0</v>
      </c>
      <c r="H557" s="119">
        <f t="shared" si="63"/>
        <v>88.06509159999996</v>
      </c>
      <c r="I557" s="119">
        <f t="shared" si="66"/>
        <v>0</v>
      </c>
      <c r="J557" s="119">
        <f t="shared" si="66"/>
        <v>88.06509159999996</v>
      </c>
    </row>
    <row r="558" spans="1:10" x14ac:dyDescent="0.2">
      <c r="A558" s="119">
        <f t="shared" si="64"/>
        <v>2745</v>
      </c>
      <c r="B558" s="132">
        <f t="shared" si="59"/>
        <v>0</v>
      </c>
      <c r="C558" s="122">
        <f t="shared" si="60"/>
        <v>86.12000000000009</v>
      </c>
      <c r="F558" s="119">
        <f t="shared" si="61"/>
        <v>160.97509159999998</v>
      </c>
      <c r="G558" s="119">
        <f t="shared" si="65"/>
        <v>0</v>
      </c>
      <c r="H558" s="119">
        <f t="shared" si="63"/>
        <v>86.115091600000142</v>
      </c>
      <c r="I558" s="119">
        <f t="shared" si="66"/>
        <v>0</v>
      </c>
      <c r="J558" s="119">
        <f t="shared" si="66"/>
        <v>86.115091600000142</v>
      </c>
    </row>
    <row r="559" spans="1:10" x14ac:dyDescent="0.2">
      <c r="A559" s="119">
        <f t="shared" si="64"/>
        <v>2750</v>
      </c>
      <c r="B559" s="132">
        <f t="shared" si="59"/>
        <v>0</v>
      </c>
      <c r="C559" s="122">
        <f t="shared" si="60"/>
        <v>84.170000000000044</v>
      </c>
      <c r="F559" s="119">
        <f t="shared" si="61"/>
        <v>160.97509159999998</v>
      </c>
      <c r="G559" s="119">
        <f t="shared" si="65"/>
        <v>0</v>
      </c>
      <c r="H559" s="119">
        <f t="shared" si="63"/>
        <v>84.165091599999869</v>
      </c>
      <c r="I559" s="119">
        <f t="shared" si="66"/>
        <v>0</v>
      </c>
      <c r="J559" s="119">
        <f t="shared" si="66"/>
        <v>84.165091599999869</v>
      </c>
    </row>
    <row r="560" spans="1:10" x14ac:dyDescent="0.2">
      <c r="A560" s="119">
        <f t="shared" si="64"/>
        <v>2755</v>
      </c>
      <c r="B560" s="132">
        <f t="shared" ref="B560:B571" si="67">MAX(0,IF((A560+$B$5+$B$4)&lt;$B$2,0.62*A560,$B$2-0.38*A560-$B$4-$B$5)+MAX(0,IF(A560&lt;$E$4,0,IF(A560&lt;$E$5,67*(A560-$E$4)/($E$5-$E$4),IF(A560&lt;$E$3,67,67)))))</f>
        <v>0</v>
      </c>
      <c r="C560" s="122">
        <f t="shared" si="60"/>
        <v>82.22</v>
      </c>
      <c r="F560" s="119">
        <f t="shared" si="61"/>
        <v>160.97509159999998</v>
      </c>
      <c r="G560" s="119">
        <f t="shared" si="65"/>
        <v>0</v>
      </c>
      <c r="H560" s="119">
        <f t="shared" si="63"/>
        <v>82.215091599999596</v>
      </c>
      <c r="I560" s="119">
        <f t="shared" si="66"/>
        <v>0</v>
      </c>
      <c r="J560" s="119">
        <f t="shared" si="66"/>
        <v>82.215091599999596</v>
      </c>
    </row>
    <row r="561" spans="1:10" x14ac:dyDescent="0.2">
      <c r="A561" s="119">
        <f t="shared" si="64"/>
        <v>2760</v>
      </c>
      <c r="B561" s="132">
        <f t="shared" si="67"/>
        <v>0</v>
      </c>
      <c r="C561" s="122">
        <f t="shared" si="60"/>
        <v>80.269999999999953</v>
      </c>
      <c r="F561" s="119">
        <f t="shared" si="61"/>
        <v>160.97509159999998</v>
      </c>
      <c r="G561" s="119">
        <f t="shared" si="65"/>
        <v>0</v>
      </c>
      <c r="H561" s="119">
        <f t="shared" si="63"/>
        <v>80.265091599999778</v>
      </c>
      <c r="I561" s="119">
        <f t="shared" si="66"/>
        <v>0</v>
      </c>
      <c r="J561" s="119">
        <f t="shared" si="66"/>
        <v>80.265091599999778</v>
      </c>
    </row>
    <row r="562" spans="1:10" x14ac:dyDescent="0.2">
      <c r="A562" s="119">
        <f t="shared" si="64"/>
        <v>2765</v>
      </c>
      <c r="B562" s="132">
        <f t="shared" si="67"/>
        <v>0</v>
      </c>
      <c r="C562" s="122">
        <f t="shared" si="60"/>
        <v>78.319999999999908</v>
      </c>
      <c r="F562" s="119">
        <f t="shared" si="61"/>
        <v>160.97509159999998</v>
      </c>
      <c r="G562" s="119">
        <f t="shared" si="65"/>
        <v>0</v>
      </c>
      <c r="H562" s="119">
        <f t="shared" si="63"/>
        <v>78.31509159999996</v>
      </c>
      <c r="I562" s="119">
        <f t="shared" si="66"/>
        <v>0</v>
      </c>
      <c r="J562" s="119">
        <f t="shared" si="66"/>
        <v>78.31509159999996</v>
      </c>
    </row>
    <row r="563" spans="1:10" x14ac:dyDescent="0.2">
      <c r="A563" s="119">
        <f>A562+5</f>
        <v>2770</v>
      </c>
      <c r="B563" s="132">
        <f t="shared" si="67"/>
        <v>0</v>
      </c>
      <c r="C563" s="122">
        <f t="shared" si="60"/>
        <v>76.37000000000009</v>
      </c>
      <c r="F563" s="119">
        <f t="shared" si="61"/>
        <v>160.97509159999998</v>
      </c>
      <c r="G563" s="119">
        <f t="shared" si="65"/>
        <v>0</v>
      </c>
      <c r="H563" s="119">
        <f t="shared" si="63"/>
        <v>76.365091600000142</v>
      </c>
      <c r="I563" s="119">
        <f t="shared" si="66"/>
        <v>0</v>
      </c>
      <c r="J563" s="119">
        <f t="shared" si="66"/>
        <v>76.365091600000142</v>
      </c>
    </row>
    <row r="564" spans="1:10" x14ac:dyDescent="0.2">
      <c r="A564" s="119">
        <f t="shared" si="64"/>
        <v>2775</v>
      </c>
      <c r="B564" s="132">
        <f t="shared" si="67"/>
        <v>0</v>
      </c>
      <c r="C564" s="122">
        <f t="shared" si="60"/>
        <v>74.420000000000044</v>
      </c>
      <c r="F564" s="119">
        <f t="shared" si="61"/>
        <v>160.97509159999998</v>
      </c>
      <c r="G564" s="119">
        <f t="shared" si="65"/>
        <v>0</v>
      </c>
      <c r="H564" s="119">
        <f t="shared" si="63"/>
        <v>74.415091599999869</v>
      </c>
      <c r="I564" s="119">
        <f t="shared" si="66"/>
        <v>0</v>
      </c>
      <c r="J564" s="119">
        <f t="shared" si="66"/>
        <v>74.415091599999869</v>
      </c>
    </row>
    <row r="565" spans="1:10" x14ac:dyDescent="0.2">
      <c r="A565" s="119">
        <f t="shared" si="64"/>
        <v>2780</v>
      </c>
      <c r="B565" s="132">
        <f t="shared" si="67"/>
        <v>0</v>
      </c>
      <c r="C565" s="122">
        <f t="shared" si="60"/>
        <v>72.47</v>
      </c>
      <c r="F565" s="119">
        <f t="shared" si="61"/>
        <v>160.97509159999998</v>
      </c>
      <c r="G565" s="119">
        <f t="shared" si="65"/>
        <v>0</v>
      </c>
      <c r="H565" s="119">
        <f t="shared" si="63"/>
        <v>72.465091599999596</v>
      </c>
      <c r="I565" s="119">
        <f t="shared" si="66"/>
        <v>0</v>
      </c>
      <c r="J565" s="119">
        <f t="shared" si="66"/>
        <v>72.465091599999596</v>
      </c>
    </row>
    <row r="566" spans="1:10" x14ac:dyDescent="0.2">
      <c r="A566" s="119">
        <f t="shared" si="64"/>
        <v>2785</v>
      </c>
      <c r="B566" s="132">
        <f t="shared" si="67"/>
        <v>0</v>
      </c>
      <c r="C566" s="122">
        <f t="shared" si="60"/>
        <v>70.519999999999953</v>
      </c>
      <c r="F566" s="119">
        <f t="shared" si="61"/>
        <v>160.97509159999998</v>
      </c>
      <c r="G566" s="119">
        <f t="shared" si="65"/>
        <v>0</v>
      </c>
      <c r="H566" s="119">
        <f t="shared" si="63"/>
        <v>70.515091599999778</v>
      </c>
      <c r="I566" s="119">
        <f t="shared" si="66"/>
        <v>0</v>
      </c>
      <c r="J566" s="119">
        <f t="shared" si="66"/>
        <v>70.515091599999778</v>
      </c>
    </row>
    <row r="567" spans="1:10" x14ac:dyDescent="0.2">
      <c r="A567" s="119">
        <f>A566+5</f>
        <v>2790</v>
      </c>
      <c r="B567" s="132">
        <f t="shared" si="67"/>
        <v>0</v>
      </c>
      <c r="C567" s="122">
        <f t="shared" si="60"/>
        <v>68.569999999999908</v>
      </c>
      <c r="F567" s="119">
        <f t="shared" si="61"/>
        <v>160.97509159999998</v>
      </c>
      <c r="G567" s="119">
        <f t="shared" si="65"/>
        <v>0</v>
      </c>
      <c r="H567" s="119">
        <f t="shared" si="63"/>
        <v>68.56509159999996</v>
      </c>
      <c r="I567" s="119">
        <f t="shared" si="66"/>
        <v>0</v>
      </c>
      <c r="J567" s="119">
        <f t="shared" si="66"/>
        <v>68.56509159999996</v>
      </c>
    </row>
    <row r="568" spans="1:10" x14ac:dyDescent="0.2">
      <c r="A568" s="119">
        <f t="shared" si="64"/>
        <v>2795</v>
      </c>
      <c r="B568" s="132">
        <f t="shared" si="67"/>
        <v>0</v>
      </c>
      <c r="C568" s="122">
        <f t="shared" si="60"/>
        <v>66.62000000000009</v>
      </c>
      <c r="F568" s="119">
        <f t="shared" si="61"/>
        <v>160.97509159999998</v>
      </c>
      <c r="G568" s="119">
        <f t="shared" si="65"/>
        <v>0</v>
      </c>
      <c r="H568" s="119">
        <f t="shared" si="63"/>
        <v>66.615091600000142</v>
      </c>
      <c r="I568" s="119">
        <f t="shared" si="66"/>
        <v>0</v>
      </c>
      <c r="J568" s="119">
        <f t="shared" si="66"/>
        <v>66.615091600000142</v>
      </c>
    </row>
    <row r="569" spans="1:10" x14ac:dyDescent="0.2">
      <c r="A569" s="119">
        <f t="shared" si="64"/>
        <v>2800</v>
      </c>
      <c r="B569" s="132">
        <f t="shared" si="67"/>
        <v>0</v>
      </c>
      <c r="C569" s="122">
        <f t="shared" si="60"/>
        <v>64.670000000000044</v>
      </c>
      <c r="F569" s="119">
        <f t="shared" si="61"/>
        <v>160.97509159999998</v>
      </c>
      <c r="G569" s="119">
        <f t="shared" si="65"/>
        <v>0</v>
      </c>
      <c r="H569" s="119">
        <f t="shared" si="63"/>
        <v>64.665091599999869</v>
      </c>
      <c r="I569" s="119">
        <f t="shared" si="66"/>
        <v>0</v>
      </c>
      <c r="J569" s="119">
        <f t="shared" si="66"/>
        <v>64.665091599999869</v>
      </c>
    </row>
    <row r="570" spans="1:10" x14ac:dyDescent="0.2">
      <c r="A570" s="119">
        <f t="shared" si="64"/>
        <v>2805</v>
      </c>
      <c r="B570" s="132">
        <f t="shared" si="67"/>
        <v>0</v>
      </c>
      <c r="C570" s="122">
        <f t="shared" si="60"/>
        <v>62.72</v>
      </c>
      <c r="F570" s="119">
        <f t="shared" si="61"/>
        <v>160.97509159999998</v>
      </c>
      <c r="H570" s="119">
        <f t="shared" si="63"/>
        <v>62.715091599999596</v>
      </c>
      <c r="I570" s="119">
        <f t="shared" si="66"/>
        <v>0</v>
      </c>
      <c r="J570" s="119">
        <f t="shared" si="66"/>
        <v>62.715091599999596</v>
      </c>
    </row>
    <row r="571" spans="1:10" x14ac:dyDescent="0.2">
      <c r="A571" s="119">
        <f t="shared" si="64"/>
        <v>2810</v>
      </c>
      <c r="B571" s="132">
        <f t="shared" si="67"/>
        <v>0</v>
      </c>
      <c r="C571" s="122">
        <f t="shared" si="60"/>
        <v>60.769999999999953</v>
      </c>
      <c r="F571" s="119">
        <f t="shared" si="61"/>
        <v>160.97509159999998</v>
      </c>
      <c r="H571" s="119">
        <f t="shared" si="63"/>
        <v>60.765091599999778</v>
      </c>
      <c r="I571" s="119">
        <f t="shared" si="66"/>
        <v>0</v>
      </c>
      <c r="J571" s="119">
        <f t="shared" si="66"/>
        <v>60.765091599999778</v>
      </c>
    </row>
    <row r="572" spans="1:10" x14ac:dyDescent="0.2">
      <c r="A572" s="119">
        <f t="shared" si="64"/>
        <v>2815</v>
      </c>
      <c r="C572" s="122">
        <f t="shared" si="60"/>
        <v>58.819999999999908</v>
      </c>
      <c r="F572" s="119">
        <f t="shared" si="61"/>
        <v>160.97509159999998</v>
      </c>
      <c r="H572" s="119">
        <f t="shared" si="63"/>
        <v>58.81509159999996</v>
      </c>
      <c r="I572" s="119">
        <f t="shared" si="66"/>
        <v>0</v>
      </c>
      <c r="J572" s="119">
        <f t="shared" si="66"/>
        <v>58.81509159999996</v>
      </c>
    </row>
    <row r="573" spans="1:10" x14ac:dyDescent="0.2">
      <c r="A573" s="119">
        <f t="shared" si="64"/>
        <v>2820</v>
      </c>
      <c r="C573" s="122">
        <f t="shared" si="60"/>
        <v>56.87000000000009</v>
      </c>
      <c r="F573" s="119">
        <f t="shared" si="61"/>
        <v>160.97509159999998</v>
      </c>
      <c r="H573" s="119">
        <f t="shared" si="63"/>
        <v>56.865091600000142</v>
      </c>
      <c r="I573" s="119">
        <f t="shared" si="66"/>
        <v>0</v>
      </c>
      <c r="J573" s="119">
        <f t="shared" si="66"/>
        <v>56.865091600000142</v>
      </c>
    </row>
    <row r="574" spans="1:10" x14ac:dyDescent="0.2">
      <c r="A574" s="119">
        <f t="shared" si="64"/>
        <v>2825</v>
      </c>
      <c r="C574" s="122">
        <f t="shared" si="60"/>
        <v>54.920000000000044</v>
      </c>
      <c r="F574" s="119">
        <f t="shared" si="61"/>
        <v>160.97509159999998</v>
      </c>
      <c r="H574" s="119">
        <f t="shared" si="63"/>
        <v>54.915091599999869</v>
      </c>
      <c r="I574" s="119">
        <f t="shared" si="66"/>
        <v>0</v>
      </c>
      <c r="J574" s="119">
        <f t="shared" si="66"/>
        <v>54.915091599999869</v>
      </c>
    </row>
    <row r="575" spans="1:10" x14ac:dyDescent="0.2">
      <c r="A575" s="119">
        <f t="shared" si="64"/>
        <v>2830</v>
      </c>
      <c r="C575" s="122">
        <f t="shared" si="60"/>
        <v>52.97</v>
      </c>
      <c r="F575" s="119">
        <f t="shared" si="61"/>
        <v>160.97509159999998</v>
      </c>
      <c r="H575" s="119">
        <f t="shared" si="63"/>
        <v>52.965091599999596</v>
      </c>
      <c r="I575" s="119">
        <f t="shared" si="66"/>
        <v>0</v>
      </c>
      <c r="J575" s="119">
        <f t="shared" si="66"/>
        <v>52.965091599999596</v>
      </c>
    </row>
    <row r="576" spans="1:10" x14ac:dyDescent="0.2">
      <c r="A576" s="119">
        <f t="shared" si="64"/>
        <v>2835</v>
      </c>
      <c r="C576" s="122">
        <f t="shared" si="60"/>
        <v>51.019999999999953</v>
      </c>
      <c r="F576" s="119">
        <f t="shared" si="61"/>
        <v>160.97509159999998</v>
      </c>
      <c r="H576" s="119">
        <f t="shared" si="63"/>
        <v>51.015091599999778</v>
      </c>
      <c r="I576" s="119">
        <f t="shared" si="66"/>
        <v>0</v>
      </c>
      <c r="J576" s="119">
        <f t="shared" si="66"/>
        <v>51.015091599999778</v>
      </c>
    </row>
    <row r="577" spans="1:10" x14ac:dyDescent="0.2">
      <c r="A577" s="119">
        <f t="shared" si="64"/>
        <v>2840</v>
      </c>
      <c r="C577" s="122">
        <f t="shared" si="60"/>
        <v>49.069999999999908</v>
      </c>
      <c r="F577" s="119">
        <f t="shared" si="61"/>
        <v>160.97509159999998</v>
      </c>
      <c r="H577" s="119">
        <f t="shared" si="63"/>
        <v>49.06509159999996</v>
      </c>
      <c r="I577" s="119">
        <f t="shared" si="66"/>
        <v>0</v>
      </c>
      <c r="J577" s="119">
        <f t="shared" si="66"/>
        <v>49.06509159999996</v>
      </c>
    </row>
    <row r="578" spans="1:10" x14ac:dyDescent="0.2">
      <c r="A578" s="119">
        <f t="shared" si="64"/>
        <v>2845</v>
      </c>
      <c r="C578" s="122">
        <f t="shared" si="60"/>
        <v>47.12000000000009</v>
      </c>
      <c r="F578" s="119">
        <f t="shared" si="61"/>
        <v>160.97509159999998</v>
      </c>
      <c r="H578" s="119">
        <f t="shared" si="63"/>
        <v>47.115091600000142</v>
      </c>
      <c r="I578" s="119">
        <f t="shared" si="66"/>
        <v>0</v>
      </c>
      <c r="J578" s="119">
        <f t="shared" si="66"/>
        <v>47.115091600000142</v>
      </c>
    </row>
    <row r="579" spans="1:10" x14ac:dyDescent="0.2">
      <c r="A579" s="119">
        <f t="shared" si="64"/>
        <v>2850</v>
      </c>
      <c r="C579" s="122">
        <f t="shared" si="60"/>
        <v>45.170000000000044</v>
      </c>
      <c r="F579" s="119">
        <f t="shared" si="61"/>
        <v>160.97509159999998</v>
      </c>
      <c r="H579" s="119">
        <f t="shared" si="63"/>
        <v>45.165091599999869</v>
      </c>
      <c r="I579" s="119">
        <f t="shared" si="66"/>
        <v>0</v>
      </c>
      <c r="J579" s="119">
        <f t="shared" si="66"/>
        <v>45.165091599999869</v>
      </c>
    </row>
    <row r="580" spans="1:10" x14ac:dyDescent="0.2">
      <c r="A580" s="119">
        <f t="shared" si="64"/>
        <v>2855</v>
      </c>
      <c r="C580" s="122">
        <f t="shared" si="60"/>
        <v>43.22</v>
      </c>
      <c r="F580" s="119">
        <f t="shared" si="61"/>
        <v>160.97509159999998</v>
      </c>
      <c r="H580" s="119">
        <f t="shared" si="63"/>
        <v>43.215091599999596</v>
      </c>
      <c r="I580" s="119">
        <f t="shared" si="66"/>
        <v>0</v>
      </c>
      <c r="J580" s="119">
        <f t="shared" si="66"/>
        <v>43.215091599999596</v>
      </c>
    </row>
    <row r="581" spans="1:10" x14ac:dyDescent="0.2">
      <c r="A581" s="119">
        <f t="shared" si="64"/>
        <v>2860</v>
      </c>
      <c r="C581" s="122">
        <f t="shared" si="60"/>
        <v>41.269999999999953</v>
      </c>
      <c r="F581" s="119">
        <f t="shared" si="61"/>
        <v>160.97509159999998</v>
      </c>
      <c r="H581" s="119">
        <f t="shared" si="63"/>
        <v>41.265091599999778</v>
      </c>
      <c r="I581" s="119">
        <f t="shared" si="66"/>
        <v>0</v>
      </c>
      <c r="J581" s="119">
        <f t="shared" si="66"/>
        <v>41.265091599999778</v>
      </c>
    </row>
    <row r="582" spans="1:10" x14ac:dyDescent="0.2">
      <c r="A582" s="119">
        <f t="shared" si="64"/>
        <v>2865</v>
      </c>
      <c r="C582" s="122">
        <f t="shared" si="60"/>
        <v>39.319999999999908</v>
      </c>
      <c r="F582" s="119">
        <f t="shared" si="61"/>
        <v>160.97509159999998</v>
      </c>
      <c r="H582" s="119">
        <f t="shared" si="63"/>
        <v>39.31509159999996</v>
      </c>
      <c r="I582" s="119">
        <f t="shared" si="66"/>
        <v>0</v>
      </c>
      <c r="J582" s="119">
        <f t="shared" si="66"/>
        <v>39.31509159999996</v>
      </c>
    </row>
    <row r="583" spans="1:10" x14ac:dyDescent="0.2">
      <c r="A583" s="119">
        <f t="shared" si="64"/>
        <v>2870</v>
      </c>
      <c r="C583" s="122">
        <f t="shared" si="60"/>
        <v>37.37000000000009</v>
      </c>
      <c r="F583" s="119">
        <f t="shared" si="61"/>
        <v>160.97509159999998</v>
      </c>
      <c r="H583" s="119">
        <f t="shared" si="63"/>
        <v>37.365091600000142</v>
      </c>
      <c r="I583" s="119">
        <f t="shared" si="66"/>
        <v>0</v>
      </c>
      <c r="J583" s="119">
        <f t="shared" si="66"/>
        <v>37.365091600000142</v>
      </c>
    </row>
    <row r="584" spans="1:10" x14ac:dyDescent="0.2">
      <c r="A584" s="119">
        <f t="shared" si="64"/>
        <v>2875</v>
      </c>
      <c r="C584" s="122">
        <f t="shared" si="60"/>
        <v>35.420000000000044</v>
      </c>
      <c r="F584" s="119">
        <f t="shared" si="61"/>
        <v>160.97509159999998</v>
      </c>
      <c r="H584" s="119">
        <f t="shared" si="63"/>
        <v>35.415091599999869</v>
      </c>
      <c r="I584" s="119">
        <f t="shared" si="66"/>
        <v>0</v>
      </c>
      <c r="J584" s="119">
        <f t="shared" si="66"/>
        <v>35.415091599999869</v>
      </c>
    </row>
    <row r="585" spans="1:10" x14ac:dyDescent="0.2">
      <c r="A585" s="119">
        <f t="shared" si="64"/>
        <v>2880</v>
      </c>
      <c r="C585" s="122">
        <f t="shared" si="60"/>
        <v>33.47</v>
      </c>
      <c r="F585" s="119">
        <f t="shared" si="61"/>
        <v>160.97509159999998</v>
      </c>
      <c r="H585" s="119">
        <f t="shared" si="63"/>
        <v>33.465091599999596</v>
      </c>
      <c r="I585" s="119">
        <f t="shared" si="66"/>
        <v>0</v>
      </c>
      <c r="J585" s="119">
        <f t="shared" si="66"/>
        <v>33.465091599999596</v>
      </c>
    </row>
    <row r="586" spans="1:10" x14ac:dyDescent="0.2">
      <c r="A586" s="119">
        <f>A585+5</f>
        <v>2885</v>
      </c>
      <c r="C586" s="122">
        <f t="shared" ref="C586:C603" si="68">MAX(0,IF((A586+$C$5+$C$4)&lt;$C$2,0.61*A586,$C$2-0.39*A586-$C$4-$C$5)+MAX(0,IF(A586&lt;$E$4,0,IF(A586&lt;$E$5,160.98*(A586-$E$4)/($E$5-$E$4),IF(A586&lt;$E$3,160.49,160.98)))))</f>
        <v>31.519999999999953</v>
      </c>
      <c r="F586" s="119">
        <f>(A586&gt;$E$4)*(A586&lt;$E$5)*(A586-$E$4)/($E$5-$E$4)*$J$2+(A586&gt;=$E$5)*$J$2</f>
        <v>160.97509159999998</v>
      </c>
      <c r="H586" s="119">
        <f>MAX(0,$C$2+0.61*A586+F586-MAX($C$2,A586))</f>
        <v>31.515091599999778</v>
      </c>
      <c r="I586" s="119">
        <f t="shared" si="66"/>
        <v>0</v>
      </c>
      <c r="J586" s="119">
        <f t="shared" si="66"/>
        <v>31.515091599999778</v>
      </c>
    </row>
    <row r="587" spans="1:10" x14ac:dyDescent="0.2">
      <c r="A587" s="119">
        <f>A586+5</f>
        <v>2890</v>
      </c>
      <c r="C587" s="122">
        <f t="shared" si="68"/>
        <v>29.569999999999908</v>
      </c>
      <c r="F587" s="119">
        <f>(A587&gt;$E$4)*(A587&lt;$E$5)*(A587-$E$4)/($E$5-$E$4)*$J$2+(A587&gt;=$E$5)*$J$2</f>
        <v>160.97509159999998</v>
      </c>
      <c r="H587" s="119">
        <f>MAX(0,$C$2+0.61*A587+F587-MAX($C$2,A587))</f>
        <v>29.56509159999996</v>
      </c>
      <c r="I587" s="119">
        <f t="shared" si="66"/>
        <v>0</v>
      </c>
      <c r="J587" s="119">
        <f t="shared" si="66"/>
        <v>29.56509159999996</v>
      </c>
    </row>
    <row r="588" spans="1:10" x14ac:dyDescent="0.2">
      <c r="A588" s="119">
        <f>A587+5</f>
        <v>2895</v>
      </c>
      <c r="C588" s="122">
        <f t="shared" si="68"/>
        <v>27.62000000000009</v>
      </c>
      <c r="F588" s="119">
        <f>(A588&gt;$E$4)*(A588&lt;$E$5)*(A588-$E$4)/($E$5-$E$4)*$J$2+(A588&gt;=$E$5)*$J$2</f>
        <v>160.97509159999998</v>
      </c>
      <c r="H588" s="119">
        <f>MAX(0,$C$2+0.61*A588+F588-MAX($C$2,A588))</f>
        <v>27.615091600000142</v>
      </c>
      <c r="I588" s="119">
        <f t="shared" si="66"/>
        <v>0</v>
      </c>
      <c r="J588" s="119">
        <f t="shared" si="66"/>
        <v>27.615091600000142</v>
      </c>
    </row>
    <row r="589" spans="1:10" x14ac:dyDescent="0.2">
      <c r="A589" s="119">
        <f>A588+5</f>
        <v>2900</v>
      </c>
      <c r="C589" s="122">
        <f t="shared" si="68"/>
        <v>25.670000000000044</v>
      </c>
      <c r="F589" s="119">
        <f>(A589&gt;$E$4)*(A589&lt;$E$5)*(A589-$E$4)/($E$5-$E$4)*$J$2+(A589&gt;=$E$5)*$J$2</f>
        <v>160.97509159999998</v>
      </c>
      <c r="H589" s="119">
        <f>MAX(0,$C$2+0.61*A589+F589-MAX($C$2,A589))</f>
        <v>25.665091599999869</v>
      </c>
      <c r="I589" s="119">
        <f t="shared" si="66"/>
        <v>0</v>
      </c>
      <c r="J589" s="119">
        <f t="shared" si="66"/>
        <v>25.665091599999869</v>
      </c>
    </row>
    <row r="590" spans="1:10" x14ac:dyDescent="0.2">
      <c r="A590" s="119">
        <f>A589+5</f>
        <v>2905</v>
      </c>
      <c r="C590" s="122">
        <f t="shared" si="68"/>
        <v>23.72</v>
      </c>
      <c r="F590" s="119">
        <f>(A590&gt;$E$4)*(A590&lt;$E$5)*(A590-$E$4)/($E$5-$E$4)*$J$2+(A590&gt;=$E$5)*$J$2</f>
        <v>160.97509159999998</v>
      </c>
      <c r="H590" s="119">
        <f>MAX(0,$C$2+0.61*A590+F590-MAX($C$2,A590))</f>
        <v>23.715091599999596</v>
      </c>
      <c r="I590" s="119">
        <f t="shared" si="66"/>
        <v>0</v>
      </c>
      <c r="J590" s="119">
        <f t="shared" si="66"/>
        <v>23.715091599999596</v>
      </c>
    </row>
    <row r="591" spans="1:10" x14ac:dyDescent="0.2">
      <c r="A591" s="119">
        <f t="shared" ref="A591:A603" si="69">A590+5</f>
        <v>2910</v>
      </c>
      <c r="C591" s="122">
        <f t="shared" si="68"/>
        <v>21.769999999999953</v>
      </c>
      <c r="F591" s="119">
        <f t="shared" ref="F591:F601" si="70">(A591&gt;$E$4)*(A591&lt;$E$5)*(A591-$E$4)/($E$5-$E$4)*$J$2+(A591&gt;=$E$5)*$J$2</f>
        <v>160.97509159999998</v>
      </c>
      <c r="H591" s="119">
        <f t="shared" ref="H591:H601" si="71">MAX(0,$C$2+0.61*A591+F591-MAX($C$2,A591))</f>
        <v>21.765091599999778</v>
      </c>
      <c r="I591" s="119">
        <f t="shared" si="66"/>
        <v>0</v>
      </c>
      <c r="J591" s="119">
        <f t="shared" si="66"/>
        <v>21.765091599999778</v>
      </c>
    </row>
    <row r="592" spans="1:10" x14ac:dyDescent="0.2">
      <c r="A592" s="119">
        <f t="shared" si="69"/>
        <v>2915</v>
      </c>
      <c r="C592" s="122">
        <f t="shared" si="68"/>
        <v>19.819999999999908</v>
      </c>
      <c r="F592" s="119">
        <f t="shared" si="70"/>
        <v>160.97509159999998</v>
      </c>
      <c r="H592" s="119">
        <f t="shared" si="71"/>
        <v>19.81509159999996</v>
      </c>
      <c r="I592" s="119">
        <f t="shared" si="66"/>
        <v>0</v>
      </c>
      <c r="J592" s="119">
        <f t="shared" si="66"/>
        <v>19.81509159999996</v>
      </c>
    </row>
    <row r="593" spans="1:10" x14ac:dyDescent="0.2">
      <c r="A593" s="119">
        <f t="shared" si="69"/>
        <v>2920</v>
      </c>
      <c r="C593" s="122">
        <f t="shared" si="68"/>
        <v>17.87000000000009</v>
      </c>
      <c r="F593" s="119">
        <f t="shared" si="70"/>
        <v>160.97509159999998</v>
      </c>
      <c r="H593" s="119">
        <f t="shared" si="71"/>
        <v>17.865091600000142</v>
      </c>
      <c r="I593" s="119">
        <f t="shared" si="66"/>
        <v>0</v>
      </c>
      <c r="J593" s="119">
        <f t="shared" si="66"/>
        <v>17.865091600000142</v>
      </c>
    </row>
    <row r="594" spans="1:10" x14ac:dyDescent="0.2">
      <c r="A594" s="119">
        <f t="shared" si="69"/>
        <v>2925</v>
      </c>
      <c r="C594" s="122">
        <f t="shared" si="68"/>
        <v>15.920000000000044</v>
      </c>
      <c r="F594" s="119">
        <f t="shared" si="70"/>
        <v>160.97509159999998</v>
      </c>
      <c r="H594" s="119">
        <f t="shared" si="71"/>
        <v>15.915091599999869</v>
      </c>
      <c r="I594" s="119">
        <f t="shared" si="66"/>
        <v>0</v>
      </c>
      <c r="J594" s="119">
        <f t="shared" si="66"/>
        <v>15.915091599999869</v>
      </c>
    </row>
    <row r="595" spans="1:10" x14ac:dyDescent="0.2">
      <c r="A595" s="119">
        <f t="shared" si="69"/>
        <v>2930</v>
      </c>
      <c r="C595" s="122">
        <f t="shared" si="68"/>
        <v>13.969999999999999</v>
      </c>
      <c r="F595" s="119">
        <f t="shared" si="70"/>
        <v>160.97509159999998</v>
      </c>
      <c r="H595" s="119">
        <f t="shared" si="71"/>
        <v>13.965091599999596</v>
      </c>
      <c r="I595" s="119">
        <f t="shared" si="66"/>
        <v>0</v>
      </c>
      <c r="J595" s="119">
        <f t="shared" si="66"/>
        <v>0</v>
      </c>
    </row>
    <row r="596" spans="1:10" x14ac:dyDescent="0.2">
      <c r="A596" s="119">
        <f t="shared" si="69"/>
        <v>2935</v>
      </c>
      <c r="C596" s="122">
        <f t="shared" si="68"/>
        <v>12.019999999999953</v>
      </c>
      <c r="F596" s="119">
        <f t="shared" si="70"/>
        <v>160.97509159999998</v>
      </c>
      <c r="H596" s="119">
        <f t="shared" si="71"/>
        <v>12.015091599999778</v>
      </c>
      <c r="I596" s="119">
        <f t="shared" si="66"/>
        <v>0</v>
      </c>
      <c r="J596" s="119">
        <f t="shared" si="66"/>
        <v>0</v>
      </c>
    </row>
    <row r="597" spans="1:10" x14ac:dyDescent="0.2">
      <c r="A597" s="119">
        <f t="shared" si="69"/>
        <v>2940</v>
      </c>
      <c r="C597" s="122">
        <f t="shared" si="68"/>
        <v>10.069999999999908</v>
      </c>
      <c r="F597" s="119">
        <f t="shared" si="70"/>
        <v>160.97509159999998</v>
      </c>
      <c r="H597" s="119">
        <f t="shared" si="71"/>
        <v>10.06509159999996</v>
      </c>
      <c r="I597" s="119">
        <f t="shared" si="66"/>
        <v>0</v>
      </c>
      <c r="J597" s="119">
        <f t="shared" si="66"/>
        <v>0</v>
      </c>
    </row>
    <row r="598" spans="1:10" x14ac:dyDescent="0.2">
      <c r="A598" s="119">
        <f t="shared" si="69"/>
        <v>2945</v>
      </c>
      <c r="C598" s="122">
        <f t="shared" si="68"/>
        <v>8.1200000000000898</v>
      </c>
      <c r="F598" s="119">
        <f t="shared" si="70"/>
        <v>160.97509159999998</v>
      </c>
      <c r="H598" s="119">
        <f t="shared" si="71"/>
        <v>8.1150916000001416</v>
      </c>
      <c r="I598" s="119">
        <f t="shared" si="66"/>
        <v>0</v>
      </c>
      <c r="J598" s="119">
        <f t="shared" si="66"/>
        <v>0</v>
      </c>
    </row>
    <row r="599" spans="1:10" x14ac:dyDescent="0.2">
      <c r="A599" s="119">
        <f t="shared" si="69"/>
        <v>2950</v>
      </c>
      <c r="C599" s="122">
        <f t="shared" si="68"/>
        <v>6.1700000000000443</v>
      </c>
      <c r="F599" s="119">
        <f t="shared" si="70"/>
        <v>160.97509159999998</v>
      </c>
      <c r="H599" s="119">
        <f t="shared" si="71"/>
        <v>6.1650915999998688</v>
      </c>
      <c r="I599" s="119">
        <f t="shared" si="66"/>
        <v>0</v>
      </c>
      <c r="J599" s="119">
        <f t="shared" si="66"/>
        <v>0</v>
      </c>
    </row>
    <row r="600" spans="1:10" x14ac:dyDescent="0.2">
      <c r="A600" s="119">
        <f t="shared" si="69"/>
        <v>2955</v>
      </c>
      <c r="C600" s="122">
        <f t="shared" si="68"/>
        <v>4.2199999999999989</v>
      </c>
      <c r="F600" s="119">
        <f t="shared" si="70"/>
        <v>160.97509159999998</v>
      </c>
      <c r="H600" s="119">
        <f t="shared" si="71"/>
        <v>4.2150915999995959</v>
      </c>
      <c r="I600" s="119">
        <f t="shared" si="66"/>
        <v>0</v>
      </c>
      <c r="J600" s="119">
        <f t="shared" si="66"/>
        <v>0</v>
      </c>
    </row>
    <row r="601" spans="1:10" x14ac:dyDescent="0.2">
      <c r="A601" s="119">
        <f t="shared" si="69"/>
        <v>2960</v>
      </c>
      <c r="C601" s="122">
        <f t="shared" si="68"/>
        <v>2.2699999999999534</v>
      </c>
      <c r="F601" s="119">
        <f t="shared" si="70"/>
        <v>160.97509159999998</v>
      </c>
      <c r="H601" s="133">
        <f t="shared" si="71"/>
        <v>2.2650915999997778</v>
      </c>
      <c r="I601" s="119">
        <f t="shared" si="66"/>
        <v>0</v>
      </c>
      <c r="J601" s="119">
        <f t="shared" si="66"/>
        <v>0</v>
      </c>
    </row>
    <row r="602" spans="1:10" x14ac:dyDescent="0.2">
      <c r="A602" s="119">
        <f t="shared" si="69"/>
        <v>2965</v>
      </c>
      <c r="C602" s="122">
        <f t="shared" si="68"/>
        <v>0.31999999999990791</v>
      </c>
    </row>
    <row r="603" spans="1:10" x14ac:dyDescent="0.2">
      <c r="A603" s="119">
        <f t="shared" si="69"/>
        <v>2970</v>
      </c>
      <c r="C603" s="122">
        <f t="shared" si="68"/>
        <v>0</v>
      </c>
    </row>
  </sheetData>
  <mergeCells count="1">
    <mergeCell ref="M46:U5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1"/>
  <sheetViews>
    <sheetView showGridLines="0" zoomScaleNormal="100" workbookViewId="0">
      <selection activeCell="D36" sqref="D36"/>
    </sheetView>
  </sheetViews>
  <sheetFormatPr baseColWidth="10" defaultColWidth="11.453125" defaultRowHeight="10" x14ac:dyDescent="0.25"/>
  <cols>
    <col min="1" max="1" width="3.6328125" style="4" customWidth="1"/>
    <col min="2" max="2" width="24.453125" style="4" customWidth="1"/>
    <col min="3" max="3" width="18.453125" style="4" customWidth="1"/>
    <col min="4" max="4" width="29.453125" style="4" customWidth="1"/>
    <col min="5" max="5" width="25" style="4" customWidth="1"/>
    <col min="6" max="16384" width="11.453125" style="4"/>
  </cols>
  <sheetData>
    <row r="1" spans="2:8" ht="12.5" x14ac:dyDescent="0.25">
      <c r="B1" s="21" t="s">
        <v>309</v>
      </c>
    </row>
    <row r="2" spans="2:8" ht="10.5" x14ac:dyDescent="0.25">
      <c r="B2" s="21"/>
    </row>
    <row r="3" spans="2:8" x14ac:dyDescent="0.25">
      <c r="E3" s="22" t="s">
        <v>211</v>
      </c>
    </row>
    <row r="4" spans="2:8" ht="10.5" x14ac:dyDescent="0.25">
      <c r="C4" s="1" t="s">
        <v>203</v>
      </c>
      <c r="D4" s="1" t="s">
        <v>212</v>
      </c>
      <c r="E4" s="1" t="s">
        <v>205</v>
      </c>
    </row>
    <row r="5" spans="2:8" ht="14.25" customHeight="1" x14ac:dyDescent="0.25">
      <c r="B5" s="102" t="s">
        <v>210</v>
      </c>
      <c r="C5" s="106">
        <v>553.16</v>
      </c>
      <c r="D5" s="105" t="s">
        <v>273</v>
      </c>
      <c r="E5" s="113">
        <v>829.74</v>
      </c>
      <c r="G5" s="25"/>
    </row>
    <row r="6" spans="2:8" ht="12.75" customHeight="1" x14ac:dyDescent="0.25">
      <c r="B6" s="103" t="s">
        <v>280</v>
      </c>
      <c r="C6" s="63">
        <v>829.74</v>
      </c>
      <c r="D6" s="110">
        <v>947.1</v>
      </c>
      <c r="E6" s="107">
        <v>995.69</v>
      </c>
      <c r="G6" s="25"/>
      <c r="H6" s="25"/>
    </row>
    <row r="7" spans="2:8" ht="13.5" customHeight="1" x14ac:dyDescent="0.25">
      <c r="B7" s="103" t="s">
        <v>281</v>
      </c>
      <c r="C7" s="63">
        <v>995.69</v>
      </c>
      <c r="D7" s="111">
        <v>1183.8699999999999</v>
      </c>
      <c r="E7" s="108">
        <v>1161.6400000000001</v>
      </c>
      <c r="G7" s="25"/>
      <c r="H7" s="25"/>
    </row>
    <row r="8" spans="2:8" ht="10.5" x14ac:dyDescent="0.25">
      <c r="B8" s="73" t="s">
        <v>204</v>
      </c>
      <c r="C8" s="64">
        <v>221.26</v>
      </c>
      <c r="D8" s="112">
        <v>236.77</v>
      </c>
      <c r="E8" s="109">
        <v>221.26</v>
      </c>
    </row>
    <row r="10" spans="2:8" ht="10.5" x14ac:dyDescent="0.25">
      <c r="B10" s="4" t="s">
        <v>308</v>
      </c>
    </row>
    <row r="15" spans="2:8" x14ac:dyDescent="0.25">
      <c r="E15" s="17"/>
    </row>
    <row r="27" spans="4:4" x14ac:dyDescent="0.2">
      <c r="D27" s="104"/>
    </row>
    <row r="35" spans="5:8" x14ac:dyDescent="0.25">
      <c r="G35" s="23"/>
    </row>
    <row r="36" spans="5:8" x14ac:dyDescent="0.25">
      <c r="G36" s="26"/>
    </row>
    <row r="37" spans="5:8" x14ac:dyDescent="0.25">
      <c r="H37" s="17"/>
    </row>
    <row r="38" spans="5:8" x14ac:dyDescent="0.25">
      <c r="E38" s="26"/>
    </row>
    <row r="41" spans="5:8" x14ac:dyDescent="0.2">
      <c r="E41" s="104"/>
    </row>
  </sheetData>
  <phoneticPr fontId="9"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40"/>
  <sheetViews>
    <sheetView showGridLines="0" topLeftCell="A23" zoomScaleNormal="100" workbookViewId="0">
      <selection activeCell="B40" sqref="B40:F40"/>
    </sheetView>
  </sheetViews>
  <sheetFormatPr baseColWidth="10" defaultColWidth="11.453125" defaultRowHeight="10" x14ac:dyDescent="0.25"/>
  <cols>
    <col min="1" max="1" width="3.6328125" style="4" customWidth="1"/>
    <col min="2" max="2" width="25.36328125" style="4" customWidth="1"/>
    <col min="3" max="4" width="32.453125" style="4" customWidth="1"/>
    <col min="5" max="5" width="36.1796875" style="4" customWidth="1"/>
    <col min="6" max="6" width="22.6328125" style="4" customWidth="1"/>
    <col min="7" max="16384" width="11.453125" style="4"/>
  </cols>
  <sheetData>
    <row r="1" spans="2:9" ht="10.5" x14ac:dyDescent="0.25">
      <c r="B1" s="21" t="s">
        <v>306</v>
      </c>
    </row>
    <row r="2" spans="2:9" ht="10.5" x14ac:dyDescent="0.25">
      <c r="B2" s="21"/>
    </row>
    <row r="3" spans="2:9" ht="10.5" x14ac:dyDescent="0.25">
      <c r="B3" s="21"/>
      <c r="F3" s="22" t="s">
        <v>206</v>
      </c>
    </row>
    <row r="4" spans="2:9" ht="42" x14ac:dyDescent="0.25">
      <c r="B4" s="68" t="s">
        <v>213</v>
      </c>
      <c r="C4" s="68" t="s">
        <v>223</v>
      </c>
      <c r="D4" s="68" t="s">
        <v>224</v>
      </c>
      <c r="E4" s="68" t="s">
        <v>225</v>
      </c>
      <c r="F4" s="68" t="s">
        <v>294</v>
      </c>
    </row>
    <row r="5" spans="2:9" ht="10.5" x14ac:dyDescent="0.25">
      <c r="B5" s="2" t="s">
        <v>222</v>
      </c>
      <c r="C5" s="136">
        <f>E5-D5</f>
        <v>2982200</v>
      </c>
      <c r="D5" s="136">
        <v>174700</v>
      </c>
      <c r="E5" s="137">
        <v>3156900</v>
      </c>
      <c r="F5" s="138">
        <v>33192400</v>
      </c>
      <c r="G5" s="17"/>
    </row>
    <row r="6" spans="2:9" ht="12.5" x14ac:dyDescent="0.25">
      <c r="B6" s="69" t="s">
        <v>214</v>
      </c>
      <c r="C6" s="76"/>
      <c r="D6" s="76"/>
      <c r="E6" s="80"/>
      <c r="F6" s="84"/>
    </row>
    <row r="7" spans="2:9" x14ac:dyDescent="0.25">
      <c r="B7" s="70" t="s">
        <v>198</v>
      </c>
      <c r="C7" s="75">
        <v>57</v>
      </c>
      <c r="D7" s="75">
        <v>91.650587020328302</v>
      </c>
      <c r="E7" s="79">
        <v>59</v>
      </c>
      <c r="F7" s="83">
        <v>50</v>
      </c>
    </row>
    <row r="8" spans="2:9" x14ac:dyDescent="0.25">
      <c r="B8" s="70" t="s">
        <v>197</v>
      </c>
      <c r="C8" s="75">
        <v>43</v>
      </c>
      <c r="D8" s="75">
        <v>8.3494129796717047</v>
      </c>
      <c r="E8" s="79">
        <v>41</v>
      </c>
      <c r="F8" s="83">
        <v>50</v>
      </c>
    </row>
    <row r="9" spans="2:9" ht="12.5" x14ac:dyDescent="0.25">
      <c r="B9" s="87" t="s">
        <v>228</v>
      </c>
      <c r="C9" s="88"/>
      <c r="D9" s="88"/>
      <c r="E9" s="89"/>
      <c r="F9" s="90"/>
    </row>
    <row r="10" spans="2:9" x14ac:dyDescent="0.25">
      <c r="B10" s="91" t="s">
        <v>254</v>
      </c>
      <c r="C10" s="92">
        <v>53</v>
      </c>
      <c r="D10" s="48" t="s">
        <v>274</v>
      </c>
      <c r="E10" s="93">
        <v>51</v>
      </c>
      <c r="F10" s="94">
        <v>26</v>
      </c>
    </row>
    <row r="11" spans="2:9" ht="12" customHeight="1" x14ac:dyDescent="0.2">
      <c r="B11" s="172" t="s">
        <v>255</v>
      </c>
      <c r="C11" s="173">
        <v>19</v>
      </c>
      <c r="D11" s="95" t="s">
        <v>282</v>
      </c>
      <c r="E11" s="174" t="s">
        <v>307</v>
      </c>
      <c r="F11" s="176">
        <v>11</v>
      </c>
    </row>
    <row r="12" spans="2:9" ht="12" customHeight="1" x14ac:dyDescent="0.2">
      <c r="B12" s="172"/>
      <c r="C12" s="173"/>
      <c r="D12" s="95" t="s">
        <v>295</v>
      </c>
      <c r="E12" s="175"/>
      <c r="F12" s="176"/>
    </row>
    <row r="13" spans="2:9" ht="12" customHeight="1" x14ac:dyDescent="0.2">
      <c r="B13" s="172"/>
      <c r="C13" s="173"/>
      <c r="D13" s="95" t="s">
        <v>283</v>
      </c>
      <c r="E13" s="175"/>
      <c r="F13" s="176"/>
      <c r="I13" s="23"/>
    </row>
    <row r="14" spans="2:9" ht="12" customHeight="1" x14ac:dyDescent="0.2">
      <c r="B14" s="172"/>
      <c r="C14" s="173"/>
      <c r="D14" s="95" t="s">
        <v>296</v>
      </c>
      <c r="E14" s="175"/>
      <c r="F14" s="176"/>
      <c r="H14" s="23"/>
      <c r="I14" s="23"/>
    </row>
    <row r="15" spans="2:9" x14ac:dyDescent="0.25">
      <c r="B15" s="177" t="s">
        <v>220</v>
      </c>
      <c r="C15" s="178">
        <v>6</v>
      </c>
      <c r="D15" s="184"/>
      <c r="E15" s="46">
        <v>6</v>
      </c>
      <c r="F15" s="179">
        <v>21</v>
      </c>
      <c r="H15" s="23"/>
      <c r="I15" s="23"/>
    </row>
    <row r="16" spans="2:9" x14ac:dyDescent="0.25">
      <c r="B16" s="177"/>
      <c r="C16" s="178"/>
      <c r="D16" s="185"/>
      <c r="E16" s="71" t="s">
        <v>284</v>
      </c>
      <c r="F16" s="180"/>
    </row>
    <row r="17" spans="2:11" x14ac:dyDescent="0.25">
      <c r="B17" s="177"/>
      <c r="C17" s="178"/>
      <c r="D17" s="185"/>
      <c r="E17" s="71" t="s">
        <v>285</v>
      </c>
      <c r="F17" s="180"/>
    </row>
    <row r="18" spans="2:11" x14ac:dyDescent="0.25">
      <c r="B18" s="177" t="s">
        <v>218</v>
      </c>
      <c r="C18" s="178">
        <v>22</v>
      </c>
      <c r="D18" s="185"/>
      <c r="E18" s="46">
        <v>20</v>
      </c>
      <c r="F18" s="179">
        <v>42</v>
      </c>
    </row>
    <row r="19" spans="2:11" x14ac:dyDescent="0.25">
      <c r="B19" s="177"/>
      <c r="C19" s="178"/>
      <c r="D19" s="185"/>
      <c r="E19" s="47" t="s">
        <v>286</v>
      </c>
      <c r="F19" s="180"/>
    </row>
    <row r="20" spans="2:11" x14ac:dyDescent="0.25">
      <c r="B20" s="177"/>
      <c r="C20" s="178"/>
      <c r="D20" s="185"/>
      <c r="E20" s="47" t="s">
        <v>287</v>
      </c>
      <c r="F20" s="180"/>
    </row>
    <row r="21" spans="2:11" x14ac:dyDescent="0.25">
      <c r="B21" s="177"/>
      <c r="C21" s="178"/>
      <c r="D21" s="186"/>
      <c r="E21" s="48" t="s">
        <v>263</v>
      </c>
      <c r="F21" s="183"/>
      <c r="G21" s="24"/>
    </row>
    <row r="22" spans="2:11" ht="10.5" x14ac:dyDescent="0.25">
      <c r="B22" s="72" t="s">
        <v>219</v>
      </c>
      <c r="C22" s="77"/>
      <c r="D22" s="47"/>
      <c r="E22" s="47"/>
      <c r="F22" s="85"/>
    </row>
    <row r="23" spans="2:11" x14ac:dyDescent="0.25">
      <c r="B23" s="45" t="s">
        <v>226</v>
      </c>
      <c r="C23" s="78">
        <v>16.591251675243729</v>
      </c>
      <c r="D23" s="78">
        <v>10.172909326905248</v>
      </c>
      <c r="E23" s="82">
        <v>16.22734739470399</v>
      </c>
      <c r="F23" s="83">
        <v>13.004326048456372</v>
      </c>
      <c r="G23" s="23"/>
      <c r="H23" s="23"/>
      <c r="K23" s="23"/>
    </row>
    <row r="24" spans="2:11" x14ac:dyDescent="0.25">
      <c r="B24" s="45" t="s">
        <v>248</v>
      </c>
      <c r="C24" s="78">
        <v>17.059309897103116</v>
      </c>
      <c r="D24" s="78">
        <v>19.879357500463563</v>
      </c>
      <c r="E24" s="82">
        <v>17.219199684604767</v>
      </c>
      <c r="F24" s="83">
        <v>10.121824214302448</v>
      </c>
      <c r="G24" s="23"/>
      <c r="H24" s="23"/>
      <c r="K24" s="23"/>
    </row>
    <row r="25" spans="2:11" x14ac:dyDescent="0.25">
      <c r="B25" s="45" t="s">
        <v>194</v>
      </c>
      <c r="C25" s="78">
        <v>25.414910156783311</v>
      </c>
      <c r="D25" s="78">
        <v>41.927035045429264</v>
      </c>
      <c r="E25" s="82">
        <v>26.35110716867074</v>
      </c>
      <c r="F25" s="83">
        <v>22.372339512736886</v>
      </c>
      <c r="G25" s="17"/>
      <c r="K25" s="23"/>
    </row>
    <row r="26" spans="2:11" x14ac:dyDescent="0.25">
      <c r="B26" s="45" t="s">
        <v>195</v>
      </c>
      <c r="C26" s="78">
        <v>21.958544509240657</v>
      </c>
      <c r="D26" s="78">
        <v>22.1855877989987</v>
      </c>
      <c r="E26" s="82">
        <v>21.971417307313228</v>
      </c>
      <c r="F26" s="83">
        <v>23.603012206161793</v>
      </c>
      <c r="G26" s="17"/>
    </row>
    <row r="27" spans="2:11" x14ac:dyDescent="0.25">
      <c r="B27" s="45" t="s">
        <v>196</v>
      </c>
      <c r="C27" s="78">
        <v>16</v>
      </c>
      <c r="D27" s="78">
        <v>5.5824680140923419</v>
      </c>
      <c r="E27" s="82">
        <v>16</v>
      </c>
      <c r="F27" s="83">
        <v>22.697010063985701</v>
      </c>
      <c r="G27" s="17"/>
    </row>
    <row r="28" spans="2:11" x14ac:dyDescent="0.25">
      <c r="B28" s="45" t="s">
        <v>221</v>
      </c>
      <c r="C28" s="78">
        <v>2.8804788480452936</v>
      </c>
      <c r="D28" s="78">
        <v>0.2526423141108845</v>
      </c>
      <c r="E28" s="82">
        <v>2.7314869570931073</v>
      </c>
      <c r="F28" s="83">
        <v>8.2014879543568018</v>
      </c>
      <c r="G28" s="23"/>
    </row>
    <row r="29" spans="2:11" ht="23" x14ac:dyDescent="0.25">
      <c r="B29" s="87" t="s">
        <v>253</v>
      </c>
      <c r="C29" s="96"/>
      <c r="D29" s="96"/>
      <c r="E29" s="97"/>
      <c r="F29" s="98"/>
    </row>
    <row r="30" spans="2:11" x14ac:dyDescent="0.25">
      <c r="B30" s="70" t="s">
        <v>257</v>
      </c>
      <c r="C30" s="78">
        <v>38.86</v>
      </c>
      <c r="D30" s="78">
        <v>62.93</v>
      </c>
      <c r="E30" s="82">
        <v>39.96</v>
      </c>
      <c r="F30" s="86" t="s">
        <v>227</v>
      </c>
    </row>
    <row r="31" spans="2:11" x14ac:dyDescent="0.25">
      <c r="B31" s="70" t="s">
        <v>256</v>
      </c>
      <c r="C31" s="77">
        <v>21.48</v>
      </c>
      <c r="D31" s="77">
        <v>15.42</v>
      </c>
      <c r="E31" s="81">
        <v>21.21</v>
      </c>
      <c r="F31" s="85" t="s">
        <v>227</v>
      </c>
      <c r="H31" s="23"/>
    </row>
    <row r="32" spans="2:11" x14ac:dyDescent="0.25">
      <c r="B32" s="91" t="s">
        <v>278</v>
      </c>
      <c r="C32" s="92">
        <v>39.65</v>
      </c>
      <c r="D32" s="92">
        <v>21.66</v>
      </c>
      <c r="E32" s="93">
        <v>38.83</v>
      </c>
      <c r="F32" s="74" t="s">
        <v>227</v>
      </c>
      <c r="H32" s="23"/>
    </row>
    <row r="33" spans="2:6" ht="21" x14ac:dyDescent="0.25">
      <c r="B33" s="69" t="s">
        <v>229</v>
      </c>
      <c r="C33" s="77"/>
      <c r="D33" s="77"/>
      <c r="E33" s="81"/>
      <c r="F33" s="85"/>
    </row>
    <row r="34" spans="2:6" x14ac:dyDescent="0.25">
      <c r="B34" s="45">
        <v>0</v>
      </c>
      <c r="C34" s="77" t="s">
        <v>249</v>
      </c>
      <c r="D34" s="77" t="s">
        <v>249</v>
      </c>
      <c r="E34" s="81">
        <v>11</v>
      </c>
      <c r="F34" s="85" t="s">
        <v>227</v>
      </c>
    </row>
    <row r="35" spans="2:6" x14ac:dyDescent="0.25">
      <c r="B35" s="45">
        <v>1</v>
      </c>
      <c r="C35" s="77" t="s">
        <v>249</v>
      </c>
      <c r="D35" s="77" t="s">
        <v>249</v>
      </c>
      <c r="E35" s="81">
        <v>80</v>
      </c>
      <c r="F35" s="85" t="s">
        <v>227</v>
      </c>
    </row>
    <row r="36" spans="2:6" x14ac:dyDescent="0.25">
      <c r="B36" s="45">
        <v>2</v>
      </c>
      <c r="C36" s="77" t="s">
        <v>249</v>
      </c>
      <c r="D36" s="77" t="s">
        <v>249</v>
      </c>
      <c r="E36" s="81">
        <v>9</v>
      </c>
      <c r="F36" s="85" t="s">
        <v>227</v>
      </c>
    </row>
    <row r="37" spans="2:6" ht="12.5" x14ac:dyDescent="0.25">
      <c r="B37" s="2" t="s">
        <v>215</v>
      </c>
      <c r="C37" s="99">
        <v>25.55</v>
      </c>
      <c r="D37" s="99">
        <v>25.23</v>
      </c>
      <c r="E37" s="100">
        <v>25.54</v>
      </c>
      <c r="F37" s="101" t="s">
        <v>249</v>
      </c>
    </row>
    <row r="40" spans="2:6" ht="184" customHeight="1" x14ac:dyDescent="0.25">
      <c r="B40" s="181" t="s">
        <v>305</v>
      </c>
      <c r="C40" s="182"/>
      <c r="D40" s="182"/>
      <c r="E40" s="182"/>
      <c r="F40" s="182"/>
    </row>
  </sheetData>
  <mergeCells count="12">
    <mergeCell ref="B40:F40"/>
    <mergeCell ref="F18:F21"/>
    <mergeCell ref="B18:B21"/>
    <mergeCell ref="C18:C21"/>
    <mergeCell ref="D15:D21"/>
    <mergeCell ref="B11:B14"/>
    <mergeCell ref="C11:C14"/>
    <mergeCell ref="E11:E14"/>
    <mergeCell ref="F11:F14"/>
    <mergeCell ref="B15:B17"/>
    <mergeCell ref="C15:C17"/>
    <mergeCell ref="F15:F17"/>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0"/>
  <sheetViews>
    <sheetView showGridLines="0" workbookViewId="0">
      <selection activeCell="B10" sqref="B10:I10"/>
    </sheetView>
  </sheetViews>
  <sheetFormatPr baseColWidth="10" defaultColWidth="11.453125" defaultRowHeight="10" x14ac:dyDescent="0.2"/>
  <cols>
    <col min="1" max="1" width="2.81640625" style="30" customWidth="1"/>
    <col min="2" max="3" width="11.453125" style="30"/>
    <col min="4" max="4" width="15.6328125" style="30" customWidth="1"/>
    <col min="5" max="7" width="11.453125" style="30"/>
    <col min="8" max="8" width="12.81640625" style="30" customWidth="1"/>
    <col min="9" max="16384" width="11.453125" style="30"/>
  </cols>
  <sheetData>
    <row r="1" spans="2:11" ht="28.5" customHeight="1" x14ac:dyDescent="0.2">
      <c r="B1" s="187" t="s">
        <v>304</v>
      </c>
      <c r="C1" s="188"/>
      <c r="D1" s="188"/>
      <c r="E1" s="188"/>
      <c r="F1" s="188"/>
      <c r="G1" s="188"/>
      <c r="H1" s="188"/>
      <c r="I1" s="188"/>
    </row>
    <row r="2" spans="2:11" x14ac:dyDescent="0.2">
      <c r="I2" s="31" t="s">
        <v>206</v>
      </c>
    </row>
    <row r="3" spans="2:11" ht="17.25" customHeight="1" x14ac:dyDescent="0.2">
      <c r="E3" s="189" t="s">
        <v>235</v>
      </c>
      <c r="F3" s="189"/>
      <c r="G3" s="189"/>
      <c r="H3" s="189"/>
      <c r="I3" s="189" t="s">
        <v>266</v>
      </c>
    </row>
    <row r="4" spans="2:11" ht="15" customHeight="1" x14ac:dyDescent="0.2">
      <c r="E4" s="189" t="s">
        <v>236</v>
      </c>
      <c r="F4" s="189" t="s">
        <v>237</v>
      </c>
      <c r="G4" s="189" t="s">
        <v>238</v>
      </c>
      <c r="H4" s="189" t="s">
        <v>288</v>
      </c>
      <c r="I4" s="189"/>
    </row>
    <row r="5" spans="2:11" ht="15" customHeight="1" x14ac:dyDescent="0.2">
      <c r="E5" s="189"/>
      <c r="F5" s="189"/>
      <c r="G5" s="189"/>
      <c r="H5" s="189"/>
      <c r="I5" s="189"/>
    </row>
    <row r="6" spans="2:11" x14ac:dyDescent="0.2">
      <c r="B6" s="192" t="s">
        <v>314</v>
      </c>
      <c r="C6" s="193"/>
      <c r="D6" s="194"/>
      <c r="E6" s="198">
        <v>11.46</v>
      </c>
      <c r="F6" s="198">
        <v>0.43</v>
      </c>
      <c r="G6" s="198">
        <v>2.23</v>
      </c>
      <c r="H6" s="198">
        <v>14.01</v>
      </c>
      <c r="I6" s="198">
        <v>7.65</v>
      </c>
    </row>
    <row r="7" spans="2:11" ht="22.5" customHeight="1" x14ac:dyDescent="0.2">
      <c r="B7" s="195"/>
      <c r="C7" s="196"/>
      <c r="D7" s="197"/>
      <c r="E7" s="198"/>
      <c r="F7" s="198"/>
      <c r="G7" s="198"/>
      <c r="H7" s="198"/>
      <c r="I7" s="198"/>
    </row>
    <row r="8" spans="2:11" x14ac:dyDescent="0.2">
      <c r="B8" s="199"/>
      <c r="C8" s="199"/>
      <c r="D8" s="199"/>
      <c r="E8" s="199"/>
      <c r="F8" s="199"/>
      <c r="G8" s="199"/>
      <c r="H8" s="199"/>
      <c r="I8" s="199"/>
    </row>
    <row r="9" spans="2:11" x14ac:dyDescent="0.2">
      <c r="B9" s="199"/>
      <c r="C9" s="199"/>
      <c r="D9" s="199"/>
      <c r="E9" s="199"/>
      <c r="F9" s="199"/>
      <c r="G9" s="199"/>
      <c r="H9" s="199"/>
      <c r="I9" s="199"/>
    </row>
    <row r="10" spans="2:11" ht="193" customHeight="1" x14ac:dyDescent="0.2">
      <c r="B10" s="200" t="s">
        <v>313</v>
      </c>
      <c r="C10" s="201"/>
      <c r="D10" s="201"/>
      <c r="E10" s="201"/>
      <c r="F10" s="201"/>
      <c r="G10" s="201"/>
      <c r="H10" s="201"/>
      <c r="I10" s="201"/>
      <c r="J10" s="49"/>
      <c r="K10" s="49"/>
    </row>
    <row r="11" spans="2:11" ht="10.5" x14ac:dyDescent="0.25">
      <c r="B11" s="190"/>
      <c r="C11" s="191"/>
      <c r="D11" s="191"/>
      <c r="E11" s="191"/>
      <c r="F11" s="191"/>
      <c r="G11" s="191"/>
      <c r="H11" s="191"/>
      <c r="I11" s="191"/>
    </row>
    <row r="12" spans="2:11" ht="10.5" x14ac:dyDescent="0.25">
      <c r="B12" s="190"/>
      <c r="C12" s="191"/>
      <c r="D12" s="191"/>
      <c r="E12" s="191"/>
      <c r="F12" s="191"/>
      <c r="G12" s="191"/>
      <c r="H12" s="191"/>
      <c r="I12" s="191"/>
    </row>
    <row r="20" spans="3:3" ht="10.5" x14ac:dyDescent="0.25">
      <c r="C20" s="50"/>
    </row>
  </sheetData>
  <mergeCells count="18">
    <mergeCell ref="B12:I12"/>
    <mergeCell ref="B6:D7"/>
    <mergeCell ref="E6:E7"/>
    <mergeCell ref="F6:F7"/>
    <mergeCell ref="G6:G7"/>
    <mergeCell ref="H6:H7"/>
    <mergeCell ref="I6:I7"/>
    <mergeCell ref="B8:I8"/>
    <mergeCell ref="B9:I9"/>
    <mergeCell ref="B10:I10"/>
    <mergeCell ref="B11:I11"/>
    <mergeCell ref="B1:I1"/>
    <mergeCell ref="E3:H3"/>
    <mergeCell ref="I3:I5"/>
    <mergeCell ref="E4:E5"/>
    <mergeCell ref="F4:F5"/>
    <mergeCell ref="G4:G5"/>
    <mergeCell ref="H4:H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33"/>
  <sheetViews>
    <sheetView showGridLines="0" topLeftCell="A25" workbookViewId="0">
      <selection activeCell="B27" sqref="B27:K27"/>
    </sheetView>
  </sheetViews>
  <sheetFormatPr baseColWidth="10" defaultColWidth="11.453125" defaultRowHeight="10" x14ac:dyDescent="0.2"/>
  <cols>
    <col min="1" max="1" width="4" style="30" customWidth="1"/>
    <col min="2" max="2" width="6" style="30" customWidth="1"/>
    <col min="3" max="3" width="30.1796875" style="30" customWidth="1"/>
    <col min="4" max="4" width="7.81640625" style="30" customWidth="1"/>
    <col min="5" max="5" width="7.1796875" style="30" customWidth="1"/>
    <col min="6" max="6" width="6.6328125" style="30" customWidth="1"/>
    <col min="7" max="9" width="8.36328125" style="30" customWidth="1"/>
    <col min="10" max="10" width="9.453125" style="30" customWidth="1"/>
    <col min="11" max="11" width="13.453125" style="30" customWidth="1"/>
    <col min="12" max="16384" width="11.453125" style="30"/>
  </cols>
  <sheetData>
    <row r="1" spans="2:12" ht="15" customHeight="1" x14ac:dyDescent="0.25">
      <c r="B1" s="32" t="s">
        <v>303</v>
      </c>
      <c r="C1" s="49"/>
      <c r="D1" s="49"/>
      <c r="E1" s="49"/>
      <c r="F1" s="49"/>
      <c r="G1" s="49"/>
      <c r="H1" s="49"/>
      <c r="I1" s="49"/>
    </row>
    <row r="2" spans="2:12" x14ac:dyDescent="0.2">
      <c r="B2" s="33"/>
      <c r="C2" s="33"/>
      <c r="E2" s="33"/>
      <c r="F2" s="33"/>
      <c r="G2" s="33"/>
      <c r="H2" s="33"/>
      <c r="K2" s="31" t="s">
        <v>206</v>
      </c>
    </row>
    <row r="3" spans="2:12" ht="15" customHeight="1" x14ac:dyDescent="0.25">
      <c r="B3" s="212"/>
      <c r="C3" s="212"/>
      <c r="D3" s="213" t="s">
        <v>244</v>
      </c>
      <c r="E3" s="213"/>
      <c r="F3" s="213"/>
      <c r="G3" s="213"/>
      <c r="H3" s="213"/>
      <c r="I3" s="213"/>
      <c r="J3" s="214"/>
      <c r="K3" s="214"/>
    </row>
    <row r="4" spans="2:12" ht="35.25" customHeight="1" x14ac:dyDescent="0.2">
      <c r="B4" s="212"/>
      <c r="C4" s="212"/>
      <c r="D4" s="215" t="s">
        <v>258</v>
      </c>
      <c r="E4" s="215"/>
      <c r="F4" s="215"/>
      <c r="G4" s="189" t="s">
        <v>267</v>
      </c>
      <c r="H4" s="189"/>
      <c r="I4" s="189"/>
      <c r="J4" s="216"/>
      <c r="K4" s="189" t="s">
        <v>259</v>
      </c>
    </row>
    <row r="5" spans="2:12" ht="15" customHeight="1" x14ac:dyDescent="0.2">
      <c r="B5" s="212"/>
      <c r="C5" s="212"/>
      <c r="D5" s="202" t="s">
        <v>239</v>
      </c>
      <c r="E5" s="203" t="s">
        <v>240</v>
      </c>
      <c r="F5" s="203" t="s">
        <v>241</v>
      </c>
      <c r="G5" s="202" t="s">
        <v>268</v>
      </c>
      <c r="H5" s="202" t="s">
        <v>242</v>
      </c>
      <c r="I5" s="202" t="s">
        <v>243</v>
      </c>
      <c r="J5" s="202" t="s">
        <v>269</v>
      </c>
      <c r="K5" s="189"/>
    </row>
    <row r="6" spans="2:12" ht="37.5" customHeight="1" x14ac:dyDescent="0.2">
      <c r="B6" s="212"/>
      <c r="C6" s="212"/>
      <c r="D6" s="202"/>
      <c r="E6" s="203"/>
      <c r="F6" s="203"/>
      <c r="G6" s="202"/>
      <c r="H6" s="203"/>
      <c r="I6" s="203"/>
      <c r="J6" s="202"/>
      <c r="K6" s="189"/>
    </row>
    <row r="7" spans="2:12" ht="15" customHeight="1" x14ac:dyDescent="0.2">
      <c r="B7" s="206" t="s">
        <v>277</v>
      </c>
      <c r="C7" s="57" t="s">
        <v>260</v>
      </c>
      <c r="D7" s="150">
        <v>67</v>
      </c>
      <c r="E7" s="139">
        <v>64.099999999999994</v>
      </c>
      <c r="F7" s="150">
        <v>66.8</v>
      </c>
      <c r="G7" s="141">
        <v>60.7</v>
      </c>
      <c r="H7" s="149">
        <v>52.7</v>
      </c>
      <c r="I7" s="141">
        <v>83.4</v>
      </c>
      <c r="J7" s="149">
        <v>64.3</v>
      </c>
      <c r="K7" s="143">
        <v>66.5</v>
      </c>
    </row>
    <row r="8" spans="2:12" x14ac:dyDescent="0.2">
      <c r="B8" s="207"/>
      <c r="C8" s="65" t="s">
        <v>261</v>
      </c>
      <c r="D8" s="59">
        <v>65.400000000000006</v>
      </c>
      <c r="E8" s="140">
        <v>61.9</v>
      </c>
      <c r="F8" s="59">
        <v>65.2</v>
      </c>
      <c r="G8" s="142">
        <v>21.6</v>
      </c>
      <c r="H8" s="61">
        <v>24.6</v>
      </c>
      <c r="I8" s="142">
        <v>1.3</v>
      </c>
      <c r="J8" s="61">
        <v>18.5</v>
      </c>
      <c r="K8" s="144">
        <v>58.4</v>
      </c>
    </row>
    <row r="9" spans="2:12" x14ac:dyDescent="0.2">
      <c r="B9" s="207"/>
      <c r="C9" s="54" t="s">
        <v>264</v>
      </c>
      <c r="D9" s="59">
        <v>64.400000000000006</v>
      </c>
      <c r="E9" s="140">
        <v>44.4</v>
      </c>
      <c r="F9" s="59">
        <v>63.5</v>
      </c>
      <c r="G9" s="142">
        <v>20.8</v>
      </c>
      <c r="H9" s="61">
        <v>24</v>
      </c>
      <c r="I9" s="142">
        <v>1.3</v>
      </c>
      <c r="J9" s="61">
        <v>17.8</v>
      </c>
      <c r="K9" s="144">
        <v>56.8</v>
      </c>
      <c r="L9" s="34"/>
    </row>
    <row r="10" spans="2:12" x14ac:dyDescent="0.2">
      <c r="B10" s="207"/>
      <c r="C10" s="54" t="s">
        <v>265</v>
      </c>
      <c r="D10" s="59">
        <v>1</v>
      </c>
      <c r="E10" s="140">
        <v>17.5</v>
      </c>
      <c r="F10" s="59">
        <v>1.8</v>
      </c>
      <c r="G10" s="142">
        <v>0.8</v>
      </c>
      <c r="H10" s="61">
        <v>0.6</v>
      </c>
      <c r="I10" s="142">
        <v>0</v>
      </c>
      <c r="J10" s="61">
        <v>0.7</v>
      </c>
      <c r="K10" s="144">
        <v>1.6</v>
      </c>
      <c r="L10" s="34"/>
    </row>
    <row r="11" spans="2:12" ht="23" customHeight="1" x14ac:dyDescent="0.2">
      <c r="B11" s="207"/>
      <c r="C11" s="54" t="s">
        <v>262</v>
      </c>
      <c r="D11" s="59">
        <v>1.6</v>
      </c>
      <c r="E11" s="140">
        <v>2.2000000000000002</v>
      </c>
      <c r="F11" s="59">
        <v>1.6</v>
      </c>
      <c r="G11" s="142">
        <v>39.1</v>
      </c>
      <c r="H11" s="61">
        <v>28.1</v>
      </c>
      <c r="I11" s="142">
        <v>82.1</v>
      </c>
      <c r="J11" s="61">
        <v>45.8</v>
      </c>
      <c r="K11" s="144">
        <v>8</v>
      </c>
    </row>
    <row r="12" spans="2:12" x14ac:dyDescent="0.2">
      <c r="B12" s="207"/>
      <c r="C12" s="66" t="s">
        <v>245</v>
      </c>
      <c r="D12" s="59">
        <v>1.4</v>
      </c>
      <c r="E12" s="140">
        <v>2.1</v>
      </c>
      <c r="F12" s="59">
        <v>1.5</v>
      </c>
      <c r="G12" s="142">
        <v>39</v>
      </c>
      <c r="H12" s="61">
        <v>5.3</v>
      </c>
      <c r="I12" s="142">
        <v>0.1</v>
      </c>
      <c r="J12" s="61">
        <v>31.9</v>
      </c>
      <c r="K12" s="144">
        <v>5.9</v>
      </c>
    </row>
    <row r="13" spans="2:12" x14ac:dyDescent="0.2">
      <c r="B13" s="207"/>
      <c r="C13" s="66" t="s">
        <v>246</v>
      </c>
      <c r="D13" s="59">
        <v>0</v>
      </c>
      <c r="E13" s="140">
        <v>0.1</v>
      </c>
      <c r="F13" s="59">
        <v>0</v>
      </c>
      <c r="G13" s="142">
        <v>0.1</v>
      </c>
      <c r="H13" s="61">
        <v>22.4</v>
      </c>
      <c r="I13" s="142">
        <v>0</v>
      </c>
      <c r="J13" s="61">
        <v>0.7</v>
      </c>
      <c r="K13" s="144">
        <v>0.1</v>
      </c>
    </row>
    <row r="14" spans="2:12" x14ac:dyDescent="0.2">
      <c r="B14" s="207"/>
      <c r="C14" s="66" t="s">
        <v>247</v>
      </c>
      <c r="D14" s="60">
        <v>0.1</v>
      </c>
      <c r="E14" s="146">
        <v>0</v>
      </c>
      <c r="F14" s="60">
        <v>0.1</v>
      </c>
      <c r="G14" s="147">
        <v>0.1</v>
      </c>
      <c r="H14" s="62">
        <v>0.4</v>
      </c>
      <c r="I14" s="147">
        <v>82.1</v>
      </c>
      <c r="J14" s="62">
        <v>13.4</v>
      </c>
      <c r="K14" s="148">
        <v>2</v>
      </c>
    </row>
    <row r="15" spans="2:12" ht="33" customHeight="1" x14ac:dyDescent="0.2">
      <c r="B15" s="207"/>
      <c r="C15" s="57" t="s">
        <v>270</v>
      </c>
      <c r="D15" s="150">
        <v>33</v>
      </c>
      <c r="E15" s="139">
        <v>35.9</v>
      </c>
      <c r="F15" s="150">
        <v>33.200000000000003</v>
      </c>
      <c r="G15" s="141">
        <v>39.299999999999997</v>
      </c>
      <c r="H15" s="149">
        <v>47.3</v>
      </c>
      <c r="I15" s="141">
        <v>16.600000000000001</v>
      </c>
      <c r="J15" s="149">
        <v>35.700000000000003</v>
      </c>
      <c r="K15" s="143">
        <v>33.5</v>
      </c>
    </row>
    <row r="16" spans="2:12" ht="46.5" customHeight="1" x14ac:dyDescent="0.2">
      <c r="B16" s="207"/>
      <c r="C16" s="54" t="s">
        <v>289</v>
      </c>
      <c r="D16" s="59">
        <v>1.9</v>
      </c>
      <c r="E16" s="140">
        <v>3.3</v>
      </c>
      <c r="F16" s="59">
        <v>2</v>
      </c>
      <c r="G16" s="142">
        <v>23.3</v>
      </c>
      <c r="H16" s="61">
        <v>30.2</v>
      </c>
      <c r="I16" s="142">
        <v>13</v>
      </c>
      <c r="J16" s="61">
        <v>21.6</v>
      </c>
      <c r="K16" s="144">
        <v>4.9000000000000004</v>
      </c>
    </row>
    <row r="17" spans="2:20" ht="15" customHeight="1" x14ac:dyDescent="0.2">
      <c r="B17" s="207"/>
      <c r="C17" s="54" t="s">
        <v>245</v>
      </c>
      <c r="D17" s="59">
        <v>1.7</v>
      </c>
      <c r="E17" s="140">
        <v>3.2</v>
      </c>
      <c r="F17" s="59">
        <v>1.8</v>
      </c>
      <c r="G17" s="142">
        <v>22.5</v>
      </c>
      <c r="H17" s="61">
        <v>2.2000000000000002</v>
      </c>
      <c r="I17" s="142">
        <v>0</v>
      </c>
      <c r="J17" s="61">
        <v>18.5</v>
      </c>
      <c r="K17" s="144">
        <v>4.2</v>
      </c>
    </row>
    <row r="18" spans="2:20" ht="15" customHeight="1" x14ac:dyDescent="0.2">
      <c r="B18" s="207"/>
      <c r="C18" s="54" t="s">
        <v>246</v>
      </c>
      <c r="D18" s="59">
        <v>0.1</v>
      </c>
      <c r="E18" s="140">
        <v>0.1</v>
      </c>
      <c r="F18" s="59">
        <v>0.1</v>
      </c>
      <c r="G18" s="142">
        <v>0.2</v>
      </c>
      <c r="H18" s="61">
        <v>27.2</v>
      </c>
      <c r="I18" s="142">
        <v>0</v>
      </c>
      <c r="J18" s="61">
        <v>1</v>
      </c>
      <c r="K18" s="144">
        <v>0.2</v>
      </c>
    </row>
    <row r="19" spans="2:20" ht="15" customHeight="1" x14ac:dyDescent="0.2">
      <c r="B19" s="207"/>
      <c r="C19" s="54" t="s">
        <v>247</v>
      </c>
      <c r="D19" s="59">
        <v>0.1</v>
      </c>
      <c r="E19" s="140">
        <v>0</v>
      </c>
      <c r="F19" s="59">
        <v>0.1</v>
      </c>
      <c r="G19" s="142">
        <v>0.6</v>
      </c>
      <c r="H19" s="61">
        <v>0.8</v>
      </c>
      <c r="I19" s="142">
        <v>13</v>
      </c>
      <c r="J19" s="61">
        <v>2.6</v>
      </c>
      <c r="K19" s="144">
        <v>0.5</v>
      </c>
    </row>
    <row r="20" spans="2:20" ht="45" customHeight="1" x14ac:dyDescent="0.2">
      <c r="B20" s="207"/>
      <c r="C20" s="54" t="s">
        <v>290</v>
      </c>
      <c r="D20" s="59">
        <v>0.3</v>
      </c>
      <c r="E20" s="140">
        <v>1</v>
      </c>
      <c r="F20" s="59">
        <v>0.4</v>
      </c>
      <c r="G20" s="142">
        <v>2</v>
      </c>
      <c r="H20" s="61">
        <v>0.9</v>
      </c>
      <c r="I20" s="142">
        <v>1.5</v>
      </c>
      <c r="J20" s="61">
        <v>1.9</v>
      </c>
      <c r="K20" s="144">
        <v>0.6</v>
      </c>
    </row>
    <row r="21" spans="2:20" ht="15" customHeight="1" x14ac:dyDescent="0.2">
      <c r="B21" s="207"/>
      <c r="C21" s="54" t="s">
        <v>245</v>
      </c>
      <c r="D21" s="59">
        <v>0.3</v>
      </c>
      <c r="E21" s="140">
        <v>1</v>
      </c>
      <c r="F21" s="59">
        <v>0.3</v>
      </c>
      <c r="G21" s="142">
        <v>1.9</v>
      </c>
      <c r="H21" s="61">
        <v>0.7</v>
      </c>
      <c r="I21" s="142">
        <v>0</v>
      </c>
      <c r="J21" s="61">
        <v>1.6</v>
      </c>
      <c r="K21" s="144">
        <v>0.5</v>
      </c>
    </row>
    <row r="22" spans="2:20" ht="15" customHeight="1" x14ac:dyDescent="0.2">
      <c r="B22" s="207"/>
      <c r="C22" s="54" t="s">
        <v>246</v>
      </c>
      <c r="D22" s="59">
        <v>0</v>
      </c>
      <c r="E22" s="140">
        <v>0</v>
      </c>
      <c r="F22" s="59">
        <v>0</v>
      </c>
      <c r="G22" s="142">
        <v>0</v>
      </c>
      <c r="H22" s="61">
        <v>0</v>
      </c>
      <c r="I22" s="142">
        <v>0</v>
      </c>
      <c r="J22" s="61">
        <v>0</v>
      </c>
      <c r="K22" s="144">
        <v>0</v>
      </c>
    </row>
    <row r="23" spans="2:20" ht="15" customHeight="1" x14ac:dyDescent="0.2">
      <c r="B23" s="207"/>
      <c r="C23" s="54" t="s">
        <v>247</v>
      </c>
      <c r="D23" s="59">
        <v>0</v>
      </c>
      <c r="E23" s="140">
        <v>0</v>
      </c>
      <c r="F23" s="59">
        <v>0</v>
      </c>
      <c r="G23" s="142">
        <v>0.1</v>
      </c>
      <c r="H23" s="61">
        <v>0.2</v>
      </c>
      <c r="I23" s="142">
        <v>1.5</v>
      </c>
      <c r="J23" s="61">
        <v>0.3</v>
      </c>
      <c r="K23" s="144">
        <v>0.1</v>
      </c>
    </row>
    <row r="24" spans="2:20" ht="45.75" customHeight="1" x14ac:dyDescent="0.2">
      <c r="B24" s="207"/>
      <c r="C24" s="54" t="s">
        <v>291</v>
      </c>
      <c r="D24" s="59">
        <v>7.4</v>
      </c>
      <c r="E24" s="140">
        <v>8.9</v>
      </c>
      <c r="F24" s="59">
        <v>7.5</v>
      </c>
      <c r="G24" s="142">
        <v>3.5</v>
      </c>
      <c r="H24" s="61">
        <v>4.4000000000000004</v>
      </c>
      <c r="I24" s="142">
        <v>0.2</v>
      </c>
      <c r="J24" s="61">
        <v>3</v>
      </c>
      <c r="K24" s="144">
        <v>6.8</v>
      </c>
    </row>
    <row r="25" spans="2:20" ht="45.75" customHeight="1" x14ac:dyDescent="0.2">
      <c r="B25" s="207"/>
      <c r="C25" s="54" t="s">
        <v>292</v>
      </c>
      <c r="D25" s="59">
        <v>23.4</v>
      </c>
      <c r="E25" s="140">
        <v>22.6</v>
      </c>
      <c r="F25" s="59">
        <v>23.3</v>
      </c>
      <c r="G25" s="142">
        <v>10.6</v>
      </c>
      <c r="H25" s="61">
        <v>11.8</v>
      </c>
      <c r="I25" s="142">
        <v>1.9</v>
      </c>
      <c r="J25" s="61">
        <v>9.1999999999999993</v>
      </c>
      <c r="K25" s="144">
        <v>21.3</v>
      </c>
      <c r="M25" s="34"/>
      <c r="N25" s="34"/>
      <c r="O25" s="34"/>
      <c r="P25" s="34"/>
      <c r="Q25" s="34"/>
      <c r="R25" s="34"/>
      <c r="S25" s="34"/>
      <c r="T25" s="34"/>
    </row>
    <row r="26" spans="2:20" x14ac:dyDescent="0.2">
      <c r="B26" s="208"/>
      <c r="C26" s="67" t="s">
        <v>316</v>
      </c>
      <c r="D26" s="60">
        <v>0.1</v>
      </c>
      <c r="E26" s="146">
        <v>0.1</v>
      </c>
      <c r="F26" s="60">
        <v>0.1</v>
      </c>
      <c r="G26" s="147">
        <v>0.2</v>
      </c>
      <c r="H26" s="62">
        <v>0.3</v>
      </c>
      <c r="I26" s="147">
        <v>0.3</v>
      </c>
      <c r="J26" s="62">
        <v>0.2</v>
      </c>
      <c r="K26" s="148">
        <v>0.1</v>
      </c>
      <c r="M26" s="34"/>
      <c r="N26" s="34"/>
      <c r="O26" s="34"/>
      <c r="P26" s="34"/>
      <c r="Q26" s="34"/>
      <c r="R26" s="34"/>
      <c r="S26" s="34"/>
      <c r="T26" s="34"/>
    </row>
    <row r="27" spans="2:20" ht="240" customHeight="1" x14ac:dyDescent="0.2">
      <c r="B27" s="209" t="s">
        <v>317</v>
      </c>
      <c r="C27" s="209"/>
      <c r="D27" s="209"/>
      <c r="E27" s="209"/>
      <c r="F27" s="209"/>
      <c r="G27" s="209"/>
      <c r="H27" s="209"/>
      <c r="I27" s="209"/>
      <c r="J27" s="209"/>
      <c r="K27" s="209"/>
    </row>
    <row r="28" spans="2:20" ht="15" customHeight="1" x14ac:dyDescent="0.2">
      <c r="B28" s="210"/>
      <c r="C28" s="211"/>
      <c r="D28" s="211"/>
      <c r="E28" s="211"/>
      <c r="F28" s="211"/>
      <c r="G28" s="211"/>
      <c r="H28" s="211"/>
      <c r="I28" s="211"/>
      <c r="J28" s="211"/>
      <c r="K28" s="211"/>
    </row>
    <row r="29" spans="2:20" x14ac:dyDescent="0.2">
      <c r="B29" s="209"/>
      <c r="C29" s="209"/>
      <c r="D29" s="209"/>
      <c r="E29" s="209"/>
      <c r="F29" s="209"/>
      <c r="G29" s="209"/>
      <c r="H29" s="209"/>
      <c r="I29" s="209"/>
      <c r="J29" s="205"/>
      <c r="K29" s="205"/>
    </row>
    <row r="30" spans="2:20" ht="26.25" customHeight="1" x14ac:dyDescent="0.2">
      <c r="B30" s="204"/>
      <c r="C30" s="191"/>
      <c r="D30" s="191"/>
      <c r="E30" s="191"/>
      <c r="F30" s="191"/>
      <c r="G30" s="191"/>
      <c r="H30" s="191"/>
      <c r="I30" s="191"/>
      <c r="J30" s="205"/>
      <c r="K30" s="205"/>
    </row>
    <row r="31" spans="2:20" ht="24" customHeight="1" x14ac:dyDescent="0.2">
      <c r="B31" s="204"/>
      <c r="C31" s="191"/>
      <c r="D31" s="191"/>
      <c r="E31" s="191"/>
      <c r="F31" s="191"/>
      <c r="G31" s="191"/>
      <c r="H31" s="191"/>
      <c r="I31" s="191"/>
      <c r="J31" s="205"/>
      <c r="K31" s="205"/>
    </row>
    <row r="32" spans="2:20" ht="10.5" x14ac:dyDescent="0.25">
      <c r="B32" s="190"/>
      <c r="C32" s="191"/>
      <c r="D32" s="191"/>
      <c r="E32" s="191"/>
      <c r="F32" s="191"/>
      <c r="G32" s="191"/>
      <c r="H32" s="191"/>
      <c r="I32" s="191"/>
    </row>
    <row r="33" spans="2:9" ht="10.5" x14ac:dyDescent="0.25">
      <c r="B33" s="190"/>
      <c r="C33" s="191"/>
      <c r="D33" s="191"/>
      <c r="E33" s="191"/>
      <c r="F33" s="191"/>
      <c r="G33" s="191"/>
      <c r="H33" s="191"/>
      <c r="I33" s="191"/>
    </row>
  </sheetData>
  <mergeCells count="20">
    <mergeCell ref="D3:K3"/>
    <mergeCell ref="D4:F4"/>
    <mergeCell ref="G4:J4"/>
    <mergeCell ref="K4:K6"/>
    <mergeCell ref="D5:D6"/>
    <mergeCell ref="E5:E6"/>
    <mergeCell ref="F5:F6"/>
    <mergeCell ref="G5:G6"/>
    <mergeCell ref="B33:I33"/>
    <mergeCell ref="H5:H6"/>
    <mergeCell ref="I5:I6"/>
    <mergeCell ref="B30:K30"/>
    <mergeCell ref="B31:K31"/>
    <mergeCell ref="B32:I32"/>
    <mergeCell ref="J5:J6"/>
    <mergeCell ref="B7:B26"/>
    <mergeCell ref="B27:K27"/>
    <mergeCell ref="B28:K28"/>
    <mergeCell ref="B29:K29"/>
    <mergeCell ref="B3:C6"/>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23"/>
  <sheetViews>
    <sheetView showGridLines="0" topLeftCell="A7" zoomScaleNormal="100" workbookViewId="0">
      <selection activeCell="B20" sqref="B20:K20"/>
    </sheetView>
  </sheetViews>
  <sheetFormatPr baseColWidth="10" defaultColWidth="11.453125" defaultRowHeight="10" x14ac:dyDescent="0.2"/>
  <cols>
    <col min="1" max="1" width="3.6328125" style="30" customWidth="1"/>
    <col min="2" max="2" width="6" style="30" customWidth="1"/>
    <col min="3" max="3" width="30.1796875" style="30" customWidth="1"/>
    <col min="4" max="6" width="7.453125" style="30" customWidth="1"/>
    <col min="7" max="9" width="6.6328125" style="30" customWidth="1"/>
    <col min="10" max="10" width="10.453125" style="30" customWidth="1"/>
    <col min="11" max="11" width="17.36328125" style="30" customWidth="1"/>
    <col min="12" max="16384" width="11.453125" style="30"/>
  </cols>
  <sheetData>
    <row r="1" spans="2:11" ht="33" customHeight="1" x14ac:dyDescent="0.25">
      <c r="B1" s="217" t="s">
        <v>302</v>
      </c>
      <c r="C1" s="205"/>
      <c r="D1" s="205"/>
      <c r="E1" s="205"/>
      <c r="F1" s="205"/>
      <c r="G1" s="205"/>
      <c r="H1" s="205"/>
      <c r="I1" s="205"/>
    </row>
    <row r="2" spans="2:11" x14ac:dyDescent="0.2">
      <c r="B2" s="33"/>
      <c r="C2" s="33"/>
      <c r="E2" s="33"/>
      <c r="F2" s="33"/>
      <c r="G2" s="33"/>
      <c r="H2" s="33"/>
      <c r="K2" s="35" t="s">
        <v>206</v>
      </c>
    </row>
    <row r="3" spans="2:11" ht="15" customHeight="1" x14ac:dyDescent="0.25">
      <c r="B3" s="212"/>
      <c r="C3" s="218"/>
      <c r="D3" s="213" t="s">
        <v>277</v>
      </c>
      <c r="E3" s="213"/>
      <c r="F3" s="213"/>
      <c r="G3" s="213"/>
      <c r="H3" s="213"/>
      <c r="I3" s="213"/>
      <c r="J3" s="214"/>
      <c r="K3" s="214"/>
    </row>
    <row r="4" spans="2:11" ht="25.5" customHeight="1" x14ac:dyDescent="0.2">
      <c r="B4" s="212"/>
      <c r="C4" s="218"/>
      <c r="D4" s="215" t="s">
        <v>258</v>
      </c>
      <c r="E4" s="215"/>
      <c r="F4" s="215"/>
      <c r="G4" s="189" t="s">
        <v>267</v>
      </c>
      <c r="H4" s="189"/>
      <c r="I4" s="189"/>
      <c r="J4" s="216"/>
      <c r="K4" s="189" t="s">
        <v>259</v>
      </c>
    </row>
    <row r="5" spans="2:11" ht="15" customHeight="1" x14ac:dyDescent="0.2">
      <c r="B5" s="212"/>
      <c r="C5" s="218"/>
      <c r="D5" s="202" t="s">
        <v>239</v>
      </c>
      <c r="E5" s="203" t="s">
        <v>240</v>
      </c>
      <c r="F5" s="203" t="s">
        <v>241</v>
      </c>
      <c r="G5" s="202" t="s">
        <v>268</v>
      </c>
      <c r="H5" s="202" t="s">
        <v>242</v>
      </c>
      <c r="I5" s="202" t="s">
        <v>243</v>
      </c>
      <c r="J5" s="202" t="s">
        <v>269</v>
      </c>
      <c r="K5" s="189"/>
    </row>
    <row r="6" spans="2:11" ht="38.25" customHeight="1" x14ac:dyDescent="0.2">
      <c r="B6" s="219"/>
      <c r="C6" s="220"/>
      <c r="D6" s="202"/>
      <c r="E6" s="203"/>
      <c r="F6" s="203"/>
      <c r="G6" s="202"/>
      <c r="H6" s="203"/>
      <c r="I6" s="203"/>
      <c r="J6" s="202"/>
      <c r="K6" s="189"/>
    </row>
    <row r="7" spans="2:11" ht="24.75" customHeight="1" x14ac:dyDescent="0.2">
      <c r="B7" s="206" t="s">
        <v>244</v>
      </c>
      <c r="C7" s="151" t="s">
        <v>260</v>
      </c>
      <c r="D7" s="155">
        <v>62.3</v>
      </c>
      <c r="E7" s="155">
        <v>38.9</v>
      </c>
      <c r="F7" s="155">
        <v>61.3</v>
      </c>
      <c r="G7" s="58">
        <v>47.8</v>
      </c>
      <c r="H7" s="166">
        <v>31.5</v>
      </c>
      <c r="I7" s="166">
        <v>80.900000000000006</v>
      </c>
      <c r="J7" s="162">
        <v>52.7</v>
      </c>
      <c r="K7" s="156">
        <v>60.1</v>
      </c>
    </row>
    <row r="8" spans="2:11" x14ac:dyDescent="0.2">
      <c r="B8" s="207"/>
      <c r="C8" s="152" t="s">
        <v>261</v>
      </c>
      <c r="D8" s="157">
        <v>59.4</v>
      </c>
      <c r="E8" s="157">
        <v>36.6</v>
      </c>
      <c r="F8" s="157">
        <v>58.5</v>
      </c>
      <c r="G8" s="59">
        <v>9.9</v>
      </c>
      <c r="H8" s="167">
        <v>7.3</v>
      </c>
      <c r="I8" s="167">
        <v>2.9</v>
      </c>
      <c r="J8" s="163">
        <v>8.8000000000000007</v>
      </c>
      <c r="K8" s="158">
        <v>51.5</v>
      </c>
    </row>
    <row r="9" spans="2:11" ht="14.25" customHeight="1" x14ac:dyDescent="0.2">
      <c r="B9" s="207"/>
      <c r="C9" s="153" t="s">
        <v>264</v>
      </c>
      <c r="D9" s="157">
        <v>57.6</v>
      </c>
      <c r="E9" s="157">
        <v>19.899999999999999</v>
      </c>
      <c r="F9" s="157">
        <v>56</v>
      </c>
      <c r="G9" s="59">
        <v>9.3000000000000007</v>
      </c>
      <c r="H9" s="167">
        <v>6.9</v>
      </c>
      <c r="I9" s="167">
        <v>2.9</v>
      </c>
      <c r="J9" s="163">
        <v>8.1999999999999993</v>
      </c>
      <c r="K9" s="158">
        <v>49.3</v>
      </c>
    </row>
    <row r="10" spans="2:11" ht="15" customHeight="1" x14ac:dyDescent="0.2">
      <c r="B10" s="207"/>
      <c r="C10" s="153" t="s">
        <v>265</v>
      </c>
      <c r="D10" s="157">
        <v>1.9</v>
      </c>
      <c r="E10" s="157">
        <v>16.7</v>
      </c>
      <c r="F10" s="157">
        <v>2.5</v>
      </c>
      <c r="G10" s="59">
        <v>0.6</v>
      </c>
      <c r="H10" s="167">
        <v>0.4</v>
      </c>
      <c r="I10" s="167">
        <v>0.1</v>
      </c>
      <c r="J10" s="163">
        <v>0.5</v>
      </c>
      <c r="K10" s="158">
        <v>2.2000000000000002</v>
      </c>
    </row>
    <row r="11" spans="2:11" ht="32.25" customHeight="1" x14ac:dyDescent="0.2">
      <c r="B11" s="207"/>
      <c r="C11" s="153" t="s">
        <v>262</v>
      </c>
      <c r="D11" s="157">
        <v>2.8</v>
      </c>
      <c r="E11" s="157">
        <v>2.2999999999999998</v>
      </c>
      <c r="F11" s="157">
        <v>2.8</v>
      </c>
      <c r="G11" s="59">
        <v>37.9</v>
      </c>
      <c r="H11" s="167">
        <v>24.3</v>
      </c>
      <c r="I11" s="167">
        <v>78</v>
      </c>
      <c r="J11" s="163">
        <v>43.9</v>
      </c>
      <c r="K11" s="158">
        <v>8.6</v>
      </c>
    </row>
    <row r="12" spans="2:11" x14ac:dyDescent="0.2">
      <c r="B12" s="207"/>
      <c r="C12" s="154" t="s">
        <v>245</v>
      </c>
      <c r="D12" s="157">
        <v>2.7</v>
      </c>
      <c r="E12" s="157">
        <v>2.2999999999999998</v>
      </c>
      <c r="F12" s="157">
        <v>2.7</v>
      </c>
      <c r="G12" s="59">
        <v>37.799999999999997</v>
      </c>
      <c r="H12" s="167">
        <v>1.6</v>
      </c>
      <c r="I12" s="167">
        <v>0.5</v>
      </c>
      <c r="J12" s="163">
        <v>31</v>
      </c>
      <c r="K12" s="158">
        <v>6.6</v>
      </c>
    </row>
    <row r="13" spans="2:11" x14ac:dyDescent="0.2">
      <c r="B13" s="207"/>
      <c r="C13" s="154" t="s">
        <v>246</v>
      </c>
      <c r="D13" s="157">
        <v>0.1</v>
      </c>
      <c r="E13" s="157">
        <v>0.1</v>
      </c>
      <c r="F13" s="157">
        <v>0.1</v>
      </c>
      <c r="G13" s="59">
        <v>0.1</v>
      </c>
      <c r="H13" s="167">
        <v>22.7</v>
      </c>
      <c r="I13" s="167">
        <v>0.1</v>
      </c>
      <c r="J13" s="163">
        <v>0.9</v>
      </c>
      <c r="K13" s="158">
        <v>0.2</v>
      </c>
    </row>
    <row r="14" spans="2:11" x14ac:dyDescent="0.2">
      <c r="B14" s="207"/>
      <c r="C14" s="154" t="s">
        <v>247</v>
      </c>
      <c r="D14" s="145">
        <v>0</v>
      </c>
      <c r="E14" s="145">
        <v>0</v>
      </c>
      <c r="F14" s="145">
        <v>0</v>
      </c>
      <c r="G14" s="60">
        <v>0</v>
      </c>
      <c r="H14" s="169">
        <v>0</v>
      </c>
      <c r="I14" s="169">
        <v>77.5</v>
      </c>
      <c r="J14" s="165">
        <v>12.3</v>
      </c>
      <c r="K14" s="161">
        <v>1.8</v>
      </c>
    </row>
    <row r="15" spans="2:11" ht="30" customHeight="1" x14ac:dyDescent="0.2">
      <c r="B15" s="207"/>
      <c r="C15" s="151" t="s">
        <v>271</v>
      </c>
      <c r="D15" s="159">
        <v>37.700000000000003</v>
      </c>
      <c r="E15" s="159">
        <v>61.1</v>
      </c>
      <c r="F15" s="159">
        <v>38.700000000000003</v>
      </c>
      <c r="G15" s="150">
        <v>52.2</v>
      </c>
      <c r="H15" s="168">
        <v>68.5</v>
      </c>
      <c r="I15" s="168">
        <v>19.100000000000001</v>
      </c>
      <c r="J15" s="164">
        <v>47.3</v>
      </c>
      <c r="K15" s="160">
        <v>39.9</v>
      </c>
    </row>
    <row r="16" spans="2:11" ht="38.25" customHeight="1" x14ac:dyDescent="0.2">
      <c r="B16" s="207"/>
      <c r="C16" s="55" t="s">
        <v>293</v>
      </c>
      <c r="D16" s="157">
        <v>4.4000000000000004</v>
      </c>
      <c r="E16" s="157">
        <v>5.3</v>
      </c>
      <c r="F16" s="157">
        <v>4.5</v>
      </c>
      <c r="G16" s="59">
        <v>32.1</v>
      </c>
      <c r="H16" s="167">
        <v>44.2</v>
      </c>
      <c r="I16" s="167">
        <v>16.100000000000001</v>
      </c>
      <c r="J16" s="163">
        <v>29.8</v>
      </c>
      <c r="K16" s="158">
        <v>8</v>
      </c>
    </row>
    <row r="17" spans="2:11" x14ac:dyDescent="0.2">
      <c r="B17" s="207"/>
      <c r="C17" s="55" t="s">
        <v>245</v>
      </c>
      <c r="D17" s="157">
        <v>3.8</v>
      </c>
      <c r="E17" s="157">
        <v>4.7</v>
      </c>
      <c r="F17" s="157">
        <v>3.8</v>
      </c>
      <c r="G17" s="59">
        <v>31.4</v>
      </c>
      <c r="H17" s="167">
        <v>2</v>
      </c>
      <c r="I17" s="167">
        <v>0.4</v>
      </c>
      <c r="J17" s="163">
        <v>25.9</v>
      </c>
      <c r="K17" s="158">
        <v>6.9</v>
      </c>
    </row>
    <row r="18" spans="2:11" x14ac:dyDescent="0.2">
      <c r="B18" s="207"/>
      <c r="C18" s="55" t="s">
        <v>246</v>
      </c>
      <c r="D18" s="157">
        <v>0.7</v>
      </c>
      <c r="E18" s="157">
        <v>0.6</v>
      </c>
      <c r="F18" s="157">
        <v>0.7</v>
      </c>
      <c r="G18" s="59">
        <v>0.7</v>
      </c>
      <c r="H18" s="167">
        <v>42.2</v>
      </c>
      <c r="I18" s="167">
        <v>0.1</v>
      </c>
      <c r="J18" s="163">
        <v>1.9</v>
      </c>
      <c r="K18" s="158">
        <v>0.8</v>
      </c>
    </row>
    <row r="19" spans="2:11" x14ac:dyDescent="0.2">
      <c r="B19" s="208"/>
      <c r="C19" s="56" t="s">
        <v>247</v>
      </c>
      <c r="D19" s="145">
        <v>0.1</v>
      </c>
      <c r="E19" s="145">
        <v>0</v>
      </c>
      <c r="F19" s="145">
        <v>0.1</v>
      </c>
      <c r="G19" s="60">
        <v>0.1</v>
      </c>
      <c r="H19" s="169">
        <v>0</v>
      </c>
      <c r="I19" s="169">
        <v>15.5</v>
      </c>
      <c r="J19" s="165">
        <v>2.6</v>
      </c>
      <c r="K19" s="161">
        <v>0.4</v>
      </c>
    </row>
    <row r="20" spans="2:11" ht="136" customHeight="1" x14ac:dyDescent="0.2">
      <c r="B20" s="200" t="s">
        <v>301</v>
      </c>
      <c r="C20" s="201"/>
      <c r="D20" s="201"/>
      <c r="E20" s="201"/>
      <c r="F20" s="201"/>
      <c r="G20" s="201"/>
      <c r="H20" s="201"/>
      <c r="I20" s="201"/>
      <c r="J20" s="201"/>
      <c r="K20" s="201"/>
    </row>
    <row r="21" spans="2:11" ht="27" customHeight="1" x14ac:dyDescent="0.2">
      <c r="B21" s="204"/>
      <c r="C21" s="191"/>
      <c r="D21" s="191"/>
      <c r="E21" s="191"/>
      <c r="F21" s="191"/>
      <c r="G21" s="191"/>
      <c r="H21" s="191"/>
      <c r="I21" s="191"/>
      <c r="J21" s="205"/>
      <c r="K21" s="205"/>
    </row>
    <row r="22" spans="2:11" ht="10.5" x14ac:dyDescent="0.25">
      <c r="B22" s="190"/>
      <c r="C22" s="191"/>
      <c r="D22" s="191"/>
      <c r="E22" s="191"/>
      <c r="F22" s="191"/>
      <c r="G22" s="191"/>
      <c r="H22" s="191"/>
      <c r="I22" s="191"/>
    </row>
    <row r="23" spans="2:11" ht="10.5" x14ac:dyDescent="0.25">
      <c r="B23" s="190"/>
      <c r="C23" s="191"/>
      <c r="D23" s="191"/>
      <c r="E23" s="191"/>
      <c r="F23" s="191"/>
      <c r="G23" s="191"/>
      <c r="H23" s="191"/>
      <c r="I23" s="191"/>
    </row>
  </sheetData>
  <mergeCells count="18">
    <mergeCell ref="B23:I23"/>
    <mergeCell ref="H5:H6"/>
    <mergeCell ref="I5:I6"/>
    <mergeCell ref="J5:J6"/>
    <mergeCell ref="B7:B19"/>
    <mergeCell ref="B20:K20"/>
    <mergeCell ref="B21:K21"/>
    <mergeCell ref="B22:I22"/>
    <mergeCell ref="B1:I1"/>
    <mergeCell ref="B3:C6"/>
    <mergeCell ref="D3:K3"/>
    <mergeCell ref="D4:F4"/>
    <mergeCell ref="G4:J4"/>
    <mergeCell ref="K4:K6"/>
    <mergeCell ref="D5:D6"/>
    <mergeCell ref="E5:E6"/>
    <mergeCell ref="F5:F6"/>
    <mergeCell ref="G5:G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18"/>
  <sheetViews>
    <sheetView showGridLines="0" workbookViewId="0">
      <selection activeCell="L29" sqref="L29:L30"/>
    </sheetView>
  </sheetViews>
  <sheetFormatPr baseColWidth="10" defaultColWidth="10.81640625" defaultRowHeight="10" x14ac:dyDescent="0.2"/>
  <cols>
    <col min="1" max="16384" width="10.81640625" style="51"/>
  </cols>
  <sheetData>
    <row r="2" spans="1:9" ht="10.5" x14ac:dyDescent="0.25">
      <c r="A2" s="50" t="s">
        <v>299</v>
      </c>
      <c r="B2" s="50"/>
      <c r="C2" s="50"/>
      <c r="D2" s="50"/>
      <c r="E2" s="50"/>
      <c r="F2" s="50"/>
      <c r="G2" s="50"/>
      <c r="H2" s="50"/>
      <c r="I2" s="50"/>
    </row>
    <row r="4" spans="1:9" ht="10.5" x14ac:dyDescent="0.2">
      <c r="A4" s="36"/>
      <c r="B4" s="37">
        <v>2016</v>
      </c>
      <c r="C4" s="37">
        <v>2017</v>
      </c>
      <c r="D4" s="37">
        <v>2018</v>
      </c>
      <c r="E4" s="37">
        <v>2019</v>
      </c>
    </row>
    <row r="5" spans="1:9" ht="40" x14ac:dyDescent="0.2">
      <c r="A5" s="38" t="s">
        <v>279</v>
      </c>
      <c r="B5" s="43">
        <v>2672.9</v>
      </c>
      <c r="C5" s="43">
        <v>2846.5</v>
      </c>
      <c r="D5" s="44">
        <v>3156.9</v>
      </c>
      <c r="E5" s="40">
        <v>4504.5929999999998</v>
      </c>
    </row>
    <row r="6" spans="1:9" x14ac:dyDescent="0.2">
      <c r="A6" s="38" t="s">
        <v>275</v>
      </c>
      <c r="B6" s="39">
        <v>45629.493999999999</v>
      </c>
      <c r="C6" s="39">
        <v>45516.061000000002</v>
      </c>
      <c r="D6" s="40">
        <v>45388.527000000002</v>
      </c>
      <c r="E6" s="40">
        <v>45269.322</v>
      </c>
    </row>
    <row r="7" spans="1:9" ht="70" x14ac:dyDescent="0.2">
      <c r="A7" s="38" t="s">
        <v>310</v>
      </c>
      <c r="B7" s="41">
        <f>B5/B6*100</f>
        <v>5.8578339702824671</v>
      </c>
      <c r="C7" s="41">
        <f t="shared" ref="C7:E7" si="0">C5/C6*100</f>
        <v>6.2538364205109929</v>
      </c>
      <c r="D7" s="41">
        <f t="shared" si="0"/>
        <v>6.9552818931533071</v>
      </c>
      <c r="E7" s="41">
        <f t="shared" si="0"/>
        <v>9.9506526737908736</v>
      </c>
    </row>
    <row r="8" spans="1:9" x14ac:dyDescent="0.2">
      <c r="A8" s="38"/>
      <c r="B8" s="41"/>
      <c r="C8" s="41"/>
      <c r="D8" s="42"/>
      <c r="E8" s="42"/>
    </row>
    <row r="10" spans="1:9" x14ac:dyDescent="0.2">
      <c r="C10" s="52"/>
      <c r="D10" s="52"/>
    </row>
    <row r="11" spans="1:9" x14ac:dyDescent="0.2">
      <c r="A11" s="221" t="s">
        <v>300</v>
      </c>
      <c r="B11" s="222"/>
      <c r="C11" s="222"/>
      <c r="D11" s="222"/>
      <c r="E11" s="222"/>
      <c r="F11" s="222"/>
      <c r="G11" s="222"/>
      <c r="H11" s="222"/>
      <c r="I11" s="222"/>
    </row>
    <row r="12" spans="1:9" x14ac:dyDescent="0.2">
      <c r="A12" s="222"/>
      <c r="B12" s="222"/>
      <c r="C12" s="222"/>
      <c r="D12" s="222"/>
      <c r="E12" s="222"/>
      <c r="F12" s="222"/>
      <c r="G12" s="222"/>
      <c r="H12" s="222"/>
      <c r="I12" s="222"/>
    </row>
    <row r="13" spans="1:9" x14ac:dyDescent="0.2">
      <c r="A13" s="222"/>
      <c r="B13" s="222"/>
      <c r="C13" s="222"/>
      <c r="D13" s="222"/>
      <c r="E13" s="222"/>
      <c r="F13" s="222"/>
      <c r="G13" s="222"/>
      <c r="H13" s="222"/>
      <c r="I13" s="222"/>
    </row>
    <row r="14" spans="1:9" x14ac:dyDescent="0.2">
      <c r="A14" s="222"/>
      <c r="B14" s="222"/>
      <c r="C14" s="222"/>
      <c r="D14" s="222"/>
      <c r="E14" s="222"/>
      <c r="F14" s="222"/>
      <c r="G14" s="222"/>
      <c r="H14" s="222"/>
      <c r="I14" s="222"/>
    </row>
    <row r="17" spans="3:3" x14ac:dyDescent="0.2">
      <c r="C17" s="53"/>
    </row>
    <row r="18" spans="3:3" x14ac:dyDescent="0.2">
      <c r="C18" s="52"/>
    </row>
  </sheetData>
  <mergeCells count="1">
    <mergeCell ref="A11:I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848"/>
  <sheetViews>
    <sheetView showGridLines="0" tabSelected="1" topLeftCell="A94" workbookViewId="0">
      <selection activeCell="B107" sqref="B107:F108"/>
    </sheetView>
  </sheetViews>
  <sheetFormatPr baseColWidth="10" defaultColWidth="11.453125" defaultRowHeight="10" x14ac:dyDescent="0.25"/>
  <cols>
    <col min="1" max="1" width="3.6328125" style="4" customWidth="1"/>
    <col min="2" max="2" width="11.36328125" style="4" bestFit="1" customWidth="1"/>
    <col min="3" max="3" width="23" style="4" customWidth="1"/>
    <col min="4" max="4" width="13.36328125" style="4" customWidth="1"/>
    <col min="5" max="5" width="12" style="4" customWidth="1"/>
    <col min="6" max="6" width="11.6328125" style="4" customWidth="1"/>
    <col min="7" max="7" width="12.453125" style="4" customWidth="1"/>
    <col min="8" max="8" width="12.1796875" style="4" customWidth="1"/>
    <col min="9" max="9" width="10.6328125" style="4" customWidth="1"/>
    <col min="10" max="16384" width="11.453125" style="4"/>
  </cols>
  <sheetData>
    <row r="1" spans="2:7" ht="51" customHeight="1" x14ac:dyDescent="0.25">
      <c r="B1" s="226" t="s">
        <v>298</v>
      </c>
      <c r="C1" s="227"/>
      <c r="D1" s="227"/>
      <c r="E1" s="227"/>
      <c r="F1" s="227"/>
      <c r="G1" s="227"/>
    </row>
    <row r="3" spans="2:7" s="7" customFormat="1" ht="13.5" customHeight="1" x14ac:dyDescent="0.25">
      <c r="B3" s="5"/>
      <c r="C3" s="5"/>
      <c r="D3" s="223" t="s">
        <v>216</v>
      </c>
      <c r="E3" s="224"/>
      <c r="F3" s="225"/>
      <c r="G3" s="6"/>
    </row>
    <row r="4" spans="2:7" s="9" customFormat="1" ht="27.75" customHeight="1" x14ac:dyDescent="0.25">
      <c r="B4" s="8" t="s">
        <v>0</v>
      </c>
      <c r="C4" s="8" t="s">
        <v>1</v>
      </c>
      <c r="D4" s="1" t="s">
        <v>208</v>
      </c>
      <c r="E4" s="1" t="s">
        <v>276</v>
      </c>
      <c r="F4" s="1" t="s">
        <v>207</v>
      </c>
      <c r="G4" s="6"/>
    </row>
    <row r="5" spans="2:7" ht="10.5" x14ac:dyDescent="0.25">
      <c r="B5" s="10" t="s">
        <v>2</v>
      </c>
      <c r="C5" s="11" t="s">
        <v>3</v>
      </c>
      <c r="D5" s="12">
        <v>21965</v>
      </c>
      <c r="E5" s="27">
        <v>441953</v>
      </c>
      <c r="F5" s="13">
        <f>D5/E5*100</f>
        <v>4.9699854961952967</v>
      </c>
      <c r="G5" s="6"/>
    </row>
    <row r="6" spans="2:7" ht="10.5" x14ac:dyDescent="0.25">
      <c r="B6" s="10" t="s">
        <v>4</v>
      </c>
      <c r="C6" s="11" t="s">
        <v>5</v>
      </c>
      <c r="D6" s="12">
        <v>28639</v>
      </c>
      <c r="E6" s="27">
        <v>354463</v>
      </c>
      <c r="F6" s="13">
        <f t="shared" ref="F6:F25" si="0">D6/E6*100</f>
        <v>8.0795456789566185</v>
      </c>
      <c r="G6" s="6"/>
    </row>
    <row r="7" spans="2:7" ht="10.5" x14ac:dyDescent="0.25">
      <c r="B7" s="14" t="s">
        <v>6</v>
      </c>
      <c r="C7" s="15" t="s">
        <v>7</v>
      </c>
      <c r="D7" s="12">
        <v>16989</v>
      </c>
      <c r="E7" s="27">
        <v>216297</v>
      </c>
      <c r="F7" s="13">
        <f t="shared" si="0"/>
        <v>7.8544778707055576</v>
      </c>
      <c r="G7" s="6"/>
    </row>
    <row r="8" spans="2:7" ht="10.5" x14ac:dyDescent="0.25">
      <c r="B8" s="10" t="s">
        <v>8</v>
      </c>
      <c r="C8" s="11" t="s">
        <v>9</v>
      </c>
      <c r="D8" s="12">
        <v>8587</v>
      </c>
      <c r="E8" s="27">
        <v>107710</v>
      </c>
      <c r="F8" s="13">
        <f t="shared" si="0"/>
        <v>7.9723331167022558</v>
      </c>
      <c r="G8" s="6"/>
    </row>
    <row r="9" spans="2:7" ht="10.5" x14ac:dyDescent="0.25">
      <c r="B9" s="10" t="s">
        <v>10</v>
      </c>
      <c r="C9" s="11" t="s">
        <v>11</v>
      </c>
      <c r="D9" s="12">
        <v>6990</v>
      </c>
      <c r="E9" s="27">
        <v>93625</v>
      </c>
      <c r="F9" s="13">
        <f t="shared" si="0"/>
        <v>7.465954606141521</v>
      </c>
      <c r="G9" s="6"/>
    </row>
    <row r="10" spans="2:7" ht="10.5" x14ac:dyDescent="0.25">
      <c r="B10" s="10" t="s">
        <v>12</v>
      </c>
      <c r="C10" s="11" t="s">
        <v>13</v>
      </c>
      <c r="D10" s="12">
        <v>48161</v>
      </c>
      <c r="E10" s="27">
        <v>710484</v>
      </c>
      <c r="F10" s="13">
        <f t="shared" si="0"/>
        <v>6.7786185192066251</v>
      </c>
      <c r="G10" s="6"/>
    </row>
    <row r="11" spans="2:7" ht="10.5" x14ac:dyDescent="0.25">
      <c r="B11" s="10" t="s">
        <v>14</v>
      </c>
      <c r="C11" s="11" t="s">
        <v>15</v>
      </c>
      <c r="D11" s="12">
        <v>16408</v>
      </c>
      <c r="E11" s="27">
        <v>214942</v>
      </c>
      <c r="F11" s="13">
        <f t="shared" si="0"/>
        <v>7.6336872272520031</v>
      </c>
      <c r="G11" s="6"/>
    </row>
    <row r="12" spans="2:7" ht="10.5" x14ac:dyDescent="0.25">
      <c r="B12" s="10" t="s">
        <v>16</v>
      </c>
      <c r="C12" s="11" t="s">
        <v>17</v>
      </c>
      <c r="D12" s="12">
        <v>14087</v>
      </c>
      <c r="E12" s="27">
        <v>181221</v>
      </c>
      <c r="F12" s="13">
        <f t="shared" si="0"/>
        <v>7.7733816721020181</v>
      </c>
      <c r="G12" s="6"/>
    </row>
    <row r="13" spans="2:7" ht="10.5" x14ac:dyDescent="0.25">
      <c r="B13" s="10" t="s">
        <v>18</v>
      </c>
      <c r="C13" s="11" t="s">
        <v>19</v>
      </c>
      <c r="D13" s="12">
        <v>9033</v>
      </c>
      <c r="E13" s="27">
        <v>100234</v>
      </c>
      <c r="F13" s="13">
        <f t="shared" si="0"/>
        <v>9.0119121256260364</v>
      </c>
      <c r="G13" s="6"/>
    </row>
    <row r="14" spans="2:7" ht="10.5" x14ac:dyDescent="0.25">
      <c r="B14" s="10" t="s">
        <v>20</v>
      </c>
      <c r="C14" s="11" t="s">
        <v>21</v>
      </c>
      <c r="D14" s="12">
        <v>16351</v>
      </c>
      <c r="E14" s="27">
        <v>206459</v>
      </c>
      <c r="F14" s="13">
        <f t="shared" si="0"/>
        <v>7.9197322470805336</v>
      </c>
      <c r="G14" s="6"/>
    </row>
    <row r="15" spans="2:7" ht="10.5" x14ac:dyDescent="0.25">
      <c r="B15" s="10" t="s">
        <v>22</v>
      </c>
      <c r="C15" s="11" t="s">
        <v>23</v>
      </c>
      <c r="D15" s="12">
        <v>22385</v>
      </c>
      <c r="E15" s="27">
        <v>242192</v>
      </c>
      <c r="F15" s="13">
        <f t="shared" si="0"/>
        <v>9.2426669749620132</v>
      </c>
      <c r="G15" s="6"/>
    </row>
    <row r="16" spans="2:7" ht="10.5" x14ac:dyDescent="0.25">
      <c r="B16" s="10" t="s">
        <v>24</v>
      </c>
      <c r="C16" s="11" t="s">
        <v>25</v>
      </c>
      <c r="D16" s="12">
        <v>13389</v>
      </c>
      <c r="E16" s="27">
        <v>180288</v>
      </c>
      <c r="F16" s="13">
        <f t="shared" si="0"/>
        <v>7.4264510117145894</v>
      </c>
      <c r="G16" s="6"/>
    </row>
    <row r="17" spans="2:8" ht="10.5" x14ac:dyDescent="0.25">
      <c r="B17" s="10" t="s">
        <v>26</v>
      </c>
      <c r="C17" s="11" t="s">
        <v>27</v>
      </c>
      <c r="D17" s="12">
        <v>107340</v>
      </c>
      <c r="E17" s="27">
        <v>1369482</v>
      </c>
      <c r="F17" s="13">
        <f t="shared" si="0"/>
        <v>7.8380000613370608</v>
      </c>
      <c r="G17" s="6"/>
    </row>
    <row r="18" spans="2:8" ht="10.5" x14ac:dyDescent="0.25">
      <c r="B18" s="10" t="s">
        <v>28</v>
      </c>
      <c r="C18" s="11" t="s">
        <v>29</v>
      </c>
      <c r="D18" s="12">
        <v>36627</v>
      </c>
      <c r="E18" s="27">
        <v>469663</v>
      </c>
      <c r="F18" s="13">
        <f t="shared" si="0"/>
        <v>7.7985704643542277</v>
      </c>
      <c r="G18" s="6"/>
    </row>
    <row r="19" spans="2:8" ht="10.5" x14ac:dyDescent="0.25">
      <c r="B19" s="10" t="s">
        <v>30</v>
      </c>
      <c r="C19" s="11" t="s">
        <v>31</v>
      </c>
      <c r="D19" s="12">
        <v>8225</v>
      </c>
      <c r="E19" s="27">
        <v>94140</v>
      </c>
      <c r="F19" s="13">
        <f t="shared" si="0"/>
        <v>8.7369874654769486</v>
      </c>
      <c r="G19" s="6"/>
    </row>
    <row r="20" spans="2:8" ht="10.5" x14ac:dyDescent="0.25">
      <c r="B20" s="10" t="s">
        <v>32</v>
      </c>
      <c r="C20" s="11" t="s">
        <v>33</v>
      </c>
      <c r="D20" s="12">
        <v>18577</v>
      </c>
      <c r="E20" s="27">
        <v>231783</v>
      </c>
      <c r="F20" s="13">
        <f t="shared" si="0"/>
        <v>8.0148242105762719</v>
      </c>
      <c r="G20" s="6"/>
    </row>
    <row r="21" spans="2:8" ht="10.5" x14ac:dyDescent="0.25">
      <c r="B21" s="10" t="s">
        <v>34</v>
      </c>
      <c r="C21" s="11" t="s">
        <v>35</v>
      </c>
      <c r="D21" s="12">
        <v>33742</v>
      </c>
      <c r="E21" s="27">
        <v>421820</v>
      </c>
      <c r="F21" s="13">
        <f t="shared" si="0"/>
        <v>7.9991465554027776</v>
      </c>
      <c r="G21" s="6"/>
    </row>
    <row r="22" spans="2:8" ht="10.5" x14ac:dyDescent="0.25">
      <c r="B22" s="10" t="s">
        <v>36</v>
      </c>
      <c r="C22" s="11" t="s">
        <v>37</v>
      </c>
      <c r="D22" s="12">
        <v>15066</v>
      </c>
      <c r="E22" s="27">
        <v>195796</v>
      </c>
      <c r="F22" s="13">
        <f t="shared" si="0"/>
        <v>7.6947435085497142</v>
      </c>
      <c r="G22" s="6"/>
    </row>
    <row r="23" spans="2:8" ht="10.5" x14ac:dyDescent="0.25">
      <c r="B23" s="10" t="s">
        <v>38</v>
      </c>
      <c r="C23" s="11" t="s">
        <v>39</v>
      </c>
      <c r="D23" s="12">
        <v>11103</v>
      </c>
      <c r="E23" s="27">
        <v>157572</v>
      </c>
      <c r="F23" s="13">
        <f t="shared" si="0"/>
        <v>7.0463026426014777</v>
      </c>
      <c r="G23" s="6"/>
    </row>
    <row r="24" spans="2:8" ht="10.5" x14ac:dyDescent="0.25">
      <c r="B24" s="16" t="s">
        <v>40</v>
      </c>
      <c r="C24" s="11" t="s">
        <v>41</v>
      </c>
      <c r="D24" s="12">
        <v>5249</v>
      </c>
      <c r="E24" s="27">
        <v>108334</v>
      </c>
      <c r="F24" s="13">
        <f t="shared" si="0"/>
        <v>4.845200952609523</v>
      </c>
      <c r="G24" s="6"/>
      <c r="H24" s="17"/>
    </row>
    <row r="25" spans="2:8" ht="10.5" x14ac:dyDescent="0.25">
      <c r="B25" s="16" t="s">
        <v>42</v>
      </c>
      <c r="C25" s="11" t="s">
        <v>43</v>
      </c>
      <c r="D25" s="12">
        <v>7707</v>
      </c>
      <c r="E25" s="27">
        <v>122995</v>
      </c>
      <c r="F25" s="13">
        <f t="shared" si="0"/>
        <v>6.2661083783893652</v>
      </c>
      <c r="G25" s="6"/>
    </row>
    <row r="26" spans="2:8" ht="10.5" x14ac:dyDescent="0.25">
      <c r="B26" s="10" t="s">
        <v>44</v>
      </c>
      <c r="C26" s="11" t="s">
        <v>45</v>
      </c>
      <c r="D26" s="12">
        <v>25460</v>
      </c>
      <c r="E26" s="27">
        <v>366388</v>
      </c>
      <c r="F26" s="13">
        <f t="shared" ref="F26:F57" si="1">D26/E26*100</f>
        <v>6.948917540967499</v>
      </c>
      <c r="G26" s="6"/>
    </row>
    <row r="27" spans="2:8" ht="10.5" x14ac:dyDescent="0.25">
      <c r="B27" s="10" t="s">
        <v>46</v>
      </c>
      <c r="C27" s="11" t="s">
        <v>47</v>
      </c>
      <c r="D27" s="12">
        <v>25901</v>
      </c>
      <c r="E27" s="27">
        <v>386791</v>
      </c>
      <c r="F27" s="13">
        <f t="shared" si="1"/>
        <v>6.6963812498222559</v>
      </c>
      <c r="G27" s="6"/>
    </row>
    <row r="28" spans="2:8" ht="10.5" x14ac:dyDescent="0.25">
      <c r="B28" s="10" t="s">
        <v>48</v>
      </c>
      <c r="C28" s="11" t="s">
        <v>49</v>
      </c>
      <c r="D28" s="12">
        <v>6007</v>
      </c>
      <c r="E28" s="27">
        <v>75915</v>
      </c>
      <c r="F28" s="13">
        <f t="shared" si="1"/>
        <v>7.912797207403016</v>
      </c>
      <c r="G28" s="6"/>
    </row>
    <row r="29" spans="2:8" ht="10.5" x14ac:dyDescent="0.25">
      <c r="B29" s="10" t="s">
        <v>50</v>
      </c>
      <c r="C29" s="11" t="s">
        <v>51</v>
      </c>
      <c r="D29" s="12">
        <v>22182</v>
      </c>
      <c r="E29" s="27">
        <v>266400</v>
      </c>
      <c r="F29" s="13">
        <f t="shared" si="1"/>
        <v>8.326576576576576</v>
      </c>
      <c r="G29" s="6"/>
    </row>
    <row r="30" spans="2:8" ht="10.5" x14ac:dyDescent="0.25">
      <c r="B30" s="10" t="s">
        <v>52</v>
      </c>
      <c r="C30" s="11" t="s">
        <v>53</v>
      </c>
      <c r="D30" s="12">
        <v>22670</v>
      </c>
      <c r="E30" s="27">
        <v>364152</v>
      </c>
      <c r="F30" s="13">
        <f t="shared" si="1"/>
        <v>6.2254223511061317</v>
      </c>
      <c r="G30" s="6"/>
    </row>
    <row r="31" spans="2:8" ht="10.5" x14ac:dyDescent="0.25">
      <c r="B31" s="10" t="s">
        <v>54</v>
      </c>
      <c r="C31" s="11" t="s">
        <v>55</v>
      </c>
      <c r="D31" s="12">
        <v>26456</v>
      </c>
      <c r="E31" s="27">
        <v>340913</v>
      </c>
      <c r="F31" s="13">
        <f t="shared" si="1"/>
        <v>7.7603376814612535</v>
      </c>
      <c r="G31" s="6"/>
    </row>
    <row r="32" spans="2:8" ht="10.5" x14ac:dyDescent="0.25">
      <c r="B32" s="10" t="s">
        <v>56</v>
      </c>
      <c r="C32" s="11" t="s">
        <v>57</v>
      </c>
      <c r="D32" s="12">
        <v>24554</v>
      </c>
      <c r="E32" s="27">
        <v>404019</v>
      </c>
      <c r="F32" s="13">
        <f t="shared" si="1"/>
        <v>6.077436952222544</v>
      </c>
      <c r="G32" s="6"/>
    </row>
    <row r="33" spans="2:7" ht="10.5" x14ac:dyDescent="0.25">
      <c r="B33" s="10" t="s">
        <v>58</v>
      </c>
      <c r="C33" s="11" t="s">
        <v>59</v>
      </c>
      <c r="D33" s="12">
        <v>17114</v>
      </c>
      <c r="E33" s="27">
        <v>285154</v>
      </c>
      <c r="F33" s="13">
        <f t="shared" si="1"/>
        <v>6.0016692734452262</v>
      </c>
      <c r="G33" s="6"/>
    </row>
    <row r="34" spans="2:7" ht="10.5" x14ac:dyDescent="0.25">
      <c r="B34" s="10" t="s">
        <v>60</v>
      </c>
      <c r="C34" s="11" t="s">
        <v>61</v>
      </c>
      <c r="D34" s="12">
        <v>41922</v>
      </c>
      <c r="E34" s="27">
        <v>610628</v>
      </c>
      <c r="F34" s="13">
        <f t="shared" si="1"/>
        <v>6.8653910400440203</v>
      </c>
      <c r="G34" s="6"/>
    </row>
    <row r="35" spans="2:7" ht="10.5" x14ac:dyDescent="0.25">
      <c r="B35" s="10" t="s">
        <v>62</v>
      </c>
      <c r="C35" s="11" t="s">
        <v>63</v>
      </c>
      <c r="D35" s="12">
        <v>41840</v>
      </c>
      <c r="E35" s="27">
        <v>497531</v>
      </c>
      <c r="F35" s="13">
        <f t="shared" si="1"/>
        <v>8.4095262405759641</v>
      </c>
      <c r="G35" s="6"/>
    </row>
    <row r="36" spans="2:7" ht="10.5" x14ac:dyDescent="0.25">
      <c r="B36" s="10" t="s">
        <v>64</v>
      </c>
      <c r="C36" s="11" t="s">
        <v>65</v>
      </c>
      <c r="D36" s="12">
        <v>79191</v>
      </c>
      <c r="E36" s="27">
        <v>979853</v>
      </c>
      <c r="F36" s="13">
        <f t="shared" si="1"/>
        <v>8.0819265747004909</v>
      </c>
      <c r="G36" s="6"/>
    </row>
    <row r="37" spans="2:7" ht="10.5" x14ac:dyDescent="0.25">
      <c r="B37" s="10" t="s">
        <v>66</v>
      </c>
      <c r="C37" s="11" t="s">
        <v>67</v>
      </c>
      <c r="D37" s="12">
        <v>8828</v>
      </c>
      <c r="E37" s="27">
        <v>123341</v>
      </c>
      <c r="F37" s="13">
        <f t="shared" si="1"/>
        <v>7.1573929188185597</v>
      </c>
      <c r="G37" s="6"/>
    </row>
    <row r="38" spans="2:7" ht="10.5" x14ac:dyDescent="0.25">
      <c r="B38" s="10" t="s">
        <v>68</v>
      </c>
      <c r="C38" s="11" t="s">
        <v>69</v>
      </c>
      <c r="D38" s="12">
        <v>82561</v>
      </c>
      <c r="E38" s="27">
        <v>1122785</v>
      </c>
      <c r="F38" s="13">
        <f t="shared" si="1"/>
        <v>7.3532332548083552</v>
      </c>
      <c r="G38" s="6"/>
    </row>
    <row r="39" spans="2:7" ht="10.5" x14ac:dyDescent="0.25">
      <c r="B39" s="10" t="s">
        <v>70</v>
      </c>
      <c r="C39" s="11" t="s">
        <v>71</v>
      </c>
      <c r="D39" s="12">
        <v>70052</v>
      </c>
      <c r="E39" s="27">
        <v>790311</v>
      </c>
      <c r="F39" s="13">
        <f t="shared" si="1"/>
        <v>8.8638523315504916</v>
      </c>
      <c r="G39" s="6"/>
    </row>
    <row r="40" spans="2:7" ht="10.5" x14ac:dyDescent="0.25">
      <c r="B40" s="10" t="s">
        <v>72</v>
      </c>
      <c r="C40" s="11" t="s">
        <v>73</v>
      </c>
      <c r="D40" s="12">
        <v>49749</v>
      </c>
      <c r="E40" s="27">
        <v>736429</v>
      </c>
      <c r="F40" s="13">
        <f t="shared" si="1"/>
        <v>6.7554373877182989</v>
      </c>
      <c r="G40" s="6"/>
    </row>
    <row r="41" spans="2:7" ht="10.5" x14ac:dyDescent="0.25">
      <c r="B41" s="10" t="s">
        <v>74</v>
      </c>
      <c r="C41" s="11" t="s">
        <v>75</v>
      </c>
      <c r="D41" s="12">
        <v>11169</v>
      </c>
      <c r="E41" s="27">
        <v>141846</v>
      </c>
      <c r="F41" s="13">
        <f t="shared" si="1"/>
        <v>7.8740324013366614</v>
      </c>
      <c r="G41" s="6"/>
    </row>
    <row r="42" spans="2:7" ht="10.5" x14ac:dyDescent="0.25">
      <c r="B42" s="10" t="s">
        <v>76</v>
      </c>
      <c r="C42" s="11" t="s">
        <v>77</v>
      </c>
      <c r="D42" s="12">
        <v>30539</v>
      </c>
      <c r="E42" s="27">
        <v>407448</v>
      </c>
      <c r="F42" s="13">
        <f t="shared" si="1"/>
        <v>7.4951895702028235</v>
      </c>
      <c r="G42" s="6"/>
    </row>
    <row r="43" spans="2:7" ht="10.5" x14ac:dyDescent="0.25">
      <c r="B43" s="10" t="s">
        <v>78</v>
      </c>
      <c r="C43" s="11" t="s">
        <v>79</v>
      </c>
      <c r="D43" s="12">
        <v>52960</v>
      </c>
      <c r="E43" s="27">
        <v>857682</v>
      </c>
      <c r="F43" s="13">
        <f t="shared" si="1"/>
        <v>6.1747827283305465</v>
      </c>
      <c r="G43" s="6"/>
    </row>
    <row r="44" spans="2:7" ht="10.5" x14ac:dyDescent="0.25">
      <c r="B44" s="10" t="s">
        <v>80</v>
      </c>
      <c r="C44" s="11" t="s">
        <v>81</v>
      </c>
      <c r="D44" s="12">
        <v>10564</v>
      </c>
      <c r="E44" s="27">
        <v>170399</v>
      </c>
      <c r="F44" s="13">
        <f t="shared" si="1"/>
        <v>6.1995668988667774</v>
      </c>
      <c r="G44" s="6"/>
    </row>
    <row r="45" spans="2:7" ht="10.5" x14ac:dyDescent="0.25">
      <c r="B45" s="10" t="s">
        <v>82</v>
      </c>
      <c r="C45" s="11" t="s">
        <v>83</v>
      </c>
      <c r="D45" s="12">
        <v>20016</v>
      </c>
      <c r="E45" s="27">
        <v>272028</v>
      </c>
      <c r="F45" s="13">
        <f t="shared" si="1"/>
        <v>7.3580660814327929</v>
      </c>
      <c r="G45" s="6"/>
    </row>
    <row r="46" spans="2:7" ht="10.5" x14ac:dyDescent="0.25">
      <c r="B46" s="10" t="s">
        <v>84</v>
      </c>
      <c r="C46" s="11" t="s">
        <v>85</v>
      </c>
      <c r="D46" s="12">
        <v>15213</v>
      </c>
      <c r="E46" s="27">
        <v>214905</v>
      </c>
      <c r="F46" s="13">
        <f t="shared" si="1"/>
        <v>7.0789418580302925</v>
      </c>
      <c r="G46" s="6"/>
    </row>
    <row r="47" spans="2:7" ht="10.5" x14ac:dyDescent="0.25">
      <c r="B47" s="10" t="s">
        <v>86</v>
      </c>
      <c r="C47" s="11" t="s">
        <v>87</v>
      </c>
      <c r="D47" s="12">
        <v>36758</v>
      </c>
      <c r="E47" s="27">
        <v>500853</v>
      </c>
      <c r="F47" s="13">
        <f t="shared" si="1"/>
        <v>7.3390795303212712</v>
      </c>
      <c r="G47" s="6"/>
    </row>
    <row r="48" spans="2:7" ht="10.5" x14ac:dyDescent="0.25">
      <c r="B48" s="10" t="s">
        <v>88</v>
      </c>
      <c r="C48" s="11" t="s">
        <v>89</v>
      </c>
      <c r="D48" s="12">
        <v>10948</v>
      </c>
      <c r="E48" s="27">
        <v>150236</v>
      </c>
      <c r="F48" s="13">
        <f t="shared" si="1"/>
        <v>7.2872014696876919</v>
      </c>
      <c r="G48" s="6"/>
    </row>
    <row r="49" spans="2:7" ht="10.5" x14ac:dyDescent="0.25">
      <c r="B49" s="10" t="s">
        <v>90</v>
      </c>
      <c r="C49" s="11" t="s">
        <v>91</v>
      </c>
      <c r="D49" s="12">
        <v>66503</v>
      </c>
      <c r="E49" s="27">
        <v>971743</v>
      </c>
      <c r="F49" s="13">
        <f t="shared" si="1"/>
        <v>6.8436819200138306</v>
      </c>
      <c r="G49" s="6"/>
    </row>
    <row r="50" spans="2:7" ht="10.5" x14ac:dyDescent="0.25">
      <c r="B50" s="10" t="s">
        <v>92</v>
      </c>
      <c r="C50" s="11" t="s">
        <v>93</v>
      </c>
      <c r="D50" s="12">
        <v>31207</v>
      </c>
      <c r="E50" s="27">
        <v>454472</v>
      </c>
      <c r="F50" s="13">
        <f t="shared" si="1"/>
        <v>6.8666496505835344</v>
      </c>
      <c r="G50" s="6"/>
    </row>
    <row r="51" spans="2:7" ht="10.5" x14ac:dyDescent="0.25">
      <c r="B51" s="10" t="s">
        <v>94</v>
      </c>
      <c r="C51" s="11" t="s">
        <v>95</v>
      </c>
      <c r="D51" s="12">
        <v>8658</v>
      </c>
      <c r="E51" s="27">
        <v>111553</v>
      </c>
      <c r="F51" s="13">
        <f t="shared" si="1"/>
        <v>7.761333177951288</v>
      </c>
      <c r="G51" s="6"/>
    </row>
    <row r="52" spans="2:7" ht="10.5" x14ac:dyDescent="0.25">
      <c r="B52" s="10" t="s">
        <v>96</v>
      </c>
      <c r="C52" s="11" t="s">
        <v>97</v>
      </c>
      <c r="D52" s="12">
        <v>17692</v>
      </c>
      <c r="E52" s="27">
        <v>214481</v>
      </c>
      <c r="F52" s="13">
        <f t="shared" si="1"/>
        <v>8.2487493064653741</v>
      </c>
      <c r="G52" s="6"/>
    </row>
    <row r="53" spans="2:7" ht="10.5" x14ac:dyDescent="0.25">
      <c r="B53" s="10" t="s">
        <v>98</v>
      </c>
      <c r="C53" s="11" t="s">
        <v>99</v>
      </c>
      <c r="D53" s="12">
        <v>4142</v>
      </c>
      <c r="E53" s="27">
        <v>50735</v>
      </c>
      <c r="F53" s="13">
        <f t="shared" si="1"/>
        <v>8.1639893564600374</v>
      </c>
      <c r="G53" s="6"/>
    </row>
    <row r="54" spans="2:7" ht="10.5" x14ac:dyDescent="0.25">
      <c r="B54" s="10" t="s">
        <v>100</v>
      </c>
      <c r="C54" s="11" t="s">
        <v>101</v>
      </c>
      <c r="D54" s="12">
        <v>40763</v>
      </c>
      <c r="E54" s="27">
        <v>544803</v>
      </c>
      <c r="F54" s="13">
        <f t="shared" si="1"/>
        <v>7.4821540997388052</v>
      </c>
      <c r="G54" s="6"/>
    </row>
    <row r="55" spans="2:7" ht="10.5" x14ac:dyDescent="0.25">
      <c r="B55" s="10" t="s">
        <v>102</v>
      </c>
      <c r="C55" s="11" t="s">
        <v>103</v>
      </c>
      <c r="D55" s="12">
        <v>21562</v>
      </c>
      <c r="E55" s="27">
        <v>323026</v>
      </c>
      <c r="F55" s="13">
        <f t="shared" si="1"/>
        <v>6.6750044888027587</v>
      </c>
      <c r="G55" s="6"/>
    </row>
    <row r="56" spans="2:7" ht="10.5" x14ac:dyDescent="0.25">
      <c r="B56" s="10" t="s">
        <v>104</v>
      </c>
      <c r="C56" s="11" t="s">
        <v>105</v>
      </c>
      <c r="D56" s="12">
        <v>28802</v>
      </c>
      <c r="E56" s="27">
        <v>387677</v>
      </c>
      <c r="F56" s="13">
        <f t="shared" si="1"/>
        <v>7.4293806441960708</v>
      </c>
      <c r="G56" s="6"/>
    </row>
    <row r="57" spans="2:7" ht="10.5" x14ac:dyDescent="0.25">
      <c r="B57" s="10" t="s">
        <v>106</v>
      </c>
      <c r="C57" s="11" t="s">
        <v>107</v>
      </c>
      <c r="D57" s="12">
        <v>8307</v>
      </c>
      <c r="E57" s="27">
        <v>114195</v>
      </c>
      <c r="F57" s="13">
        <f t="shared" si="1"/>
        <v>7.2743990542493098</v>
      </c>
      <c r="G57" s="6"/>
    </row>
    <row r="58" spans="2:7" ht="10.5" x14ac:dyDescent="0.25">
      <c r="B58" s="10" t="s">
        <v>108</v>
      </c>
      <c r="C58" s="11" t="s">
        <v>109</v>
      </c>
      <c r="D58" s="12">
        <v>13263</v>
      </c>
      <c r="E58" s="27">
        <v>199614</v>
      </c>
      <c r="F58" s="13">
        <f t="shared" ref="F58:F89" si="2">D58/E58*100</f>
        <v>6.6443235444407707</v>
      </c>
      <c r="G58" s="6"/>
    </row>
    <row r="59" spans="2:7" ht="10.5" x14ac:dyDescent="0.25">
      <c r="B59" s="10" t="s">
        <v>110</v>
      </c>
      <c r="C59" s="11" t="s">
        <v>111</v>
      </c>
      <c r="D59" s="12">
        <v>36688</v>
      </c>
      <c r="E59" s="27">
        <v>507554</v>
      </c>
      <c r="F59" s="13">
        <f t="shared" si="2"/>
        <v>7.2283934320289065</v>
      </c>
      <c r="G59" s="6"/>
    </row>
    <row r="60" spans="2:7" ht="10.5" x14ac:dyDescent="0.25">
      <c r="B60" s="10" t="s">
        <v>112</v>
      </c>
      <c r="C60" s="11" t="s">
        <v>113</v>
      </c>
      <c r="D60" s="12">
        <v>8520</v>
      </c>
      <c r="E60" s="27">
        <v>123785</v>
      </c>
      <c r="F60" s="13">
        <f t="shared" si="2"/>
        <v>6.8829018055499454</v>
      </c>
      <c r="G60" s="6"/>
    </row>
    <row r="61" spans="2:7" ht="10.5" x14ac:dyDescent="0.25">
      <c r="B61" s="10" t="s">
        <v>114</v>
      </c>
      <c r="C61" s="11" t="s">
        <v>115</v>
      </c>
      <c r="D61" s="12">
        <v>33207</v>
      </c>
      <c r="E61" s="27">
        <v>498468</v>
      </c>
      <c r="F61" s="13">
        <f t="shared" si="2"/>
        <v>6.6618117913286312</v>
      </c>
      <c r="G61" s="6"/>
    </row>
    <row r="62" spans="2:7" ht="10.5" x14ac:dyDescent="0.25">
      <c r="B62" s="10" t="s">
        <v>116</v>
      </c>
      <c r="C62" s="11" t="s">
        <v>117</v>
      </c>
      <c r="D62" s="12">
        <v>44327</v>
      </c>
      <c r="E62" s="27">
        <v>722129</v>
      </c>
      <c r="F62" s="13">
        <f t="shared" si="2"/>
        <v>6.1383769381924838</v>
      </c>
      <c r="G62" s="6"/>
    </row>
    <row r="63" spans="2:7" ht="10.5" x14ac:dyDescent="0.25">
      <c r="B63" s="10" t="s">
        <v>118</v>
      </c>
      <c r="C63" s="11" t="s">
        <v>119</v>
      </c>
      <c r="D63" s="12">
        <v>9796</v>
      </c>
      <c r="E63" s="27">
        <v>130488</v>
      </c>
      <c r="F63" s="13">
        <f t="shared" si="2"/>
        <v>7.5072037275458277</v>
      </c>
      <c r="G63" s="6"/>
    </row>
    <row r="64" spans="2:7" ht="10.5" x14ac:dyDescent="0.25">
      <c r="B64" s="10" t="s">
        <v>120</v>
      </c>
      <c r="C64" s="11" t="s">
        <v>121</v>
      </c>
      <c r="D64" s="12">
        <v>148545</v>
      </c>
      <c r="E64" s="27">
        <v>1785470</v>
      </c>
      <c r="F64" s="13">
        <f t="shared" si="2"/>
        <v>8.3196581292320779</v>
      </c>
      <c r="G64" s="6"/>
    </row>
    <row r="65" spans="2:7" ht="10.5" x14ac:dyDescent="0.25">
      <c r="B65" s="10" t="s">
        <v>122</v>
      </c>
      <c r="C65" s="11" t="s">
        <v>123</v>
      </c>
      <c r="D65" s="12">
        <v>35735</v>
      </c>
      <c r="E65" s="27">
        <v>565010</v>
      </c>
      <c r="F65" s="13">
        <f t="shared" si="2"/>
        <v>6.3246668200562821</v>
      </c>
      <c r="G65" s="6"/>
    </row>
    <row r="66" spans="2:7" ht="10.5" x14ac:dyDescent="0.25">
      <c r="B66" s="10" t="s">
        <v>124</v>
      </c>
      <c r="C66" s="11" t="s">
        <v>125</v>
      </c>
      <c r="D66" s="12">
        <v>13111</v>
      </c>
      <c r="E66" s="27">
        <v>181228</v>
      </c>
      <c r="F66" s="13">
        <f t="shared" si="2"/>
        <v>7.2345332950758161</v>
      </c>
      <c r="G66" s="6"/>
    </row>
    <row r="67" spans="2:7" ht="10.5" x14ac:dyDescent="0.25">
      <c r="B67" s="10" t="s">
        <v>126</v>
      </c>
      <c r="C67" s="11" t="s">
        <v>127</v>
      </c>
      <c r="D67" s="12">
        <v>88237</v>
      </c>
      <c r="E67" s="27">
        <v>992180</v>
      </c>
      <c r="F67" s="13">
        <f t="shared" si="2"/>
        <v>8.8932451772863796</v>
      </c>
      <c r="G67" s="6"/>
    </row>
    <row r="68" spans="2:7" ht="10.5" x14ac:dyDescent="0.25">
      <c r="B68" s="10" t="s">
        <v>128</v>
      </c>
      <c r="C68" s="11" t="s">
        <v>129</v>
      </c>
      <c r="D68" s="12">
        <v>33573</v>
      </c>
      <c r="E68" s="27">
        <v>449317</v>
      </c>
      <c r="F68" s="13">
        <f t="shared" si="2"/>
        <v>7.4720075136262372</v>
      </c>
      <c r="G68" s="6"/>
    </row>
    <row r="69" spans="2:7" ht="10.5" x14ac:dyDescent="0.25">
      <c r="B69" s="10" t="s">
        <v>130</v>
      </c>
      <c r="C69" s="11" t="s">
        <v>131</v>
      </c>
      <c r="D69" s="12">
        <v>34104</v>
      </c>
      <c r="E69" s="27">
        <v>454577</v>
      </c>
      <c r="F69" s="13">
        <f t="shared" si="2"/>
        <v>7.5023593362620629</v>
      </c>
      <c r="G69" s="6"/>
    </row>
    <row r="70" spans="2:7" ht="10.5" x14ac:dyDescent="0.25">
      <c r="B70" s="10" t="s">
        <v>132</v>
      </c>
      <c r="C70" s="11" t="s">
        <v>133</v>
      </c>
      <c r="D70" s="12">
        <v>12018</v>
      </c>
      <c r="E70" s="27">
        <v>150044</v>
      </c>
      <c r="F70" s="13">
        <f t="shared" si="2"/>
        <v>8.0096505025192606</v>
      </c>
      <c r="G70" s="6"/>
    </row>
    <row r="71" spans="2:7" ht="10.5" x14ac:dyDescent="0.25">
      <c r="B71" s="10" t="s">
        <v>134</v>
      </c>
      <c r="C71" s="11" t="s">
        <v>135</v>
      </c>
      <c r="D71" s="12">
        <v>30429</v>
      </c>
      <c r="E71" s="27">
        <v>308951</v>
      </c>
      <c r="F71" s="13">
        <f t="shared" si="2"/>
        <v>9.8491346524206094</v>
      </c>
      <c r="G71" s="6"/>
    </row>
    <row r="72" spans="2:7" ht="10.5" x14ac:dyDescent="0.25">
      <c r="B72" s="10" t="s">
        <v>136</v>
      </c>
      <c r="C72" s="11" t="s">
        <v>137</v>
      </c>
      <c r="D72" s="12">
        <v>51382</v>
      </c>
      <c r="E72" s="27">
        <v>794488</v>
      </c>
      <c r="F72" s="13">
        <f t="shared" si="2"/>
        <v>6.4673097642758606</v>
      </c>
      <c r="G72" s="6"/>
    </row>
    <row r="73" spans="2:7" ht="10.5" x14ac:dyDescent="0.25">
      <c r="B73" s="10" t="s">
        <v>138</v>
      </c>
      <c r="C73" s="11" t="s">
        <v>139</v>
      </c>
      <c r="D73" s="12">
        <v>30210</v>
      </c>
      <c r="E73" s="27">
        <v>523755</v>
      </c>
      <c r="F73" s="13">
        <f t="shared" si="2"/>
        <v>5.767964028983017</v>
      </c>
      <c r="G73" s="6"/>
    </row>
    <row r="74" spans="2:7" ht="10.5" x14ac:dyDescent="0.25">
      <c r="B74" s="10" t="s">
        <v>140</v>
      </c>
      <c r="C74" s="11" t="s">
        <v>141</v>
      </c>
      <c r="D74" s="12">
        <v>90251</v>
      </c>
      <c r="E74" s="27">
        <v>1279585</v>
      </c>
      <c r="F74" s="13">
        <f t="shared" si="2"/>
        <v>7.0531461372241786</v>
      </c>
      <c r="G74" s="6"/>
    </row>
    <row r="75" spans="2:7" ht="10.5" x14ac:dyDescent="0.25">
      <c r="B75" s="10" t="s">
        <v>142</v>
      </c>
      <c r="C75" s="11" t="s">
        <v>143</v>
      </c>
      <c r="D75" s="12">
        <v>10373</v>
      </c>
      <c r="E75" s="27">
        <v>156291</v>
      </c>
      <c r="F75" s="13">
        <f t="shared" si="2"/>
        <v>6.6369784568529226</v>
      </c>
      <c r="G75" s="6"/>
    </row>
    <row r="76" spans="2:7" ht="10.5" x14ac:dyDescent="0.25">
      <c r="B76" s="10" t="s">
        <v>144</v>
      </c>
      <c r="C76" s="11" t="s">
        <v>145</v>
      </c>
      <c r="D76" s="12">
        <v>24347</v>
      </c>
      <c r="E76" s="27">
        <v>357428</v>
      </c>
      <c r="F76" s="13">
        <f t="shared" si="2"/>
        <v>6.8117215215372049</v>
      </c>
      <c r="G76" s="6"/>
    </row>
    <row r="77" spans="2:7" ht="10.5" x14ac:dyDescent="0.25">
      <c r="B77" s="10" t="s">
        <v>146</v>
      </c>
      <c r="C77" s="11" t="s">
        <v>147</v>
      </c>
      <c r="D77" s="12">
        <v>26170</v>
      </c>
      <c r="E77" s="27">
        <v>370848</v>
      </c>
      <c r="F77" s="13">
        <f t="shared" si="2"/>
        <v>7.0567995512986457</v>
      </c>
      <c r="G77" s="6"/>
    </row>
    <row r="78" spans="2:7" ht="10.5" x14ac:dyDescent="0.25">
      <c r="B78" s="10" t="s">
        <v>148</v>
      </c>
      <c r="C78" s="11" t="s">
        <v>149</v>
      </c>
      <c r="D78" s="12">
        <v>16288</v>
      </c>
      <c r="E78" s="27">
        <v>293411</v>
      </c>
      <c r="F78" s="13">
        <f t="shared" si="2"/>
        <v>5.5512574511521384</v>
      </c>
      <c r="G78" s="6"/>
    </row>
    <row r="79" spans="2:7" ht="10.5" x14ac:dyDescent="0.25">
      <c r="B79" s="10" t="s">
        <v>150</v>
      </c>
      <c r="C79" s="11" t="s">
        <v>151</v>
      </c>
      <c r="D79" s="12">
        <v>23068</v>
      </c>
      <c r="E79" s="27">
        <v>565126</v>
      </c>
      <c r="F79" s="13">
        <f t="shared" si="2"/>
        <v>4.0819215537773879</v>
      </c>
      <c r="G79" s="6"/>
    </row>
    <row r="80" spans="2:7" ht="10.5" x14ac:dyDescent="0.25">
      <c r="B80" s="10" t="s">
        <v>152</v>
      </c>
      <c r="C80" s="11" t="s">
        <v>153</v>
      </c>
      <c r="D80" s="12">
        <v>72011</v>
      </c>
      <c r="E80" s="27">
        <v>1596644</v>
      </c>
      <c r="F80" s="13">
        <f t="shared" si="2"/>
        <v>4.510147534453516</v>
      </c>
      <c r="G80" s="6"/>
    </row>
    <row r="81" spans="2:7" ht="10.5" x14ac:dyDescent="0.25">
      <c r="B81" s="10" t="s">
        <v>154</v>
      </c>
      <c r="C81" s="11" t="s">
        <v>155</v>
      </c>
      <c r="D81" s="12">
        <v>65123</v>
      </c>
      <c r="E81" s="27">
        <v>844896</v>
      </c>
      <c r="F81" s="13">
        <f t="shared" si="2"/>
        <v>7.7078125591788806</v>
      </c>
      <c r="G81" s="6"/>
    </row>
    <row r="82" spans="2:7" ht="10.5" x14ac:dyDescent="0.25">
      <c r="B82" s="10" t="s">
        <v>156</v>
      </c>
      <c r="C82" s="11" t="s">
        <v>157</v>
      </c>
      <c r="D82" s="12">
        <v>53706</v>
      </c>
      <c r="E82" s="27">
        <v>977656</v>
      </c>
      <c r="F82" s="13">
        <f t="shared" si="2"/>
        <v>5.493343261842611</v>
      </c>
      <c r="G82" s="6"/>
    </row>
    <row r="83" spans="2:7" ht="10.5" x14ac:dyDescent="0.25">
      <c r="B83" s="10" t="s">
        <v>158</v>
      </c>
      <c r="C83" s="11" t="s">
        <v>159</v>
      </c>
      <c r="D83" s="12">
        <v>44274</v>
      </c>
      <c r="E83" s="27">
        <v>978559</v>
      </c>
      <c r="F83" s="13">
        <f t="shared" si="2"/>
        <v>4.5244078282454092</v>
      </c>
      <c r="G83" s="6"/>
    </row>
    <row r="84" spans="2:7" ht="10.5" x14ac:dyDescent="0.25">
      <c r="B84" s="10" t="s">
        <v>160</v>
      </c>
      <c r="C84" s="11" t="s">
        <v>161</v>
      </c>
      <c r="D84" s="12">
        <v>17392</v>
      </c>
      <c r="E84" s="27">
        <v>245377</v>
      </c>
      <c r="F84" s="13">
        <f t="shared" si="2"/>
        <v>7.0878688711655942</v>
      </c>
      <c r="G84" s="6"/>
    </row>
    <row r="85" spans="2:7" ht="10.5" x14ac:dyDescent="0.25">
      <c r="B85" s="10" t="s">
        <v>162</v>
      </c>
      <c r="C85" s="11" t="s">
        <v>163</v>
      </c>
      <c r="D85" s="12">
        <v>30649</v>
      </c>
      <c r="E85" s="27">
        <v>391867</v>
      </c>
      <c r="F85" s="13">
        <f t="shared" si="2"/>
        <v>7.8212760962265264</v>
      </c>
      <c r="G85" s="6"/>
    </row>
    <row r="86" spans="2:7" ht="10.5" x14ac:dyDescent="0.25">
      <c r="B86" s="10" t="s">
        <v>164</v>
      </c>
      <c r="C86" s="11" t="s">
        <v>165</v>
      </c>
      <c r="D86" s="12">
        <v>19923</v>
      </c>
      <c r="E86" s="27">
        <v>253378</v>
      </c>
      <c r="F86" s="13">
        <f t="shared" si="2"/>
        <v>7.8629557420139076</v>
      </c>
      <c r="G86" s="6"/>
    </row>
    <row r="87" spans="2:7" ht="10.5" x14ac:dyDescent="0.25">
      <c r="B87" s="10" t="s">
        <v>166</v>
      </c>
      <c r="C87" s="11" t="s">
        <v>167</v>
      </c>
      <c r="D87" s="12">
        <v>13810</v>
      </c>
      <c r="E87" s="27">
        <v>171837</v>
      </c>
      <c r="F87" s="13">
        <f t="shared" si="2"/>
        <v>8.0366859291072359</v>
      </c>
      <c r="G87" s="6"/>
    </row>
    <row r="88" spans="2:7" ht="10.5" x14ac:dyDescent="0.25">
      <c r="B88" s="10" t="s">
        <v>168</v>
      </c>
      <c r="C88" s="11" t="s">
        <v>169</v>
      </c>
      <c r="D88" s="12">
        <v>53167</v>
      </c>
      <c r="E88" s="27">
        <v>695990</v>
      </c>
      <c r="F88" s="13">
        <f t="shared" si="2"/>
        <v>7.6390465380249708</v>
      </c>
      <c r="G88" s="6"/>
    </row>
    <row r="89" spans="2:7" ht="10.5" x14ac:dyDescent="0.25">
      <c r="B89" s="10" t="s">
        <v>170</v>
      </c>
      <c r="C89" s="11" t="s">
        <v>171</v>
      </c>
      <c r="D89" s="12">
        <v>33364</v>
      </c>
      <c r="E89" s="27">
        <v>371432</v>
      </c>
      <c r="F89" s="13">
        <f t="shared" si="2"/>
        <v>8.9825324689310566</v>
      </c>
      <c r="G89" s="6"/>
    </row>
    <row r="90" spans="2:7" ht="10.5" x14ac:dyDescent="0.25">
      <c r="B90" s="10" t="s">
        <v>172</v>
      </c>
      <c r="C90" s="11" t="s">
        <v>173</v>
      </c>
      <c r="D90" s="12">
        <v>29957</v>
      </c>
      <c r="E90" s="27">
        <v>445668</v>
      </c>
      <c r="F90" s="13">
        <f t="shared" ref="F90:F105" si="3">D90/E90*100</f>
        <v>6.7218198300079885</v>
      </c>
      <c r="G90" s="6"/>
    </row>
    <row r="91" spans="2:7" ht="10.5" x14ac:dyDescent="0.25">
      <c r="B91" s="10" t="s">
        <v>174</v>
      </c>
      <c r="C91" s="11" t="s">
        <v>175</v>
      </c>
      <c r="D91" s="12">
        <v>22769</v>
      </c>
      <c r="E91" s="27">
        <v>295071</v>
      </c>
      <c r="F91" s="13">
        <f t="shared" si="3"/>
        <v>7.7164479057582751</v>
      </c>
      <c r="G91" s="6"/>
    </row>
    <row r="92" spans="2:7" ht="10.5" x14ac:dyDescent="0.25">
      <c r="B92" s="10" t="s">
        <v>176</v>
      </c>
      <c r="C92" s="11" t="s">
        <v>177</v>
      </c>
      <c r="D92" s="12">
        <v>19824</v>
      </c>
      <c r="E92" s="27">
        <v>247560</v>
      </c>
      <c r="F92" s="13">
        <f t="shared" si="3"/>
        <v>8.0077556955889495</v>
      </c>
      <c r="G92" s="6"/>
    </row>
    <row r="93" spans="2:7" ht="10.5" x14ac:dyDescent="0.25">
      <c r="B93" s="10" t="s">
        <v>178</v>
      </c>
      <c r="C93" s="11" t="s">
        <v>179</v>
      </c>
      <c r="D93" s="12">
        <v>18898</v>
      </c>
      <c r="E93" s="27">
        <v>241848</v>
      </c>
      <c r="F93" s="13">
        <f t="shared" si="3"/>
        <v>7.8139988753266509</v>
      </c>
      <c r="G93" s="6"/>
    </row>
    <row r="94" spans="2:7" ht="10.5" x14ac:dyDescent="0.25">
      <c r="B94" s="10" t="s">
        <v>180</v>
      </c>
      <c r="C94" s="11" t="s">
        <v>181</v>
      </c>
      <c r="D94" s="12">
        <v>16490</v>
      </c>
      <c r="E94" s="27">
        <v>219476</v>
      </c>
      <c r="F94" s="13">
        <f t="shared" si="3"/>
        <v>7.5133499790409886</v>
      </c>
      <c r="G94" s="6"/>
    </row>
    <row r="95" spans="2:7" ht="10.5" x14ac:dyDescent="0.25">
      <c r="B95" s="10" t="s">
        <v>182</v>
      </c>
      <c r="C95" s="11" t="s">
        <v>183</v>
      </c>
      <c r="D95" s="12">
        <v>6672</v>
      </c>
      <c r="E95" s="27">
        <v>96105</v>
      </c>
      <c r="F95" s="13">
        <f t="shared" si="3"/>
        <v>6.9424067426252538</v>
      </c>
      <c r="G95" s="6"/>
    </row>
    <row r="96" spans="2:7" ht="10.5" x14ac:dyDescent="0.25">
      <c r="B96" s="10" t="s">
        <v>184</v>
      </c>
      <c r="C96" s="11" t="s">
        <v>185</v>
      </c>
      <c r="D96" s="12">
        <v>47071</v>
      </c>
      <c r="E96" s="27">
        <v>898184</v>
      </c>
      <c r="F96" s="13">
        <f t="shared" si="3"/>
        <v>5.2406856501563155</v>
      </c>
      <c r="G96" s="6"/>
    </row>
    <row r="97" spans="2:10" ht="10.5" x14ac:dyDescent="0.25">
      <c r="B97" s="10" t="s">
        <v>186</v>
      </c>
      <c r="C97" s="11" t="s">
        <v>187</v>
      </c>
      <c r="D97" s="12">
        <v>46470</v>
      </c>
      <c r="E97" s="27">
        <v>1129894</v>
      </c>
      <c r="F97" s="13">
        <f t="shared" si="3"/>
        <v>4.1127751806806652</v>
      </c>
      <c r="G97" s="6"/>
    </row>
    <row r="98" spans="2:10" ht="10.5" x14ac:dyDescent="0.25">
      <c r="B98" s="10" t="s">
        <v>188</v>
      </c>
      <c r="C98" s="11" t="s">
        <v>189</v>
      </c>
      <c r="D98" s="12">
        <v>85234</v>
      </c>
      <c r="E98" s="27">
        <v>1149522</v>
      </c>
      <c r="F98" s="13">
        <f t="shared" si="3"/>
        <v>7.4147341242707849</v>
      </c>
      <c r="G98" s="6"/>
    </row>
    <row r="99" spans="2:10" ht="10.5" x14ac:dyDescent="0.25">
      <c r="B99" s="10" t="s">
        <v>190</v>
      </c>
      <c r="C99" s="11" t="s">
        <v>191</v>
      </c>
      <c r="D99" s="12">
        <v>53582</v>
      </c>
      <c r="E99" s="27">
        <v>978158</v>
      </c>
      <c r="F99" s="13">
        <f t="shared" si="3"/>
        <v>5.4778471371700688</v>
      </c>
      <c r="G99" s="6"/>
    </row>
    <row r="100" spans="2:10" ht="10.5" x14ac:dyDescent="0.25">
      <c r="B100" s="10" t="s">
        <v>192</v>
      </c>
      <c r="C100" s="11" t="s">
        <v>193</v>
      </c>
      <c r="D100" s="12">
        <v>50337</v>
      </c>
      <c r="E100" s="27">
        <v>852239</v>
      </c>
      <c r="F100" s="13">
        <f t="shared" si="3"/>
        <v>5.9064417375876959</v>
      </c>
      <c r="G100" s="6"/>
    </row>
    <row r="101" spans="2:10" ht="10.5" x14ac:dyDescent="0.25">
      <c r="B101" s="10">
        <v>971</v>
      </c>
      <c r="C101" s="11" t="s">
        <v>199</v>
      </c>
      <c r="D101" s="12">
        <v>19805</v>
      </c>
      <c r="E101" s="3">
        <v>260945</v>
      </c>
      <c r="F101" s="13">
        <f t="shared" si="3"/>
        <v>7.589721972063078</v>
      </c>
      <c r="G101" s="18"/>
      <c r="H101" s="18"/>
      <c r="I101" s="17"/>
    </row>
    <row r="102" spans="2:10" ht="10.5" x14ac:dyDescent="0.25">
      <c r="B102" s="10">
        <v>972</v>
      </c>
      <c r="C102" s="11" t="s">
        <v>200</v>
      </c>
      <c r="D102" s="12">
        <v>24855</v>
      </c>
      <c r="E102" s="3">
        <v>249975</v>
      </c>
      <c r="F102" s="13">
        <f t="shared" si="3"/>
        <v>9.9429942994299427</v>
      </c>
      <c r="G102" s="18"/>
      <c r="H102" s="18"/>
      <c r="I102" s="17"/>
      <c r="J102" s="28"/>
    </row>
    <row r="103" spans="2:10" ht="10.5" x14ac:dyDescent="0.25">
      <c r="B103" s="10">
        <v>973</v>
      </c>
      <c r="C103" s="11" t="s">
        <v>201</v>
      </c>
      <c r="D103" s="12">
        <v>7859</v>
      </c>
      <c r="E103" s="3">
        <v>182212</v>
      </c>
      <c r="F103" s="13">
        <f t="shared" si="3"/>
        <v>4.3131078084868175</v>
      </c>
      <c r="G103" s="6"/>
      <c r="H103" s="29"/>
      <c r="I103" s="29"/>
      <c r="J103" s="28"/>
    </row>
    <row r="104" spans="2:10" ht="10.5" x14ac:dyDescent="0.25">
      <c r="B104" s="10">
        <v>974</v>
      </c>
      <c r="C104" s="11" t="s">
        <v>202</v>
      </c>
      <c r="D104" s="12">
        <v>61324</v>
      </c>
      <c r="E104" s="3">
        <v>596759</v>
      </c>
      <c r="F104" s="13">
        <f t="shared" si="3"/>
        <v>10.276175139377873</v>
      </c>
      <c r="G104" s="6"/>
    </row>
    <row r="105" spans="2:10" ht="10.5" x14ac:dyDescent="0.25">
      <c r="B105" s="10">
        <v>976</v>
      </c>
      <c r="C105" s="11" t="s">
        <v>209</v>
      </c>
      <c r="D105" s="12">
        <v>787</v>
      </c>
      <c r="E105" s="3">
        <v>147383</v>
      </c>
      <c r="F105" s="13">
        <f t="shared" si="3"/>
        <v>0.53398288812142514</v>
      </c>
      <c r="G105" s="18"/>
    </row>
    <row r="106" spans="2:10" x14ac:dyDescent="0.25">
      <c r="B106" s="19"/>
      <c r="C106" s="19"/>
      <c r="D106" s="19"/>
      <c r="E106" s="19"/>
      <c r="F106" s="19"/>
      <c r="G106" s="19"/>
    </row>
    <row r="107" spans="2:10" x14ac:dyDescent="0.25">
      <c r="B107" s="228" t="s">
        <v>297</v>
      </c>
      <c r="C107" s="229"/>
      <c r="D107" s="229"/>
      <c r="E107" s="229"/>
      <c r="F107" s="229"/>
      <c r="G107" s="19"/>
    </row>
    <row r="108" spans="2:10" ht="83.25" customHeight="1" x14ac:dyDescent="0.25">
      <c r="B108" s="229"/>
      <c r="C108" s="229"/>
      <c r="D108" s="229"/>
      <c r="E108" s="229"/>
      <c r="F108" s="229"/>
      <c r="G108" s="19"/>
    </row>
    <row r="109" spans="2:10" x14ac:dyDescent="0.25">
      <c r="B109" s="20"/>
      <c r="C109" s="19"/>
      <c r="D109" s="19"/>
      <c r="E109" s="19"/>
      <c r="F109" s="19"/>
      <c r="G109" s="19"/>
    </row>
    <row r="110" spans="2:10" x14ac:dyDescent="0.25">
      <c r="B110" s="19"/>
      <c r="C110" s="19"/>
      <c r="D110" s="19"/>
      <c r="E110" s="19"/>
      <c r="F110" s="19"/>
      <c r="G110" s="19"/>
    </row>
    <row r="111" spans="2:10" x14ac:dyDescent="0.25">
      <c r="B111" s="19"/>
      <c r="C111" s="19"/>
      <c r="D111" s="19"/>
      <c r="E111" s="19"/>
      <c r="F111" s="19"/>
      <c r="G111" s="19"/>
    </row>
    <row r="112" spans="2:10" x14ac:dyDescent="0.25">
      <c r="B112" s="19"/>
      <c r="C112" s="19"/>
      <c r="D112" s="19"/>
      <c r="E112" s="19"/>
      <c r="F112" s="19"/>
      <c r="G112" s="19"/>
    </row>
    <row r="113" spans="2:7" x14ac:dyDescent="0.25">
      <c r="B113" s="19"/>
      <c r="C113" s="19"/>
      <c r="D113" s="19"/>
      <c r="E113" s="19"/>
      <c r="F113" s="19"/>
      <c r="G113" s="19"/>
    </row>
    <row r="114" spans="2:7" x14ac:dyDescent="0.25">
      <c r="B114" s="19"/>
      <c r="C114" s="19"/>
      <c r="D114" s="19"/>
      <c r="E114" s="19"/>
      <c r="F114" s="19"/>
      <c r="G114" s="19"/>
    </row>
    <row r="115" spans="2:7" x14ac:dyDescent="0.25">
      <c r="B115" s="19"/>
      <c r="C115" s="19"/>
      <c r="D115" s="19"/>
      <c r="E115" s="19"/>
      <c r="F115" s="19"/>
      <c r="G115" s="19"/>
    </row>
    <row r="116" spans="2:7" x14ac:dyDescent="0.25">
      <c r="B116" s="19"/>
      <c r="C116" s="19"/>
      <c r="D116" s="19"/>
      <c r="E116" s="19"/>
      <c r="F116" s="19"/>
      <c r="G116" s="19"/>
    </row>
    <row r="117" spans="2:7" x14ac:dyDescent="0.25">
      <c r="B117" s="19"/>
      <c r="C117" s="19"/>
      <c r="D117" s="19"/>
      <c r="E117" s="19"/>
      <c r="F117" s="19"/>
      <c r="G117" s="19"/>
    </row>
    <row r="118" spans="2:7" x14ac:dyDescent="0.25">
      <c r="G118" s="19"/>
    </row>
    <row r="119" spans="2:7" x14ac:dyDescent="0.25">
      <c r="G119" s="19"/>
    </row>
    <row r="120" spans="2:7" x14ac:dyDescent="0.25">
      <c r="G120" s="19"/>
    </row>
    <row r="121" spans="2:7" x14ac:dyDescent="0.25">
      <c r="G121" s="19"/>
    </row>
    <row r="122" spans="2:7" x14ac:dyDescent="0.25">
      <c r="G122" s="19"/>
    </row>
    <row r="123" spans="2:7" x14ac:dyDescent="0.25">
      <c r="G123" s="19"/>
    </row>
    <row r="124" spans="2:7" x14ac:dyDescent="0.25">
      <c r="G124" s="19"/>
    </row>
    <row r="125" spans="2:7" x14ac:dyDescent="0.25">
      <c r="G125" s="19"/>
    </row>
    <row r="126" spans="2:7" x14ac:dyDescent="0.25">
      <c r="G126" s="19"/>
    </row>
    <row r="127" spans="2:7" x14ac:dyDescent="0.25">
      <c r="G127" s="19"/>
    </row>
    <row r="128" spans="2:7" x14ac:dyDescent="0.25">
      <c r="G128" s="19"/>
    </row>
    <row r="129" spans="7:7" x14ac:dyDescent="0.25">
      <c r="G129" s="19"/>
    </row>
    <row r="130" spans="7:7" x14ac:dyDescent="0.25">
      <c r="G130" s="19"/>
    </row>
    <row r="131" spans="7:7" x14ac:dyDescent="0.25">
      <c r="G131" s="19"/>
    </row>
    <row r="132" spans="7:7" x14ac:dyDescent="0.25">
      <c r="G132" s="19"/>
    </row>
    <row r="133" spans="7:7" x14ac:dyDescent="0.25">
      <c r="G133" s="19"/>
    </row>
    <row r="134" spans="7:7" x14ac:dyDescent="0.25">
      <c r="G134" s="19"/>
    </row>
    <row r="135" spans="7:7" x14ac:dyDescent="0.25">
      <c r="G135" s="19"/>
    </row>
    <row r="136" spans="7:7" x14ac:dyDescent="0.25">
      <c r="G136" s="19"/>
    </row>
    <row r="137" spans="7:7" x14ac:dyDescent="0.25">
      <c r="G137" s="19"/>
    </row>
    <row r="138" spans="7:7" x14ac:dyDescent="0.25">
      <c r="G138" s="19"/>
    </row>
    <row r="139" spans="7:7" x14ac:dyDescent="0.25">
      <c r="G139" s="19"/>
    </row>
    <row r="140" spans="7:7" x14ac:dyDescent="0.25">
      <c r="G140" s="19"/>
    </row>
    <row r="141" spans="7:7" x14ac:dyDescent="0.25">
      <c r="G141" s="19"/>
    </row>
    <row r="142" spans="7:7" x14ac:dyDescent="0.25">
      <c r="G142" s="19"/>
    </row>
    <row r="143" spans="7:7" x14ac:dyDescent="0.25">
      <c r="G143" s="19"/>
    </row>
    <row r="144" spans="7:7" x14ac:dyDescent="0.25">
      <c r="G144" s="19"/>
    </row>
    <row r="145" spans="7:7" x14ac:dyDescent="0.25">
      <c r="G145" s="19"/>
    </row>
    <row r="146" spans="7:7" x14ac:dyDescent="0.25">
      <c r="G146" s="19"/>
    </row>
    <row r="147" spans="7:7" x14ac:dyDescent="0.25">
      <c r="G147" s="19"/>
    </row>
    <row r="148" spans="7:7" x14ac:dyDescent="0.25">
      <c r="G148" s="19"/>
    </row>
    <row r="149" spans="7:7" x14ac:dyDescent="0.25">
      <c r="G149" s="19"/>
    </row>
    <row r="150" spans="7:7" x14ac:dyDescent="0.25">
      <c r="G150" s="19"/>
    </row>
    <row r="151" spans="7:7" x14ac:dyDescent="0.25">
      <c r="G151" s="19"/>
    </row>
    <row r="152" spans="7:7" x14ac:dyDescent="0.25">
      <c r="G152" s="19"/>
    </row>
    <row r="153" spans="7:7" x14ac:dyDescent="0.25">
      <c r="G153" s="19"/>
    </row>
    <row r="154" spans="7:7" x14ac:dyDescent="0.25">
      <c r="G154" s="19"/>
    </row>
    <row r="155" spans="7:7" x14ac:dyDescent="0.25">
      <c r="G155" s="19"/>
    </row>
    <row r="156" spans="7:7" x14ac:dyDescent="0.25">
      <c r="G156" s="19"/>
    </row>
    <row r="157" spans="7:7" x14ac:dyDescent="0.25">
      <c r="G157" s="19"/>
    </row>
    <row r="158" spans="7:7" x14ac:dyDescent="0.25">
      <c r="G158" s="19"/>
    </row>
    <row r="159" spans="7:7" x14ac:dyDescent="0.25">
      <c r="G159" s="19"/>
    </row>
    <row r="160" spans="7:7" x14ac:dyDescent="0.25">
      <c r="G160" s="19"/>
    </row>
    <row r="161" spans="7:7" x14ac:dyDescent="0.25">
      <c r="G161" s="19"/>
    </row>
    <row r="162" spans="7:7" x14ac:dyDescent="0.25">
      <c r="G162" s="19"/>
    </row>
    <row r="163" spans="7:7" x14ac:dyDescent="0.25">
      <c r="G163" s="19"/>
    </row>
    <row r="164" spans="7:7" x14ac:dyDescent="0.25">
      <c r="G164" s="19"/>
    </row>
    <row r="165" spans="7:7" x14ac:dyDescent="0.25">
      <c r="G165" s="19"/>
    </row>
    <row r="166" spans="7:7" x14ac:dyDescent="0.25">
      <c r="G166" s="19"/>
    </row>
    <row r="167" spans="7:7" x14ac:dyDescent="0.25">
      <c r="G167" s="19"/>
    </row>
    <row r="168" spans="7:7" x14ac:dyDescent="0.25">
      <c r="G168" s="19"/>
    </row>
    <row r="169" spans="7:7" x14ac:dyDescent="0.25">
      <c r="G169" s="19"/>
    </row>
    <row r="170" spans="7:7" x14ac:dyDescent="0.25">
      <c r="G170" s="19"/>
    </row>
    <row r="171" spans="7:7" x14ac:dyDescent="0.25">
      <c r="G171" s="19"/>
    </row>
    <row r="172" spans="7:7" x14ac:dyDescent="0.25">
      <c r="G172" s="19"/>
    </row>
    <row r="173" spans="7:7" x14ac:dyDescent="0.25">
      <c r="G173" s="19"/>
    </row>
    <row r="174" spans="7:7" x14ac:dyDescent="0.25">
      <c r="G174" s="19"/>
    </row>
    <row r="175" spans="7:7" x14ac:dyDescent="0.25">
      <c r="G175" s="19"/>
    </row>
    <row r="176" spans="7:7" x14ac:dyDescent="0.25">
      <c r="G176" s="19"/>
    </row>
    <row r="177" spans="7:7" x14ac:dyDescent="0.25">
      <c r="G177" s="19"/>
    </row>
    <row r="178" spans="7:7" x14ac:dyDescent="0.25">
      <c r="G178" s="19"/>
    </row>
    <row r="179" spans="7:7" x14ac:dyDescent="0.25">
      <c r="G179" s="19"/>
    </row>
    <row r="180" spans="7:7" x14ac:dyDescent="0.25">
      <c r="G180" s="19"/>
    </row>
    <row r="181" spans="7:7" x14ac:dyDescent="0.25">
      <c r="G181" s="19"/>
    </row>
    <row r="182" spans="7:7" x14ac:dyDescent="0.25">
      <c r="G182" s="19"/>
    </row>
    <row r="183" spans="7:7" x14ac:dyDescent="0.25">
      <c r="G183" s="19"/>
    </row>
    <row r="184" spans="7:7" x14ac:dyDescent="0.25">
      <c r="G184" s="19"/>
    </row>
    <row r="185" spans="7:7" x14ac:dyDescent="0.25">
      <c r="G185" s="19"/>
    </row>
    <row r="186" spans="7:7" x14ac:dyDescent="0.25">
      <c r="G186" s="19"/>
    </row>
    <row r="187" spans="7:7" x14ac:dyDescent="0.25">
      <c r="G187" s="19"/>
    </row>
    <row r="188" spans="7:7" x14ac:dyDescent="0.25">
      <c r="G188" s="19"/>
    </row>
    <row r="189" spans="7:7" x14ac:dyDescent="0.25">
      <c r="G189" s="19"/>
    </row>
    <row r="190" spans="7:7" x14ac:dyDescent="0.25">
      <c r="G190" s="19"/>
    </row>
    <row r="191" spans="7:7" x14ac:dyDescent="0.25">
      <c r="G191" s="19"/>
    </row>
    <row r="192" spans="7:7" x14ac:dyDescent="0.25">
      <c r="G192" s="19"/>
    </row>
    <row r="193" spans="7:7" x14ac:dyDescent="0.25">
      <c r="G193" s="19"/>
    </row>
    <row r="194" spans="7:7" x14ac:dyDescent="0.25">
      <c r="G194" s="19"/>
    </row>
    <row r="195" spans="7:7" x14ac:dyDescent="0.25">
      <c r="G195" s="19"/>
    </row>
    <row r="196" spans="7:7" x14ac:dyDescent="0.25">
      <c r="G196" s="19"/>
    </row>
    <row r="197" spans="7:7" x14ac:dyDescent="0.25">
      <c r="G197" s="19"/>
    </row>
    <row r="198" spans="7:7" x14ac:dyDescent="0.25">
      <c r="G198" s="19"/>
    </row>
    <row r="199" spans="7:7" x14ac:dyDescent="0.25">
      <c r="G199" s="19"/>
    </row>
    <row r="200" spans="7:7" x14ac:dyDescent="0.25">
      <c r="G200" s="19"/>
    </row>
    <row r="201" spans="7:7" x14ac:dyDescent="0.25">
      <c r="G201" s="19"/>
    </row>
    <row r="202" spans="7:7" x14ac:dyDescent="0.25">
      <c r="G202" s="19"/>
    </row>
    <row r="203" spans="7:7" x14ac:dyDescent="0.25">
      <c r="G203" s="19"/>
    </row>
    <row r="204" spans="7:7" x14ac:dyDescent="0.25">
      <c r="G204" s="19"/>
    </row>
    <row r="205" spans="7:7" x14ac:dyDescent="0.25">
      <c r="G205" s="19"/>
    </row>
    <row r="206" spans="7:7" x14ac:dyDescent="0.25">
      <c r="G206" s="19"/>
    </row>
    <row r="207" spans="7:7" x14ac:dyDescent="0.25">
      <c r="G207" s="19"/>
    </row>
    <row r="208" spans="7:7" x14ac:dyDescent="0.25">
      <c r="G208" s="19"/>
    </row>
    <row r="209" spans="7:7" x14ac:dyDescent="0.25">
      <c r="G209" s="19"/>
    </row>
    <row r="210" spans="7:7" x14ac:dyDescent="0.25">
      <c r="G210" s="19"/>
    </row>
    <row r="211" spans="7:7" x14ac:dyDescent="0.25">
      <c r="G211" s="19"/>
    </row>
    <row r="212" spans="7:7" x14ac:dyDescent="0.25">
      <c r="G212" s="19"/>
    </row>
    <row r="213" spans="7:7" x14ac:dyDescent="0.25">
      <c r="G213" s="19"/>
    </row>
    <row r="214" spans="7:7" x14ac:dyDescent="0.25">
      <c r="G214" s="19"/>
    </row>
    <row r="215" spans="7:7" x14ac:dyDescent="0.25">
      <c r="G215" s="19"/>
    </row>
    <row r="216" spans="7:7" x14ac:dyDescent="0.25">
      <c r="G216" s="19"/>
    </row>
    <row r="217" spans="7:7" x14ac:dyDescent="0.25">
      <c r="G217" s="19"/>
    </row>
    <row r="218" spans="7:7" x14ac:dyDescent="0.25">
      <c r="G218" s="19"/>
    </row>
    <row r="219" spans="7:7" x14ac:dyDescent="0.25">
      <c r="G219" s="19"/>
    </row>
    <row r="220" spans="7:7" x14ac:dyDescent="0.25">
      <c r="G220" s="19"/>
    </row>
    <row r="221" spans="7:7" x14ac:dyDescent="0.25">
      <c r="G221" s="19"/>
    </row>
    <row r="222" spans="7:7" x14ac:dyDescent="0.25">
      <c r="G222" s="19"/>
    </row>
    <row r="223" spans="7:7" x14ac:dyDescent="0.25">
      <c r="G223" s="19"/>
    </row>
    <row r="224" spans="7:7" x14ac:dyDescent="0.25">
      <c r="G224" s="19"/>
    </row>
    <row r="225" spans="7:7" x14ac:dyDescent="0.25">
      <c r="G225" s="19"/>
    </row>
    <row r="226" spans="7:7" x14ac:dyDescent="0.25">
      <c r="G226" s="19"/>
    </row>
    <row r="227" spans="7:7" x14ac:dyDescent="0.25">
      <c r="G227" s="19"/>
    </row>
    <row r="228" spans="7:7" x14ac:dyDescent="0.25">
      <c r="G228" s="19"/>
    </row>
    <row r="229" spans="7:7" x14ac:dyDescent="0.25">
      <c r="G229" s="19"/>
    </row>
    <row r="230" spans="7:7" x14ac:dyDescent="0.25">
      <c r="G230" s="19"/>
    </row>
    <row r="231" spans="7:7" x14ac:dyDescent="0.25">
      <c r="G231" s="19"/>
    </row>
    <row r="232" spans="7:7" x14ac:dyDescent="0.25">
      <c r="G232" s="19"/>
    </row>
    <row r="233" spans="7:7" x14ac:dyDescent="0.25">
      <c r="G233" s="19"/>
    </row>
    <row r="234" spans="7:7" x14ac:dyDescent="0.25">
      <c r="G234" s="19"/>
    </row>
    <row r="235" spans="7:7" x14ac:dyDescent="0.25">
      <c r="G235" s="19"/>
    </row>
    <row r="236" spans="7:7" x14ac:dyDescent="0.25">
      <c r="G236" s="19"/>
    </row>
    <row r="237" spans="7:7" x14ac:dyDescent="0.25">
      <c r="G237" s="19"/>
    </row>
    <row r="238" spans="7:7" x14ac:dyDescent="0.25">
      <c r="G238" s="19"/>
    </row>
    <row r="239" spans="7:7" x14ac:dyDescent="0.25">
      <c r="G239" s="19"/>
    </row>
    <row r="240" spans="7:7" x14ac:dyDescent="0.25">
      <c r="G240" s="19"/>
    </row>
    <row r="241" spans="7:7" x14ac:dyDescent="0.25">
      <c r="G241" s="19"/>
    </row>
    <row r="242" spans="7:7" x14ac:dyDescent="0.25">
      <c r="G242" s="19"/>
    </row>
    <row r="243" spans="7:7" x14ac:dyDescent="0.25">
      <c r="G243" s="19"/>
    </row>
    <row r="244" spans="7:7" x14ac:dyDescent="0.25">
      <c r="G244" s="19"/>
    </row>
    <row r="245" spans="7:7" x14ac:dyDescent="0.25">
      <c r="G245" s="19"/>
    </row>
    <row r="246" spans="7:7" x14ac:dyDescent="0.25">
      <c r="G246" s="19"/>
    </row>
    <row r="247" spans="7:7" x14ac:dyDescent="0.25">
      <c r="G247" s="19"/>
    </row>
    <row r="248" spans="7:7" x14ac:dyDescent="0.25">
      <c r="G248" s="19"/>
    </row>
    <row r="249" spans="7:7" x14ac:dyDescent="0.25">
      <c r="G249" s="19"/>
    </row>
    <row r="250" spans="7:7" x14ac:dyDescent="0.25">
      <c r="G250" s="19"/>
    </row>
    <row r="251" spans="7:7" x14ac:dyDescent="0.25">
      <c r="G251" s="19"/>
    </row>
    <row r="252" spans="7:7" x14ac:dyDescent="0.25">
      <c r="G252" s="19"/>
    </row>
    <row r="253" spans="7:7" x14ac:dyDescent="0.25">
      <c r="G253" s="19"/>
    </row>
    <row r="254" spans="7:7" x14ac:dyDescent="0.25">
      <c r="G254" s="19"/>
    </row>
    <row r="255" spans="7:7" x14ac:dyDescent="0.25">
      <c r="G255" s="19"/>
    </row>
    <row r="256" spans="7:7" x14ac:dyDescent="0.25">
      <c r="G256" s="19"/>
    </row>
    <row r="257" spans="7:7" x14ac:dyDescent="0.25">
      <c r="G257" s="19"/>
    </row>
    <row r="258" spans="7:7" x14ac:dyDescent="0.25">
      <c r="G258" s="19"/>
    </row>
    <row r="259" spans="7:7" x14ac:dyDescent="0.25">
      <c r="G259" s="19"/>
    </row>
    <row r="260" spans="7:7" x14ac:dyDescent="0.25">
      <c r="G260" s="19"/>
    </row>
    <row r="261" spans="7:7" x14ac:dyDescent="0.25">
      <c r="G261" s="19"/>
    </row>
    <row r="262" spans="7:7" x14ac:dyDescent="0.25">
      <c r="G262" s="19"/>
    </row>
    <row r="263" spans="7:7" x14ac:dyDescent="0.25">
      <c r="G263" s="19"/>
    </row>
    <row r="264" spans="7:7" x14ac:dyDescent="0.25">
      <c r="G264" s="19"/>
    </row>
    <row r="265" spans="7:7" x14ac:dyDescent="0.25">
      <c r="G265" s="19"/>
    </row>
    <row r="266" spans="7:7" x14ac:dyDescent="0.25">
      <c r="G266" s="19"/>
    </row>
    <row r="267" spans="7:7" x14ac:dyDescent="0.25">
      <c r="G267" s="19"/>
    </row>
    <row r="268" spans="7:7" x14ac:dyDescent="0.25">
      <c r="G268" s="19"/>
    </row>
    <row r="269" spans="7:7" x14ac:dyDescent="0.25">
      <c r="G269" s="19"/>
    </row>
    <row r="270" spans="7:7" x14ac:dyDescent="0.25">
      <c r="G270" s="19"/>
    </row>
    <row r="271" spans="7:7" x14ac:dyDescent="0.25">
      <c r="G271" s="19"/>
    </row>
    <row r="272" spans="7:7" x14ac:dyDescent="0.25">
      <c r="G272" s="19"/>
    </row>
    <row r="273" spans="7:7" x14ac:dyDescent="0.25">
      <c r="G273" s="19"/>
    </row>
    <row r="274" spans="7:7" x14ac:dyDescent="0.25">
      <c r="G274" s="19"/>
    </row>
    <row r="275" spans="7:7" x14ac:dyDescent="0.25">
      <c r="G275" s="19"/>
    </row>
    <row r="276" spans="7:7" x14ac:dyDescent="0.25">
      <c r="G276" s="19"/>
    </row>
    <row r="277" spans="7:7" x14ac:dyDescent="0.25">
      <c r="G277" s="19"/>
    </row>
    <row r="278" spans="7:7" x14ac:dyDescent="0.25">
      <c r="G278" s="19"/>
    </row>
    <row r="279" spans="7:7" x14ac:dyDescent="0.25">
      <c r="G279" s="19"/>
    </row>
    <row r="280" spans="7:7" x14ac:dyDescent="0.25">
      <c r="G280" s="19"/>
    </row>
    <row r="281" spans="7:7" x14ac:dyDescent="0.25">
      <c r="G281" s="19"/>
    </row>
    <row r="282" spans="7:7" x14ac:dyDescent="0.25">
      <c r="G282" s="19"/>
    </row>
    <row r="283" spans="7:7" x14ac:dyDescent="0.25">
      <c r="G283" s="19"/>
    </row>
    <row r="284" spans="7:7" x14ac:dyDescent="0.25">
      <c r="G284" s="19"/>
    </row>
    <row r="285" spans="7:7" x14ac:dyDescent="0.25">
      <c r="G285" s="19"/>
    </row>
    <row r="286" spans="7:7" x14ac:dyDescent="0.25">
      <c r="G286" s="19"/>
    </row>
    <row r="287" spans="7:7" x14ac:dyDescent="0.25">
      <c r="G287" s="19"/>
    </row>
    <row r="288" spans="7:7" x14ac:dyDescent="0.25">
      <c r="G288" s="19"/>
    </row>
    <row r="289" spans="7:7" x14ac:dyDescent="0.25">
      <c r="G289" s="19"/>
    </row>
    <row r="290" spans="7:7" x14ac:dyDescent="0.25">
      <c r="G290" s="19"/>
    </row>
    <row r="291" spans="7:7" x14ac:dyDescent="0.25">
      <c r="G291" s="19"/>
    </row>
    <row r="292" spans="7:7" x14ac:dyDescent="0.25">
      <c r="G292" s="19"/>
    </row>
    <row r="293" spans="7:7" x14ac:dyDescent="0.25">
      <c r="G293" s="19"/>
    </row>
    <row r="294" spans="7:7" x14ac:dyDescent="0.25">
      <c r="G294" s="19"/>
    </row>
    <row r="295" spans="7:7" x14ac:dyDescent="0.25">
      <c r="G295" s="19"/>
    </row>
    <row r="296" spans="7:7" x14ac:dyDescent="0.25">
      <c r="G296" s="19"/>
    </row>
    <row r="297" spans="7:7" x14ac:dyDescent="0.25">
      <c r="G297" s="19"/>
    </row>
    <row r="298" spans="7:7" x14ac:dyDescent="0.25">
      <c r="G298" s="19"/>
    </row>
    <row r="299" spans="7:7" x14ac:dyDescent="0.25">
      <c r="G299" s="19"/>
    </row>
    <row r="300" spans="7:7" x14ac:dyDescent="0.25">
      <c r="G300" s="19"/>
    </row>
    <row r="301" spans="7:7" x14ac:dyDescent="0.25">
      <c r="G301" s="19"/>
    </row>
    <row r="302" spans="7:7" x14ac:dyDescent="0.25">
      <c r="G302" s="19"/>
    </row>
    <row r="303" spans="7:7" x14ac:dyDescent="0.25">
      <c r="G303" s="19"/>
    </row>
    <row r="304" spans="7:7" x14ac:dyDescent="0.25">
      <c r="G304" s="19"/>
    </row>
    <row r="305" spans="7:7" x14ac:dyDescent="0.25">
      <c r="G305" s="19"/>
    </row>
    <row r="306" spans="7:7" x14ac:dyDescent="0.25">
      <c r="G306" s="19"/>
    </row>
    <row r="307" spans="7:7" x14ac:dyDescent="0.25">
      <c r="G307" s="19"/>
    </row>
    <row r="308" spans="7:7" x14ac:dyDescent="0.25">
      <c r="G308" s="19"/>
    </row>
    <row r="309" spans="7:7" x14ac:dyDescent="0.25">
      <c r="G309" s="19"/>
    </row>
    <row r="310" spans="7:7" x14ac:dyDescent="0.25">
      <c r="G310" s="19"/>
    </row>
    <row r="311" spans="7:7" x14ac:dyDescent="0.25">
      <c r="G311" s="19"/>
    </row>
    <row r="312" spans="7:7" x14ac:dyDescent="0.25">
      <c r="G312" s="19"/>
    </row>
    <row r="313" spans="7:7" x14ac:dyDescent="0.25">
      <c r="G313" s="19"/>
    </row>
    <row r="314" spans="7:7" x14ac:dyDescent="0.25">
      <c r="G314" s="19"/>
    </row>
    <row r="315" spans="7:7" x14ac:dyDescent="0.25">
      <c r="G315" s="19"/>
    </row>
    <row r="316" spans="7:7" x14ac:dyDescent="0.25">
      <c r="G316" s="19"/>
    </row>
    <row r="317" spans="7:7" x14ac:dyDescent="0.25">
      <c r="G317" s="19"/>
    </row>
    <row r="318" spans="7:7" x14ac:dyDescent="0.25">
      <c r="G318" s="19"/>
    </row>
    <row r="319" spans="7:7" x14ac:dyDescent="0.25">
      <c r="G319" s="19"/>
    </row>
    <row r="320" spans="7:7" x14ac:dyDescent="0.25">
      <c r="G320" s="19"/>
    </row>
    <row r="321" spans="7:7" x14ac:dyDescent="0.25">
      <c r="G321" s="19"/>
    </row>
    <row r="322" spans="7:7" x14ac:dyDescent="0.25">
      <c r="G322" s="19"/>
    </row>
    <row r="323" spans="7:7" x14ac:dyDescent="0.25">
      <c r="G323" s="19"/>
    </row>
    <row r="324" spans="7:7" x14ac:dyDescent="0.25">
      <c r="G324" s="19"/>
    </row>
    <row r="325" spans="7:7" x14ac:dyDescent="0.25">
      <c r="G325" s="19"/>
    </row>
    <row r="326" spans="7:7" x14ac:dyDescent="0.25">
      <c r="G326" s="19"/>
    </row>
    <row r="327" spans="7:7" x14ac:dyDescent="0.25">
      <c r="G327" s="19"/>
    </row>
    <row r="328" spans="7:7" x14ac:dyDescent="0.25">
      <c r="G328" s="19"/>
    </row>
    <row r="329" spans="7:7" x14ac:dyDescent="0.25">
      <c r="G329" s="19"/>
    </row>
    <row r="330" spans="7:7" x14ac:dyDescent="0.25">
      <c r="G330" s="19"/>
    </row>
    <row r="331" spans="7:7" x14ac:dyDescent="0.25">
      <c r="G331" s="19"/>
    </row>
    <row r="332" spans="7:7" x14ac:dyDescent="0.25">
      <c r="G332" s="19"/>
    </row>
    <row r="333" spans="7:7" x14ac:dyDescent="0.25">
      <c r="G333" s="19"/>
    </row>
    <row r="334" spans="7:7" x14ac:dyDescent="0.25">
      <c r="G334" s="19"/>
    </row>
    <row r="335" spans="7:7" x14ac:dyDescent="0.25">
      <c r="G335" s="19"/>
    </row>
    <row r="336" spans="7:7" x14ac:dyDescent="0.25">
      <c r="G336" s="19"/>
    </row>
    <row r="337" spans="7:7" x14ac:dyDescent="0.25">
      <c r="G337" s="19"/>
    </row>
    <row r="338" spans="7:7" x14ac:dyDescent="0.25">
      <c r="G338" s="19"/>
    </row>
    <row r="339" spans="7:7" x14ac:dyDescent="0.25">
      <c r="G339" s="19"/>
    </row>
    <row r="340" spans="7:7" x14ac:dyDescent="0.25">
      <c r="G340" s="19"/>
    </row>
    <row r="341" spans="7:7" x14ac:dyDescent="0.25">
      <c r="G341" s="19"/>
    </row>
    <row r="342" spans="7:7" x14ac:dyDescent="0.25">
      <c r="G342" s="19"/>
    </row>
    <row r="343" spans="7:7" x14ac:dyDescent="0.25">
      <c r="G343" s="19"/>
    </row>
    <row r="344" spans="7:7" x14ac:dyDescent="0.25">
      <c r="G344" s="19"/>
    </row>
    <row r="345" spans="7:7" x14ac:dyDescent="0.25">
      <c r="G345" s="19"/>
    </row>
    <row r="346" spans="7:7" x14ac:dyDescent="0.25">
      <c r="G346" s="19"/>
    </row>
    <row r="347" spans="7:7" x14ac:dyDescent="0.25">
      <c r="G347" s="19"/>
    </row>
    <row r="348" spans="7:7" x14ac:dyDescent="0.25">
      <c r="G348" s="19"/>
    </row>
    <row r="349" spans="7:7" x14ac:dyDescent="0.25">
      <c r="G349" s="19"/>
    </row>
    <row r="350" spans="7:7" x14ac:dyDescent="0.25">
      <c r="G350" s="19"/>
    </row>
    <row r="351" spans="7:7" x14ac:dyDescent="0.25">
      <c r="G351" s="19"/>
    </row>
    <row r="352" spans="7:7" x14ac:dyDescent="0.25">
      <c r="G352" s="19"/>
    </row>
    <row r="353" spans="7:7" x14ac:dyDescent="0.25">
      <c r="G353" s="19"/>
    </row>
    <row r="354" spans="7:7" x14ac:dyDescent="0.25">
      <c r="G354" s="19"/>
    </row>
    <row r="355" spans="7:7" x14ac:dyDescent="0.25">
      <c r="G355" s="19"/>
    </row>
    <row r="356" spans="7:7" x14ac:dyDescent="0.25">
      <c r="G356" s="19"/>
    </row>
    <row r="357" spans="7:7" x14ac:dyDescent="0.25">
      <c r="G357" s="19"/>
    </row>
    <row r="358" spans="7:7" x14ac:dyDescent="0.25">
      <c r="G358" s="19"/>
    </row>
    <row r="359" spans="7:7" x14ac:dyDescent="0.25">
      <c r="G359" s="19"/>
    </row>
    <row r="360" spans="7:7" x14ac:dyDescent="0.25">
      <c r="G360" s="19"/>
    </row>
    <row r="361" spans="7:7" x14ac:dyDescent="0.25">
      <c r="G361" s="19"/>
    </row>
    <row r="362" spans="7:7" x14ac:dyDescent="0.25">
      <c r="G362" s="19"/>
    </row>
    <row r="363" spans="7:7" x14ac:dyDescent="0.25">
      <c r="G363" s="19"/>
    </row>
    <row r="364" spans="7:7" x14ac:dyDescent="0.25">
      <c r="G364" s="19"/>
    </row>
    <row r="365" spans="7:7" x14ac:dyDescent="0.25">
      <c r="G365" s="19"/>
    </row>
    <row r="366" spans="7:7" x14ac:dyDescent="0.25">
      <c r="G366" s="19"/>
    </row>
    <row r="367" spans="7:7" x14ac:dyDescent="0.25">
      <c r="G367" s="19"/>
    </row>
    <row r="368" spans="7:7" x14ac:dyDescent="0.25">
      <c r="G368" s="19"/>
    </row>
    <row r="369" spans="7:7" x14ac:dyDescent="0.25">
      <c r="G369" s="19"/>
    </row>
    <row r="370" spans="7:7" x14ac:dyDescent="0.25">
      <c r="G370" s="19"/>
    </row>
    <row r="371" spans="7:7" x14ac:dyDescent="0.25">
      <c r="G371" s="19"/>
    </row>
    <row r="372" spans="7:7" x14ac:dyDescent="0.25">
      <c r="G372" s="19"/>
    </row>
    <row r="373" spans="7:7" x14ac:dyDescent="0.25">
      <c r="G373" s="19"/>
    </row>
    <row r="374" spans="7:7" x14ac:dyDescent="0.25">
      <c r="G374" s="19"/>
    </row>
    <row r="375" spans="7:7" x14ac:dyDescent="0.25">
      <c r="G375" s="19"/>
    </row>
    <row r="376" spans="7:7" x14ac:dyDescent="0.25">
      <c r="G376" s="19"/>
    </row>
    <row r="377" spans="7:7" x14ac:dyDescent="0.25">
      <c r="G377" s="19"/>
    </row>
    <row r="378" spans="7:7" x14ac:dyDescent="0.25">
      <c r="G378" s="19"/>
    </row>
    <row r="379" spans="7:7" x14ac:dyDescent="0.25">
      <c r="G379" s="19"/>
    </row>
    <row r="380" spans="7:7" x14ac:dyDescent="0.25">
      <c r="G380" s="19"/>
    </row>
    <row r="381" spans="7:7" x14ac:dyDescent="0.25">
      <c r="G381" s="19"/>
    </row>
    <row r="382" spans="7:7" x14ac:dyDescent="0.25">
      <c r="G382" s="19"/>
    </row>
    <row r="383" spans="7:7" x14ac:dyDescent="0.25">
      <c r="G383" s="19"/>
    </row>
    <row r="384" spans="7:7" x14ac:dyDescent="0.25">
      <c r="G384" s="19"/>
    </row>
    <row r="385" spans="7:7" x14ac:dyDescent="0.25">
      <c r="G385" s="19"/>
    </row>
    <row r="386" spans="7:7" x14ac:dyDescent="0.25">
      <c r="G386" s="19"/>
    </row>
    <row r="387" spans="7:7" x14ac:dyDescent="0.25">
      <c r="G387" s="19"/>
    </row>
    <row r="388" spans="7:7" x14ac:dyDescent="0.25">
      <c r="G388" s="19"/>
    </row>
    <row r="389" spans="7:7" x14ac:dyDescent="0.25">
      <c r="G389" s="19"/>
    </row>
    <row r="390" spans="7:7" x14ac:dyDescent="0.25">
      <c r="G390" s="19"/>
    </row>
    <row r="391" spans="7:7" x14ac:dyDescent="0.25">
      <c r="G391" s="19"/>
    </row>
    <row r="392" spans="7:7" x14ac:dyDescent="0.25">
      <c r="G392" s="19"/>
    </row>
    <row r="393" spans="7:7" x14ac:dyDescent="0.25">
      <c r="G393" s="19"/>
    </row>
    <row r="394" spans="7:7" x14ac:dyDescent="0.25">
      <c r="G394" s="19"/>
    </row>
    <row r="395" spans="7:7" x14ac:dyDescent="0.25">
      <c r="G395" s="19"/>
    </row>
    <row r="396" spans="7:7" x14ac:dyDescent="0.25">
      <c r="G396" s="19"/>
    </row>
    <row r="397" spans="7:7" x14ac:dyDescent="0.25">
      <c r="G397" s="19"/>
    </row>
    <row r="398" spans="7:7" x14ac:dyDescent="0.25">
      <c r="G398" s="19"/>
    </row>
    <row r="399" spans="7:7" x14ac:dyDescent="0.25">
      <c r="G399" s="19"/>
    </row>
    <row r="400" spans="7:7" x14ac:dyDescent="0.25">
      <c r="G400" s="19"/>
    </row>
    <row r="401" spans="7:7" x14ac:dyDescent="0.25">
      <c r="G401" s="19"/>
    </row>
    <row r="402" spans="7:7" x14ac:dyDescent="0.25">
      <c r="G402" s="19"/>
    </row>
    <row r="403" spans="7:7" x14ac:dyDescent="0.25">
      <c r="G403" s="19"/>
    </row>
    <row r="404" spans="7:7" x14ac:dyDescent="0.25">
      <c r="G404" s="19"/>
    </row>
    <row r="405" spans="7:7" x14ac:dyDescent="0.25">
      <c r="G405" s="19"/>
    </row>
    <row r="406" spans="7:7" x14ac:dyDescent="0.25">
      <c r="G406" s="19"/>
    </row>
    <row r="407" spans="7:7" x14ac:dyDescent="0.25">
      <c r="G407" s="19"/>
    </row>
    <row r="408" spans="7:7" x14ac:dyDescent="0.25">
      <c r="G408" s="19"/>
    </row>
    <row r="409" spans="7:7" x14ac:dyDescent="0.25">
      <c r="G409" s="19"/>
    </row>
    <row r="410" spans="7:7" x14ac:dyDescent="0.25">
      <c r="G410" s="19"/>
    </row>
    <row r="411" spans="7:7" x14ac:dyDescent="0.25">
      <c r="G411" s="19"/>
    </row>
    <row r="412" spans="7:7" x14ac:dyDescent="0.25">
      <c r="G412" s="19"/>
    </row>
    <row r="413" spans="7:7" x14ac:dyDescent="0.25">
      <c r="G413" s="19"/>
    </row>
    <row r="414" spans="7:7" x14ac:dyDescent="0.25">
      <c r="G414" s="19"/>
    </row>
    <row r="415" spans="7:7" x14ac:dyDescent="0.25">
      <c r="G415" s="19"/>
    </row>
    <row r="416" spans="7:7" x14ac:dyDescent="0.25">
      <c r="G416" s="19"/>
    </row>
    <row r="417" spans="7:7" x14ac:dyDescent="0.25">
      <c r="G417" s="19"/>
    </row>
    <row r="418" spans="7:7" x14ac:dyDescent="0.25">
      <c r="G418" s="19"/>
    </row>
    <row r="419" spans="7:7" x14ac:dyDescent="0.25">
      <c r="G419" s="19"/>
    </row>
    <row r="420" spans="7:7" x14ac:dyDescent="0.25">
      <c r="G420" s="19"/>
    </row>
    <row r="421" spans="7:7" x14ac:dyDescent="0.25">
      <c r="G421" s="19"/>
    </row>
    <row r="422" spans="7:7" x14ac:dyDescent="0.25">
      <c r="G422" s="19"/>
    </row>
    <row r="423" spans="7:7" x14ac:dyDescent="0.25">
      <c r="G423" s="19"/>
    </row>
    <row r="424" spans="7:7" x14ac:dyDescent="0.25">
      <c r="G424" s="19"/>
    </row>
    <row r="425" spans="7:7" x14ac:dyDescent="0.25">
      <c r="G425" s="19"/>
    </row>
    <row r="426" spans="7:7" x14ac:dyDescent="0.25">
      <c r="G426" s="19"/>
    </row>
    <row r="427" spans="7:7" x14ac:dyDescent="0.25">
      <c r="G427" s="19"/>
    </row>
    <row r="428" spans="7:7" x14ac:dyDescent="0.25">
      <c r="G428" s="19"/>
    </row>
    <row r="429" spans="7:7" x14ac:dyDescent="0.25">
      <c r="G429" s="19"/>
    </row>
    <row r="430" spans="7:7" x14ac:dyDescent="0.25">
      <c r="G430" s="19"/>
    </row>
    <row r="431" spans="7:7" x14ac:dyDescent="0.25">
      <c r="G431" s="19"/>
    </row>
    <row r="432" spans="7:7" x14ac:dyDescent="0.25">
      <c r="G432" s="19"/>
    </row>
    <row r="433" spans="7:7" x14ac:dyDescent="0.25">
      <c r="G433" s="19"/>
    </row>
    <row r="434" spans="7:7" x14ac:dyDescent="0.25">
      <c r="G434" s="19"/>
    </row>
    <row r="435" spans="7:7" x14ac:dyDescent="0.25">
      <c r="G435" s="19"/>
    </row>
    <row r="436" spans="7:7" x14ac:dyDescent="0.25">
      <c r="G436" s="19"/>
    </row>
    <row r="437" spans="7:7" x14ac:dyDescent="0.25">
      <c r="G437" s="19"/>
    </row>
    <row r="438" spans="7:7" x14ac:dyDescent="0.25">
      <c r="G438" s="19"/>
    </row>
    <row r="439" spans="7:7" x14ac:dyDescent="0.25">
      <c r="G439" s="19"/>
    </row>
    <row r="440" spans="7:7" x14ac:dyDescent="0.25">
      <c r="G440" s="19"/>
    </row>
    <row r="441" spans="7:7" x14ac:dyDescent="0.25">
      <c r="G441" s="19"/>
    </row>
    <row r="442" spans="7:7" x14ac:dyDescent="0.25">
      <c r="G442" s="19"/>
    </row>
    <row r="443" spans="7:7" x14ac:dyDescent="0.25">
      <c r="G443" s="19"/>
    </row>
    <row r="444" spans="7:7" x14ac:dyDescent="0.25">
      <c r="G444" s="19"/>
    </row>
    <row r="445" spans="7:7" x14ac:dyDescent="0.25">
      <c r="G445" s="19"/>
    </row>
    <row r="446" spans="7:7" x14ac:dyDescent="0.25">
      <c r="G446" s="19"/>
    </row>
    <row r="447" spans="7:7" x14ac:dyDescent="0.25">
      <c r="G447" s="19"/>
    </row>
    <row r="448" spans="7:7" x14ac:dyDescent="0.25">
      <c r="G448" s="19"/>
    </row>
    <row r="449" spans="7:7" x14ac:dyDescent="0.25">
      <c r="G449" s="19"/>
    </row>
    <row r="450" spans="7:7" x14ac:dyDescent="0.25">
      <c r="G450" s="19"/>
    </row>
    <row r="451" spans="7:7" x14ac:dyDescent="0.25">
      <c r="G451" s="19"/>
    </row>
    <row r="452" spans="7:7" x14ac:dyDescent="0.25">
      <c r="G452" s="19"/>
    </row>
    <row r="453" spans="7:7" x14ac:dyDescent="0.25">
      <c r="G453" s="19"/>
    </row>
    <row r="454" spans="7:7" x14ac:dyDescent="0.25">
      <c r="G454" s="19"/>
    </row>
    <row r="455" spans="7:7" x14ac:dyDescent="0.25">
      <c r="G455" s="19"/>
    </row>
    <row r="456" spans="7:7" x14ac:dyDescent="0.25">
      <c r="G456" s="19"/>
    </row>
    <row r="457" spans="7:7" x14ac:dyDescent="0.25">
      <c r="G457" s="19"/>
    </row>
    <row r="458" spans="7:7" x14ac:dyDescent="0.25">
      <c r="G458" s="19"/>
    </row>
    <row r="459" spans="7:7" x14ac:dyDescent="0.25">
      <c r="G459" s="19"/>
    </row>
    <row r="460" spans="7:7" x14ac:dyDescent="0.25">
      <c r="G460" s="19"/>
    </row>
    <row r="461" spans="7:7" x14ac:dyDescent="0.25">
      <c r="G461" s="19"/>
    </row>
    <row r="462" spans="7:7" x14ac:dyDescent="0.25">
      <c r="G462" s="19"/>
    </row>
    <row r="463" spans="7:7" x14ac:dyDescent="0.25">
      <c r="G463" s="19"/>
    </row>
    <row r="464" spans="7:7" x14ac:dyDescent="0.25">
      <c r="G464" s="19"/>
    </row>
    <row r="465" spans="7:7" x14ac:dyDescent="0.25">
      <c r="G465" s="19"/>
    </row>
    <row r="466" spans="7:7" x14ac:dyDescent="0.25">
      <c r="G466" s="19"/>
    </row>
    <row r="467" spans="7:7" x14ac:dyDescent="0.25">
      <c r="G467" s="19"/>
    </row>
    <row r="468" spans="7:7" x14ac:dyDescent="0.25">
      <c r="G468" s="19"/>
    </row>
    <row r="469" spans="7:7" x14ac:dyDescent="0.25">
      <c r="G469" s="19"/>
    </row>
    <row r="470" spans="7:7" x14ac:dyDescent="0.25">
      <c r="G470" s="19"/>
    </row>
    <row r="471" spans="7:7" x14ac:dyDescent="0.25">
      <c r="G471" s="19"/>
    </row>
    <row r="472" spans="7:7" x14ac:dyDescent="0.25">
      <c r="G472" s="19"/>
    </row>
    <row r="473" spans="7:7" x14ac:dyDescent="0.25">
      <c r="G473" s="19"/>
    </row>
    <row r="474" spans="7:7" x14ac:dyDescent="0.25">
      <c r="G474" s="19"/>
    </row>
    <row r="475" spans="7:7" x14ac:dyDescent="0.25">
      <c r="G475" s="19"/>
    </row>
    <row r="476" spans="7:7" x14ac:dyDescent="0.25">
      <c r="G476" s="19"/>
    </row>
    <row r="477" spans="7:7" x14ac:dyDescent="0.25">
      <c r="G477" s="19"/>
    </row>
    <row r="478" spans="7:7" x14ac:dyDescent="0.25">
      <c r="G478" s="19"/>
    </row>
    <row r="479" spans="7:7" x14ac:dyDescent="0.25">
      <c r="G479" s="19"/>
    </row>
    <row r="480" spans="7:7" x14ac:dyDescent="0.25">
      <c r="G480" s="19"/>
    </row>
    <row r="481" spans="7:7" x14ac:dyDescent="0.25">
      <c r="G481" s="19"/>
    </row>
    <row r="482" spans="7:7" x14ac:dyDescent="0.25">
      <c r="G482" s="19"/>
    </row>
    <row r="483" spans="7:7" x14ac:dyDescent="0.25">
      <c r="G483" s="19"/>
    </row>
    <row r="484" spans="7:7" x14ac:dyDescent="0.25">
      <c r="G484" s="19"/>
    </row>
    <row r="485" spans="7:7" x14ac:dyDescent="0.25">
      <c r="G485" s="19"/>
    </row>
    <row r="486" spans="7:7" x14ac:dyDescent="0.25">
      <c r="G486" s="19"/>
    </row>
    <row r="487" spans="7:7" x14ac:dyDescent="0.25">
      <c r="G487" s="19"/>
    </row>
    <row r="488" spans="7:7" x14ac:dyDescent="0.25">
      <c r="G488" s="19"/>
    </row>
    <row r="489" spans="7:7" x14ac:dyDescent="0.25">
      <c r="G489" s="19"/>
    </row>
    <row r="490" spans="7:7" x14ac:dyDescent="0.25">
      <c r="G490" s="19"/>
    </row>
    <row r="491" spans="7:7" x14ac:dyDescent="0.25">
      <c r="G491" s="19"/>
    </row>
    <row r="492" spans="7:7" x14ac:dyDescent="0.25">
      <c r="G492" s="19"/>
    </row>
    <row r="493" spans="7:7" x14ac:dyDescent="0.25">
      <c r="G493" s="19"/>
    </row>
    <row r="494" spans="7:7" x14ac:dyDescent="0.25">
      <c r="G494" s="19"/>
    </row>
    <row r="495" spans="7:7" x14ac:dyDescent="0.25">
      <c r="G495" s="19"/>
    </row>
    <row r="496" spans="7:7" x14ac:dyDescent="0.25">
      <c r="G496" s="19"/>
    </row>
    <row r="497" spans="7:7" x14ac:dyDescent="0.25">
      <c r="G497" s="19"/>
    </row>
    <row r="498" spans="7:7" x14ac:dyDescent="0.25">
      <c r="G498" s="19"/>
    </row>
    <row r="499" spans="7:7" x14ac:dyDescent="0.25">
      <c r="G499" s="19"/>
    </row>
    <row r="500" spans="7:7" x14ac:dyDescent="0.25">
      <c r="G500" s="19"/>
    </row>
    <row r="501" spans="7:7" x14ac:dyDescent="0.25">
      <c r="G501" s="19"/>
    </row>
    <row r="502" spans="7:7" x14ac:dyDescent="0.25">
      <c r="G502" s="19"/>
    </row>
    <row r="503" spans="7:7" x14ac:dyDescent="0.25">
      <c r="G503" s="19"/>
    </row>
    <row r="504" spans="7:7" x14ac:dyDescent="0.25">
      <c r="G504" s="19"/>
    </row>
    <row r="505" spans="7:7" x14ac:dyDescent="0.25">
      <c r="G505" s="19"/>
    </row>
    <row r="506" spans="7:7" x14ac:dyDescent="0.25">
      <c r="G506" s="19"/>
    </row>
    <row r="507" spans="7:7" x14ac:dyDescent="0.25">
      <c r="G507" s="19"/>
    </row>
    <row r="508" spans="7:7" x14ac:dyDescent="0.25">
      <c r="G508" s="19"/>
    </row>
    <row r="509" spans="7:7" x14ac:dyDescent="0.25">
      <c r="G509" s="19"/>
    </row>
    <row r="510" spans="7:7" x14ac:dyDescent="0.25">
      <c r="G510" s="19"/>
    </row>
    <row r="511" spans="7:7" x14ac:dyDescent="0.25">
      <c r="G511" s="19"/>
    </row>
    <row r="512" spans="7:7" x14ac:dyDescent="0.25">
      <c r="G512" s="19"/>
    </row>
    <row r="513" spans="7:7" x14ac:dyDescent="0.25">
      <c r="G513" s="19"/>
    </row>
    <row r="514" spans="7:7" x14ac:dyDescent="0.25">
      <c r="G514" s="19"/>
    </row>
    <row r="515" spans="7:7" x14ac:dyDescent="0.25">
      <c r="G515" s="19"/>
    </row>
    <row r="516" spans="7:7" x14ac:dyDescent="0.25">
      <c r="G516" s="19"/>
    </row>
    <row r="517" spans="7:7" x14ac:dyDescent="0.25">
      <c r="G517" s="19"/>
    </row>
    <row r="518" spans="7:7" x14ac:dyDescent="0.25">
      <c r="G518" s="19"/>
    </row>
    <row r="519" spans="7:7" x14ac:dyDescent="0.25">
      <c r="G519" s="19"/>
    </row>
    <row r="520" spans="7:7" x14ac:dyDescent="0.25">
      <c r="G520" s="19"/>
    </row>
    <row r="521" spans="7:7" x14ac:dyDescent="0.25">
      <c r="G521" s="19"/>
    </row>
    <row r="522" spans="7:7" x14ac:dyDescent="0.25">
      <c r="G522" s="19"/>
    </row>
    <row r="523" spans="7:7" x14ac:dyDescent="0.25">
      <c r="G523" s="19"/>
    </row>
    <row r="524" spans="7:7" x14ac:dyDescent="0.25">
      <c r="G524" s="19"/>
    </row>
    <row r="525" spans="7:7" x14ac:dyDescent="0.25">
      <c r="G525" s="19"/>
    </row>
    <row r="526" spans="7:7" x14ac:dyDescent="0.25">
      <c r="G526" s="19"/>
    </row>
    <row r="527" spans="7:7" x14ac:dyDescent="0.25">
      <c r="G527" s="19"/>
    </row>
    <row r="528" spans="7:7" x14ac:dyDescent="0.25">
      <c r="G528" s="19"/>
    </row>
    <row r="529" spans="7:7" x14ac:dyDescent="0.25">
      <c r="G529" s="19"/>
    </row>
    <row r="530" spans="7:7" x14ac:dyDescent="0.25">
      <c r="G530" s="19"/>
    </row>
    <row r="531" spans="7:7" x14ac:dyDescent="0.25">
      <c r="G531" s="19"/>
    </row>
    <row r="532" spans="7:7" x14ac:dyDescent="0.25">
      <c r="G532" s="19"/>
    </row>
    <row r="533" spans="7:7" x14ac:dyDescent="0.25">
      <c r="G533" s="19"/>
    </row>
    <row r="534" spans="7:7" x14ac:dyDescent="0.25">
      <c r="G534" s="19"/>
    </row>
    <row r="535" spans="7:7" x14ac:dyDescent="0.25">
      <c r="G535" s="19"/>
    </row>
    <row r="536" spans="7:7" x14ac:dyDescent="0.25">
      <c r="G536" s="19"/>
    </row>
    <row r="537" spans="7:7" x14ac:dyDescent="0.25">
      <c r="G537" s="19"/>
    </row>
    <row r="538" spans="7:7" x14ac:dyDescent="0.25">
      <c r="G538" s="19"/>
    </row>
    <row r="539" spans="7:7" x14ac:dyDescent="0.25">
      <c r="G539" s="19"/>
    </row>
    <row r="540" spans="7:7" x14ac:dyDescent="0.25">
      <c r="G540" s="19"/>
    </row>
    <row r="541" spans="7:7" x14ac:dyDescent="0.25">
      <c r="G541" s="19"/>
    </row>
    <row r="542" spans="7:7" x14ac:dyDescent="0.25">
      <c r="G542" s="19"/>
    </row>
    <row r="543" spans="7:7" x14ac:dyDescent="0.25">
      <c r="G543" s="19"/>
    </row>
    <row r="544" spans="7:7" x14ac:dyDescent="0.25">
      <c r="G544" s="19"/>
    </row>
    <row r="545" spans="7:7" x14ac:dyDescent="0.25">
      <c r="G545" s="19"/>
    </row>
    <row r="546" spans="7:7" x14ac:dyDescent="0.25">
      <c r="G546" s="19"/>
    </row>
    <row r="547" spans="7:7" x14ac:dyDescent="0.25">
      <c r="G547" s="19"/>
    </row>
    <row r="548" spans="7:7" x14ac:dyDescent="0.25">
      <c r="G548" s="19"/>
    </row>
    <row r="549" spans="7:7" x14ac:dyDescent="0.25">
      <c r="G549" s="19"/>
    </row>
    <row r="550" spans="7:7" x14ac:dyDescent="0.25">
      <c r="G550" s="19"/>
    </row>
    <row r="551" spans="7:7" x14ac:dyDescent="0.25">
      <c r="G551" s="19"/>
    </row>
    <row r="552" spans="7:7" x14ac:dyDescent="0.25">
      <c r="G552" s="19"/>
    </row>
    <row r="553" spans="7:7" x14ac:dyDescent="0.25">
      <c r="G553" s="19"/>
    </row>
    <row r="554" spans="7:7" x14ac:dyDescent="0.25">
      <c r="G554" s="19"/>
    </row>
    <row r="555" spans="7:7" x14ac:dyDescent="0.25">
      <c r="G555" s="19"/>
    </row>
    <row r="556" spans="7:7" x14ac:dyDescent="0.25">
      <c r="G556" s="19"/>
    </row>
    <row r="557" spans="7:7" x14ac:dyDescent="0.25">
      <c r="G557" s="19"/>
    </row>
    <row r="558" spans="7:7" x14ac:dyDescent="0.25">
      <c r="G558" s="19"/>
    </row>
    <row r="559" spans="7:7" x14ac:dyDescent="0.25">
      <c r="G559" s="19"/>
    </row>
    <row r="560" spans="7:7" x14ac:dyDescent="0.25">
      <c r="G560" s="19"/>
    </row>
    <row r="561" spans="7:7" x14ac:dyDescent="0.25">
      <c r="G561" s="19"/>
    </row>
    <row r="562" spans="7:7" x14ac:dyDescent="0.25">
      <c r="G562" s="19"/>
    </row>
    <row r="563" spans="7:7" x14ac:dyDescent="0.25">
      <c r="G563" s="19"/>
    </row>
    <row r="564" spans="7:7" x14ac:dyDescent="0.25">
      <c r="G564" s="19"/>
    </row>
    <row r="565" spans="7:7" x14ac:dyDescent="0.25">
      <c r="G565" s="19"/>
    </row>
    <row r="566" spans="7:7" x14ac:dyDescent="0.25">
      <c r="G566" s="19"/>
    </row>
    <row r="567" spans="7:7" x14ac:dyDescent="0.25">
      <c r="G567" s="19"/>
    </row>
    <row r="568" spans="7:7" x14ac:dyDescent="0.25">
      <c r="G568" s="19"/>
    </row>
    <row r="569" spans="7:7" x14ac:dyDescent="0.25">
      <c r="G569" s="19"/>
    </row>
    <row r="570" spans="7:7" x14ac:dyDescent="0.25">
      <c r="G570" s="19"/>
    </row>
    <row r="571" spans="7:7" x14ac:dyDescent="0.25">
      <c r="G571" s="19"/>
    </row>
    <row r="572" spans="7:7" x14ac:dyDescent="0.25">
      <c r="G572" s="19"/>
    </row>
    <row r="573" spans="7:7" x14ac:dyDescent="0.25">
      <c r="G573" s="19"/>
    </row>
    <row r="574" spans="7:7" x14ac:dyDescent="0.25">
      <c r="G574" s="19"/>
    </row>
    <row r="575" spans="7:7" x14ac:dyDescent="0.25">
      <c r="G575" s="19"/>
    </row>
    <row r="576" spans="7:7" x14ac:dyDescent="0.25">
      <c r="G576" s="19"/>
    </row>
    <row r="577" spans="7:7" x14ac:dyDescent="0.25">
      <c r="G577" s="19"/>
    </row>
    <row r="578" spans="7:7" x14ac:dyDescent="0.25">
      <c r="G578" s="19"/>
    </row>
    <row r="579" spans="7:7" x14ac:dyDescent="0.25">
      <c r="G579" s="19"/>
    </row>
    <row r="580" spans="7:7" x14ac:dyDescent="0.25">
      <c r="G580" s="19"/>
    </row>
    <row r="581" spans="7:7" x14ac:dyDescent="0.25">
      <c r="G581" s="19"/>
    </row>
    <row r="582" spans="7:7" x14ac:dyDescent="0.25">
      <c r="G582" s="19"/>
    </row>
    <row r="583" spans="7:7" x14ac:dyDescent="0.25">
      <c r="G583" s="19"/>
    </row>
    <row r="584" spans="7:7" x14ac:dyDescent="0.25">
      <c r="G584" s="19"/>
    </row>
    <row r="585" spans="7:7" x14ac:dyDescent="0.25">
      <c r="G585" s="19"/>
    </row>
    <row r="586" spans="7:7" x14ac:dyDescent="0.25">
      <c r="G586" s="19"/>
    </row>
    <row r="587" spans="7:7" x14ac:dyDescent="0.25">
      <c r="G587" s="19"/>
    </row>
    <row r="588" spans="7:7" x14ac:dyDescent="0.25">
      <c r="G588" s="19"/>
    </row>
    <row r="589" spans="7:7" x14ac:dyDescent="0.25">
      <c r="G589" s="19"/>
    </row>
    <row r="590" spans="7:7" x14ac:dyDescent="0.25">
      <c r="G590" s="19"/>
    </row>
    <row r="591" spans="7:7" x14ac:dyDescent="0.25">
      <c r="G591" s="19"/>
    </row>
    <row r="592" spans="7:7" x14ac:dyDescent="0.25">
      <c r="G592" s="19"/>
    </row>
    <row r="593" spans="7:7" x14ac:dyDescent="0.25">
      <c r="G593" s="19"/>
    </row>
    <row r="594" spans="7:7" x14ac:dyDescent="0.25">
      <c r="G594" s="19"/>
    </row>
    <row r="595" spans="7:7" x14ac:dyDescent="0.25">
      <c r="G595" s="19"/>
    </row>
    <row r="596" spans="7:7" x14ac:dyDescent="0.25">
      <c r="G596" s="19"/>
    </row>
    <row r="597" spans="7:7" x14ac:dyDescent="0.25">
      <c r="G597" s="19"/>
    </row>
    <row r="598" spans="7:7" x14ac:dyDescent="0.25">
      <c r="G598" s="19"/>
    </row>
    <row r="599" spans="7:7" x14ac:dyDescent="0.25">
      <c r="G599" s="19"/>
    </row>
    <row r="600" spans="7:7" x14ac:dyDescent="0.25">
      <c r="G600" s="19"/>
    </row>
    <row r="601" spans="7:7" x14ac:dyDescent="0.25">
      <c r="G601" s="19"/>
    </row>
    <row r="602" spans="7:7" x14ac:dyDescent="0.25">
      <c r="G602" s="19"/>
    </row>
    <row r="603" spans="7:7" x14ac:dyDescent="0.25">
      <c r="G603" s="19"/>
    </row>
    <row r="604" spans="7:7" x14ac:dyDescent="0.25">
      <c r="G604" s="19"/>
    </row>
    <row r="605" spans="7:7" x14ac:dyDescent="0.25">
      <c r="G605" s="19"/>
    </row>
    <row r="606" spans="7:7" x14ac:dyDescent="0.25">
      <c r="G606" s="19"/>
    </row>
    <row r="607" spans="7:7" x14ac:dyDescent="0.25">
      <c r="G607" s="19"/>
    </row>
    <row r="608" spans="7:7" x14ac:dyDescent="0.25">
      <c r="G608" s="19"/>
    </row>
    <row r="609" spans="7:7" x14ac:dyDescent="0.25">
      <c r="G609" s="19"/>
    </row>
    <row r="610" spans="7:7" x14ac:dyDescent="0.25">
      <c r="G610" s="19"/>
    </row>
    <row r="611" spans="7:7" x14ac:dyDescent="0.25">
      <c r="G611" s="19"/>
    </row>
    <row r="612" spans="7:7" x14ac:dyDescent="0.25">
      <c r="G612" s="19"/>
    </row>
    <row r="613" spans="7:7" x14ac:dyDescent="0.25">
      <c r="G613" s="19"/>
    </row>
    <row r="614" spans="7:7" x14ac:dyDescent="0.25">
      <c r="G614" s="19"/>
    </row>
    <row r="615" spans="7:7" x14ac:dyDescent="0.25">
      <c r="G615" s="19"/>
    </row>
    <row r="616" spans="7:7" x14ac:dyDescent="0.25">
      <c r="G616" s="19"/>
    </row>
    <row r="617" spans="7:7" x14ac:dyDescent="0.25">
      <c r="G617" s="19"/>
    </row>
    <row r="618" spans="7:7" x14ac:dyDescent="0.25">
      <c r="G618" s="19"/>
    </row>
    <row r="619" spans="7:7" x14ac:dyDescent="0.25">
      <c r="G619" s="19"/>
    </row>
    <row r="620" spans="7:7" x14ac:dyDescent="0.25">
      <c r="G620" s="19"/>
    </row>
    <row r="621" spans="7:7" x14ac:dyDescent="0.25">
      <c r="G621" s="19"/>
    </row>
    <row r="622" spans="7:7" x14ac:dyDescent="0.25">
      <c r="G622" s="19"/>
    </row>
    <row r="623" spans="7:7" x14ac:dyDescent="0.25">
      <c r="G623" s="19"/>
    </row>
    <row r="624" spans="7:7" x14ac:dyDescent="0.25">
      <c r="G624" s="19"/>
    </row>
    <row r="625" spans="7:7" x14ac:dyDescent="0.25">
      <c r="G625" s="19"/>
    </row>
    <row r="626" spans="7:7" x14ac:dyDescent="0.25">
      <c r="G626" s="19"/>
    </row>
    <row r="627" spans="7:7" x14ac:dyDescent="0.25">
      <c r="G627" s="19"/>
    </row>
    <row r="628" spans="7:7" x14ac:dyDescent="0.25">
      <c r="G628" s="19"/>
    </row>
    <row r="629" spans="7:7" x14ac:dyDescent="0.25">
      <c r="G629" s="19"/>
    </row>
    <row r="630" spans="7:7" x14ac:dyDescent="0.25">
      <c r="G630" s="19"/>
    </row>
    <row r="631" spans="7:7" x14ac:dyDescent="0.25">
      <c r="G631" s="19"/>
    </row>
    <row r="632" spans="7:7" x14ac:dyDescent="0.25">
      <c r="G632" s="19"/>
    </row>
    <row r="633" spans="7:7" x14ac:dyDescent="0.25">
      <c r="G633" s="19"/>
    </row>
    <row r="634" spans="7:7" x14ac:dyDescent="0.25">
      <c r="G634" s="19"/>
    </row>
    <row r="635" spans="7:7" x14ac:dyDescent="0.25">
      <c r="G635" s="19"/>
    </row>
    <row r="636" spans="7:7" x14ac:dyDescent="0.25">
      <c r="G636" s="19"/>
    </row>
    <row r="637" spans="7:7" x14ac:dyDescent="0.25">
      <c r="G637" s="19"/>
    </row>
    <row r="638" spans="7:7" x14ac:dyDescent="0.25">
      <c r="G638" s="19"/>
    </row>
    <row r="639" spans="7:7" x14ac:dyDescent="0.25">
      <c r="G639" s="19"/>
    </row>
    <row r="640" spans="7:7" x14ac:dyDescent="0.25">
      <c r="G640" s="19"/>
    </row>
    <row r="641" spans="7:7" x14ac:dyDescent="0.25">
      <c r="G641" s="19"/>
    </row>
    <row r="642" spans="7:7" x14ac:dyDescent="0.25">
      <c r="G642" s="19"/>
    </row>
    <row r="643" spans="7:7" x14ac:dyDescent="0.25">
      <c r="G643" s="19"/>
    </row>
    <row r="644" spans="7:7" x14ac:dyDescent="0.25">
      <c r="G644" s="19"/>
    </row>
    <row r="645" spans="7:7" x14ac:dyDescent="0.25">
      <c r="G645" s="19"/>
    </row>
    <row r="646" spans="7:7" x14ac:dyDescent="0.25">
      <c r="G646" s="19"/>
    </row>
    <row r="647" spans="7:7" x14ac:dyDescent="0.25">
      <c r="G647" s="19"/>
    </row>
    <row r="648" spans="7:7" x14ac:dyDescent="0.25">
      <c r="G648" s="19"/>
    </row>
    <row r="649" spans="7:7" x14ac:dyDescent="0.25">
      <c r="G649" s="19"/>
    </row>
    <row r="650" spans="7:7" x14ac:dyDescent="0.25">
      <c r="G650" s="19"/>
    </row>
    <row r="651" spans="7:7" x14ac:dyDescent="0.25">
      <c r="G651" s="19"/>
    </row>
    <row r="652" spans="7:7" x14ac:dyDescent="0.25">
      <c r="G652" s="19"/>
    </row>
    <row r="653" spans="7:7" x14ac:dyDescent="0.25">
      <c r="G653" s="19"/>
    </row>
    <row r="654" spans="7:7" x14ac:dyDescent="0.25">
      <c r="G654" s="19"/>
    </row>
    <row r="655" spans="7:7" x14ac:dyDescent="0.25">
      <c r="G655" s="19"/>
    </row>
    <row r="656" spans="7:7" x14ac:dyDescent="0.25">
      <c r="G656" s="19"/>
    </row>
    <row r="657" spans="7:7" x14ac:dyDescent="0.25">
      <c r="G657" s="19"/>
    </row>
    <row r="658" spans="7:7" x14ac:dyDescent="0.25">
      <c r="G658" s="19"/>
    </row>
    <row r="659" spans="7:7" x14ac:dyDescent="0.25">
      <c r="G659" s="19"/>
    </row>
    <row r="660" spans="7:7" x14ac:dyDescent="0.25">
      <c r="G660" s="19"/>
    </row>
    <row r="661" spans="7:7" x14ac:dyDescent="0.25">
      <c r="G661" s="19"/>
    </row>
    <row r="662" spans="7:7" x14ac:dyDescent="0.25">
      <c r="G662" s="19"/>
    </row>
    <row r="663" spans="7:7" x14ac:dyDescent="0.25">
      <c r="G663" s="19"/>
    </row>
    <row r="664" spans="7:7" x14ac:dyDescent="0.25">
      <c r="G664" s="19"/>
    </row>
    <row r="665" spans="7:7" x14ac:dyDescent="0.25">
      <c r="G665" s="19"/>
    </row>
    <row r="666" spans="7:7" x14ac:dyDescent="0.25">
      <c r="G666" s="19"/>
    </row>
    <row r="667" spans="7:7" x14ac:dyDescent="0.25">
      <c r="G667" s="19"/>
    </row>
    <row r="668" spans="7:7" x14ac:dyDescent="0.25">
      <c r="G668" s="19"/>
    </row>
    <row r="669" spans="7:7" x14ac:dyDescent="0.25">
      <c r="G669" s="19"/>
    </row>
    <row r="670" spans="7:7" x14ac:dyDescent="0.25">
      <c r="G670" s="19"/>
    </row>
    <row r="671" spans="7:7" x14ac:dyDescent="0.25">
      <c r="G671" s="19"/>
    </row>
    <row r="672" spans="7:7" x14ac:dyDescent="0.25">
      <c r="G672" s="19"/>
    </row>
    <row r="673" spans="7:7" x14ac:dyDescent="0.25">
      <c r="G673" s="19"/>
    </row>
    <row r="674" spans="7:7" x14ac:dyDescent="0.25">
      <c r="G674" s="19"/>
    </row>
    <row r="675" spans="7:7" x14ac:dyDescent="0.25">
      <c r="G675" s="19"/>
    </row>
    <row r="676" spans="7:7" x14ac:dyDescent="0.25">
      <c r="G676" s="19"/>
    </row>
    <row r="677" spans="7:7" x14ac:dyDescent="0.25">
      <c r="G677" s="19"/>
    </row>
    <row r="678" spans="7:7" x14ac:dyDescent="0.25">
      <c r="G678" s="19"/>
    </row>
    <row r="679" spans="7:7" x14ac:dyDescent="0.25">
      <c r="G679" s="19"/>
    </row>
    <row r="680" spans="7:7" x14ac:dyDescent="0.25">
      <c r="G680" s="19"/>
    </row>
    <row r="681" spans="7:7" x14ac:dyDescent="0.25">
      <c r="G681" s="19"/>
    </row>
    <row r="682" spans="7:7" x14ac:dyDescent="0.25">
      <c r="G682" s="19"/>
    </row>
    <row r="683" spans="7:7" x14ac:dyDescent="0.25">
      <c r="G683" s="19"/>
    </row>
    <row r="684" spans="7:7" x14ac:dyDescent="0.25">
      <c r="G684" s="19"/>
    </row>
    <row r="685" spans="7:7" x14ac:dyDescent="0.25">
      <c r="G685" s="19"/>
    </row>
    <row r="686" spans="7:7" x14ac:dyDescent="0.25">
      <c r="G686" s="19"/>
    </row>
    <row r="687" spans="7:7" x14ac:dyDescent="0.25">
      <c r="G687" s="19"/>
    </row>
    <row r="688" spans="7:7" x14ac:dyDescent="0.25">
      <c r="G688" s="19"/>
    </row>
    <row r="689" spans="7:7" x14ac:dyDescent="0.25">
      <c r="G689" s="19"/>
    </row>
    <row r="690" spans="7:7" x14ac:dyDescent="0.25">
      <c r="G690" s="19"/>
    </row>
    <row r="691" spans="7:7" x14ac:dyDescent="0.25">
      <c r="G691" s="19"/>
    </row>
    <row r="692" spans="7:7" x14ac:dyDescent="0.25">
      <c r="G692" s="19"/>
    </row>
    <row r="693" spans="7:7" x14ac:dyDescent="0.25">
      <c r="G693" s="19"/>
    </row>
    <row r="694" spans="7:7" x14ac:dyDescent="0.25">
      <c r="G694" s="19"/>
    </row>
    <row r="695" spans="7:7" x14ac:dyDescent="0.25">
      <c r="G695" s="19"/>
    </row>
    <row r="696" spans="7:7" x14ac:dyDescent="0.25">
      <c r="G696" s="19"/>
    </row>
    <row r="697" spans="7:7" x14ac:dyDescent="0.25">
      <c r="G697" s="19"/>
    </row>
    <row r="698" spans="7:7" x14ac:dyDescent="0.25">
      <c r="G698" s="19"/>
    </row>
    <row r="699" spans="7:7" x14ac:dyDescent="0.25">
      <c r="G699" s="19"/>
    </row>
    <row r="700" spans="7:7" x14ac:dyDescent="0.25">
      <c r="G700" s="19"/>
    </row>
    <row r="701" spans="7:7" x14ac:dyDescent="0.25">
      <c r="G701" s="19"/>
    </row>
    <row r="702" spans="7:7" x14ac:dyDescent="0.25">
      <c r="G702" s="19"/>
    </row>
    <row r="703" spans="7:7" x14ac:dyDescent="0.25">
      <c r="G703" s="19"/>
    </row>
    <row r="704" spans="7:7" x14ac:dyDescent="0.25">
      <c r="G704" s="19"/>
    </row>
    <row r="705" spans="7:7" x14ac:dyDescent="0.25">
      <c r="G705" s="19"/>
    </row>
    <row r="706" spans="7:7" x14ac:dyDescent="0.25">
      <c r="G706" s="19"/>
    </row>
    <row r="707" spans="7:7" x14ac:dyDescent="0.25">
      <c r="G707" s="19"/>
    </row>
    <row r="708" spans="7:7" x14ac:dyDescent="0.25">
      <c r="G708" s="19"/>
    </row>
    <row r="709" spans="7:7" x14ac:dyDescent="0.25">
      <c r="G709" s="19"/>
    </row>
    <row r="710" spans="7:7" x14ac:dyDescent="0.25">
      <c r="G710" s="19"/>
    </row>
    <row r="711" spans="7:7" x14ac:dyDescent="0.25">
      <c r="G711" s="19"/>
    </row>
    <row r="712" spans="7:7" x14ac:dyDescent="0.25">
      <c r="G712" s="19"/>
    </row>
    <row r="713" spans="7:7" x14ac:dyDescent="0.25">
      <c r="G713" s="19"/>
    </row>
    <row r="714" spans="7:7" x14ac:dyDescent="0.25">
      <c r="G714" s="19"/>
    </row>
    <row r="715" spans="7:7" x14ac:dyDescent="0.25">
      <c r="G715" s="19"/>
    </row>
    <row r="716" spans="7:7" x14ac:dyDescent="0.25">
      <c r="G716" s="19"/>
    </row>
    <row r="717" spans="7:7" x14ac:dyDescent="0.25">
      <c r="G717" s="19"/>
    </row>
    <row r="718" spans="7:7" x14ac:dyDescent="0.25">
      <c r="G718" s="19"/>
    </row>
    <row r="719" spans="7:7" x14ac:dyDescent="0.25">
      <c r="G719" s="19"/>
    </row>
    <row r="720" spans="7:7" x14ac:dyDescent="0.25">
      <c r="G720" s="19"/>
    </row>
    <row r="721" spans="7:7" x14ac:dyDescent="0.25">
      <c r="G721" s="19"/>
    </row>
    <row r="722" spans="7:7" x14ac:dyDescent="0.25">
      <c r="G722" s="19"/>
    </row>
    <row r="723" spans="7:7" x14ac:dyDescent="0.25">
      <c r="G723" s="19"/>
    </row>
    <row r="724" spans="7:7" x14ac:dyDescent="0.25">
      <c r="G724" s="19"/>
    </row>
    <row r="725" spans="7:7" x14ac:dyDescent="0.25">
      <c r="G725" s="19"/>
    </row>
    <row r="726" spans="7:7" x14ac:dyDescent="0.25">
      <c r="G726" s="19"/>
    </row>
    <row r="727" spans="7:7" x14ac:dyDescent="0.25">
      <c r="G727" s="19"/>
    </row>
    <row r="728" spans="7:7" x14ac:dyDescent="0.25">
      <c r="G728" s="19"/>
    </row>
    <row r="729" spans="7:7" x14ac:dyDescent="0.25">
      <c r="G729" s="19"/>
    </row>
    <row r="730" spans="7:7" x14ac:dyDescent="0.25">
      <c r="G730" s="19"/>
    </row>
    <row r="731" spans="7:7" x14ac:dyDescent="0.25">
      <c r="G731" s="19"/>
    </row>
    <row r="732" spans="7:7" x14ac:dyDescent="0.25">
      <c r="G732" s="19"/>
    </row>
    <row r="733" spans="7:7" x14ac:dyDescent="0.25">
      <c r="G733" s="19"/>
    </row>
    <row r="734" spans="7:7" x14ac:dyDescent="0.25">
      <c r="G734" s="19"/>
    </row>
    <row r="735" spans="7:7" x14ac:dyDescent="0.25">
      <c r="G735" s="19"/>
    </row>
    <row r="736" spans="7:7" x14ac:dyDescent="0.25">
      <c r="G736" s="19"/>
    </row>
    <row r="737" spans="7:7" x14ac:dyDescent="0.25">
      <c r="G737" s="19"/>
    </row>
    <row r="738" spans="7:7" x14ac:dyDescent="0.25">
      <c r="G738" s="19"/>
    </row>
    <row r="739" spans="7:7" x14ac:dyDescent="0.25">
      <c r="G739" s="19"/>
    </row>
    <row r="740" spans="7:7" x14ac:dyDescent="0.25">
      <c r="G740" s="19"/>
    </row>
    <row r="741" spans="7:7" x14ac:dyDescent="0.25">
      <c r="G741" s="19"/>
    </row>
    <row r="742" spans="7:7" x14ac:dyDescent="0.25">
      <c r="G742" s="19"/>
    </row>
    <row r="743" spans="7:7" x14ac:dyDescent="0.25">
      <c r="G743" s="19"/>
    </row>
    <row r="744" spans="7:7" x14ac:dyDescent="0.25">
      <c r="G744" s="19"/>
    </row>
    <row r="745" spans="7:7" x14ac:dyDescent="0.25">
      <c r="G745" s="19"/>
    </row>
    <row r="746" spans="7:7" x14ac:dyDescent="0.25">
      <c r="G746" s="19"/>
    </row>
    <row r="747" spans="7:7" x14ac:dyDescent="0.25">
      <c r="G747" s="19"/>
    </row>
    <row r="748" spans="7:7" x14ac:dyDescent="0.25">
      <c r="G748" s="19"/>
    </row>
    <row r="749" spans="7:7" x14ac:dyDescent="0.25">
      <c r="G749" s="19"/>
    </row>
    <row r="750" spans="7:7" x14ac:dyDescent="0.25">
      <c r="G750" s="19"/>
    </row>
    <row r="751" spans="7:7" x14ac:dyDescent="0.25">
      <c r="G751" s="19"/>
    </row>
    <row r="752" spans="7:7" x14ac:dyDescent="0.25">
      <c r="G752" s="19"/>
    </row>
    <row r="753" spans="7:7" x14ac:dyDescent="0.25">
      <c r="G753" s="19"/>
    </row>
    <row r="754" spans="7:7" x14ac:dyDescent="0.25">
      <c r="G754" s="19"/>
    </row>
    <row r="755" spans="7:7" x14ac:dyDescent="0.25">
      <c r="G755" s="19"/>
    </row>
    <row r="756" spans="7:7" x14ac:dyDescent="0.25">
      <c r="G756" s="19"/>
    </row>
    <row r="757" spans="7:7" x14ac:dyDescent="0.25">
      <c r="G757" s="19"/>
    </row>
    <row r="758" spans="7:7" x14ac:dyDescent="0.25">
      <c r="G758" s="19"/>
    </row>
    <row r="759" spans="7:7" x14ac:dyDescent="0.25">
      <c r="G759" s="19"/>
    </row>
    <row r="760" spans="7:7" x14ac:dyDescent="0.25">
      <c r="G760" s="19"/>
    </row>
    <row r="761" spans="7:7" x14ac:dyDescent="0.25">
      <c r="G761" s="19"/>
    </row>
    <row r="762" spans="7:7" x14ac:dyDescent="0.25">
      <c r="G762" s="19"/>
    </row>
    <row r="763" spans="7:7" x14ac:dyDescent="0.25">
      <c r="G763" s="19"/>
    </row>
    <row r="764" spans="7:7" x14ac:dyDescent="0.25">
      <c r="G764" s="19"/>
    </row>
    <row r="765" spans="7:7" x14ac:dyDescent="0.25">
      <c r="G765" s="19"/>
    </row>
    <row r="766" spans="7:7" x14ac:dyDescent="0.25">
      <c r="G766" s="19"/>
    </row>
    <row r="767" spans="7:7" x14ac:dyDescent="0.25">
      <c r="G767" s="19"/>
    </row>
    <row r="768" spans="7:7" x14ac:dyDescent="0.25">
      <c r="G768" s="19"/>
    </row>
    <row r="769" spans="7:7" x14ac:dyDescent="0.25">
      <c r="G769" s="19"/>
    </row>
    <row r="770" spans="7:7" x14ac:dyDescent="0.25">
      <c r="G770" s="19"/>
    </row>
    <row r="771" spans="7:7" x14ac:dyDescent="0.25">
      <c r="G771" s="19"/>
    </row>
    <row r="772" spans="7:7" x14ac:dyDescent="0.25">
      <c r="G772" s="19"/>
    </row>
    <row r="773" spans="7:7" x14ac:dyDescent="0.25">
      <c r="G773" s="19"/>
    </row>
    <row r="774" spans="7:7" x14ac:dyDescent="0.25">
      <c r="G774" s="19"/>
    </row>
    <row r="775" spans="7:7" x14ac:dyDescent="0.25">
      <c r="G775" s="19"/>
    </row>
    <row r="776" spans="7:7" x14ac:dyDescent="0.25">
      <c r="G776" s="19"/>
    </row>
    <row r="777" spans="7:7" x14ac:dyDescent="0.25">
      <c r="G777" s="19"/>
    </row>
    <row r="778" spans="7:7" x14ac:dyDescent="0.25">
      <c r="G778" s="19"/>
    </row>
    <row r="779" spans="7:7" x14ac:dyDescent="0.25">
      <c r="G779" s="19"/>
    </row>
    <row r="780" spans="7:7" x14ac:dyDescent="0.25">
      <c r="G780" s="19"/>
    </row>
    <row r="781" spans="7:7" x14ac:dyDescent="0.25">
      <c r="G781" s="19"/>
    </row>
    <row r="782" spans="7:7" x14ac:dyDescent="0.25">
      <c r="G782" s="19"/>
    </row>
    <row r="783" spans="7:7" x14ac:dyDescent="0.25">
      <c r="G783" s="19"/>
    </row>
    <row r="784" spans="7:7" x14ac:dyDescent="0.25">
      <c r="G784" s="19"/>
    </row>
    <row r="785" spans="7:7" x14ac:dyDescent="0.25">
      <c r="G785" s="19"/>
    </row>
    <row r="786" spans="7:7" x14ac:dyDescent="0.25">
      <c r="G786" s="19"/>
    </row>
    <row r="787" spans="7:7" x14ac:dyDescent="0.25">
      <c r="G787" s="19"/>
    </row>
    <row r="788" spans="7:7" x14ac:dyDescent="0.25">
      <c r="G788" s="19"/>
    </row>
    <row r="789" spans="7:7" x14ac:dyDescent="0.25">
      <c r="G789" s="19"/>
    </row>
    <row r="790" spans="7:7" x14ac:dyDescent="0.25">
      <c r="G790" s="19"/>
    </row>
    <row r="791" spans="7:7" x14ac:dyDescent="0.25">
      <c r="G791" s="19"/>
    </row>
    <row r="792" spans="7:7" x14ac:dyDescent="0.25">
      <c r="G792" s="19"/>
    </row>
    <row r="793" spans="7:7" x14ac:dyDescent="0.25">
      <c r="G793" s="19"/>
    </row>
    <row r="794" spans="7:7" x14ac:dyDescent="0.25">
      <c r="G794" s="19"/>
    </row>
    <row r="795" spans="7:7" x14ac:dyDescent="0.25">
      <c r="G795" s="19"/>
    </row>
    <row r="796" spans="7:7" x14ac:dyDescent="0.25">
      <c r="G796" s="19"/>
    </row>
    <row r="797" spans="7:7" x14ac:dyDescent="0.25">
      <c r="G797" s="19"/>
    </row>
    <row r="798" spans="7:7" x14ac:dyDescent="0.25">
      <c r="G798" s="19"/>
    </row>
    <row r="799" spans="7:7" x14ac:dyDescent="0.25">
      <c r="G799" s="19"/>
    </row>
    <row r="800" spans="7:7" x14ac:dyDescent="0.25">
      <c r="G800" s="19"/>
    </row>
    <row r="801" spans="7:7" x14ac:dyDescent="0.25">
      <c r="G801" s="19"/>
    </row>
    <row r="802" spans="7:7" x14ac:dyDescent="0.25">
      <c r="G802" s="19"/>
    </row>
    <row r="803" spans="7:7" x14ac:dyDescent="0.25">
      <c r="G803" s="19"/>
    </row>
    <row r="804" spans="7:7" x14ac:dyDescent="0.25">
      <c r="G804" s="19"/>
    </row>
    <row r="805" spans="7:7" x14ac:dyDescent="0.25">
      <c r="G805" s="19"/>
    </row>
    <row r="806" spans="7:7" x14ac:dyDescent="0.25">
      <c r="G806" s="19"/>
    </row>
    <row r="807" spans="7:7" x14ac:dyDescent="0.25">
      <c r="G807" s="19"/>
    </row>
    <row r="808" spans="7:7" x14ac:dyDescent="0.25">
      <c r="G808" s="19"/>
    </row>
    <row r="809" spans="7:7" x14ac:dyDescent="0.25">
      <c r="G809" s="19"/>
    </row>
    <row r="810" spans="7:7" x14ac:dyDescent="0.25">
      <c r="G810" s="19"/>
    </row>
    <row r="811" spans="7:7" x14ac:dyDescent="0.25">
      <c r="G811" s="19"/>
    </row>
    <row r="812" spans="7:7" x14ac:dyDescent="0.25">
      <c r="G812" s="19"/>
    </row>
    <row r="813" spans="7:7" x14ac:dyDescent="0.25">
      <c r="G813" s="19"/>
    </row>
    <row r="814" spans="7:7" x14ac:dyDescent="0.25">
      <c r="G814" s="19"/>
    </row>
    <row r="815" spans="7:7" x14ac:dyDescent="0.25">
      <c r="G815" s="19"/>
    </row>
    <row r="816" spans="7:7" x14ac:dyDescent="0.25">
      <c r="G816" s="19"/>
    </row>
    <row r="817" spans="7:7" x14ac:dyDescent="0.25">
      <c r="G817" s="19"/>
    </row>
    <row r="818" spans="7:7" x14ac:dyDescent="0.25">
      <c r="G818" s="19"/>
    </row>
    <row r="819" spans="7:7" x14ac:dyDescent="0.25">
      <c r="G819" s="19"/>
    </row>
    <row r="820" spans="7:7" x14ac:dyDescent="0.25">
      <c r="G820" s="19"/>
    </row>
    <row r="821" spans="7:7" x14ac:dyDescent="0.25">
      <c r="G821" s="19"/>
    </row>
    <row r="822" spans="7:7" x14ac:dyDescent="0.25">
      <c r="G822" s="19"/>
    </row>
    <row r="823" spans="7:7" x14ac:dyDescent="0.25">
      <c r="G823" s="19"/>
    </row>
    <row r="824" spans="7:7" x14ac:dyDescent="0.25">
      <c r="G824" s="19"/>
    </row>
    <row r="825" spans="7:7" x14ac:dyDescent="0.25">
      <c r="G825" s="19"/>
    </row>
    <row r="826" spans="7:7" x14ac:dyDescent="0.25">
      <c r="G826" s="19"/>
    </row>
    <row r="827" spans="7:7" x14ac:dyDescent="0.25">
      <c r="G827" s="19"/>
    </row>
    <row r="828" spans="7:7" x14ac:dyDescent="0.25">
      <c r="G828" s="19"/>
    </row>
    <row r="829" spans="7:7" x14ac:dyDescent="0.25">
      <c r="G829" s="19"/>
    </row>
    <row r="830" spans="7:7" x14ac:dyDescent="0.25">
      <c r="G830" s="19"/>
    </row>
    <row r="831" spans="7:7" x14ac:dyDescent="0.25">
      <c r="G831" s="19"/>
    </row>
    <row r="832" spans="7:7" x14ac:dyDescent="0.25">
      <c r="G832" s="19"/>
    </row>
    <row r="833" spans="7:7" x14ac:dyDescent="0.25">
      <c r="G833" s="19"/>
    </row>
    <row r="834" spans="7:7" x14ac:dyDescent="0.25">
      <c r="G834" s="19"/>
    </row>
    <row r="835" spans="7:7" x14ac:dyDescent="0.25">
      <c r="G835" s="19"/>
    </row>
    <row r="836" spans="7:7" x14ac:dyDescent="0.25">
      <c r="G836" s="19"/>
    </row>
    <row r="837" spans="7:7" x14ac:dyDescent="0.25">
      <c r="G837" s="19"/>
    </row>
    <row r="838" spans="7:7" x14ac:dyDescent="0.25">
      <c r="G838" s="19"/>
    </row>
    <row r="839" spans="7:7" x14ac:dyDescent="0.25">
      <c r="G839" s="19"/>
    </row>
    <row r="840" spans="7:7" x14ac:dyDescent="0.25">
      <c r="G840" s="19"/>
    </row>
    <row r="841" spans="7:7" x14ac:dyDescent="0.25">
      <c r="G841" s="19"/>
    </row>
    <row r="842" spans="7:7" x14ac:dyDescent="0.25">
      <c r="G842" s="19"/>
    </row>
    <row r="843" spans="7:7" x14ac:dyDescent="0.25">
      <c r="G843" s="19"/>
    </row>
    <row r="844" spans="7:7" x14ac:dyDescent="0.25">
      <c r="G844" s="19"/>
    </row>
    <row r="845" spans="7:7" x14ac:dyDescent="0.25">
      <c r="G845" s="19"/>
    </row>
    <row r="846" spans="7:7" x14ac:dyDescent="0.25">
      <c r="G846" s="19"/>
    </row>
    <row r="847" spans="7:7" x14ac:dyDescent="0.25">
      <c r="G847" s="19"/>
    </row>
    <row r="848" spans="7:7" x14ac:dyDescent="0.25">
      <c r="G848" s="19"/>
    </row>
  </sheetData>
  <mergeCells count="3">
    <mergeCell ref="D3:F3"/>
    <mergeCell ref="B1:G1"/>
    <mergeCell ref="B107:F108"/>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Schéma 1 </vt:lpstr>
      <vt:lpstr>Tableau 1</vt:lpstr>
      <vt:lpstr>Tableau 2 </vt:lpstr>
      <vt:lpstr>Tableau 3</vt:lpstr>
      <vt:lpstr>Tableau 4</vt:lpstr>
      <vt:lpstr>Tableau 5</vt:lpstr>
      <vt:lpstr>Graphique 1</vt:lpstr>
      <vt:lpstr>Carte 1</vt:lpstr>
      <vt:lpstr>'Tableau 1'!Zone_d_impression</vt:lpstr>
      <vt:lpstr>'Tableau 2 '!Zone_d_impression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2011-01-12T17:17:22Z</cp:lastPrinted>
  <dcterms:created xsi:type="dcterms:W3CDTF">2009-09-14T12:18:30Z</dcterms:created>
  <dcterms:modified xsi:type="dcterms:W3CDTF">2020-09-20T15:15:10Z</dcterms:modified>
</cp:coreProperties>
</file>