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Users/thomasbreton/Dropbox (NDBD)/2 - Production/DREES - Établissement de santé/V3/Dossier ES_2018_V3-050518/Fichiers excel V3/"/>
    </mc:Choice>
  </mc:AlternateContent>
  <bookViews>
    <workbookView xWindow="4620" yWindow="460" windowWidth="28980" windowHeight="19240" tabRatio="865"/>
  </bookViews>
  <sheets>
    <sheet name="ES2018_Fiche 19_Tableau 1" sheetId="16" r:id="rId1"/>
    <sheet name="ES2018_Fiche 19_Graphique 1" sheetId="17" r:id="rId2"/>
    <sheet name="ES2018_Fiche 19_carte 1" sheetId="13" r:id="rId3"/>
    <sheet name="ES2018_Fiche 19_carte2" sheetId="14" r:id="rId4"/>
  </sheets>
  <definedNames>
    <definedName name="_AMO_SingleObject_418285372_ROM_F0.SEC2.Freq_1.SEC1.SEC1.BDY.Table_dp_Fréquences_à_un_critère_de_classification" localSheetId="1" hidden="1">#REF!</definedName>
    <definedName name="_AMO_SingleObject_418285372_ROM_F0.SEC2.Freq_1.SEC1.SEC1.BDY.Table_dp_Fréquences_à_un_critère_de_classification" hidden="1">#REF!</definedName>
    <definedName name="_AMO_SingleObject_418285372_ROM_F0.SEC2.Freq_1.SEC1.SEC1.HDR.TXT1" localSheetId="1" hidden="1">#REF!</definedName>
    <definedName name="_AMO_SingleObject_418285372_ROM_F0.SEC2.Freq_1.SEC1.SEC1.HDR.TXT1" hidden="1">#REF!</definedName>
    <definedName name="_AMO_SingleObject_99524453_ROM_F0.SEC2.Freq_1.SEC1.SEC1.BDY.Table_dp_3c_Fréquences_à_un_critère_de_classification" localSheetId="1" hidden="1">#REF!</definedName>
    <definedName name="_AMO_SingleObject_99524453_ROM_F0.SEC2.Freq_1.SEC1.SEC1.BDY.Table_dp_3c_Fréquences_à_un_critère_de_classification" hidden="1">#REF!</definedName>
    <definedName name="_AMO_SingleObject_99524453_ROM_F0.SEC2.Freq_1.SEC1.SEC1.HDR.TXT1" hidden="1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6" l="1"/>
  <c r="E13" i="16"/>
  <c r="D13" i="16"/>
  <c r="E10" i="16"/>
  <c r="D10" i="16"/>
  <c r="C8" i="16"/>
  <c r="C10" i="16"/>
  <c r="C7" i="16"/>
  <c r="E7" i="16"/>
  <c r="D7" i="16"/>
</calcChain>
</file>

<file path=xl/sharedStrings.xml><?xml version="1.0" encoding="utf-8"?>
<sst xmlns="http://schemas.openxmlformats.org/spreadsheetml/2006/main" count="500" uniqueCount="184">
  <si>
    <t>Guadeloupe</t>
  </si>
  <si>
    <t>Martinique</t>
  </si>
  <si>
    <t>La Réunion</t>
  </si>
  <si>
    <t>Femme</t>
  </si>
  <si>
    <t>Homme</t>
  </si>
  <si>
    <t>Nombre de patients</t>
  </si>
  <si>
    <t>Nombre moyen d'actes</t>
  </si>
  <si>
    <t>Prise en charge ambulatoire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</si>
  <si>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</si>
  <si>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</si>
  <si>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</si>
  <si>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</si>
  <si>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</si>
  <si>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</si>
  <si>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</si>
  <si>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</si>
  <si>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</si>
  <si>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</si>
  <si>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</si>
  <si>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</si>
  <si>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</si>
  <si>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</si>
  <si>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</si>
  <si>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</si>
  <si>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</si>
  <si>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</si>
  <si>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</si>
  <si>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</si>
  <si>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</si>
  <si>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</si>
  <si>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</si>
  <si>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</si>
  <si>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</si>
  <si>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</si>
  <si>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</si>
  <si>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</si>
  <si>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</si>
  <si>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</si>
  <si>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</si>
  <si>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</si>
  <si>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</si>
  <si>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</si>
  <si>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</si>
  <si>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</si>
  <si>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</si>
  <si>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</si>
  <si>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2A</t>
  </si>
  <si>
    <t>Corse-du-Sud</t>
  </si>
  <si>
    <t>2B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</si>
  <si>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</si>
  <si>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</si>
  <si>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</si>
  <si>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</si>
  <si>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</si>
  <si>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</si>
  <si>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</si>
  <si>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Indre-et-Loire</t>
  </si>
  <si>
    <t>Indre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</si>
  <si>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</si>
  <si>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</si>
  <si>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</si>
  <si>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</si>
  <si>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</si>
  <si>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</si>
  <si>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</si>
  <si>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</si>
  <si>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</si>
  <si>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</si>
  <si>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</si>
  <si>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</si>
  <si>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</si>
  <si>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</si>
  <si>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</si>
  <si>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</si>
  <si>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</si>
  <si>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</si>
  <si>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</si>
  <si>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</si>
  <si>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</si>
  <si>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</si>
  <si>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</si>
  <si>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</si>
  <si>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</si>
  <si>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</si>
  <si>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</si>
  <si>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</si>
  <si>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</si>
  <si>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</si>
  <si>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</si>
  <si>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</si>
  <si>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</si>
  <si>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</si>
  <si>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</si>
  <si>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</si>
  <si>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</si>
  <si>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</si>
  <si>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</si>
  <si>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</si>
  <si>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</si>
  <si>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</si>
  <si>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</si>
  <si>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</si>
  <si>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</si>
  <si>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</si>
  <si>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</si>
  <si>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</si>
  <si>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</si>
  <si>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</si>
  <si>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</si>
  <si>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</si>
  <si>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</si>
  <si>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</si>
  <si>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</si>
  <si>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</si>
  <si>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</si>
  <si>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</si>
  <si>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Ambulatoire</t>
  </si>
  <si>
    <t>Hospitalisation</t>
  </si>
  <si>
    <t>F00-F09</t>
  </si>
  <si>
    <t>F10-F19</t>
  </si>
  <si>
    <t>F20-F29</t>
  </si>
  <si>
    <t>F30-F39</t>
  </si>
  <si>
    <t>F40-F48</t>
  </si>
  <si>
    <t>Z00-Z99</t>
  </si>
  <si>
    <t>Nombre d'actes ambulatoires</t>
  </si>
  <si>
    <t>Nombre de journées d'hospitalisation</t>
  </si>
  <si>
    <t>Diagnostics somatiques</t>
  </si>
  <si>
    <t>Non renseigné</t>
  </si>
  <si>
    <t xml:space="preserve">Autres troubles psychiatriques </t>
  </si>
  <si>
    <t>Guyane</t>
  </si>
  <si>
    <t>Non réponse</t>
  </si>
  <si>
    <t>Nouvelle région</t>
  </si>
  <si>
    <t>Normandie</t>
  </si>
  <si>
    <t>Bretagne</t>
  </si>
  <si>
    <t>Corse</t>
  </si>
  <si>
    <t>non exploitable</t>
  </si>
  <si>
    <t>Troubles mentaux organiques, y compris les troubles symptomatiques</t>
  </si>
  <si>
    <t>Schizophrénie, troubles schizotypiques et troubles délirants</t>
  </si>
  <si>
    <t>Troubles de l’humeur</t>
  </si>
  <si>
    <t>Troubles névrotiques, troubles liés à des facteurs de stress et troubles somatoformes</t>
  </si>
  <si>
    <t>Facteurs influant sur l'état de santé</t>
  </si>
  <si>
    <t>Code département</t>
  </si>
  <si>
    <t>Département</t>
  </si>
  <si>
    <t>Taux pour 100 000</t>
  </si>
  <si>
    <t>Hauts-de-France</t>
  </si>
  <si>
    <t>Occitanie</t>
  </si>
  <si>
    <t>Nouvelle-Aquitaine</t>
  </si>
  <si>
    <t>Île-de-France</t>
  </si>
  <si>
    <t>F50-F99</t>
  </si>
  <si>
    <t>Proportion d'hommes (en %)</t>
  </si>
  <si>
    <t>Part de journées d'hospitalisation partielle (en %)</t>
  </si>
  <si>
    <t>Carte 1 - Nombre de patients pris en charge en hospitalisation à temps complet ou partiel en 2016</t>
  </si>
  <si>
    <t>Carte 2 - Nombre de patients pris en charge en soins ambulatoires en 2016</t>
  </si>
  <si>
    <t>Ensemble des patients</t>
  </si>
  <si>
    <t xml:space="preserve">2. Hors patients pour lesquels la clé de chaînage (numéro anonyme créé à partir du numéro d'assuré social, de la date de naissance et du sexe de chaque patient) contient une erreur. </t>
  </si>
  <si>
    <t xml:space="preserve">3. Le nombre total de patients n'est pas égal à la somme des deux colonnes parce qu'au cours de l'année 2016, 1 716 patients ont changé d'âge et ont bénéficié des deux types de prise en charge en hospitalisation. </t>
  </si>
  <si>
    <t xml:space="preserve">4. Le nombre total de patients n'est pas égal à la somme des deux colonnes  parce qu'au cours de l'année 2016, 9 220 patients ont changé d'âge et ont bénéficié des deux types de prise en charge en ambulatoire. </t>
  </si>
  <si>
    <t>Durée moyenne d'hospitalisation des patients (journées/an)</t>
  </si>
  <si>
    <t>2 055 739⁴</t>
  </si>
  <si>
    <t>417 680³</t>
  </si>
  <si>
    <t>Mayotte</t>
  </si>
  <si>
    <t>En %</t>
  </si>
  <si>
    <t>Graphique 1 - Répartition des diagnostics principaux par nature de prise en charge et par sexe en 2016</t>
  </si>
  <si>
    <t>Troubles mentaux et du comportement liés à l'utilisation de substances psychoactives</t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</si>
  <si>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ATIH, RIM-P 2016, traitements DREES.</t>
    </r>
  </si>
  <si>
    <t>Tableau 1 - Caractéristiques des patients suivis en établissement psychiatrique en 2016</t>
  </si>
  <si>
    <t>Auvergne-Rhône-Alpes</t>
  </si>
  <si>
    <t>Grand-Est</t>
  </si>
  <si>
    <t>Centre-Val de Loire</t>
  </si>
  <si>
    <t>Bourgogne-Franche-Comté</t>
  </si>
  <si>
    <t>Pays de la Loire</t>
  </si>
  <si>
    <t>Provence-Alpes-Côte d'Azur</t>
  </si>
  <si>
    <r>
      <t xml:space="preserve">1. Dans le RIM-P, les prises en charge sont classées selon l'âge </t>
    </r>
    <r>
      <rPr>
        <sz val="8"/>
        <rFont val="Arial"/>
        <family val="2"/>
      </rPr>
      <t xml:space="preserve">des patients </t>
    </r>
    <r>
      <rPr>
        <sz val="8"/>
        <color theme="1"/>
        <rFont val="Arial"/>
        <family val="2"/>
      </rPr>
      <t>et non en fonction de la spécialisation du service (psychiatrie générale, psychiatrie infanto-juvénile).</t>
    </r>
  </si>
  <si>
    <t>Part d'actes réalisés en centres médico-psychologiques (en %)</t>
  </si>
  <si>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ATIH, RIM-P 2016, traitements DREES ; Insee, estimation de la population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2016.</t>
    </r>
  </si>
  <si>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ATIH, RIM-P 2016, traitements DREES.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</si>
  <si>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(y compris Saint-Martin et Saint-Barthélemy, hors Mayotte), y compris le SSA.</t>
    </r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</si>
  <si>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France métropolitaine et DROM (y compris Saint-Martin et Saint-Barthélemy, hors Mayotte), y compris le SSA.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</si>
  <si>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(y compris Saint-Martin et Saint-Barthélemy, hors Mayotte et Guyane), y compris le SSA.</t>
    </r>
  </si>
  <si>
    <r>
      <t>Psychiatrie pour enfants et adolescents              (≤ 16 ans)</t>
    </r>
    <r>
      <rPr>
        <b/>
        <vertAlign val="superscript"/>
        <sz val="8"/>
        <color theme="1"/>
        <rFont val="Arial"/>
        <family val="2"/>
      </rPr>
      <t>1</t>
    </r>
  </si>
  <si>
    <r>
      <t>Psychiatrie adulte           (&gt;16 ans)</t>
    </r>
    <r>
      <rPr>
        <b/>
        <vertAlign val="superscript"/>
        <sz val="8"/>
        <color theme="1"/>
        <rFont val="Arial"/>
        <family val="2"/>
      </rPr>
      <t>1</t>
    </r>
  </si>
  <si>
    <r>
      <t>Prise en charge en hospitalisation</t>
    </r>
    <r>
      <rPr>
        <b/>
        <vertAlign val="superscript"/>
        <sz val="8"/>
        <rFont val="Arial"/>
        <family val="2"/>
      </rPr>
      <t>2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</si>
  <si>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Les diagnostics de prise en charge sont codés par les équipes soignantes à partir de la classification internationale des maladies (CIM), 10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révision.</t>
    </r>
  </si>
  <si>
    <t>F00-F09 : troubles mentaux organiques, y compris les troubles symptomatiques ; F10-F19 : troubles mentaux et du comportement liés à l’utilisation de substances psychoactives ; F20-F29 : schizophrénie, troubles schizotypiques et troubles délirants ; F30-F39 : troubles de l’humeur ; F40-F48 : troubles névrotiques, troubles liés à des facteurs de stress et troubles somatoformes ; F50-F59 : syndromes comportementaux associés à des perturbations physiologiques et à des facteurs physiques ; F60-F69 : troubles de la personnalité et du comportement chez l’adulte ; F70-F79 : retard mental ; F80-F89 : troubles du développement psychologique ; F90-F98 : troubles du comportement et troubles émotionnels apparaissant habituellement durant l’enfance et l’adolescence ; F99 : autres troubles mentaux sans précision ; Z00-Z99 : facteurs influant sur l’état de santé.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</si>
</sst>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b/>
      <vertAlign val="superscript"/>
      <sz val="8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</borders>
  <cellStyleXfs count="8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1" applyNumberFormat="0" applyAlignment="0" applyProtection="0"/>
    <xf numFmtId="0" fontId="5" fillId="0" borderId="2" applyNumberFormat="0" applyFill="0" applyAlignment="0" applyProtection="0"/>
    <xf numFmtId="0" fontId="1" fillId="27" borderId="3" applyNumberFormat="0" applyFont="0" applyAlignment="0" applyProtection="0"/>
    <xf numFmtId="0" fontId="6" fillId="28" borderId="1" applyNumberFormat="0" applyAlignment="0" applyProtection="0"/>
    <xf numFmtId="0" fontId="7" fillId="2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26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32" borderId="9" applyNumberFormat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1" fillId="38" borderId="1" applyNumberFormat="0" applyAlignment="0" applyProtection="0"/>
    <xf numFmtId="0" fontId="22" fillId="0" borderId="10" applyNumberFormat="0" applyFill="0" applyAlignment="0" applyProtection="0"/>
    <xf numFmtId="0" fontId="20" fillId="27" borderId="3" applyNumberFormat="0" applyFont="0" applyAlignment="0" applyProtection="0"/>
    <xf numFmtId="0" fontId="6" fillId="38" borderId="1" applyNumberFormat="0" applyAlignment="0" applyProtection="0"/>
    <xf numFmtId="0" fontId="7" fillId="35" borderId="0" applyNumberFormat="0" applyBorder="0" applyAlignment="0" applyProtection="0"/>
    <xf numFmtId="0" fontId="23" fillId="30" borderId="0" applyNumberFormat="0" applyBorder="0" applyAlignment="0" applyProtection="0"/>
    <xf numFmtId="0" fontId="11" fillId="36" borderId="0" applyNumberFormat="0" applyBorder="0" applyAlignment="0" applyProtection="0"/>
    <xf numFmtId="0" fontId="12" fillId="38" borderId="4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26" fillId="0" borderId="13" applyNumberFormat="0" applyFill="0" applyAlignment="0" applyProtection="0"/>
    <xf numFmtId="9" fontId="20" fillId="0" borderId="0" applyFont="0" applyFill="0" applyBorder="0" applyAlignment="0" applyProtection="0"/>
  </cellStyleXfs>
  <cellXfs count="71">
    <xf numFmtId="0" fontId="0" fillId="0" borderId="0" xfId="0"/>
    <xf numFmtId="0" fontId="28" fillId="33" borderId="0" xfId="0" applyFont="1" applyFill="1" applyBorder="1"/>
    <xf numFmtId="0" fontId="30" fillId="33" borderId="0" xfId="0" applyFont="1" applyFill="1" applyBorder="1" applyAlignment="1">
      <alignment horizontal="left" vertical="center"/>
    </xf>
    <xf numFmtId="0" fontId="28" fillId="33" borderId="0" xfId="0" applyFont="1" applyFill="1" applyBorder="1" applyAlignment="1">
      <alignment horizontal="left"/>
    </xf>
    <xf numFmtId="0" fontId="28" fillId="33" borderId="0" xfId="0" applyFont="1" applyFill="1" applyBorder="1" applyAlignment="1">
      <alignment horizontal="center"/>
    </xf>
    <xf numFmtId="0" fontId="30" fillId="33" borderId="0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/>
    </xf>
    <xf numFmtId="0" fontId="29" fillId="33" borderId="0" xfId="0" applyFont="1" applyFill="1" applyBorder="1" applyAlignment="1">
      <alignment horizontal="left"/>
    </xf>
    <xf numFmtId="0" fontId="29" fillId="33" borderId="0" xfId="0" applyFont="1" applyFill="1" applyBorder="1" applyAlignment="1">
      <alignment horizontal="center"/>
    </xf>
    <xf numFmtId="0" fontId="28" fillId="33" borderId="0" xfId="0" applyFont="1" applyFill="1"/>
    <xf numFmtId="0" fontId="31" fillId="33" borderId="0" xfId="0" applyFont="1" applyFill="1" applyBorder="1" applyAlignment="1">
      <alignment horizontal="center" vertical="top" wrapText="1"/>
    </xf>
    <xf numFmtId="0" fontId="29" fillId="33" borderId="0" xfId="0" applyFont="1" applyFill="1" applyBorder="1" applyAlignment="1">
      <alignment horizontal="right"/>
    </xf>
    <xf numFmtId="0" fontId="29" fillId="33" borderId="18" xfId="0" applyFont="1" applyFill="1" applyBorder="1" applyAlignment="1"/>
    <xf numFmtId="0" fontId="29" fillId="33" borderId="19" xfId="0" applyFont="1" applyFill="1" applyBorder="1" applyAlignment="1"/>
    <xf numFmtId="0" fontId="29" fillId="33" borderId="20" xfId="0" applyFont="1" applyFill="1" applyBorder="1" applyAlignment="1"/>
    <xf numFmtId="0" fontId="31" fillId="33" borderId="18" xfId="0" applyFont="1" applyFill="1" applyBorder="1" applyAlignment="1">
      <alignment horizontal="left" wrapText="1"/>
    </xf>
    <xf numFmtId="0" fontId="31" fillId="33" borderId="19" xfId="0" applyFont="1" applyFill="1" applyBorder="1" applyAlignment="1">
      <alignment horizontal="left" wrapText="1"/>
    </xf>
    <xf numFmtId="0" fontId="31" fillId="33" borderId="20" xfId="0" applyFont="1" applyFill="1" applyBorder="1" applyAlignment="1">
      <alignment horizontal="left" wrapText="1"/>
    </xf>
    <xf numFmtId="0" fontId="31" fillId="33" borderId="16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center" vertical="center"/>
    </xf>
    <xf numFmtId="0" fontId="28" fillId="33" borderId="16" xfId="0" quotePrefix="1" applyFont="1" applyFill="1" applyBorder="1" applyAlignment="1">
      <alignment horizontal="center"/>
    </xf>
    <xf numFmtId="0" fontId="28" fillId="33" borderId="16" xfId="0" applyFont="1" applyFill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29" fillId="0" borderId="16" xfId="0" applyFont="1" applyFill="1" applyBorder="1" applyAlignment="1">
      <alignment horizontal="left"/>
    </xf>
    <xf numFmtId="0" fontId="28" fillId="33" borderId="16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left"/>
    </xf>
    <xf numFmtId="3" fontId="28" fillId="0" borderId="16" xfId="0" applyNumberFormat="1" applyFont="1" applyBorder="1" applyAlignment="1">
      <alignment horizontal="left"/>
    </xf>
    <xf numFmtId="3" fontId="28" fillId="0" borderId="16" xfId="0" applyNumberFormat="1" applyFont="1" applyFill="1" applyBorder="1" applyAlignment="1">
      <alignment horizontal="left"/>
    </xf>
    <xf numFmtId="3" fontId="29" fillId="0" borderId="16" xfId="0" applyNumberFormat="1" applyFont="1" applyBorder="1" applyAlignment="1">
      <alignment horizontal="left"/>
    </xf>
    <xf numFmtId="2" fontId="28" fillId="33" borderId="0" xfId="0" applyNumberFormat="1" applyFont="1" applyFill="1"/>
    <xf numFmtId="164" fontId="29" fillId="33" borderId="21" xfId="44" applyNumberFormat="1" applyFont="1" applyFill="1" applyBorder="1"/>
    <xf numFmtId="164" fontId="29" fillId="33" borderId="22" xfId="44" applyNumberFormat="1" applyFont="1" applyFill="1" applyBorder="1"/>
    <xf numFmtId="164" fontId="29" fillId="33" borderId="23" xfId="44" applyNumberFormat="1" applyFont="1" applyFill="1" applyBorder="1"/>
    <xf numFmtId="0" fontId="31" fillId="33" borderId="16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/>
    </xf>
    <xf numFmtId="0" fontId="29" fillId="33" borderId="27" xfId="0" applyFont="1" applyFill="1" applyBorder="1" applyAlignment="1">
      <alignment wrapText="1"/>
    </xf>
    <xf numFmtId="0" fontId="27" fillId="33" borderId="0" xfId="0" applyFont="1" applyFill="1"/>
    <xf numFmtId="0" fontId="28" fillId="33" borderId="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/>
    </xf>
    <xf numFmtId="0" fontId="28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center"/>
    </xf>
    <xf numFmtId="0" fontId="28" fillId="33" borderId="21" xfId="0" applyFont="1" applyFill="1" applyBorder="1" applyAlignment="1">
      <alignment horizontal="center" vertical="center"/>
    </xf>
    <xf numFmtId="0" fontId="28" fillId="33" borderId="24" xfId="0" applyFont="1" applyFill="1" applyBorder="1" applyAlignment="1">
      <alignment horizontal="center" vertical="center"/>
    </xf>
    <xf numFmtId="3" fontId="28" fillId="33" borderId="0" xfId="0" applyNumberFormat="1" applyFont="1" applyFill="1"/>
    <xf numFmtId="0" fontId="28" fillId="33" borderId="22" xfId="0" applyFont="1" applyFill="1" applyBorder="1" applyAlignment="1">
      <alignment horizontal="center" vertical="center"/>
    </xf>
    <xf numFmtId="3" fontId="28" fillId="33" borderId="22" xfId="0" applyNumberFormat="1" applyFont="1" applyFill="1" applyBorder="1" applyAlignment="1">
      <alignment horizontal="center" vertical="center"/>
    </xf>
    <xf numFmtId="3" fontId="28" fillId="33" borderId="26" xfId="0" applyNumberFormat="1" applyFont="1" applyFill="1" applyBorder="1" applyAlignment="1">
      <alignment horizontal="center" vertical="center"/>
    </xf>
    <xf numFmtId="10" fontId="29" fillId="33" borderId="22" xfId="0" applyNumberFormat="1" applyFont="1" applyFill="1" applyBorder="1" applyAlignment="1">
      <alignment horizontal="center" vertical="center"/>
    </xf>
    <xf numFmtId="9" fontId="28" fillId="33" borderId="22" xfId="44" applyFont="1" applyFill="1" applyBorder="1" applyAlignment="1">
      <alignment horizontal="center" vertical="center"/>
    </xf>
    <xf numFmtId="9" fontId="29" fillId="33" borderId="26" xfId="0" applyNumberFormat="1" applyFont="1" applyFill="1" applyBorder="1" applyAlignment="1">
      <alignment horizontal="center" vertical="center"/>
    </xf>
    <xf numFmtId="3" fontId="29" fillId="33" borderId="22" xfId="0" applyNumberFormat="1" applyFont="1" applyFill="1" applyBorder="1" applyAlignment="1">
      <alignment horizontal="center" vertical="center"/>
    </xf>
    <xf numFmtId="9" fontId="28" fillId="33" borderId="22" xfId="0" applyNumberFormat="1" applyFont="1" applyFill="1" applyBorder="1" applyAlignment="1">
      <alignment horizontal="center" vertical="center"/>
    </xf>
    <xf numFmtId="9" fontId="28" fillId="33" borderId="26" xfId="0" applyNumberFormat="1" applyFont="1" applyFill="1" applyBorder="1" applyAlignment="1">
      <alignment horizontal="center" vertical="center"/>
    </xf>
    <xf numFmtId="0" fontId="28" fillId="33" borderId="23" xfId="0" applyFont="1" applyFill="1" applyBorder="1" applyAlignment="1">
      <alignment horizontal="center" vertical="center"/>
    </xf>
    <xf numFmtId="164" fontId="29" fillId="33" borderId="23" xfId="0" applyNumberFormat="1" applyFont="1" applyFill="1" applyBorder="1" applyAlignment="1">
      <alignment horizontal="center" vertical="center"/>
    </xf>
    <xf numFmtId="164" fontId="29" fillId="33" borderId="25" xfId="0" applyNumberFormat="1" applyFont="1" applyFill="1" applyBorder="1" applyAlignment="1">
      <alignment horizontal="center" vertical="center"/>
    </xf>
    <xf numFmtId="9" fontId="29" fillId="33" borderId="22" xfId="0" applyNumberFormat="1" applyFont="1" applyFill="1" applyBorder="1" applyAlignment="1">
      <alignment horizontal="center" vertical="center"/>
    </xf>
    <xf numFmtId="0" fontId="28" fillId="33" borderId="25" xfId="0" applyFont="1" applyFill="1" applyBorder="1" applyAlignment="1">
      <alignment horizontal="center" vertical="center"/>
    </xf>
    <xf numFmtId="0" fontId="29" fillId="33" borderId="0" xfId="0" applyFont="1" applyFill="1"/>
    <xf numFmtId="0" fontId="31" fillId="33" borderId="0" xfId="0" applyFont="1" applyFill="1" applyBorder="1"/>
    <xf numFmtId="9" fontId="28" fillId="33" borderId="0" xfId="0" applyNumberFormat="1" applyFont="1" applyFill="1"/>
    <xf numFmtId="0" fontId="29" fillId="33" borderId="0" xfId="0" applyFont="1" applyFill="1" applyBorder="1"/>
    <xf numFmtId="0" fontId="28" fillId="33" borderId="0" xfId="0" applyFont="1" applyFill="1" applyAlignment="1">
      <alignment vertical="top" wrapText="1"/>
    </xf>
    <xf numFmtId="0" fontId="28" fillId="33" borderId="27" xfId="0" applyFont="1" applyFill="1" applyBorder="1" applyAlignment="1">
      <alignment wrapText="1"/>
    </xf>
    <xf numFmtId="3" fontId="29" fillId="33" borderId="16" xfId="0" applyNumberFormat="1" applyFont="1" applyFill="1" applyBorder="1" applyAlignment="1">
      <alignment horizontal="center"/>
    </xf>
    <xf numFmtId="0" fontId="33" fillId="33" borderId="0" xfId="0" applyFont="1" applyFill="1" applyBorder="1"/>
    <xf numFmtId="3" fontId="31" fillId="33" borderId="0" xfId="0" applyNumberFormat="1" applyFont="1" applyFill="1" applyBorder="1"/>
    <xf numFmtId="0" fontId="29" fillId="33" borderId="16" xfId="0" applyFont="1" applyFill="1" applyBorder="1" applyAlignment="1">
      <alignment horizontal="left"/>
    </xf>
    <xf numFmtId="0" fontId="34" fillId="33" borderId="0" xfId="0" applyFont="1" applyFill="1"/>
  </cellXfs>
  <cellStyles count="81">
    <cellStyle name="20 % - Accent1" xfId="1" builtinId="30" customBuiltin="1"/>
    <cellStyle name="20 % - Accent1 2" xfId="45"/>
    <cellStyle name="20 % - Accent2" xfId="2" builtinId="34" customBuiltin="1"/>
    <cellStyle name="20 % - Accent2 2" xfId="46"/>
    <cellStyle name="20 % - Accent3" xfId="3" builtinId="38" customBuiltin="1"/>
    <cellStyle name="20 % - Accent3 2" xfId="47"/>
    <cellStyle name="20 % - Accent4" xfId="4" builtinId="42" customBuiltin="1"/>
    <cellStyle name="20 % - Accent4 2" xfId="48"/>
    <cellStyle name="20 % - Accent5" xfId="5" builtinId="46" customBuiltin="1"/>
    <cellStyle name="20 % - Accent6" xfId="6" builtinId="50" customBuiltin="1"/>
    <cellStyle name="20 % - Accent6 2" xfId="49"/>
    <cellStyle name="40 % - Accent1" xfId="7" builtinId="31" customBuiltin="1"/>
    <cellStyle name="40 % - Accent1 2" xfId="50"/>
    <cellStyle name="40 % - Accent2" xfId="8" builtinId="35" customBuiltin="1"/>
    <cellStyle name="40 % - Accent3" xfId="9" builtinId="39" customBuiltin="1"/>
    <cellStyle name="40 % - Accent3 2" xfId="51"/>
    <cellStyle name="40 % - Accent4" xfId="10" builtinId="43" customBuiltin="1"/>
    <cellStyle name="40 % - Accent4 2" xfId="52"/>
    <cellStyle name="40 % - Accent5" xfId="11" builtinId="47" customBuiltin="1"/>
    <cellStyle name="40 % - Accent5 2" xfId="53"/>
    <cellStyle name="40 % - Accent6" xfId="12" builtinId="51" customBuiltin="1"/>
    <cellStyle name="40 % - Accent6 2" xfId="54"/>
    <cellStyle name="60 % - Accent1" xfId="13" builtinId="32" customBuiltin="1"/>
    <cellStyle name="60 % - Accent1 2" xfId="55"/>
    <cellStyle name="60 % - Accent2" xfId="14" builtinId="36" customBuiltin="1"/>
    <cellStyle name="60 % - Accent2 2" xfId="56"/>
    <cellStyle name="60 % - Accent3" xfId="15" builtinId="40" customBuiltin="1"/>
    <cellStyle name="60 % - Accent3 2" xfId="57"/>
    <cellStyle name="60 % - Accent4" xfId="16" builtinId="44" customBuiltin="1"/>
    <cellStyle name="60 % - Accent4 2" xfId="58"/>
    <cellStyle name="60 % - Accent5" xfId="17" builtinId="48" customBuiltin="1"/>
    <cellStyle name="60 % - Accent5 2" xfId="59"/>
    <cellStyle name="60 % - Accent6" xfId="18" builtinId="52" customBuiltin="1"/>
    <cellStyle name="60 % - Accent6 2" xfId="60"/>
    <cellStyle name="Accent1" xfId="19" builtinId="29" customBuiltin="1"/>
    <cellStyle name="Accent1 2" xfId="61"/>
    <cellStyle name="Accent2" xfId="20" builtinId="33" customBuiltin="1"/>
    <cellStyle name="Accent2 2" xfId="62"/>
    <cellStyle name="Accent3" xfId="21" builtinId="37" customBuiltin="1"/>
    <cellStyle name="Accent3 2" xfId="63"/>
    <cellStyle name="Accent4" xfId="22" builtinId="41" customBuiltin="1"/>
    <cellStyle name="Accent4 2" xfId="64"/>
    <cellStyle name="Accent5" xfId="23" builtinId="45" customBuiltin="1"/>
    <cellStyle name="Accent6" xfId="24" builtinId="49" customBuiltin="1"/>
    <cellStyle name="Accent6 2" xfId="65"/>
    <cellStyle name="Avertissement" xfId="25" builtinId="11" customBuiltin="1"/>
    <cellStyle name="Calcul" xfId="26" builtinId="22" customBuiltin="1"/>
    <cellStyle name="Calcul 2" xfId="66"/>
    <cellStyle name="Cellule liée" xfId="27" builtinId="24" customBuiltin="1"/>
    <cellStyle name="Cellule liée 2" xfId="67"/>
    <cellStyle name="Commentaire" xfId="28" builtinId="10" customBuiltin="1"/>
    <cellStyle name="Commentaire 2" xfId="68"/>
    <cellStyle name="Entrée" xfId="29" builtinId="20" customBuiltin="1"/>
    <cellStyle name="Entrée 2" xfId="69"/>
    <cellStyle name="Insatisfaisant" xfId="30" builtinId="27" customBuiltin="1"/>
    <cellStyle name="Insatisfaisant 2" xfId="70"/>
    <cellStyle name="Lien hypertexte" xfId="31" builtinId="8" customBuiltin="1"/>
    <cellStyle name="Lien hypertexte visité" xfId="32" builtinId="9" customBuiltin="1"/>
    <cellStyle name="Neutre" xfId="33" builtinId="28" customBuiltin="1"/>
    <cellStyle name="Neutre 2" xfId="71"/>
    <cellStyle name="Normal" xfId="0" builtinId="0"/>
    <cellStyle name="Pourcentage" xfId="44" builtinId="5"/>
    <cellStyle name="Pourcentage 2" xfId="80"/>
    <cellStyle name="Satisfaisant" xfId="34" builtinId="26" customBuiltin="1"/>
    <cellStyle name="Satisfaisant 2" xfId="72"/>
    <cellStyle name="Sortie" xfId="35" builtinId="21" customBuiltin="1"/>
    <cellStyle name="Sortie 2" xfId="73"/>
    <cellStyle name="Texte explicatif" xfId="36" builtinId="53" customBuiltin="1"/>
    <cellStyle name="Titre" xfId="37" builtinId="15" customBuiltin="1"/>
    <cellStyle name="Titre 1" xfId="38" builtinId="16" customBuiltin="1"/>
    <cellStyle name="Titre 1 2" xfId="74"/>
    <cellStyle name="Titre 2" xfId="39"/>
    <cellStyle name="Titre 2 2" xfId="75"/>
    <cellStyle name="Titre 3" xfId="40" builtinId="18" customBuiltin="1"/>
    <cellStyle name="Titre 3 2" xfId="76"/>
    <cellStyle name="Titre 3 2 2" xfId="79"/>
    <cellStyle name="Titre 4" xfId="41" builtinId="19" customBuiltin="1"/>
    <cellStyle name="Titre 4 2" xfId="77"/>
    <cellStyle name="Total" xfId="42" builtinId="25" customBuiltin="1"/>
    <cellStyle name="Total 2" xfId="78"/>
    <cellStyle name="Vérification" xfId="43" builtinId="23" customBuiltin="1"/>
  </cellStyles>
  <dxfs count="0"/>
  <tableStyles count="0" defaultTableStyle="TableStyleMedium2" defaultPivotStyle="PivotStyleLight16"/>
  <colors>
    <mruColors>
      <color rgb="FFE0E0E0"/>
      <color rgb="FFE0E000"/>
      <color rgb="FF00228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tabSelected="1" workbookViewId="0">
      <selection sqref="A1:XFD1048576"/>
    </sheetView>
  </sheetViews>
  <sheetFormatPr baseColWidth="10" defaultRowHeight="11" x14ac:dyDescent="0.15"/>
  <cols>
    <col min="1" max="1" width="4.1640625" style="9" customWidth="1"/>
    <col min="2" max="2" width="55.6640625" style="9" customWidth="1"/>
    <col min="3" max="3" width="21.1640625" style="9" customWidth="1"/>
    <col min="4" max="5" width="21.6640625" style="9" customWidth="1"/>
    <col min="6" max="16384" width="10.83203125" style="9"/>
  </cols>
  <sheetData>
    <row r="1" spans="2:7" x14ac:dyDescent="0.15">
      <c r="B1" s="37" t="s">
        <v>165</v>
      </c>
    </row>
    <row r="3" spans="2:7" x14ac:dyDescent="0.15">
      <c r="B3" s="38"/>
      <c r="C3" s="39"/>
      <c r="D3" s="39"/>
      <c r="E3" s="39"/>
    </row>
    <row r="4" spans="2:7" ht="24" x14ac:dyDescent="0.15">
      <c r="B4" s="40"/>
      <c r="C4" s="19" t="s">
        <v>153</v>
      </c>
      <c r="D4" s="19" t="s">
        <v>179</v>
      </c>
      <c r="E4" s="41" t="s">
        <v>180</v>
      </c>
    </row>
    <row r="5" spans="2:7" ht="13" x14ac:dyDescent="0.15">
      <c r="B5" s="42" t="s">
        <v>181</v>
      </c>
      <c r="C5" s="43"/>
      <c r="D5" s="43"/>
      <c r="E5" s="44"/>
      <c r="G5" s="45"/>
    </row>
    <row r="6" spans="2:7" x14ac:dyDescent="0.15">
      <c r="B6" s="46" t="s">
        <v>5</v>
      </c>
      <c r="C6" s="47" t="s">
        <v>159</v>
      </c>
      <c r="D6" s="47">
        <v>43120</v>
      </c>
      <c r="E6" s="48">
        <v>376276</v>
      </c>
      <c r="F6" s="45"/>
    </row>
    <row r="7" spans="2:7" x14ac:dyDescent="0.15">
      <c r="B7" s="46" t="s">
        <v>149</v>
      </c>
      <c r="C7" s="49">
        <f>(28193+186636)/417680</f>
        <v>0.51433872821298598</v>
      </c>
      <c r="D7" s="50">
        <f>28193/D6</f>
        <v>0.65382653061224494</v>
      </c>
      <c r="E7" s="51">
        <f>186636/E6</f>
        <v>0.49600824926383824</v>
      </c>
    </row>
    <row r="8" spans="2:7" x14ac:dyDescent="0.15">
      <c r="B8" s="46" t="s">
        <v>125</v>
      </c>
      <c r="C8" s="52">
        <f>D8+E8</f>
        <v>24167257</v>
      </c>
      <c r="D8" s="47">
        <v>1741174</v>
      </c>
      <c r="E8" s="48">
        <v>22426083</v>
      </c>
    </row>
    <row r="9" spans="2:7" x14ac:dyDescent="0.15">
      <c r="B9" s="46" t="s">
        <v>150</v>
      </c>
      <c r="C9" s="53">
        <v>0.2</v>
      </c>
      <c r="D9" s="53">
        <v>0.65</v>
      </c>
      <c r="E9" s="54">
        <v>0.17</v>
      </c>
    </row>
    <row r="10" spans="2:7" x14ac:dyDescent="0.15">
      <c r="B10" s="55" t="s">
        <v>157</v>
      </c>
      <c r="C10" s="56">
        <f>C8/417680</f>
        <v>57.860699578624782</v>
      </c>
      <c r="D10" s="56">
        <f>D8/D6</f>
        <v>40.379730983302409</v>
      </c>
      <c r="E10" s="57">
        <f>E8/E6</f>
        <v>59.600088764630222</v>
      </c>
    </row>
    <row r="11" spans="2:7" x14ac:dyDescent="0.15">
      <c r="B11" s="42" t="s">
        <v>7</v>
      </c>
      <c r="C11" s="43"/>
      <c r="D11" s="43"/>
      <c r="E11" s="44"/>
    </row>
    <row r="12" spans="2:7" x14ac:dyDescent="0.15">
      <c r="B12" s="46" t="s">
        <v>5</v>
      </c>
      <c r="C12" s="47" t="s">
        <v>158</v>
      </c>
      <c r="D12" s="47">
        <v>467519</v>
      </c>
      <c r="E12" s="48">
        <v>1597440</v>
      </c>
    </row>
    <row r="13" spans="2:7" x14ac:dyDescent="0.15">
      <c r="B13" s="46" t="s">
        <v>149</v>
      </c>
      <c r="C13" s="58">
        <f>1031856/2055739</f>
        <v>0.50193920531740654</v>
      </c>
      <c r="D13" s="58">
        <f>287246/D12</f>
        <v>0.6144049760544491</v>
      </c>
      <c r="E13" s="51">
        <f>748747/E12</f>
        <v>0.46871682191506409</v>
      </c>
    </row>
    <row r="14" spans="2:7" x14ac:dyDescent="0.15">
      <c r="B14" s="46" t="s">
        <v>124</v>
      </c>
      <c r="C14" s="47">
        <v>21830495</v>
      </c>
      <c r="D14" s="47">
        <v>5511195</v>
      </c>
      <c r="E14" s="48">
        <v>16319300</v>
      </c>
    </row>
    <row r="15" spans="2:7" x14ac:dyDescent="0.15">
      <c r="B15" s="46" t="s">
        <v>173</v>
      </c>
      <c r="C15" s="53">
        <v>0.6</v>
      </c>
      <c r="D15" s="53">
        <v>0.76</v>
      </c>
      <c r="E15" s="54">
        <v>0.55000000000000004</v>
      </c>
    </row>
    <row r="16" spans="2:7" x14ac:dyDescent="0.15">
      <c r="B16" s="55" t="s">
        <v>6</v>
      </c>
      <c r="C16" s="55">
        <v>10.6</v>
      </c>
      <c r="D16" s="55">
        <v>11.8</v>
      </c>
      <c r="E16" s="59">
        <v>10.199999999999999</v>
      </c>
    </row>
    <row r="17" spans="2:5" x14ac:dyDescent="0.15">
      <c r="B17" s="39"/>
      <c r="C17" s="39"/>
      <c r="D17" s="39"/>
      <c r="E17" s="39"/>
    </row>
    <row r="18" spans="2:5" x14ac:dyDescent="0.15">
      <c r="B18" s="9" t="s">
        <v>172</v>
      </c>
    </row>
    <row r="19" spans="2:5" x14ac:dyDescent="0.15">
      <c r="B19" s="9" t="s">
        <v>154</v>
      </c>
    </row>
    <row r="20" spans="2:5" x14ac:dyDescent="0.15">
      <c r="B20" s="9" t="s">
        <v>155</v>
      </c>
    </row>
    <row r="21" spans="2:5" x14ac:dyDescent="0.15">
      <c r="B21" s="9" t="s">
        <v>156</v>
      </c>
    </row>
    <row r="22" spans="2:5" x14ac:dyDescent="0.15">
      <c r="B22" s="9" t="s">
        <v>178</v>
      </c>
    </row>
    <row r="23" spans="2:5" x14ac:dyDescent="0.15">
      <c r="B23" s="60" t="s">
        <v>175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workbookViewId="0">
      <selection sqref="A1:XFD1048576"/>
    </sheetView>
  </sheetViews>
  <sheetFormatPr baseColWidth="10" defaultColWidth="10.83203125" defaultRowHeight="11" x14ac:dyDescent="0.15"/>
  <cols>
    <col min="1" max="1" width="2.6640625" style="9" customWidth="1"/>
    <col min="2" max="2" width="74" style="9" customWidth="1"/>
    <col min="3" max="3" width="26.1640625" style="9" customWidth="1"/>
    <col min="4" max="16384" width="10.83203125" style="9"/>
  </cols>
  <sheetData>
    <row r="1" spans="2:7" ht="15.75" customHeight="1" x14ac:dyDescent="0.15">
      <c r="B1" s="61" t="s">
        <v>162</v>
      </c>
      <c r="D1" s="62"/>
      <c r="E1" s="62"/>
    </row>
    <row r="2" spans="2:7" ht="15.75" customHeight="1" x14ac:dyDescent="0.15">
      <c r="B2" s="61"/>
      <c r="D2" s="62"/>
      <c r="E2" s="62"/>
    </row>
    <row r="3" spans="2:7" x14ac:dyDescent="0.15">
      <c r="C3" s="1"/>
      <c r="D3" s="63"/>
      <c r="E3" s="63"/>
      <c r="G3" s="11" t="s">
        <v>161</v>
      </c>
    </row>
    <row r="4" spans="2:7" x14ac:dyDescent="0.15">
      <c r="C4" s="10"/>
      <c r="D4" s="35" t="s">
        <v>116</v>
      </c>
      <c r="E4" s="35"/>
      <c r="F4" s="35" t="s">
        <v>117</v>
      </c>
      <c r="G4" s="35"/>
    </row>
    <row r="5" spans="2:7" x14ac:dyDescent="0.15">
      <c r="B5" s="1"/>
      <c r="C5" s="10"/>
      <c r="D5" s="18" t="s">
        <v>3</v>
      </c>
      <c r="E5" s="18" t="s">
        <v>4</v>
      </c>
      <c r="F5" s="18" t="s">
        <v>3</v>
      </c>
      <c r="G5" s="18" t="s">
        <v>4</v>
      </c>
    </row>
    <row r="6" spans="2:7" x14ac:dyDescent="0.15">
      <c r="B6" s="12" t="s">
        <v>136</v>
      </c>
      <c r="C6" s="15" t="s">
        <v>118</v>
      </c>
      <c r="D6" s="31">
        <v>1.9</v>
      </c>
      <c r="E6" s="31">
        <v>1.3</v>
      </c>
      <c r="F6" s="31">
        <v>2.4</v>
      </c>
      <c r="G6" s="31">
        <v>2.1</v>
      </c>
    </row>
    <row r="7" spans="2:7" x14ac:dyDescent="0.15">
      <c r="B7" s="13" t="s">
        <v>163</v>
      </c>
      <c r="C7" s="16" t="s">
        <v>119</v>
      </c>
      <c r="D7" s="32">
        <v>3.1</v>
      </c>
      <c r="E7" s="32">
        <v>7.9</v>
      </c>
      <c r="F7" s="32">
        <v>5.8</v>
      </c>
      <c r="G7" s="32">
        <v>13.9</v>
      </c>
    </row>
    <row r="8" spans="2:7" x14ac:dyDescent="0.15">
      <c r="B8" s="13" t="s">
        <v>137</v>
      </c>
      <c r="C8" s="16" t="s">
        <v>120</v>
      </c>
      <c r="D8" s="32">
        <v>8</v>
      </c>
      <c r="E8" s="32">
        <v>12.1</v>
      </c>
      <c r="F8" s="32">
        <v>16.2</v>
      </c>
      <c r="G8" s="32">
        <v>25.3</v>
      </c>
    </row>
    <row r="9" spans="2:7" x14ac:dyDescent="0.15">
      <c r="B9" s="13" t="s">
        <v>138</v>
      </c>
      <c r="C9" s="16" t="s">
        <v>121</v>
      </c>
      <c r="D9" s="32">
        <v>19.7</v>
      </c>
      <c r="E9" s="32">
        <v>10.7</v>
      </c>
      <c r="F9" s="32">
        <v>37.799999999999997</v>
      </c>
      <c r="G9" s="32">
        <v>20.100000000000001</v>
      </c>
    </row>
    <row r="10" spans="2:7" x14ac:dyDescent="0.15">
      <c r="B10" s="13" t="s">
        <v>139</v>
      </c>
      <c r="C10" s="16" t="s">
        <v>122</v>
      </c>
      <c r="D10" s="32">
        <v>20.5</v>
      </c>
      <c r="E10" s="32">
        <v>13.7</v>
      </c>
      <c r="F10" s="32">
        <v>14.4</v>
      </c>
      <c r="G10" s="32">
        <v>9.4</v>
      </c>
    </row>
    <row r="11" spans="2:7" ht="13.5" customHeight="1" x14ac:dyDescent="0.15">
      <c r="B11" s="13" t="s">
        <v>128</v>
      </c>
      <c r="C11" s="16" t="s">
        <v>148</v>
      </c>
      <c r="D11" s="32">
        <v>16.100000000000001</v>
      </c>
      <c r="E11" s="32">
        <v>24.4</v>
      </c>
      <c r="F11" s="32">
        <v>14.8</v>
      </c>
      <c r="G11" s="32">
        <v>19.899999999999999</v>
      </c>
    </row>
    <row r="12" spans="2:7" x14ac:dyDescent="0.15">
      <c r="B12" s="13" t="s">
        <v>140</v>
      </c>
      <c r="C12" s="16" t="s">
        <v>123</v>
      </c>
      <c r="D12" s="32">
        <v>13.7</v>
      </c>
      <c r="E12" s="32">
        <v>14.4</v>
      </c>
      <c r="F12" s="32">
        <v>2.6</v>
      </c>
      <c r="G12" s="32">
        <v>3.1</v>
      </c>
    </row>
    <row r="13" spans="2:7" ht="14.25" customHeight="1" x14ac:dyDescent="0.15">
      <c r="B13" s="13" t="s">
        <v>126</v>
      </c>
      <c r="C13" s="16" t="s">
        <v>126</v>
      </c>
      <c r="D13" s="32">
        <v>3.3</v>
      </c>
      <c r="E13" s="32">
        <v>2.5</v>
      </c>
      <c r="F13" s="32">
        <v>2</v>
      </c>
      <c r="G13" s="32">
        <v>1.7</v>
      </c>
    </row>
    <row r="14" spans="2:7" x14ac:dyDescent="0.15">
      <c r="B14" s="14" t="s">
        <v>127</v>
      </c>
      <c r="C14" s="17" t="s">
        <v>127</v>
      </c>
      <c r="D14" s="33">
        <v>13.7</v>
      </c>
      <c r="E14" s="33">
        <v>13</v>
      </c>
      <c r="F14" s="33">
        <v>4</v>
      </c>
      <c r="G14" s="33">
        <v>4.5</v>
      </c>
    </row>
    <row r="15" spans="2:7" ht="66" customHeight="1" x14ac:dyDescent="0.15">
      <c r="B15" s="36" t="s">
        <v>183</v>
      </c>
      <c r="C15" s="65"/>
      <c r="D15" s="65"/>
      <c r="E15" s="65"/>
      <c r="F15" s="65"/>
      <c r="G15" s="65"/>
    </row>
    <row r="16" spans="2:7" ht="13" x14ac:dyDescent="0.15">
      <c r="B16" s="9" t="s">
        <v>182</v>
      </c>
      <c r="D16" s="30"/>
      <c r="E16" s="30"/>
      <c r="F16" s="30"/>
      <c r="G16" s="30"/>
    </row>
    <row r="17" spans="2:2" x14ac:dyDescent="0.15">
      <c r="B17" s="9" t="s">
        <v>177</v>
      </c>
    </row>
    <row r="18" spans="2:2" x14ac:dyDescent="0.15">
      <c r="B18" s="9" t="s">
        <v>164</v>
      </c>
    </row>
    <row r="21" spans="2:2" x14ac:dyDescent="0.15">
      <c r="B21" s="64"/>
    </row>
    <row r="24" spans="2:2" x14ac:dyDescent="0.15">
      <c r="B24" s="64"/>
    </row>
  </sheetData>
  <mergeCells count="3">
    <mergeCell ref="D4:E4"/>
    <mergeCell ref="F4:G4"/>
    <mergeCell ref="B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8"/>
  <sheetViews>
    <sheetView showGridLines="0" workbookViewId="0">
      <selection sqref="A1:XFD1048576"/>
    </sheetView>
  </sheetViews>
  <sheetFormatPr baseColWidth="10" defaultColWidth="10.83203125" defaultRowHeight="11" x14ac:dyDescent="0.15"/>
  <cols>
    <col min="1" max="1" width="3" style="1" customWidth="1"/>
    <col min="2" max="2" width="13.33203125" style="4" customWidth="1"/>
    <col min="3" max="3" width="22.5" style="3" customWidth="1"/>
    <col min="4" max="4" width="28" style="7" customWidth="1"/>
    <col min="5" max="5" width="19.6640625" style="8" customWidth="1"/>
    <col min="6" max="16384" width="10.83203125" style="1"/>
  </cols>
  <sheetData>
    <row r="1" spans="2:7" x14ac:dyDescent="0.15">
      <c r="B1" s="2" t="s">
        <v>151</v>
      </c>
    </row>
    <row r="2" spans="2:7" x14ac:dyDescent="0.15">
      <c r="B2" s="5"/>
    </row>
    <row r="3" spans="2:7" x14ac:dyDescent="0.15">
      <c r="B3" s="19" t="s">
        <v>141</v>
      </c>
      <c r="C3" s="20" t="s">
        <v>142</v>
      </c>
      <c r="D3" s="34" t="s">
        <v>131</v>
      </c>
      <c r="E3" s="34" t="s">
        <v>143</v>
      </c>
    </row>
    <row r="4" spans="2:7" x14ac:dyDescent="0.15">
      <c r="B4" s="21" t="s">
        <v>8</v>
      </c>
      <c r="C4" s="22" t="s">
        <v>9</v>
      </c>
      <c r="D4" s="22" t="s">
        <v>166</v>
      </c>
      <c r="E4" s="66">
        <v>373</v>
      </c>
      <c r="F4" s="67"/>
      <c r="G4" s="68"/>
    </row>
    <row r="5" spans="2:7" x14ac:dyDescent="0.15">
      <c r="B5" s="21" t="s">
        <v>10</v>
      </c>
      <c r="C5" s="22" t="s">
        <v>11</v>
      </c>
      <c r="D5" s="22" t="s">
        <v>144</v>
      </c>
      <c r="E5" s="66">
        <v>731</v>
      </c>
      <c r="F5" s="67"/>
      <c r="G5" s="68"/>
    </row>
    <row r="6" spans="2:7" x14ac:dyDescent="0.15">
      <c r="B6" s="21" t="s">
        <v>12</v>
      </c>
      <c r="C6" s="22" t="s">
        <v>13</v>
      </c>
      <c r="D6" s="22" t="s">
        <v>166</v>
      </c>
      <c r="E6" s="66">
        <v>805</v>
      </c>
      <c r="F6" s="67"/>
      <c r="G6" s="68"/>
    </row>
    <row r="7" spans="2:7" x14ac:dyDescent="0.15">
      <c r="B7" s="21" t="s">
        <v>14</v>
      </c>
      <c r="C7" s="22" t="s">
        <v>15</v>
      </c>
      <c r="D7" s="22" t="s">
        <v>171</v>
      </c>
      <c r="E7" s="66" t="s">
        <v>135</v>
      </c>
      <c r="F7" s="67"/>
      <c r="G7" s="68"/>
    </row>
    <row r="8" spans="2:7" x14ac:dyDescent="0.15">
      <c r="B8" s="21" t="s">
        <v>16</v>
      </c>
      <c r="C8" s="22" t="s">
        <v>17</v>
      </c>
      <c r="D8" s="22" t="s">
        <v>171</v>
      </c>
      <c r="E8" s="66">
        <v>1082</v>
      </c>
      <c r="F8" s="67"/>
      <c r="G8" s="68"/>
    </row>
    <row r="9" spans="2:7" x14ac:dyDescent="0.15">
      <c r="B9" s="21" t="s">
        <v>18</v>
      </c>
      <c r="C9" s="22" t="s">
        <v>19</v>
      </c>
      <c r="D9" s="22" t="s">
        <v>171</v>
      </c>
      <c r="E9" s="66">
        <v>599</v>
      </c>
      <c r="F9" s="67"/>
      <c r="G9" s="68"/>
    </row>
    <row r="10" spans="2:7" x14ac:dyDescent="0.15">
      <c r="B10" s="21" t="s">
        <v>20</v>
      </c>
      <c r="C10" s="22" t="s">
        <v>21</v>
      </c>
      <c r="D10" s="22" t="s">
        <v>166</v>
      </c>
      <c r="E10" s="66">
        <v>659</v>
      </c>
      <c r="F10" s="67"/>
      <c r="G10" s="68"/>
    </row>
    <row r="11" spans="2:7" x14ac:dyDescent="0.15">
      <c r="B11" s="21" t="s">
        <v>22</v>
      </c>
      <c r="C11" s="22" t="s">
        <v>23</v>
      </c>
      <c r="D11" s="22" t="s">
        <v>167</v>
      </c>
      <c r="E11" s="66">
        <v>717</v>
      </c>
      <c r="F11" s="67"/>
      <c r="G11" s="68"/>
    </row>
    <row r="12" spans="2:7" x14ac:dyDescent="0.15">
      <c r="B12" s="21" t="s">
        <v>24</v>
      </c>
      <c r="C12" s="22" t="s">
        <v>25</v>
      </c>
      <c r="D12" s="22" t="s">
        <v>145</v>
      </c>
      <c r="E12" s="66">
        <v>480</v>
      </c>
      <c r="F12" s="67"/>
      <c r="G12" s="68"/>
    </row>
    <row r="13" spans="2:7" x14ac:dyDescent="0.15">
      <c r="B13" s="21" t="s">
        <v>26</v>
      </c>
      <c r="C13" s="22" t="s">
        <v>27</v>
      </c>
      <c r="D13" s="22" t="s">
        <v>167</v>
      </c>
      <c r="E13" s="66">
        <v>311</v>
      </c>
      <c r="F13" s="67"/>
      <c r="G13" s="68"/>
    </row>
    <row r="14" spans="2:7" x14ac:dyDescent="0.15">
      <c r="B14" s="25">
        <v>11</v>
      </c>
      <c r="C14" s="22" t="s">
        <v>28</v>
      </c>
      <c r="D14" s="22" t="s">
        <v>145</v>
      </c>
      <c r="E14" s="66">
        <v>660</v>
      </c>
      <c r="F14" s="67"/>
      <c r="G14" s="68"/>
    </row>
    <row r="15" spans="2:7" x14ac:dyDescent="0.15">
      <c r="B15" s="25">
        <v>12</v>
      </c>
      <c r="C15" s="22" t="s">
        <v>29</v>
      </c>
      <c r="D15" s="22" t="s">
        <v>145</v>
      </c>
      <c r="E15" s="66">
        <v>947</v>
      </c>
      <c r="F15" s="67"/>
      <c r="G15" s="68"/>
    </row>
    <row r="16" spans="2:7" x14ac:dyDescent="0.15">
      <c r="B16" s="25">
        <v>13</v>
      </c>
      <c r="C16" s="22" t="s">
        <v>30</v>
      </c>
      <c r="D16" s="22" t="s">
        <v>171</v>
      </c>
      <c r="E16" s="66">
        <v>631</v>
      </c>
      <c r="F16" s="67"/>
      <c r="G16" s="68"/>
    </row>
    <row r="17" spans="2:7" x14ac:dyDescent="0.15">
      <c r="B17" s="25">
        <v>14</v>
      </c>
      <c r="C17" s="22" t="s">
        <v>31</v>
      </c>
      <c r="D17" s="22" t="s">
        <v>132</v>
      </c>
      <c r="E17" s="66">
        <v>528</v>
      </c>
      <c r="F17" s="67"/>
      <c r="G17" s="68"/>
    </row>
    <row r="18" spans="2:7" x14ac:dyDescent="0.15">
      <c r="B18" s="25">
        <v>15</v>
      </c>
      <c r="C18" s="22" t="s">
        <v>32</v>
      </c>
      <c r="D18" s="22" t="s">
        <v>166</v>
      </c>
      <c r="E18" s="66">
        <v>772</v>
      </c>
      <c r="F18" s="67"/>
      <c r="G18" s="68"/>
    </row>
    <row r="19" spans="2:7" x14ac:dyDescent="0.15">
      <c r="B19" s="25">
        <v>16</v>
      </c>
      <c r="C19" s="22" t="s">
        <v>33</v>
      </c>
      <c r="D19" s="22" t="s">
        <v>146</v>
      </c>
      <c r="E19" s="66">
        <v>782</v>
      </c>
      <c r="F19" s="67"/>
      <c r="G19" s="68"/>
    </row>
    <row r="20" spans="2:7" x14ac:dyDescent="0.15">
      <c r="B20" s="25">
        <v>17</v>
      </c>
      <c r="C20" s="22" t="s">
        <v>34</v>
      </c>
      <c r="D20" s="22" t="s">
        <v>146</v>
      </c>
      <c r="E20" s="66">
        <v>809</v>
      </c>
      <c r="F20" s="67"/>
      <c r="G20" s="68"/>
    </row>
    <row r="21" spans="2:7" x14ac:dyDescent="0.15">
      <c r="B21" s="25">
        <v>18</v>
      </c>
      <c r="C21" s="22" t="s">
        <v>35</v>
      </c>
      <c r="D21" s="22" t="s">
        <v>168</v>
      </c>
      <c r="E21" s="66">
        <v>778</v>
      </c>
      <c r="F21" s="67"/>
      <c r="G21" s="68"/>
    </row>
    <row r="22" spans="2:7" x14ac:dyDescent="0.15">
      <c r="B22" s="25">
        <v>19</v>
      </c>
      <c r="C22" s="22" t="s">
        <v>36</v>
      </c>
      <c r="D22" s="22" t="s">
        <v>146</v>
      </c>
      <c r="E22" s="66">
        <v>677</v>
      </c>
      <c r="F22" s="67"/>
      <c r="G22" s="68"/>
    </row>
    <row r="23" spans="2:7" x14ac:dyDescent="0.15">
      <c r="B23" s="25">
        <v>21</v>
      </c>
      <c r="C23" s="22" t="s">
        <v>37</v>
      </c>
      <c r="D23" s="22" t="s">
        <v>169</v>
      </c>
      <c r="E23" s="66">
        <v>671</v>
      </c>
      <c r="F23" s="67"/>
      <c r="G23" s="68"/>
    </row>
    <row r="24" spans="2:7" x14ac:dyDescent="0.15">
      <c r="B24" s="25">
        <v>22</v>
      </c>
      <c r="C24" s="22" t="s">
        <v>38</v>
      </c>
      <c r="D24" s="22" t="s">
        <v>133</v>
      </c>
      <c r="E24" s="66">
        <v>985</v>
      </c>
      <c r="F24" s="67"/>
      <c r="G24" s="68"/>
    </row>
    <row r="25" spans="2:7" x14ac:dyDescent="0.15">
      <c r="B25" s="25">
        <v>23</v>
      </c>
      <c r="C25" s="22" t="s">
        <v>39</v>
      </c>
      <c r="D25" s="22" t="s">
        <v>146</v>
      </c>
      <c r="E25" s="66">
        <v>1244</v>
      </c>
      <c r="F25" s="67"/>
      <c r="G25" s="68"/>
    </row>
    <row r="26" spans="2:7" x14ac:dyDescent="0.15">
      <c r="B26" s="25">
        <v>24</v>
      </c>
      <c r="C26" s="22" t="s">
        <v>40</v>
      </c>
      <c r="D26" s="22" t="s">
        <v>146</v>
      </c>
      <c r="E26" s="66">
        <v>699</v>
      </c>
      <c r="F26" s="67"/>
      <c r="G26" s="68"/>
    </row>
    <row r="27" spans="2:7" x14ac:dyDescent="0.15">
      <c r="B27" s="25">
        <v>25</v>
      </c>
      <c r="C27" s="22" t="s">
        <v>41</v>
      </c>
      <c r="D27" s="22" t="s">
        <v>169</v>
      </c>
      <c r="E27" s="66">
        <v>508</v>
      </c>
      <c r="F27" s="67"/>
      <c r="G27" s="68"/>
    </row>
    <row r="28" spans="2:7" x14ac:dyDescent="0.15">
      <c r="B28" s="25">
        <v>26</v>
      </c>
      <c r="C28" s="22" t="s">
        <v>42</v>
      </c>
      <c r="D28" s="22" t="s">
        <v>166</v>
      </c>
      <c r="E28" s="66">
        <v>448</v>
      </c>
      <c r="F28" s="67"/>
      <c r="G28" s="68"/>
    </row>
    <row r="29" spans="2:7" x14ac:dyDescent="0.15">
      <c r="B29" s="25">
        <v>27</v>
      </c>
      <c r="C29" s="22" t="s">
        <v>43</v>
      </c>
      <c r="D29" s="22" t="s">
        <v>132</v>
      </c>
      <c r="E29" s="66">
        <v>569</v>
      </c>
      <c r="F29" s="67"/>
      <c r="G29" s="68"/>
    </row>
    <row r="30" spans="2:7" x14ac:dyDescent="0.15">
      <c r="B30" s="25">
        <v>28</v>
      </c>
      <c r="C30" s="22" t="s">
        <v>44</v>
      </c>
      <c r="D30" s="22" t="s">
        <v>168</v>
      </c>
      <c r="E30" s="66">
        <v>558</v>
      </c>
      <c r="F30" s="67"/>
      <c r="G30" s="68"/>
    </row>
    <row r="31" spans="2:7" x14ac:dyDescent="0.15">
      <c r="B31" s="25">
        <v>29</v>
      </c>
      <c r="C31" s="22" t="s">
        <v>45</v>
      </c>
      <c r="D31" s="22" t="s">
        <v>133</v>
      </c>
      <c r="E31" s="66">
        <v>1105</v>
      </c>
      <c r="F31" s="67"/>
      <c r="G31" s="68"/>
    </row>
    <row r="32" spans="2:7" x14ac:dyDescent="0.15">
      <c r="B32" s="25" t="s">
        <v>46</v>
      </c>
      <c r="C32" s="22" t="s">
        <v>47</v>
      </c>
      <c r="D32" s="69" t="s">
        <v>134</v>
      </c>
      <c r="E32" s="66">
        <v>741</v>
      </c>
      <c r="F32" s="67"/>
      <c r="G32" s="68"/>
    </row>
    <row r="33" spans="2:7" x14ac:dyDescent="0.15">
      <c r="B33" s="25" t="s">
        <v>48</v>
      </c>
      <c r="C33" s="22" t="s">
        <v>49</v>
      </c>
      <c r="D33" s="69" t="s">
        <v>134</v>
      </c>
      <c r="E33" s="66">
        <v>486</v>
      </c>
      <c r="F33" s="67"/>
      <c r="G33" s="68"/>
    </row>
    <row r="34" spans="2:7" x14ac:dyDescent="0.15">
      <c r="B34" s="25">
        <v>30</v>
      </c>
      <c r="C34" s="22" t="s">
        <v>50</v>
      </c>
      <c r="D34" s="22" t="s">
        <v>145</v>
      </c>
      <c r="E34" s="66">
        <v>935</v>
      </c>
      <c r="F34" s="67"/>
      <c r="G34" s="68"/>
    </row>
    <row r="35" spans="2:7" x14ac:dyDescent="0.15">
      <c r="B35" s="25">
        <v>31</v>
      </c>
      <c r="C35" s="22" t="s">
        <v>51</v>
      </c>
      <c r="D35" s="22" t="s">
        <v>145</v>
      </c>
      <c r="E35" s="66">
        <v>809</v>
      </c>
      <c r="F35" s="67"/>
      <c r="G35" s="68"/>
    </row>
    <row r="36" spans="2:7" x14ac:dyDescent="0.15">
      <c r="B36" s="25">
        <v>32</v>
      </c>
      <c r="C36" s="22" t="s">
        <v>52</v>
      </c>
      <c r="D36" s="22" t="s">
        <v>145</v>
      </c>
      <c r="E36" s="66">
        <v>553</v>
      </c>
      <c r="F36" s="67"/>
      <c r="G36" s="68"/>
    </row>
    <row r="37" spans="2:7" x14ac:dyDescent="0.15">
      <c r="B37" s="25">
        <v>33</v>
      </c>
      <c r="C37" s="22" t="s">
        <v>53</v>
      </c>
      <c r="D37" s="22" t="s">
        <v>146</v>
      </c>
      <c r="E37" s="66">
        <v>629</v>
      </c>
      <c r="F37" s="67"/>
      <c r="G37" s="68"/>
    </row>
    <row r="38" spans="2:7" x14ac:dyDescent="0.15">
      <c r="B38" s="25">
        <v>34</v>
      </c>
      <c r="C38" s="22" t="s">
        <v>54</v>
      </c>
      <c r="D38" s="22" t="s">
        <v>145</v>
      </c>
      <c r="E38" s="66">
        <v>822</v>
      </c>
      <c r="F38" s="67"/>
      <c r="G38" s="68"/>
    </row>
    <row r="39" spans="2:7" x14ac:dyDescent="0.15">
      <c r="B39" s="25">
        <v>35</v>
      </c>
      <c r="C39" s="22" t="s">
        <v>55</v>
      </c>
      <c r="D39" s="22" t="s">
        <v>133</v>
      </c>
      <c r="E39" s="66">
        <v>791</v>
      </c>
      <c r="F39" s="67"/>
      <c r="G39" s="68"/>
    </row>
    <row r="40" spans="2:7" x14ac:dyDescent="0.15">
      <c r="B40" s="25">
        <v>36</v>
      </c>
      <c r="C40" s="22" t="s">
        <v>57</v>
      </c>
      <c r="D40" s="22" t="s">
        <v>168</v>
      </c>
      <c r="E40" s="66">
        <v>466</v>
      </c>
      <c r="F40" s="67"/>
      <c r="G40" s="68"/>
    </row>
    <row r="41" spans="2:7" x14ac:dyDescent="0.15">
      <c r="B41" s="25">
        <v>37</v>
      </c>
      <c r="C41" s="22" t="s">
        <v>56</v>
      </c>
      <c r="D41" s="22" t="s">
        <v>168</v>
      </c>
      <c r="E41" s="66">
        <v>703</v>
      </c>
      <c r="F41" s="67"/>
      <c r="G41" s="68"/>
    </row>
    <row r="42" spans="2:7" x14ac:dyDescent="0.15">
      <c r="B42" s="25">
        <v>38</v>
      </c>
      <c r="C42" s="22" t="s">
        <v>58</v>
      </c>
      <c r="D42" s="22" t="s">
        <v>166</v>
      </c>
      <c r="E42" s="66">
        <v>484</v>
      </c>
      <c r="F42" s="67"/>
      <c r="G42" s="68"/>
    </row>
    <row r="43" spans="2:7" x14ac:dyDescent="0.15">
      <c r="B43" s="25">
        <v>39</v>
      </c>
      <c r="C43" s="22" t="s">
        <v>59</v>
      </c>
      <c r="D43" s="22" t="s">
        <v>169</v>
      </c>
      <c r="E43" s="66">
        <v>958</v>
      </c>
      <c r="F43" s="67"/>
      <c r="G43" s="68"/>
    </row>
    <row r="44" spans="2:7" x14ac:dyDescent="0.15">
      <c r="B44" s="25">
        <v>40</v>
      </c>
      <c r="C44" s="22" t="s">
        <v>60</v>
      </c>
      <c r="D44" s="22" t="s">
        <v>146</v>
      </c>
      <c r="E44" s="66">
        <v>638</v>
      </c>
      <c r="F44" s="67"/>
      <c r="G44" s="68"/>
    </row>
    <row r="45" spans="2:7" x14ac:dyDescent="0.15">
      <c r="B45" s="25">
        <v>41</v>
      </c>
      <c r="C45" s="22" t="s">
        <v>61</v>
      </c>
      <c r="D45" s="22" t="s">
        <v>168</v>
      </c>
      <c r="E45" s="66">
        <v>576</v>
      </c>
      <c r="F45" s="67"/>
      <c r="G45" s="68"/>
    </row>
    <row r="46" spans="2:7" x14ac:dyDescent="0.15">
      <c r="B46" s="25">
        <v>42</v>
      </c>
      <c r="C46" s="22" t="s">
        <v>62</v>
      </c>
      <c r="D46" s="22" t="s">
        <v>166</v>
      </c>
      <c r="E46" s="66">
        <v>652</v>
      </c>
      <c r="F46" s="67"/>
      <c r="G46" s="68"/>
    </row>
    <row r="47" spans="2:7" x14ac:dyDescent="0.15">
      <c r="B47" s="25">
        <v>43</v>
      </c>
      <c r="C47" s="22" t="s">
        <v>63</v>
      </c>
      <c r="D47" s="22" t="s">
        <v>166</v>
      </c>
      <c r="E47" s="66">
        <v>826</v>
      </c>
      <c r="F47" s="67"/>
      <c r="G47" s="68"/>
    </row>
    <row r="48" spans="2:7" x14ac:dyDescent="0.15">
      <c r="B48" s="25">
        <v>44</v>
      </c>
      <c r="C48" s="22" t="s">
        <v>64</v>
      </c>
      <c r="D48" s="22" t="s">
        <v>170</v>
      </c>
      <c r="E48" s="66">
        <v>620</v>
      </c>
      <c r="F48" s="67"/>
      <c r="G48" s="68"/>
    </row>
    <row r="49" spans="2:7" x14ac:dyDescent="0.15">
      <c r="B49" s="25">
        <v>45</v>
      </c>
      <c r="C49" s="22" t="s">
        <v>65</v>
      </c>
      <c r="D49" s="22" t="s">
        <v>168</v>
      </c>
      <c r="E49" s="66">
        <v>535</v>
      </c>
      <c r="F49" s="67"/>
      <c r="G49" s="68"/>
    </row>
    <row r="50" spans="2:7" x14ac:dyDescent="0.15">
      <c r="B50" s="25">
        <v>46</v>
      </c>
      <c r="C50" s="22" t="s">
        <v>66</v>
      </c>
      <c r="D50" s="22" t="s">
        <v>145</v>
      </c>
      <c r="E50" s="66">
        <v>754</v>
      </c>
      <c r="F50" s="67"/>
      <c r="G50" s="68"/>
    </row>
    <row r="51" spans="2:7" x14ac:dyDescent="0.15">
      <c r="B51" s="25">
        <v>47</v>
      </c>
      <c r="C51" s="22" t="s">
        <v>67</v>
      </c>
      <c r="D51" s="22" t="s">
        <v>146</v>
      </c>
      <c r="E51" s="66">
        <v>606</v>
      </c>
      <c r="F51" s="67"/>
      <c r="G51" s="68"/>
    </row>
    <row r="52" spans="2:7" x14ac:dyDescent="0.15">
      <c r="B52" s="25">
        <v>48</v>
      </c>
      <c r="C52" s="22" t="s">
        <v>68</v>
      </c>
      <c r="D52" s="22" t="s">
        <v>145</v>
      </c>
      <c r="E52" s="66">
        <v>969</v>
      </c>
      <c r="F52" s="67"/>
      <c r="G52" s="68"/>
    </row>
    <row r="53" spans="2:7" x14ac:dyDescent="0.15">
      <c r="B53" s="25">
        <v>49</v>
      </c>
      <c r="C53" s="22" t="s">
        <v>69</v>
      </c>
      <c r="D53" s="22" t="s">
        <v>170</v>
      </c>
      <c r="E53" s="66">
        <v>528</v>
      </c>
      <c r="F53" s="67"/>
      <c r="G53" s="68"/>
    </row>
    <row r="54" spans="2:7" x14ac:dyDescent="0.15">
      <c r="B54" s="25">
        <v>50</v>
      </c>
      <c r="C54" s="22" t="s">
        <v>70</v>
      </c>
      <c r="D54" s="22" t="s">
        <v>132</v>
      </c>
      <c r="E54" s="66">
        <v>656</v>
      </c>
      <c r="F54" s="67"/>
      <c r="G54" s="68"/>
    </row>
    <row r="55" spans="2:7" x14ac:dyDescent="0.15">
      <c r="B55" s="25">
        <v>51</v>
      </c>
      <c r="C55" s="22" t="s">
        <v>71</v>
      </c>
      <c r="D55" s="22" t="s">
        <v>167</v>
      </c>
      <c r="E55" s="66">
        <v>531</v>
      </c>
      <c r="F55" s="67"/>
      <c r="G55" s="68"/>
    </row>
    <row r="56" spans="2:7" x14ac:dyDescent="0.15">
      <c r="B56" s="25">
        <v>52</v>
      </c>
      <c r="C56" s="22" t="s">
        <v>72</v>
      </c>
      <c r="D56" s="22" t="s">
        <v>167</v>
      </c>
      <c r="E56" s="66">
        <v>597</v>
      </c>
      <c r="F56" s="67"/>
      <c r="G56" s="68"/>
    </row>
    <row r="57" spans="2:7" x14ac:dyDescent="0.15">
      <c r="B57" s="25">
        <v>53</v>
      </c>
      <c r="C57" s="22" t="s">
        <v>73</v>
      </c>
      <c r="D57" s="22" t="s">
        <v>170</v>
      </c>
      <c r="E57" s="66">
        <v>522</v>
      </c>
      <c r="F57" s="67"/>
      <c r="G57" s="68"/>
    </row>
    <row r="58" spans="2:7" x14ac:dyDescent="0.15">
      <c r="B58" s="25">
        <v>54</v>
      </c>
      <c r="C58" s="22" t="s">
        <v>74</v>
      </c>
      <c r="D58" s="22" t="s">
        <v>167</v>
      </c>
      <c r="E58" s="66">
        <v>542</v>
      </c>
      <c r="F58" s="67"/>
      <c r="G58" s="68"/>
    </row>
    <row r="59" spans="2:7" x14ac:dyDescent="0.15">
      <c r="B59" s="25">
        <v>55</v>
      </c>
      <c r="C59" s="22" t="s">
        <v>75</v>
      </c>
      <c r="D59" s="22" t="s">
        <v>167</v>
      </c>
      <c r="E59" s="66">
        <v>734</v>
      </c>
      <c r="F59" s="67"/>
      <c r="G59" s="68"/>
    </row>
    <row r="60" spans="2:7" x14ac:dyDescent="0.15">
      <c r="B60" s="25">
        <v>56</v>
      </c>
      <c r="C60" s="22" t="s">
        <v>76</v>
      </c>
      <c r="D60" s="22" t="s">
        <v>133</v>
      </c>
      <c r="E60" s="66">
        <v>1032</v>
      </c>
      <c r="F60" s="67"/>
      <c r="G60" s="68"/>
    </row>
    <row r="61" spans="2:7" x14ac:dyDescent="0.15">
      <c r="B61" s="25">
        <v>57</v>
      </c>
      <c r="C61" s="22" t="s">
        <v>77</v>
      </c>
      <c r="D61" s="22" t="s">
        <v>167</v>
      </c>
      <c r="E61" s="66">
        <v>668</v>
      </c>
      <c r="F61" s="67"/>
      <c r="G61" s="68"/>
    </row>
    <row r="62" spans="2:7" x14ac:dyDescent="0.15">
      <c r="B62" s="25">
        <v>58</v>
      </c>
      <c r="C62" s="22" t="s">
        <v>78</v>
      </c>
      <c r="D62" s="22" t="s">
        <v>169</v>
      </c>
      <c r="E62" s="66">
        <v>738</v>
      </c>
      <c r="F62" s="67"/>
      <c r="G62" s="68"/>
    </row>
    <row r="63" spans="2:7" x14ac:dyDescent="0.15">
      <c r="B63" s="25">
        <v>59</v>
      </c>
      <c r="C63" s="22" t="s">
        <v>79</v>
      </c>
      <c r="D63" s="22" t="s">
        <v>144</v>
      </c>
      <c r="E63" s="66">
        <v>609</v>
      </c>
      <c r="F63" s="67"/>
      <c r="G63" s="68"/>
    </row>
    <row r="64" spans="2:7" x14ac:dyDescent="0.15">
      <c r="B64" s="25">
        <v>60</v>
      </c>
      <c r="C64" s="22" t="s">
        <v>80</v>
      </c>
      <c r="D64" s="22" t="s">
        <v>144</v>
      </c>
      <c r="E64" s="66">
        <v>464</v>
      </c>
      <c r="F64" s="67"/>
      <c r="G64" s="68"/>
    </row>
    <row r="65" spans="2:7" x14ac:dyDescent="0.15">
      <c r="B65" s="25">
        <v>61</v>
      </c>
      <c r="C65" s="22" t="s">
        <v>81</v>
      </c>
      <c r="D65" s="22" t="s">
        <v>132</v>
      </c>
      <c r="E65" s="66">
        <v>472</v>
      </c>
      <c r="F65" s="67"/>
      <c r="G65" s="68"/>
    </row>
    <row r="66" spans="2:7" x14ac:dyDescent="0.15">
      <c r="B66" s="25">
        <v>62</v>
      </c>
      <c r="C66" s="22" t="s">
        <v>82</v>
      </c>
      <c r="D66" s="22" t="s">
        <v>144</v>
      </c>
      <c r="E66" s="66">
        <v>650</v>
      </c>
      <c r="F66" s="67"/>
      <c r="G66" s="68"/>
    </row>
    <row r="67" spans="2:7" x14ac:dyDescent="0.15">
      <c r="B67" s="25">
        <v>63</v>
      </c>
      <c r="C67" s="22" t="s">
        <v>83</v>
      </c>
      <c r="D67" s="22" t="s">
        <v>166</v>
      </c>
      <c r="E67" s="66">
        <v>1006</v>
      </c>
      <c r="F67" s="67"/>
      <c r="G67" s="68"/>
    </row>
    <row r="68" spans="2:7" x14ac:dyDescent="0.15">
      <c r="B68" s="25">
        <v>64</v>
      </c>
      <c r="C68" s="22" t="s">
        <v>84</v>
      </c>
      <c r="D68" s="22" t="s">
        <v>146</v>
      </c>
      <c r="E68" s="66">
        <v>1067</v>
      </c>
      <c r="F68" s="67"/>
      <c r="G68" s="68"/>
    </row>
    <row r="69" spans="2:7" x14ac:dyDescent="0.15">
      <c r="B69" s="25">
        <v>65</v>
      </c>
      <c r="C69" s="22" t="s">
        <v>85</v>
      </c>
      <c r="D69" s="22" t="s">
        <v>145</v>
      </c>
      <c r="E69" s="66">
        <v>1143</v>
      </c>
      <c r="F69" s="67"/>
      <c r="G69" s="68"/>
    </row>
    <row r="70" spans="2:7" x14ac:dyDescent="0.15">
      <c r="B70" s="25">
        <v>66</v>
      </c>
      <c r="C70" s="22" t="s">
        <v>86</v>
      </c>
      <c r="D70" s="22" t="s">
        <v>145</v>
      </c>
      <c r="E70" s="66">
        <v>937</v>
      </c>
      <c r="F70" s="67"/>
      <c r="G70" s="68"/>
    </row>
    <row r="71" spans="2:7" x14ac:dyDescent="0.15">
      <c r="B71" s="25">
        <v>67</v>
      </c>
      <c r="C71" s="22" t="s">
        <v>87</v>
      </c>
      <c r="D71" s="22" t="s">
        <v>167</v>
      </c>
      <c r="E71" s="66">
        <v>682</v>
      </c>
      <c r="F71" s="67"/>
      <c r="G71" s="68"/>
    </row>
    <row r="72" spans="2:7" x14ac:dyDescent="0.15">
      <c r="B72" s="25">
        <v>68</v>
      </c>
      <c r="C72" s="22" t="s">
        <v>88</v>
      </c>
      <c r="D72" s="22" t="s">
        <v>167</v>
      </c>
      <c r="E72" s="66">
        <v>744</v>
      </c>
      <c r="F72" s="67"/>
      <c r="G72" s="68"/>
    </row>
    <row r="73" spans="2:7" x14ac:dyDescent="0.15">
      <c r="B73" s="25">
        <v>69</v>
      </c>
      <c r="C73" s="22" t="s">
        <v>89</v>
      </c>
      <c r="D73" s="22" t="s">
        <v>166</v>
      </c>
      <c r="E73" s="66">
        <v>916</v>
      </c>
      <c r="F73" s="67"/>
      <c r="G73" s="68"/>
    </row>
    <row r="74" spans="2:7" x14ac:dyDescent="0.15">
      <c r="B74" s="25">
        <v>70</v>
      </c>
      <c r="C74" s="22" t="s">
        <v>90</v>
      </c>
      <c r="D74" s="22" t="s">
        <v>169</v>
      </c>
      <c r="E74" s="66">
        <v>950</v>
      </c>
      <c r="F74" s="67"/>
      <c r="G74" s="68"/>
    </row>
    <row r="75" spans="2:7" x14ac:dyDescent="0.15">
      <c r="B75" s="25">
        <v>71</v>
      </c>
      <c r="C75" s="22" t="s">
        <v>91</v>
      </c>
      <c r="D75" s="22" t="s">
        <v>169</v>
      </c>
      <c r="E75" s="66">
        <v>562</v>
      </c>
      <c r="F75" s="67"/>
      <c r="G75" s="68"/>
    </row>
    <row r="76" spans="2:7" x14ac:dyDescent="0.15">
      <c r="B76" s="25">
        <v>72</v>
      </c>
      <c r="C76" s="22" t="s">
        <v>92</v>
      </c>
      <c r="D76" s="22" t="s">
        <v>170</v>
      </c>
      <c r="E76" s="66">
        <v>616</v>
      </c>
      <c r="F76" s="67"/>
      <c r="G76" s="68"/>
    </row>
    <row r="77" spans="2:7" x14ac:dyDescent="0.15">
      <c r="B77" s="25">
        <v>73</v>
      </c>
      <c r="C77" s="22" t="s">
        <v>93</v>
      </c>
      <c r="D77" s="22" t="s">
        <v>166</v>
      </c>
      <c r="E77" s="66">
        <v>561</v>
      </c>
      <c r="F77" s="67"/>
      <c r="G77" s="68"/>
    </row>
    <row r="78" spans="2:7" x14ac:dyDescent="0.15">
      <c r="B78" s="25">
        <v>74</v>
      </c>
      <c r="C78" s="22" t="s">
        <v>94</v>
      </c>
      <c r="D78" s="22" t="s">
        <v>166</v>
      </c>
      <c r="E78" s="66">
        <v>526</v>
      </c>
      <c r="F78" s="67"/>
      <c r="G78" s="68"/>
    </row>
    <row r="79" spans="2:7" x14ac:dyDescent="0.15">
      <c r="B79" s="25">
        <v>75</v>
      </c>
      <c r="C79" s="22" t="s">
        <v>95</v>
      </c>
      <c r="D79" s="22" t="s">
        <v>147</v>
      </c>
      <c r="E79" s="66">
        <v>896</v>
      </c>
      <c r="F79" s="67"/>
      <c r="G79" s="68"/>
    </row>
    <row r="80" spans="2:7" x14ac:dyDescent="0.15">
      <c r="B80" s="25">
        <v>76</v>
      </c>
      <c r="C80" s="22" t="s">
        <v>96</v>
      </c>
      <c r="D80" s="22" t="s">
        <v>132</v>
      </c>
      <c r="E80" s="66">
        <v>701</v>
      </c>
      <c r="F80" s="67"/>
      <c r="G80" s="68"/>
    </row>
    <row r="81" spans="2:7" x14ac:dyDescent="0.15">
      <c r="B81" s="25">
        <v>77</v>
      </c>
      <c r="C81" s="22" t="s">
        <v>97</v>
      </c>
      <c r="D81" s="22" t="s">
        <v>147</v>
      </c>
      <c r="E81" s="66">
        <v>504</v>
      </c>
      <c r="F81" s="67"/>
      <c r="G81" s="68"/>
    </row>
    <row r="82" spans="2:7" x14ac:dyDescent="0.15">
      <c r="B82" s="25">
        <v>78</v>
      </c>
      <c r="C82" s="22" t="s">
        <v>98</v>
      </c>
      <c r="D82" s="22" t="s">
        <v>147</v>
      </c>
      <c r="E82" s="66">
        <v>527</v>
      </c>
      <c r="F82" s="67"/>
      <c r="G82" s="68"/>
    </row>
    <row r="83" spans="2:7" x14ac:dyDescent="0.15">
      <c r="B83" s="25">
        <v>79</v>
      </c>
      <c r="C83" s="22" t="s">
        <v>99</v>
      </c>
      <c r="D83" s="22" t="s">
        <v>146</v>
      </c>
      <c r="E83" s="66">
        <v>698</v>
      </c>
      <c r="F83" s="67"/>
      <c r="G83" s="68"/>
    </row>
    <row r="84" spans="2:7" x14ac:dyDescent="0.15">
      <c r="B84" s="25">
        <v>80</v>
      </c>
      <c r="C84" s="22" t="s">
        <v>100</v>
      </c>
      <c r="D84" s="22" t="s">
        <v>144</v>
      </c>
      <c r="E84" s="66">
        <v>502</v>
      </c>
      <c r="F84" s="67"/>
      <c r="G84" s="68"/>
    </row>
    <row r="85" spans="2:7" x14ac:dyDescent="0.15">
      <c r="B85" s="25">
        <v>81</v>
      </c>
      <c r="C85" s="22" t="s">
        <v>101</v>
      </c>
      <c r="D85" s="22" t="s">
        <v>145</v>
      </c>
      <c r="E85" s="66">
        <v>915</v>
      </c>
      <c r="F85" s="67"/>
      <c r="G85" s="68"/>
    </row>
    <row r="86" spans="2:7" x14ac:dyDescent="0.15">
      <c r="B86" s="25">
        <v>82</v>
      </c>
      <c r="C86" s="22" t="s">
        <v>102</v>
      </c>
      <c r="D86" s="22" t="s">
        <v>145</v>
      </c>
      <c r="E86" s="66">
        <v>520</v>
      </c>
      <c r="F86" s="67"/>
      <c r="G86" s="68"/>
    </row>
    <row r="87" spans="2:7" x14ac:dyDescent="0.15">
      <c r="B87" s="25">
        <v>83</v>
      </c>
      <c r="C87" s="22" t="s">
        <v>103</v>
      </c>
      <c r="D87" s="22" t="s">
        <v>171</v>
      </c>
      <c r="E87" s="66">
        <v>591</v>
      </c>
      <c r="F87" s="67"/>
      <c r="G87" s="68"/>
    </row>
    <row r="88" spans="2:7" x14ac:dyDescent="0.15">
      <c r="B88" s="25">
        <v>84</v>
      </c>
      <c r="C88" s="22" t="s">
        <v>104</v>
      </c>
      <c r="D88" s="22" t="s">
        <v>171</v>
      </c>
      <c r="E88" s="66">
        <v>862</v>
      </c>
      <c r="F88" s="67"/>
      <c r="G88" s="68"/>
    </row>
    <row r="89" spans="2:7" x14ac:dyDescent="0.15">
      <c r="B89" s="25">
        <v>85</v>
      </c>
      <c r="C89" s="22" t="s">
        <v>105</v>
      </c>
      <c r="D89" s="22" t="s">
        <v>170</v>
      </c>
      <c r="E89" s="66">
        <v>636</v>
      </c>
      <c r="F89" s="67"/>
      <c r="G89" s="68"/>
    </row>
    <row r="90" spans="2:7" x14ac:dyDescent="0.15">
      <c r="B90" s="25">
        <v>86</v>
      </c>
      <c r="C90" s="22" t="s">
        <v>106</v>
      </c>
      <c r="D90" s="22" t="s">
        <v>146</v>
      </c>
      <c r="E90" s="66">
        <v>744</v>
      </c>
      <c r="F90" s="67"/>
      <c r="G90" s="68"/>
    </row>
    <row r="91" spans="2:7" x14ac:dyDescent="0.15">
      <c r="B91" s="25">
        <v>87</v>
      </c>
      <c r="C91" s="22" t="s">
        <v>107</v>
      </c>
      <c r="D91" s="22" t="s">
        <v>146</v>
      </c>
      <c r="E91" s="66">
        <v>1213</v>
      </c>
      <c r="F91" s="67"/>
      <c r="G91" s="68"/>
    </row>
    <row r="92" spans="2:7" x14ac:dyDescent="0.15">
      <c r="B92" s="25">
        <v>88</v>
      </c>
      <c r="C92" s="22" t="s">
        <v>108</v>
      </c>
      <c r="D92" s="22" t="s">
        <v>167</v>
      </c>
      <c r="E92" s="66">
        <v>442</v>
      </c>
      <c r="F92" s="67"/>
      <c r="G92" s="68"/>
    </row>
    <row r="93" spans="2:7" x14ac:dyDescent="0.15">
      <c r="B93" s="25">
        <v>89</v>
      </c>
      <c r="C93" s="22" t="s">
        <v>109</v>
      </c>
      <c r="D93" s="22" t="s">
        <v>169</v>
      </c>
      <c r="E93" s="66">
        <v>1202</v>
      </c>
      <c r="F93" s="67"/>
      <c r="G93" s="68"/>
    </row>
    <row r="94" spans="2:7" x14ac:dyDescent="0.15">
      <c r="B94" s="25">
        <v>90</v>
      </c>
      <c r="C94" s="22" t="s">
        <v>110</v>
      </c>
      <c r="D94" s="22" t="s">
        <v>169</v>
      </c>
      <c r="E94" s="66">
        <v>558</v>
      </c>
      <c r="F94" s="67"/>
      <c r="G94" s="68"/>
    </row>
    <row r="95" spans="2:7" x14ac:dyDescent="0.15">
      <c r="B95" s="25">
        <v>91</v>
      </c>
      <c r="C95" s="22" t="s">
        <v>111</v>
      </c>
      <c r="D95" s="22" t="s">
        <v>147</v>
      </c>
      <c r="E95" s="66">
        <v>530</v>
      </c>
      <c r="F95" s="67"/>
      <c r="G95" s="68"/>
    </row>
    <row r="96" spans="2:7" x14ac:dyDescent="0.15">
      <c r="B96" s="25">
        <v>92</v>
      </c>
      <c r="C96" s="22" t="s">
        <v>112</v>
      </c>
      <c r="D96" s="22" t="s">
        <v>147</v>
      </c>
      <c r="E96" s="66">
        <v>385</v>
      </c>
      <c r="F96" s="67"/>
      <c r="G96" s="68"/>
    </row>
    <row r="97" spans="2:7" x14ac:dyDescent="0.15">
      <c r="B97" s="25">
        <v>93</v>
      </c>
      <c r="C97" s="22" t="s">
        <v>113</v>
      </c>
      <c r="D97" s="22" t="s">
        <v>147</v>
      </c>
      <c r="E97" s="66">
        <v>408</v>
      </c>
      <c r="F97" s="67"/>
      <c r="G97" s="68"/>
    </row>
    <row r="98" spans="2:7" x14ac:dyDescent="0.15">
      <c r="B98" s="25">
        <v>94</v>
      </c>
      <c r="C98" s="22" t="s">
        <v>114</v>
      </c>
      <c r="D98" s="22" t="s">
        <v>147</v>
      </c>
      <c r="E98" s="66">
        <v>595</v>
      </c>
      <c r="F98" s="67"/>
      <c r="G98" s="68"/>
    </row>
    <row r="99" spans="2:7" x14ac:dyDescent="0.15">
      <c r="B99" s="25">
        <v>95</v>
      </c>
      <c r="C99" s="22" t="s">
        <v>115</v>
      </c>
      <c r="D99" s="22" t="s">
        <v>147</v>
      </c>
      <c r="E99" s="66">
        <v>535</v>
      </c>
      <c r="F99" s="67"/>
      <c r="G99" s="68"/>
    </row>
    <row r="100" spans="2:7" x14ac:dyDescent="0.15">
      <c r="B100" s="25">
        <v>971</v>
      </c>
      <c r="C100" s="22" t="s">
        <v>0</v>
      </c>
      <c r="D100" s="22" t="s">
        <v>0</v>
      </c>
      <c r="E100" s="66">
        <v>399</v>
      </c>
      <c r="F100" s="68"/>
      <c r="G100" s="68"/>
    </row>
    <row r="101" spans="2:7" x14ac:dyDescent="0.15">
      <c r="B101" s="25">
        <v>972</v>
      </c>
      <c r="C101" s="22" t="s">
        <v>1</v>
      </c>
      <c r="D101" s="22" t="s">
        <v>1</v>
      </c>
      <c r="E101" s="66">
        <v>400</v>
      </c>
      <c r="F101" s="68"/>
      <c r="G101" s="68"/>
    </row>
    <row r="102" spans="2:7" x14ac:dyDescent="0.15">
      <c r="B102" s="25">
        <v>973</v>
      </c>
      <c r="C102" s="22" t="s">
        <v>129</v>
      </c>
      <c r="D102" s="22" t="s">
        <v>129</v>
      </c>
      <c r="E102" s="66">
        <v>232</v>
      </c>
      <c r="F102" s="68"/>
      <c r="G102" s="68"/>
    </row>
    <row r="103" spans="2:7" x14ac:dyDescent="0.15">
      <c r="B103" s="25">
        <v>974</v>
      </c>
      <c r="C103" s="22" t="s">
        <v>2</v>
      </c>
      <c r="D103" s="22" t="s">
        <v>2</v>
      </c>
      <c r="E103" s="66">
        <v>560</v>
      </c>
      <c r="F103" s="68"/>
      <c r="G103" s="68"/>
    </row>
    <row r="104" spans="2:7" x14ac:dyDescent="0.15">
      <c r="B104" s="25">
        <v>976</v>
      </c>
      <c r="C104" s="22" t="s">
        <v>160</v>
      </c>
      <c r="D104" s="22" t="s">
        <v>160</v>
      </c>
      <c r="E104" s="69" t="s">
        <v>130</v>
      </c>
      <c r="F104" s="68"/>
      <c r="G104" s="68"/>
    </row>
    <row r="105" spans="2:7" x14ac:dyDescent="0.15">
      <c r="B105" s="70"/>
      <c r="D105" s="3"/>
      <c r="E105" s="7"/>
      <c r="F105" s="68"/>
      <c r="G105" s="68"/>
    </row>
    <row r="106" spans="2:7" x14ac:dyDescent="0.15">
      <c r="B106" s="9" t="s">
        <v>176</v>
      </c>
      <c r="F106" s="68"/>
      <c r="G106" s="68"/>
    </row>
    <row r="107" spans="2:7" ht="13" x14ac:dyDescent="0.15">
      <c r="B107" s="3" t="s">
        <v>174</v>
      </c>
      <c r="G107" s="68"/>
    </row>
    <row r="108" spans="2:7" x14ac:dyDescent="0.15">
      <c r="G108" s="6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9"/>
  <sheetViews>
    <sheetView workbookViewId="0">
      <selection sqref="A1:XFD1048576"/>
    </sheetView>
  </sheetViews>
  <sheetFormatPr baseColWidth="10" defaultColWidth="10.83203125" defaultRowHeight="11" x14ac:dyDescent="0.15"/>
  <cols>
    <col min="1" max="1" width="2.6640625" style="1" customWidth="1"/>
    <col min="2" max="2" width="15.33203125" style="4" customWidth="1"/>
    <col min="3" max="3" width="22.5" style="3" customWidth="1"/>
    <col min="4" max="5" width="27.5" style="3" customWidth="1"/>
    <col min="6" max="16384" width="10.83203125" style="1"/>
  </cols>
  <sheetData>
    <row r="1" spans="2:5" s="3" customFormat="1" x14ac:dyDescent="0.15">
      <c r="B1" s="2" t="s">
        <v>152</v>
      </c>
    </row>
    <row r="2" spans="2:5" x14ac:dyDescent="0.15">
      <c r="B2" s="5"/>
    </row>
    <row r="3" spans="2:5" s="6" customFormat="1" x14ac:dyDescent="0.15">
      <c r="B3" s="19" t="s">
        <v>141</v>
      </c>
      <c r="C3" s="20" t="s">
        <v>142</v>
      </c>
      <c r="D3" s="20" t="s">
        <v>131</v>
      </c>
      <c r="E3" s="20" t="s">
        <v>143</v>
      </c>
    </row>
    <row r="4" spans="2:5" x14ac:dyDescent="0.15">
      <c r="B4" s="21" t="s">
        <v>8</v>
      </c>
      <c r="C4" s="22" t="s">
        <v>9</v>
      </c>
      <c r="D4" s="26" t="s">
        <v>166</v>
      </c>
      <c r="E4" s="27">
        <v>2430.8244846970642</v>
      </c>
    </row>
    <row r="5" spans="2:5" x14ac:dyDescent="0.15">
      <c r="B5" s="21" t="s">
        <v>10</v>
      </c>
      <c r="C5" s="22" t="s">
        <v>11</v>
      </c>
      <c r="D5" s="26" t="s">
        <v>144</v>
      </c>
      <c r="E5" s="28">
        <v>2775.7894638989337</v>
      </c>
    </row>
    <row r="6" spans="2:5" x14ac:dyDescent="0.15">
      <c r="B6" s="21" t="s">
        <v>12</v>
      </c>
      <c r="C6" s="22" t="s">
        <v>13</v>
      </c>
      <c r="D6" s="26" t="s">
        <v>166</v>
      </c>
      <c r="E6" s="27">
        <v>3252.1960705424799</v>
      </c>
    </row>
    <row r="7" spans="2:5" x14ac:dyDescent="0.15">
      <c r="B7" s="21" t="s">
        <v>14</v>
      </c>
      <c r="C7" s="22" t="s">
        <v>15</v>
      </c>
      <c r="D7" s="26" t="s">
        <v>171</v>
      </c>
      <c r="E7" s="28">
        <v>3792.8623145804586</v>
      </c>
    </row>
    <row r="8" spans="2:5" x14ac:dyDescent="0.15">
      <c r="B8" s="21" t="s">
        <v>16</v>
      </c>
      <c r="C8" s="22" t="s">
        <v>17</v>
      </c>
      <c r="D8" s="26" t="s">
        <v>171</v>
      </c>
      <c r="E8" s="28">
        <v>3592.916699301496</v>
      </c>
    </row>
    <row r="9" spans="2:5" x14ac:dyDescent="0.15">
      <c r="B9" s="21" t="s">
        <v>18</v>
      </c>
      <c r="C9" s="22" t="s">
        <v>19</v>
      </c>
      <c r="D9" s="26" t="s">
        <v>171</v>
      </c>
      <c r="E9" s="28">
        <v>2733.810958310075</v>
      </c>
    </row>
    <row r="10" spans="2:5" x14ac:dyDescent="0.15">
      <c r="B10" s="21" t="s">
        <v>20</v>
      </c>
      <c r="C10" s="22" t="s">
        <v>21</v>
      </c>
      <c r="D10" s="26" t="s">
        <v>166</v>
      </c>
      <c r="E10" s="27">
        <v>3847.1585792742708</v>
      </c>
    </row>
    <row r="11" spans="2:5" x14ac:dyDescent="0.15">
      <c r="B11" s="21" t="s">
        <v>22</v>
      </c>
      <c r="C11" s="22" t="s">
        <v>23</v>
      </c>
      <c r="D11" s="26" t="s">
        <v>167</v>
      </c>
      <c r="E11" s="28">
        <v>2671.0902047992263</v>
      </c>
    </row>
    <row r="12" spans="2:5" x14ac:dyDescent="0.15">
      <c r="B12" s="21" t="s">
        <v>24</v>
      </c>
      <c r="C12" s="22" t="s">
        <v>25</v>
      </c>
      <c r="D12" s="26" t="s">
        <v>145</v>
      </c>
      <c r="E12" s="27">
        <v>3830.5593219228781</v>
      </c>
    </row>
    <row r="13" spans="2:5" x14ac:dyDescent="0.15">
      <c r="B13" s="21" t="s">
        <v>26</v>
      </c>
      <c r="C13" s="22" t="s">
        <v>27</v>
      </c>
      <c r="D13" s="26" t="s">
        <v>167</v>
      </c>
      <c r="E13" s="28">
        <v>2618.2007963814899</v>
      </c>
    </row>
    <row r="14" spans="2:5" x14ac:dyDescent="0.15">
      <c r="B14" s="25">
        <v>11</v>
      </c>
      <c r="C14" s="22" t="s">
        <v>28</v>
      </c>
      <c r="D14" s="26" t="s">
        <v>145</v>
      </c>
      <c r="E14" s="27">
        <v>3147.4041985281551</v>
      </c>
    </row>
    <row r="15" spans="2:5" x14ac:dyDescent="0.15">
      <c r="B15" s="25">
        <v>12</v>
      </c>
      <c r="C15" s="22" t="s">
        <v>29</v>
      </c>
      <c r="D15" s="26" t="s">
        <v>145</v>
      </c>
      <c r="E15" s="27">
        <v>4353.4885712450669</v>
      </c>
    </row>
    <row r="16" spans="2:5" x14ac:dyDescent="0.15">
      <c r="B16" s="25">
        <v>13</v>
      </c>
      <c r="C16" s="22" t="s">
        <v>30</v>
      </c>
      <c r="D16" s="26" t="s">
        <v>171</v>
      </c>
      <c r="E16" s="28">
        <v>3338.0814721369834</v>
      </c>
    </row>
    <row r="17" spans="2:5" x14ac:dyDescent="0.15">
      <c r="B17" s="25">
        <v>14</v>
      </c>
      <c r="C17" s="22" t="s">
        <v>31</v>
      </c>
      <c r="D17" s="26" t="s">
        <v>132</v>
      </c>
      <c r="E17" s="28">
        <v>3046.4285560023673</v>
      </c>
    </row>
    <row r="18" spans="2:5" x14ac:dyDescent="0.15">
      <c r="B18" s="25">
        <v>15</v>
      </c>
      <c r="C18" s="22" t="s">
        <v>32</v>
      </c>
      <c r="D18" s="26" t="s">
        <v>166</v>
      </c>
      <c r="E18" s="27">
        <v>3630.0143389339792</v>
      </c>
    </row>
    <row r="19" spans="2:5" x14ac:dyDescent="0.15">
      <c r="B19" s="25">
        <v>16</v>
      </c>
      <c r="C19" s="22" t="s">
        <v>33</v>
      </c>
      <c r="D19" s="26" t="s">
        <v>146</v>
      </c>
      <c r="E19" s="27">
        <v>3737.547389786107</v>
      </c>
    </row>
    <row r="20" spans="2:5" x14ac:dyDescent="0.15">
      <c r="B20" s="25">
        <v>17</v>
      </c>
      <c r="C20" s="22" t="s">
        <v>34</v>
      </c>
      <c r="D20" s="26" t="s">
        <v>146</v>
      </c>
      <c r="E20" s="27">
        <v>3357.7046052692904</v>
      </c>
    </row>
    <row r="21" spans="2:5" x14ac:dyDescent="0.15">
      <c r="B21" s="25">
        <v>18</v>
      </c>
      <c r="C21" s="22" t="s">
        <v>35</v>
      </c>
      <c r="D21" s="26" t="s">
        <v>168</v>
      </c>
      <c r="E21" s="28">
        <v>4209.2518072718212</v>
      </c>
    </row>
    <row r="22" spans="2:5" x14ac:dyDescent="0.15">
      <c r="B22" s="25">
        <v>19</v>
      </c>
      <c r="C22" s="22" t="s">
        <v>36</v>
      </c>
      <c r="D22" s="26" t="s">
        <v>146</v>
      </c>
      <c r="E22" s="27">
        <v>2618.8921287649691</v>
      </c>
    </row>
    <row r="23" spans="2:5" x14ac:dyDescent="0.15">
      <c r="B23" s="25">
        <v>21</v>
      </c>
      <c r="C23" s="22" t="s">
        <v>37</v>
      </c>
      <c r="D23" s="26" t="s">
        <v>169</v>
      </c>
      <c r="E23" s="28">
        <v>3221.178217951428</v>
      </c>
    </row>
    <row r="24" spans="2:5" x14ac:dyDescent="0.15">
      <c r="B24" s="25">
        <v>22</v>
      </c>
      <c r="C24" s="22" t="s">
        <v>38</v>
      </c>
      <c r="D24" s="26" t="s">
        <v>133</v>
      </c>
      <c r="E24" s="28">
        <v>4387.9336420500977</v>
      </c>
    </row>
    <row r="25" spans="2:5" x14ac:dyDescent="0.15">
      <c r="B25" s="25">
        <v>23</v>
      </c>
      <c r="C25" s="22" t="s">
        <v>39</v>
      </c>
      <c r="D25" s="26" t="s">
        <v>146</v>
      </c>
      <c r="E25" s="27">
        <v>3818.4153744112436</v>
      </c>
    </row>
    <row r="26" spans="2:5" x14ac:dyDescent="0.15">
      <c r="B26" s="25">
        <v>24</v>
      </c>
      <c r="C26" s="22" t="s">
        <v>40</v>
      </c>
      <c r="D26" s="26" t="s">
        <v>146</v>
      </c>
      <c r="E26" s="27">
        <v>3655.8736839070934</v>
      </c>
    </row>
    <row r="27" spans="2:5" x14ac:dyDescent="0.15">
      <c r="B27" s="25">
        <v>25</v>
      </c>
      <c r="C27" s="22" t="s">
        <v>41</v>
      </c>
      <c r="D27" s="26" t="s">
        <v>169</v>
      </c>
      <c r="E27" s="28">
        <v>3457.9072548177323</v>
      </c>
    </row>
    <row r="28" spans="2:5" x14ac:dyDescent="0.15">
      <c r="B28" s="25">
        <v>26</v>
      </c>
      <c r="C28" s="22" t="s">
        <v>42</v>
      </c>
      <c r="D28" s="26" t="s">
        <v>166</v>
      </c>
      <c r="E28" s="27">
        <v>3811.6707102158225</v>
      </c>
    </row>
    <row r="29" spans="2:5" x14ac:dyDescent="0.15">
      <c r="B29" s="25">
        <v>27</v>
      </c>
      <c r="C29" s="22" t="s">
        <v>43</v>
      </c>
      <c r="D29" s="26" t="s">
        <v>132</v>
      </c>
      <c r="E29" s="28">
        <v>2566.212691973341</v>
      </c>
    </row>
    <row r="30" spans="2:5" x14ac:dyDescent="0.15">
      <c r="B30" s="25">
        <v>28</v>
      </c>
      <c r="C30" s="22" t="s">
        <v>44</v>
      </c>
      <c r="D30" s="26" t="s">
        <v>168</v>
      </c>
      <c r="E30" s="28">
        <v>3011.5487866769854</v>
      </c>
    </row>
    <row r="31" spans="2:5" x14ac:dyDescent="0.15">
      <c r="B31" s="25">
        <v>29</v>
      </c>
      <c r="C31" s="22" t="s">
        <v>45</v>
      </c>
      <c r="D31" s="26" t="s">
        <v>133</v>
      </c>
      <c r="E31" s="28">
        <v>3521.7203752041305</v>
      </c>
    </row>
    <row r="32" spans="2:5" x14ac:dyDescent="0.15">
      <c r="B32" s="25" t="s">
        <v>46</v>
      </c>
      <c r="C32" s="22" t="s">
        <v>47</v>
      </c>
      <c r="D32" s="24" t="s">
        <v>134</v>
      </c>
      <c r="E32" s="29">
        <v>3095.3714252611662</v>
      </c>
    </row>
    <row r="33" spans="2:5" x14ac:dyDescent="0.15">
      <c r="B33" s="25" t="s">
        <v>48</v>
      </c>
      <c r="C33" s="22" t="s">
        <v>49</v>
      </c>
      <c r="D33" s="24" t="s">
        <v>134</v>
      </c>
      <c r="E33" s="23" t="s">
        <v>130</v>
      </c>
    </row>
    <row r="34" spans="2:5" x14ac:dyDescent="0.15">
      <c r="B34" s="25">
        <v>30</v>
      </c>
      <c r="C34" s="22" t="s">
        <v>50</v>
      </c>
      <c r="D34" s="26" t="s">
        <v>145</v>
      </c>
      <c r="E34" s="27">
        <v>2386.0099324443777</v>
      </c>
    </row>
    <row r="35" spans="2:5" x14ac:dyDescent="0.15">
      <c r="B35" s="25">
        <v>31</v>
      </c>
      <c r="C35" s="22" t="s">
        <v>51</v>
      </c>
      <c r="D35" s="26" t="s">
        <v>145</v>
      </c>
      <c r="E35" s="27">
        <v>2094.9127340956561</v>
      </c>
    </row>
    <row r="36" spans="2:5" x14ac:dyDescent="0.15">
      <c r="B36" s="25">
        <v>32</v>
      </c>
      <c r="C36" s="22" t="s">
        <v>52</v>
      </c>
      <c r="D36" s="26" t="s">
        <v>145</v>
      </c>
      <c r="E36" s="27">
        <v>2604.7783850374012</v>
      </c>
    </row>
    <row r="37" spans="2:5" x14ac:dyDescent="0.15">
      <c r="B37" s="25">
        <v>33</v>
      </c>
      <c r="C37" s="22" t="s">
        <v>53</v>
      </c>
      <c r="D37" s="26" t="s">
        <v>146</v>
      </c>
      <c r="E37" s="27">
        <v>2908.270265923431</v>
      </c>
    </row>
    <row r="38" spans="2:5" x14ac:dyDescent="0.15">
      <c r="B38" s="25">
        <v>34</v>
      </c>
      <c r="C38" s="22" t="s">
        <v>54</v>
      </c>
      <c r="D38" s="26" t="s">
        <v>145</v>
      </c>
      <c r="E38" s="27">
        <v>1800.9492012003984</v>
      </c>
    </row>
    <row r="39" spans="2:5" x14ac:dyDescent="0.15">
      <c r="B39" s="25">
        <v>35</v>
      </c>
      <c r="C39" s="22" t="s">
        <v>55</v>
      </c>
      <c r="D39" s="26" t="s">
        <v>133</v>
      </c>
      <c r="E39" s="28">
        <v>3151.1919532248944</v>
      </c>
    </row>
    <row r="40" spans="2:5" x14ac:dyDescent="0.15">
      <c r="B40" s="25">
        <v>36</v>
      </c>
      <c r="C40" s="22" t="s">
        <v>57</v>
      </c>
      <c r="D40" s="26" t="s">
        <v>168</v>
      </c>
      <c r="E40" s="28">
        <v>485.62844715483607</v>
      </c>
    </row>
    <row r="41" spans="2:5" x14ac:dyDescent="0.15">
      <c r="B41" s="25">
        <v>37</v>
      </c>
      <c r="C41" s="22" t="s">
        <v>56</v>
      </c>
      <c r="D41" s="26" t="s">
        <v>168</v>
      </c>
      <c r="E41" s="28">
        <v>1897.9200225482468</v>
      </c>
    </row>
    <row r="42" spans="2:5" x14ac:dyDescent="0.15">
      <c r="B42" s="25">
        <v>38</v>
      </c>
      <c r="C42" s="22" t="s">
        <v>58</v>
      </c>
      <c r="D42" s="26" t="s">
        <v>166</v>
      </c>
      <c r="E42" s="27">
        <v>2441.981913536139</v>
      </c>
    </row>
    <row r="43" spans="2:5" x14ac:dyDescent="0.15">
      <c r="B43" s="25">
        <v>39</v>
      </c>
      <c r="C43" s="22" t="s">
        <v>59</v>
      </c>
      <c r="D43" s="26" t="s">
        <v>169</v>
      </c>
      <c r="E43" s="28">
        <v>3144.9516161289826</v>
      </c>
    </row>
    <row r="44" spans="2:5" x14ac:dyDescent="0.15">
      <c r="B44" s="25">
        <v>40</v>
      </c>
      <c r="C44" s="22" t="s">
        <v>60</v>
      </c>
      <c r="D44" s="26" t="s">
        <v>146</v>
      </c>
      <c r="E44" s="27">
        <v>3035.680148230208</v>
      </c>
    </row>
    <row r="45" spans="2:5" x14ac:dyDescent="0.15">
      <c r="B45" s="25">
        <v>41</v>
      </c>
      <c r="C45" s="22" t="s">
        <v>61</v>
      </c>
      <c r="D45" s="26" t="s">
        <v>168</v>
      </c>
      <c r="E45" s="28">
        <v>2172.1513688082173</v>
      </c>
    </row>
    <row r="46" spans="2:5" x14ac:dyDescent="0.15">
      <c r="B46" s="25">
        <v>42</v>
      </c>
      <c r="C46" s="22" t="s">
        <v>62</v>
      </c>
      <c r="D46" s="26" t="s">
        <v>166</v>
      </c>
      <c r="E46" s="27">
        <v>2635.8641810883832</v>
      </c>
    </row>
    <row r="47" spans="2:5" x14ac:dyDescent="0.15">
      <c r="B47" s="25">
        <v>43</v>
      </c>
      <c r="C47" s="22" t="s">
        <v>63</v>
      </c>
      <c r="D47" s="26" t="s">
        <v>166</v>
      </c>
      <c r="E47" s="27">
        <v>2879.9000743285142</v>
      </c>
    </row>
    <row r="48" spans="2:5" x14ac:dyDescent="0.15">
      <c r="B48" s="25">
        <v>44</v>
      </c>
      <c r="C48" s="22" t="s">
        <v>64</v>
      </c>
      <c r="D48" s="26" t="s">
        <v>170</v>
      </c>
      <c r="E48" s="28">
        <v>2678.5442274967322</v>
      </c>
    </row>
    <row r="49" spans="2:5" x14ac:dyDescent="0.15">
      <c r="B49" s="25">
        <v>45</v>
      </c>
      <c r="C49" s="22" t="s">
        <v>65</v>
      </c>
      <c r="D49" s="26" t="s">
        <v>168</v>
      </c>
      <c r="E49" s="28">
        <v>2609.3951856636604</v>
      </c>
    </row>
    <row r="50" spans="2:5" x14ac:dyDescent="0.15">
      <c r="B50" s="25">
        <v>46</v>
      </c>
      <c r="C50" s="22" t="s">
        <v>66</v>
      </c>
      <c r="D50" s="26" t="s">
        <v>145</v>
      </c>
      <c r="E50" s="27">
        <v>4346.2881133804203</v>
      </c>
    </row>
    <row r="51" spans="2:5" x14ac:dyDescent="0.15">
      <c r="B51" s="25">
        <v>47</v>
      </c>
      <c r="C51" s="22" t="s">
        <v>67</v>
      </c>
      <c r="D51" s="26" t="s">
        <v>146</v>
      </c>
      <c r="E51" s="27">
        <v>3096.1401492707041</v>
      </c>
    </row>
    <row r="52" spans="2:5" x14ac:dyDescent="0.15">
      <c r="B52" s="25">
        <v>48</v>
      </c>
      <c r="C52" s="22" t="s">
        <v>68</v>
      </c>
      <c r="D52" s="26" t="s">
        <v>145</v>
      </c>
      <c r="E52" s="27">
        <v>4639.5017417924628</v>
      </c>
    </row>
    <row r="53" spans="2:5" x14ac:dyDescent="0.15">
      <c r="B53" s="25">
        <v>49</v>
      </c>
      <c r="C53" s="22" t="s">
        <v>69</v>
      </c>
      <c r="D53" s="26" t="s">
        <v>170</v>
      </c>
      <c r="E53" s="28">
        <v>2631.7824556838032</v>
      </c>
    </row>
    <row r="54" spans="2:5" x14ac:dyDescent="0.15">
      <c r="B54" s="25">
        <v>50</v>
      </c>
      <c r="C54" s="22" t="s">
        <v>70</v>
      </c>
      <c r="D54" s="26" t="s">
        <v>132</v>
      </c>
      <c r="E54" s="28">
        <v>5252.4398985995358</v>
      </c>
    </row>
    <row r="55" spans="2:5" x14ac:dyDescent="0.15">
      <c r="B55" s="25">
        <v>51</v>
      </c>
      <c r="C55" s="22" t="s">
        <v>71</v>
      </c>
      <c r="D55" s="26" t="s">
        <v>167</v>
      </c>
      <c r="E55" s="28">
        <v>3577.1568793425122</v>
      </c>
    </row>
    <row r="56" spans="2:5" x14ac:dyDescent="0.15">
      <c r="B56" s="25">
        <v>52</v>
      </c>
      <c r="C56" s="22" t="s">
        <v>72</v>
      </c>
      <c r="D56" s="26" t="s">
        <v>167</v>
      </c>
      <c r="E56" s="28">
        <v>3563.7751685343096</v>
      </c>
    </row>
    <row r="57" spans="2:5" x14ac:dyDescent="0.15">
      <c r="B57" s="25">
        <v>53</v>
      </c>
      <c r="C57" s="22" t="s">
        <v>73</v>
      </c>
      <c r="D57" s="26" t="s">
        <v>170</v>
      </c>
      <c r="E57" s="28">
        <v>2919.6366268643087</v>
      </c>
    </row>
    <row r="58" spans="2:5" x14ac:dyDescent="0.15">
      <c r="B58" s="25">
        <v>54</v>
      </c>
      <c r="C58" s="22" t="s">
        <v>74</v>
      </c>
      <c r="D58" s="26" t="s">
        <v>167</v>
      </c>
      <c r="E58" s="28">
        <v>4573.4081766455474</v>
      </c>
    </row>
    <row r="59" spans="2:5" x14ac:dyDescent="0.15">
      <c r="B59" s="25">
        <v>55</v>
      </c>
      <c r="C59" s="22" t="s">
        <v>75</v>
      </c>
      <c r="D59" s="26" t="s">
        <v>167</v>
      </c>
      <c r="E59" s="28">
        <v>4145.5829643685429</v>
      </c>
    </row>
    <row r="60" spans="2:5" x14ac:dyDescent="0.15">
      <c r="B60" s="25">
        <v>56</v>
      </c>
      <c r="C60" s="22" t="s">
        <v>76</v>
      </c>
      <c r="D60" s="26" t="s">
        <v>133</v>
      </c>
      <c r="E60" s="28">
        <v>4303.5747187515854</v>
      </c>
    </row>
    <row r="61" spans="2:5" x14ac:dyDescent="0.15">
      <c r="B61" s="25">
        <v>57</v>
      </c>
      <c r="C61" s="22" t="s">
        <v>77</v>
      </c>
      <c r="D61" s="26" t="s">
        <v>167</v>
      </c>
      <c r="E61" s="28">
        <v>3315.1870396571394</v>
      </c>
    </row>
    <row r="62" spans="2:5" x14ac:dyDescent="0.15">
      <c r="B62" s="25">
        <v>58</v>
      </c>
      <c r="C62" s="22" t="s">
        <v>78</v>
      </c>
      <c r="D62" s="26" t="s">
        <v>169</v>
      </c>
      <c r="E62" s="28">
        <v>4328.9610778870447</v>
      </c>
    </row>
    <row r="63" spans="2:5" x14ac:dyDescent="0.15">
      <c r="B63" s="25">
        <v>59</v>
      </c>
      <c r="C63" s="22" t="s">
        <v>79</v>
      </c>
      <c r="D63" s="26" t="s">
        <v>144</v>
      </c>
      <c r="E63" s="28">
        <v>4261.1160504317586</v>
      </c>
    </row>
    <row r="64" spans="2:5" x14ac:dyDescent="0.15">
      <c r="B64" s="25">
        <v>60</v>
      </c>
      <c r="C64" s="22" t="s">
        <v>80</v>
      </c>
      <c r="D64" s="26" t="s">
        <v>144</v>
      </c>
      <c r="E64" s="28">
        <v>2704.6117858227103</v>
      </c>
    </row>
    <row r="65" spans="2:5" x14ac:dyDescent="0.15">
      <c r="B65" s="25">
        <v>61</v>
      </c>
      <c r="C65" s="22" t="s">
        <v>81</v>
      </c>
      <c r="D65" s="26" t="s">
        <v>132</v>
      </c>
      <c r="E65" s="28">
        <v>5071.9555642831092</v>
      </c>
    </row>
    <row r="66" spans="2:5" x14ac:dyDescent="0.15">
      <c r="B66" s="25">
        <v>62</v>
      </c>
      <c r="C66" s="22" t="s">
        <v>82</v>
      </c>
      <c r="D66" s="26" t="s">
        <v>144</v>
      </c>
      <c r="E66" s="28">
        <v>3284.3541043258256</v>
      </c>
    </row>
    <row r="67" spans="2:5" x14ac:dyDescent="0.15">
      <c r="B67" s="25">
        <v>63</v>
      </c>
      <c r="C67" s="22" t="s">
        <v>83</v>
      </c>
      <c r="D67" s="26" t="s">
        <v>166</v>
      </c>
      <c r="E67" s="27">
        <v>2619.8064384082336</v>
      </c>
    </row>
    <row r="68" spans="2:5" x14ac:dyDescent="0.15">
      <c r="B68" s="25">
        <v>64</v>
      </c>
      <c r="C68" s="22" t="s">
        <v>84</v>
      </c>
      <c r="D68" s="26" t="s">
        <v>146</v>
      </c>
      <c r="E68" s="27">
        <v>2955.6774534423294</v>
      </c>
    </row>
    <row r="69" spans="2:5" x14ac:dyDescent="0.15">
      <c r="B69" s="25">
        <v>65</v>
      </c>
      <c r="C69" s="22" t="s">
        <v>85</v>
      </c>
      <c r="D69" s="26" t="s">
        <v>145</v>
      </c>
      <c r="E69" s="27">
        <v>4428.8983099047546</v>
      </c>
    </row>
    <row r="70" spans="2:5" x14ac:dyDescent="0.15">
      <c r="B70" s="25">
        <v>66</v>
      </c>
      <c r="C70" s="22" t="s">
        <v>86</v>
      </c>
      <c r="D70" s="26" t="s">
        <v>145</v>
      </c>
      <c r="E70" s="27">
        <v>3312.4283981400363</v>
      </c>
    </row>
    <row r="71" spans="2:5" x14ac:dyDescent="0.15">
      <c r="B71" s="25">
        <v>67</v>
      </c>
      <c r="C71" s="22" t="s">
        <v>87</v>
      </c>
      <c r="D71" s="26" t="s">
        <v>167</v>
      </c>
      <c r="E71" s="28">
        <v>3183.209865970111</v>
      </c>
    </row>
    <row r="72" spans="2:5" x14ac:dyDescent="0.15">
      <c r="B72" s="25">
        <v>68</v>
      </c>
      <c r="C72" s="22" t="s">
        <v>88</v>
      </c>
      <c r="D72" s="26" t="s">
        <v>167</v>
      </c>
      <c r="E72" s="28">
        <v>3479.0403098645002</v>
      </c>
    </row>
    <row r="73" spans="2:5" x14ac:dyDescent="0.15">
      <c r="B73" s="25">
        <v>69</v>
      </c>
      <c r="C73" s="22" t="s">
        <v>89</v>
      </c>
      <c r="D73" s="26" t="s">
        <v>166</v>
      </c>
      <c r="E73" s="27">
        <v>2912.5332803129936</v>
      </c>
    </row>
    <row r="74" spans="2:5" x14ac:dyDescent="0.15">
      <c r="B74" s="25">
        <v>70</v>
      </c>
      <c r="C74" s="22" t="s">
        <v>90</v>
      </c>
      <c r="D74" s="26" t="s">
        <v>169</v>
      </c>
      <c r="E74" s="28">
        <v>3444.0567554226068</v>
      </c>
    </row>
    <row r="75" spans="2:5" x14ac:dyDescent="0.15">
      <c r="B75" s="25">
        <v>71</v>
      </c>
      <c r="C75" s="22" t="s">
        <v>91</v>
      </c>
      <c r="D75" s="26" t="s">
        <v>169</v>
      </c>
      <c r="E75" s="28">
        <v>2425.2931148202747</v>
      </c>
    </row>
    <row r="76" spans="2:5" x14ac:dyDescent="0.15">
      <c r="B76" s="25">
        <v>72</v>
      </c>
      <c r="C76" s="22" t="s">
        <v>92</v>
      </c>
      <c r="D76" s="26" t="s">
        <v>170</v>
      </c>
      <c r="E76" s="28">
        <v>3501.0192374489943</v>
      </c>
    </row>
    <row r="77" spans="2:5" x14ac:dyDescent="0.15">
      <c r="B77" s="25">
        <v>73</v>
      </c>
      <c r="C77" s="22" t="s">
        <v>93</v>
      </c>
      <c r="D77" s="26" t="s">
        <v>166</v>
      </c>
      <c r="E77" s="27">
        <v>3325.2654862132463</v>
      </c>
    </row>
    <row r="78" spans="2:5" x14ac:dyDescent="0.15">
      <c r="B78" s="25">
        <v>74</v>
      </c>
      <c r="C78" s="22" t="s">
        <v>94</v>
      </c>
      <c r="D78" s="26" t="s">
        <v>166</v>
      </c>
      <c r="E78" s="27">
        <v>1850.0554409569295</v>
      </c>
    </row>
    <row r="79" spans="2:5" x14ac:dyDescent="0.15">
      <c r="B79" s="25">
        <v>75</v>
      </c>
      <c r="C79" s="22" t="s">
        <v>95</v>
      </c>
      <c r="D79" s="26" t="s">
        <v>147</v>
      </c>
      <c r="E79" s="28">
        <v>5921.2434347557682</v>
      </c>
    </row>
    <row r="80" spans="2:5" x14ac:dyDescent="0.15">
      <c r="B80" s="25">
        <v>76</v>
      </c>
      <c r="C80" s="22" t="s">
        <v>96</v>
      </c>
      <c r="D80" s="26" t="s">
        <v>132</v>
      </c>
      <c r="E80" s="28">
        <v>3666.8309277417911</v>
      </c>
    </row>
    <row r="81" spans="2:5" x14ac:dyDescent="0.15">
      <c r="B81" s="25">
        <v>77</v>
      </c>
      <c r="C81" s="22" t="s">
        <v>97</v>
      </c>
      <c r="D81" s="26" t="s">
        <v>147</v>
      </c>
      <c r="E81" s="28">
        <v>2142.3476030606594</v>
      </c>
    </row>
    <row r="82" spans="2:5" x14ac:dyDescent="0.15">
      <c r="B82" s="25">
        <v>78</v>
      </c>
      <c r="C82" s="22" t="s">
        <v>98</v>
      </c>
      <c r="D82" s="26" t="s">
        <v>147</v>
      </c>
      <c r="E82" s="28">
        <v>2425.3850421496572</v>
      </c>
    </row>
    <row r="83" spans="2:5" x14ac:dyDescent="0.15">
      <c r="B83" s="25">
        <v>79</v>
      </c>
      <c r="C83" s="22" t="s">
        <v>99</v>
      </c>
      <c r="D83" s="26" t="s">
        <v>146</v>
      </c>
      <c r="E83" s="27">
        <v>3665.0164796306431</v>
      </c>
    </row>
    <row r="84" spans="2:5" x14ac:dyDescent="0.15">
      <c r="B84" s="25">
        <v>80</v>
      </c>
      <c r="C84" s="22" t="s">
        <v>100</v>
      </c>
      <c r="D84" s="26" t="s">
        <v>144</v>
      </c>
      <c r="E84" s="28">
        <v>2542.1992107517126</v>
      </c>
    </row>
    <row r="85" spans="2:5" x14ac:dyDescent="0.15">
      <c r="B85" s="25">
        <v>81</v>
      </c>
      <c r="C85" s="22" t="s">
        <v>101</v>
      </c>
      <c r="D85" s="26" t="s">
        <v>145</v>
      </c>
      <c r="E85" s="27">
        <v>4399.9835245175773</v>
      </c>
    </row>
    <row r="86" spans="2:5" x14ac:dyDescent="0.15">
      <c r="B86" s="25">
        <v>82</v>
      </c>
      <c r="C86" s="22" t="s">
        <v>102</v>
      </c>
      <c r="D86" s="26" t="s">
        <v>145</v>
      </c>
      <c r="E86" s="27">
        <v>2819.4671016856987</v>
      </c>
    </row>
    <row r="87" spans="2:5" x14ac:dyDescent="0.15">
      <c r="B87" s="25">
        <v>83</v>
      </c>
      <c r="C87" s="22" t="s">
        <v>103</v>
      </c>
      <c r="D87" s="26" t="s">
        <v>171</v>
      </c>
      <c r="E87" s="28">
        <v>2267.1004828260025</v>
      </c>
    </row>
    <row r="88" spans="2:5" x14ac:dyDescent="0.15">
      <c r="B88" s="25">
        <v>84</v>
      </c>
      <c r="C88" s="22" t="s">
        <v>104</v>
      </c>
      <c r="D88" s="26" t="s">
        <v>171</v>
      </c>
      <c r="E88" s="28">
        <v>3784.120438975152</v>
      </c>
    </row>
    <row r="89" spans="2:5" x14ac:dyDescent="0.15">
      <c r="B89" s="25">
        <v>85</v>
      </c>
      <c r="C89" s="22" t="s">
        <v>105</v>
      </c>
      <c r="D89" s="26" t="s">
        <v>170</v>
      </c>
      <c r="E89" s="28">
        <v>2735.6610735815379</v>
      </c>
    </row>
    <row r="90" spans="2:5" x14ac:dyDescent="0.15">
      <c r="B90" s="25">
        <v>86</v>
      </c>
      <c r="C90" s="22" t="s">
        <v>106</v>
      </c>
      <c r="D90" s="26" t="s">
        <v>146</v>
      </c>
      <c r="E90" s="27">
        <v>4305.3555541287942</v>
      </c>
    </row>
    <row r="91" spans="2:5" x14ac:dyDescent="0.15">
      <c r="B91" s="25">
        <v>87</v>
      </c>
      <c r="C91" s="22" t="s">
        <v>107</v>
      </c>
      <c r="D91" s="26" t="s">
        <v>146</v>
      </c>
      <c r="E91" s="27">
        <v>4859.2132119505777</v>
      </c>
    </row>
    <row r="92" spans="2:5" x14ac:dyDescent="0.15">
      <c r="B92" s="25">
        <v>88</v>
      </c>
      <c r="C92" s="22" t="s">
        <v>108</v>
      </c>
      <c r="D92" s="26" t="s">
        <v>167</v>
      </c>
      <c r="E92" s="28">
        <v>4287.791287961858</v>
      </c>
    </row>
    <row r="93" spans="2:5" x14ac:dyDescent="0.15">
      <c r="B93" s="25">
        <v>89</v>
      </c>
      <c r="C93" s="22" t="s">
        <v>109</v>
      </c>
      <c r="D93" s="26" t="s">
        <v>169</v>
      </c>
      <c r="E93" s="28">
        <v>3649.4852011835533</v>
      </c>
    </row>
    <row r="94" spans="2:5" x14ac:dyDescent="0.15">
      <c r="B94" s="25">
        <v>90</v>
      </c>
      <c r="C94" s="22" t="s">
        <v>110</v>
      </c>
      <c r="D94" s="26" t="s">
        <v>169</v>
      </c>
      <c r="E94" s="28">
        <v>2032.6074185678444</v>
      </c>
    </row>
    <row r="95" spans="2:5" x14ac:dyDescent="0.15">
      <c r="B95" s="25">
        <v>91</v>
      </c>
      <c r="C95" s="22" t="s">
        <v>111</v>
      </c>
      <c r="D95" s="26" t="s">
        <v>147</v>
      </c>
      <c r="E95" s="28">
        <v>1793.9058376698645</v>
      </c>
    </row>
    <row r="96" spans="2:5" x14ac:dyDescent="0.15">
      <c r="B96" s="25">
        <v>92</v>
      </c>
      <c r="C96" s="22" t="s">
        <v>112</v>
      </c>
      <c r="D96" s="26" t="s">
        <v>147</v>
      </c>
      <c r="E96" s="28">
        <v>2010.1965409391864</v>
      </c>
    </row>
    <row r="97" spans="2:5" x14ac:dyDescent="0.15">
      <c r="B97" s="25">
        <v>93</v>
      </c>
      <c r="C97" s="22" t="s">
        <v>113</v>
      </c>
      <c r="D97" s="26" t="s">
        <v>147</v>
      </c>
      <c r="E97" s="28">
        <v>2295.6806124815366</v>
      </c>
    </row>
    <row r="98" spans="2:5" x14ac:dyDescent="0.15">
      <c r="B98" s="25">
        <v>94</v>
      </c>
      <c r="C98" s="22" t="s">
        <v>114</v>
      </c>
      <c r="D98" s="26" t="s">
        <v>147</v>
      </c>
      <c r="E98" s="28">
        <v>3276.6480952923512</v>
      </c>
    </row>
    <row r="99" spans="2:5" x14ac:dyDescent="0.15">
      <c r="B99" s="25">
        <v>95</v>
      </c>
      <c r="C99" s="22" t="s">
        <v>115</v>
      </c>
      <c r="D99" s="26" t="s">
        <v>147</v>
      </c>
      <c r="E99" s="28">
        <v>1617.4409729352083</v>
      </c>
    </row>
    <row r="100" spans="2:5" x14ac:dyDescent="0.15">
      <c r="B100" s="25">
        <v>971</v>
      </c>
      <c r="C100" s="22" t="s">
        <v>0</v>
      </c>
      <c r="D100" s="26" t="s">
        <v>0</v>
      </c>
      <c r="E100" s="27">
        <v>2725.2140217462902</v>
      </c>
    </row>
    <row r="101" spans="2:5" x14ac:dyDescent="0.15">
      <c r="B101" s="25">
        <v>972</v>
      </c>
      <c r="C101" s="22" t="s">
        <v>1</v>
      </c>
      <c r="D101" s="26" t="s">
        <v>1</v>
      </c>
      <c r="E101" s="27">
        <v>2398.5861636154727</v>
      </c>
    </row>
    <row r="102" spans="2:5" x14ac:dyDescent="0.15">
      <c r="B102" s="25">
        <v>973</v>
      </c>
      <c r="C102" s="22" t="s">
        <v>129</v>
      </c>
      <c r="D102" s="26" t="s">
        <v>129</v>
      </c>
      <c r="E102" s="27">
        <v>1015.8955078906168</v>
      </c>
    </row>
    <row r="103" spans="2:5" x14ac:dyDescent="0.15">
      <c r="B103" s="25">
        <v>974</v>
      </c>
      <c r="C103" s="22" t="s">
        <v>2</v>
      </c>
      <c r="D103" s="26" t="s">
        <v>2</v>
      </c>
      <c r="E103" s="27">
        <v>3095.1966871759678</v>
      </c>
    </row>
    <row r="104" spans="2:5" x14ac:dyDescent="0.15">
      <c r="B104" s="25">
        <v>976</v>
      </c>
      <c r="C104" s="22" t="s">
        <v>160</v>
      </c>
      <c r="D104" s="26" t="s">
        <v>160</v>
      </c>
      <c r="E104" s="23" t="s">
        <v>130</v>
      </c>
    </row>
    <row r="106" spans="2:5" x14ac:dyDescent="0.15">
      <c r="B106" s="9" t="s">
        <v>176</v>
      </c>
    </row>
    <row r="107" spans="2:5" ht="13" x14ac:dyDescent="0.15">
      <c r="B107" s="3" t="s">
        <v>174</v>
      </c>
    </row>
    <row r="108" spans="2:5" s="3" customFormat="1" x14ac:dyDescent="0.15"/>
    <row r="109" spans="2:5" s="3" customFormat="1" x14ac:dyDescent="0.15"/>
  </sheetData>
  <sortState ref="B4:H103">
    <sortCondition ref="B4:B1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ES2018_Fiche 19_Tableau 1</vt:lpstr>
      <vt:lpstr>ES2018_Fiche 19_Graphique 1</vt:lpstr>
      <vt:lpstr>ES2018_Fiche 19_carte 1</vt:lpstr>
      <vt:lpstr>ES2018_Fiche 19_carte2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KHATI, Inès</dc:creator>
  <cp:lastModifiedBy>Utilisateur de Microsoft Office</cp:lastModifiedBy>
  <cp:lastPrinted>2015-08-20T07:48:21Z</cp:lastPrinted>
  <dcterms:created xsi:type="dcterms:W3CDTF">2014-07-10T15:22:23Z</dcterms:created>
  <dcterms:modified xsi:type="dcterms:W3CDTF">2018-06-05T12:43:02Z</dcterms:modified>
</cp:coreProperties>
</file>