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BPC\01_PUBLICATIONS\• Panoramas\Les etablissements de sante\2019\BAT\Excel_2019 vérifiés\"/>
    </mc:Choice>
  </mc:AlternateContent>
  <bookViews>
    <workbookView xWindow="13215" yWindow="480" windowWidth="15705" windowHeight="10485"/>
  </bookViews>
  <sheets>
    <sheet name="ES_2019_fiche07_tableau 1" sheetId="1" r:id="rId1"/>
    <sheet name="ES_2019_fiche07_tableau 2" sheetId="2" r:id="rId2"/>
    <sheet name="ES_2019_fiche07_tableau 3" sheetId="3" r:id="rId3"/>
  </sheets>
  <definedNames>
    <definedName name="_xlnm.Print_Area" localSheetId="0">'ES_2019_fiche07_tableau 1'!$B$2:$K$26</definedName>
    <definedName name="_xlnm.Print_Area" localSheetId="1">'ES_2019_fiche07_tableau 2'!$B$2:$D$16</definedName>
    <definedName name="_xlnm.Print_Area" localSheetId="2">'ES_2019_fiche07_tableau 3'!$B$2:$M$15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1" l="1"/>
  <c r="F22" i="1"/>
  <c r="C22" i="1"/>
  <c r="G21" i="1"/>
  <c r="F21" i="1"/>
  <c r="C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</calcChain>
</file>

<file path=xl/sharedStrings.xml><?xml version="1.0" encoding="utf-8"?>
<sst xmlns="http://schemas.openxmlformats.org/spreadsheetml/2006/main" count="62" uniqueCount="54">
  <si>
    <t>Déciles</t>
  </si>
  <si>
    <t>D1</t>
  </si>
  <si>
    <t>Médiane</t>
  </si>
  <si>
    <t>D9</t>
  </si>
  <si>
    <t>D9/D1</t>
  </si>
  <si>
    <t>30 à 39 ans</t>
  </si>
  <si>
    <t>40 à 49 ans</t>
  </si>
  <si>
    <t>50 à 59 ans</t>
  </si>
  <si>
    <t>²</t>
  </si>
  <si>
    <t>Ensemble</t>
  </si>
  <si>
    <t>60 ans ou plus</t>
  </si>
  <si>
    <t>Personnels administratifs</t>
  </si>
  <si>
    <t>Sages-femmes</t>
  </si>
  <si>
    <t>Infirmiers</t>
  </si>
  <si>
    <t>Rééducateurs</t>
  </si>
  <si>
    <t>Psychologues</t>
  </si>
  <si>
    <t>Personnels médico-techniques</t>
  </si>
  <si>
    <t>Personnels techniques et ouvriers</t>
  </si>
  <si>
    <t>Contrats aidés</t>
  </si>
  <si>
    <t>Femmes</t>
  </si>
  <si>
    <t>Hommes</t>
  </si>
  <si>
    <t>Évolution 2015-2016 
(% en euros courants)</t>
  </si>
  <si>
    <t>+0,026 point</t>
  </si>
  <si>
    <t>Ensemble (hors personnels médicaux)</t>
  </si>
  <si>
    <t>Ensemble (hors contrats aidés )</t>
  </si>
  <si>
    <t>Structure des effectifs (en %)</t>
  </si>
  <si>
    <t>Répartition des postes 
(en %)</t>
  </si>
  <si>
    <t>Salaire mensuel net moyen
(en euros)</t>
  </si>
  <si>
    <t>Catégories socioprofessionnelles regroupées</t>
  </si>
  <si>
    <t xml:space="preserve">Salaire 2015
(en euros)
</t>
  </si>
  <si>
    <t xml:space="preserve">Salaire 2016
(en euros)
</t>
  </si>
  <si>
    <r>
      <t>Personnels éducatifs et sociaux</t>
    </r>
    <r>
      <rPr>
        <b/>
        <strike/>
        <sz val="8"/>
        <color rgb="FFFF0000"/>
        <rFont val="Arial"/>
        <family val="2"/>
      </rPr>
      <t/>
    </r>
  </si>
  <si>
    <t>Salaire 2016
(en euros)</t>
  </si>
  <si>
    <t xml:space="preserve">Personnel médical </t>
  </si>
  <si>
    <t xml:space="preserve">Moins de 30 ans </t>
  </si>
  <si>
    <r>
      <t xml:space="preserve">2,3 </t>
    </r>
    <r>
      <rPr>
        <vertAlign val="superscript"/>
        <sz val="8"/>
        <rFont val="Arial"/>
        <family val="2"/>
      </rPr>
      <t>1</t>
    </r>
  </si>
  <si>
    <r>
      <rPr>
        <b/>
        <sz val="8"/>
        <rFont val="Arial"/>
        <family val="2"/>
      </rPr>
      <t>Sources &gt;</t>
    </r>
    <r>
      <rPr>
        <sz val="8"/>
        <rFont val="Arial"/>
        <family val="2"/>
      </rPr>
      <t xml:space="preserve"> Insee, SIASP 2015 et 2016, traitements DREES.</t>
    </r>
  </si>
  <si>
    <t>Évolution 2015-2016 
(% en euros constants)</t>
  </si>
  <si>
    <t>Personnel d’encadrement du personnel soignant</t>
  </si>
  <si>
    <t>Tranche d’âges</t>
  </si>
  <si>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>Salariés du secteur public hospitalier de France métropolitaine et des DROM (Saint-Martin, Saint Barthélémy et Mayotte non inclus), y compris le SSA et les contrats aidés, hors internes, externes, stagiaires et étudiants.</t>
    </r>
  </si>
  <si>
    <t>1. Compte tenu de la longueur des études médicales, l’âge de début de carrière se situe souvent au-delà de 30 ans pour ces professions.</t>
  </si>
  <si>
    <r>
      <rPr>
        <b/>
        <sz val="8"/>
        <rFont val="Arial"/>
        <family val="2"/>
      </rPr>
      <t>Sources &gt;</t>
    </r>
    <r>
      <rPr>
        <sz val="8"/>
        <rFont val="Arial"/>
        <family val="2"/>
      </rPr>
      <t xml:space="preserve"> Insee, SIASP 2016, traitements DREES.</t>
    </r>
  </si>
  <si>
    <r>
      <rPr>
        <b/>
        <sz val="8"/>
        <rFont val="Arial"/>
        <family val="2"/>
      </rPr>
      <t>Lecture &gt;</t>
    </r>
    <r>
      <rPr>
        <sz val="8"/>
        <rFont val="Arial"/>
        <family val="2"/>
      </rPr>
      <t xml:space="preserve"> Le personnel non médical âgé de moins de 30 ans représente 16,9 % de l’ensemble des postes et perçoit un salaire mensuel net  de 1671 euros, en moyenne. Entre 30 et 39 ans il représente 25,5 % des postes et son salaire mensuel net est de 1 917 euros en moyenne.</t>
    </r>
  </si>
  <si>
    <r>
      <rPr>
        <b/>
        <sz val="8"/>
        <rFont val="Arial"/>
        <family val="2"/>
      </rPr>
      <t xml:space="preserve">Note &gt; </t>
    </r>
    <r>
      <rPr>
        <sz val="8"/>
        <rFont val="Arial"/>
        <family val="2"/>
      </rPr>
      <t>La catégorie « personnels non ventilés » n’est pas présentée dans la structure des effectifs, mais les salaires de ces personnels sont pris en compte dans le calcul du salaire moyen.</t>
    </r>
  </si>
  <si>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>Salariés du secteur public hospitalier de France métropolitaine et des DROM  (Saint-Martin, Saint Barthélémy et Mayotte non inclus), y compris le SSA et les contrats aidés, hors internes, externes, stagiaires et étudiants.</t>
    </r>
  </si>
  <si>
    <t>Personnels soignants (hors personnel médical)</t>
  </si>
  <si>
    <t>Aides-soignants et agents de service hospitaliers</t>
  </si>
  <si>
    <t>Personnel non médical</t>
  </si>
  <si>
    <t>Personnels médicaux (hors sages-femmes)</t>
  </si>
  <si>
    <t>Tableau 2 - Distribution des salaires mensuels nets en 2016, 
dans le secteur hospitalier public</t>
  </si>
  <si>
    <t>Tableau 3 - Structure des emplois et salaires mensuels nets moyens en équivalent temps plein par tranche d’âge pour le personnel médical et non médical du secteur hospitalier public, en 2016</t>
  </si>
  <si>
    <t xml:space="preserve">Tableau 1 - Les salaires mensuels nets moyens en équivalent temps plein en 2016 dans le secteur hospitalier public, par catégorie socioprofessionnelle </t>
  </si>
  <si>
    <r>
      <rPr>
        <b/>
        <sz val="8"/>
        <rFont val="Arial"/>
        <family val="2"/>
      </rPr>
      <t>Lecture &gt;</t>
    </r>
    <r>
      <rPr>
        <sz val="8"/>
        <rFont val="Arial"/>
        <family val="2"/>
      </rPr>
      <t xml:space="preserve"> 10 % des salariés perçoivent un salaire inférieur à 1 473 euros, la moitié, inférieur à 1 946 euros et 90 % inférieur 3 300 euros.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</si>
</sst>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#,##0.0000"/>
    <numFmt numFmtId="167" formatCode="#,##0.0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strike/>
      <sz val="8"/>
      <color rgb="FFFF0000"/>
      <name val="Arial"/>
      <family val="2"/>
    </font>
    <font>
      <vertAlign val="superscript"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, Albany AMT, Helvetica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2" borderId="0" xfId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167" fontId="2" fillId="0" borderId="0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2" fontId="2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center" vertical="center"/>
    </xf>
    <xf numFmtId="0" fontId="2" fillId="0" borderId="0" xfId="1" quotePrefix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top"/>
    </xf>
    <xf numFmtId="166" fontId="2" fillId="0" borderId="0" xfId="1" applyNumberFormat="1" applyFont="1" applyFill="1" applyBorder="1" applyAlignment="1">
      <alignment vertical="top"/>
    </xf>
    <xf numFmtId="1" fontId="3" fillId="0" borderId="2" xfId="1" applyNumberFormat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1" fontId="3" fillId="2" borderId="2" xfId="1" applyNumberFormat="1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vertical="center"/>
    </xf>
    <xf numFmtId="164" fontId="2" fillId="2" borderId="2" xfId="1" applyNumberFormat="1" applyFont="1" applyFill="1" applyBorder="1" applyAlignment="1">
      <alignment vertical="center"/>
    </xf>
    <xf numFmtId="165" fontId="2" fillId="2" borderId="2" xfId="1" applyNumberFormat="1" applyFont="1" applyFill="1" applyBorder="1" applyAlignment="1">
      <alignment vertical="center"/>
    </xf>
    <xf numFmtId="1" fontId="3" fillId="2" borderId="4" xfId="1" applyNumberFormat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left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left"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vertical="center"/>
    </xf>
    <xf numFmtId="3" fontId="3" fillId="3" borderId="3" xfId="1" applyNumberFormat="1" applyFont="1" applyFill="1" applyBorder="1" applyAlignment="1">
      <alignment horizontal="left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3" fontId="3" fillId="3" borderId="3" xfId="1" applyNumberFormat="1" applyFont="1" applyFill="1" applyBorder="1" applyAlignment="1">
      <alignment horizontal="center" vertical="center" wrapText="1"/>
    </xf>
    <xf numFmtId="164" fontId="3" fillId="5" borderId="3" xfId="1" applyNumberFormat="1" applyFont="1" applyFill="1" applyBorder="1" applyAlignment="1">
      <alignment vertical="center"/>
    </xf>
    <xf numFmtId="3" fontId="3" fillId="3" borderId="2" xfId="1" applyNumberFormat="1" applyFont="1" applyFill="1" applyBorder="1" applyAlignment="1">
      <alignment horizontal="left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left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3" fontId="2" fillId="0" borderId="7" xfId="1" applyNumberFormat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vertical="center"/>
    </xf>
    <xf numFmtId="3" fontId="2" fillId="0" borderId="8" xfId="1" applyNumberFormat="1" applyFont="1" applyFill="1" applyBorder="1" applyAlignment="1">
      <alignment vertical="center"/>
    </xf>
    <xf numFmtId="164" fontId="3" fillId="0" borderId="9" xfId="1" applyNumberFormat="1" applyFont="1" applyFill="1" applyBorder="1" applyAlignment="1">
      <alignment vertical="center"/>
    </xf>
    <xf numFmtId="3" fontId="3" fillId="0" borderId="10" xfId="1" applyNumberFormat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 wrapText="1"/>
    </xf>
    <xf numFmtId="165" fontId="2" fillId="0" borderId="12" xfId="1" applyNumberFormat="1" applyFont="1" applyFill="1" applyBorder="1" applyAlignment="1">
      <alignment horizontal="center" vertical="center"/>
    </xf>
    <xf numFmtId="165" fontId="3" fillId="0" borderId="13" xfId="1" applyNumberFormat="1" applyFont="1" applyFill="1" applyBorder="1" applyAlignment="1">
      <alignment horizontal="center" vertical="center"/>
    </xf>
    <xf numFmtId="165" fontId="2" fillId="0" borderId="13" xfId="1" applyNumberFormat="1" applyFont="1" applyFill="1" applyBorder="1" applyAlignment="1">
      <alignment horizontal="center" vertical="center"/>
    </xf>
    <xf numFmtId="0" fontId="2" fillId="0" borderId="14" xfId="1" quotePrefix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3" fontId="2" fillId="0" borderId="4" xfId="1" applyNumberFormat="1" applyFont="1" applyFill="1" applyBorder="1" applyAlignment="1">
      <alignment horizontal="center" vertical="center"/>
    </xf>
    <xf numFmtId="3" fontId="3" fillId="0" borderId="2" xfId="1" applyNumberFormat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/>
    </xf>
    <xf numFmtId="3" fontId="9" fillId="4" borderId="0" xfId="0" applyNumberFormat="1" applyFont="1" applyFill="1" applyBorder="1" applyAlignment="1" applyProtection="1">
      <alignment horizontal="right" wrapText="1"/>
    </xf>
    <xf numFmtId="165" fontId="9" fillId="4" borderId="0" xfId="0" applyNumberFormat="1" applyFont="1" applyFill="1" applyBorder="1" applyAlignment="1" applyProtection="1">
      <alignment horizontal="right" wrapText="1"/>
    </xf>
    <xf numFmtId="165" fontId="3" fillId="2" borderId="1" xfId="1" applyNumberFormat="1" applyFont="1" applyFill="1" applyBorder="1" applyAlignment="1">
      <alignment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/>
    </xf>
    <xf numFmtId="165" fontId="3" fillId="5" borderId="3" xfId="1" applyNumberFormat="1" applyFont="1" applyFill="1" applyBorder="1" applyAlignment="1">
      <alignment vertical="center"/>
    </xf>
    <xf numFmtId="3" fontId="2" fillId="4" borderId="4" xfId="0" applyNumberFormat="1" applyFont="1" applyFill="1" applyBorder="1" applyAlignment="1" applyProtection="1">
      <alignment horizontal="center" wrapText="1"/>
    </xf>
    <xf numFmtId="165" fontId="2" fillId="4" borderId="4" xfId="0" applyNumberFormat="1" applyFont="1" applyFill="1" applyBorder="1" applyAlignment="1" applyProtection="1">
      <alignment horizontal="center" wrapText="1"/>
    </xf>
    <xf numFmtId="3" fontId="2" fillId="4" borderId="2" xfId="0" applyNumberFormat="1" applyFont="1" applyFill="1" applyBorder="1" applyAlignment="1" applyProtection="1">
      <alignment horizontal="center" wrapText="1"/>
    </xf>
    <xf numFmtId="165" fontId="2" fillId="4" borderId="2" xfId="0" applyNumberFormat="1" applyFont="1" applyFill="1" applyBorder="1" applyAlignment="1" applyProtection="1">
      <alignment horizontal="center" wrapText="1"/>
    </xf>
    <xf numFmtId="3" fontId="2" fillId="4" borderId="3" xfId="0" applyNumberFormat="1" applyFont="1" applyFill="1" applyBorder="1" applyAlignment="1" applyProtection="1">
      <alignment horizontal="center" wrapText="1"/>
    </xf>
    <xf numFmtId="165" fontId="2" fillId="4" borderId="3" xfId="0" applyNumberFormat="1" applyFont="1" applyFill="1" applyBorder="1" applyAlignment="1" applyProtection="1">
      <alignment horizontal="center" wrapText="1"/>
    </xf>
    <xf numFmtId="0" fontId="2" fillId="3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3" borderId="0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0" borderId="0" xfId="1" applyFont="1" applyFill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vertical="top" wrapText="1"/>
    </xf>
  </cellXfs>
  <cellStyles count="2">
    <cellStyle name="Normal" xfId="0" builtinId="0"/>
    <cellStyle name="Normal_salaires_2.8_ed 2014_envoiMP_BI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35"/>
  <sheetViews>
    <sheetView showGridLines="0" tabSelected="1" zoomScaleSheetLayoutView="100" workbookViewId="0">
      <selection activeCell="J11" sqref="J11"/>
    </sheetView>
  </sheetViews>
  <sheetFormatPr baseColWidth="10" defaultColWidth="11.42578125" defaultRowHeight="15" customHeight="1"/>
  <cols>
    <col min="1" max="1" width="3.7109375" style="1" customWidth="1"/>
    <col min="2" max="2" width="40" style="1" customWidth="1"/>
    <col min="3" max="3" width="10.7109375" style="1" customWidth="1"/>
    <col min="4" max="4" width="11.42578125" style="1" customWidth="1"/>
    <col min="5" max="5" width="10.140625" style="1" bestFit="1" customWidth="1"/>
    <col min="6" max="6" width="10.42578125" style="1" customWidth="1"/>
    <col min="7" max="16384" width="11.42578125" style="1"/>
  </cols>
  <sheetData>
    <row r="1" spans="2:9" ht="9.75" customHeight="1"/>
    <row r="2" spans="2:9" ht="24" customHeight="1">
      <c r="B2" s="94" t="s">
        <v>52</v>
      </c>
      <c r="C2" s="93"/>
      <c r="D2" s="93"/>
      <c r="E2" s="93"/>
      <c r="F2" s="93"/>
      <c r="G2" s="93"/>
    </row>
    <row r="3" spans="2:9" ht="15" customHeight="1">
      <c r="B3" s="3"/>
      <c r="C3" s="3"/>
      <c r="D3" s="3"/>
      <c r="E3" s="3"/>
    </row>
    <row r="4" spans="2:9" ht="50.25" customHeight="1">
      <c r="B4" s="32" t="s">
        <v>28</v>
      </c>
      <c r="C4" s="32" t="s">
        <v>25</v>
      </c>
      <c r="D4" s="33" t="s">
        <v>29</v>
      </c>
      <c r="E4" s="33" t="s">
        <v>30</v>
      </c>
      <c r="F4" s="34" t="s">
        <v>21</v>
      </c>
      <c r="G4" s="34" t="s">
        <v>37</v>
      </c>
    </row>
    <row r="5" spans="2:9" ht="15" customHeight="1">
      <c r="B5" s="40" t="s">
        <v>49</v>
      </c>
      <c r="C5" s="36">
        <v>7.93</v>
      </c>
      <c r="D5" s="41">
        <v>5428.48</v>
      </c>
      <c r="E5" s="41">
        <v>5492.23</v>
      </c>
      <c r="F5" s="38">
        <f>(E5-D5)/D5*100</f>
        <v>1.1743618839896253</v>
      </c>
      <c r="G5" s="82">
        <f>100*(E5-D5*100.19/100)/D5*100.19/100</f>
        <v>0.98623217156920506</v>
      </c>
      <c r="H5" s="9"/>
    </row>
    <row r="6" spans="2:9" ht="15" customHeight="1">
      <c r="B6" s="19" t="s">
        <v>46</v>
      </c>
      <c r="C6" s="23">
        <v>63.7</v>
      </c>
      <c r="D6" s="26">
        <v>2070</v>
      </c>
      <c r="E6" s="26">
        <v>2077.67</v>
      </c>
      <c r="F6" s="29">
        <f t="shared" ref="F6:F12" si="0">(E6-D6)/D6*100</f>
        <v>0.37053140096618709</v>
      </c>
      <c r="G6" s="83">
        <f t="shared" ref="G6:G12" si="1">100*(E6-D6*100.19/100)/D6*100.19/100</f>
        <v>0.1808744106280232</v>
      </c>
    </row>
    <row r="7" spans="2:9" ht="15" customHeight="1">
      <c r="B7" s="20" t="s">
        <v>12</v>
      </c>
      <c r="C7" s="24">
        <v>1.24</v>
      </c>
      <c r="D7" s="27">
        <v>2697.28</v>
      </c>
      <c r="E7" s="27">
        <v>2720.43</v>
      </c>
      <c r="F7" s="30">
        <f t="shared" si="0"/>
        <v>0.8582720370150535</v>
      </c>
      <c r="G7" s="31">
        <f t="shared" si="1"/>
        <v>0.66954175388538328</v>
      </c>
      <c r="H7" s="12"/>
    </row>
    <row r="8" spans="2:9" ht="27.75" customHeight="1">
      <c r="B8" s="20" t="s">
        <v>38</v>
      </c>
      <c r="C8" s="24">
        <v>2.39</v>
      </c>
      <c r="D8" s="27">
        <v>3010</v>
      </c>
      <c r="E8" s="27">
        <v>3074.58</v>
      </c>
      <c r="F8" s="30">
        <f t="shared" si="0"/>
        <v>2.1455149501661106</v>
      </c>
      <c r="G8" s="31">
        <f t="shared" si="1"/>
        <v>1.9592304285714397</v>
      </c>
      <c r="H8" s="9"/>
      <c r="I8" s="9"/>
    </row>
    <row r="9" spans="2:9" ht="15" customHeight="1">
      <c r="B9" s="20" t="s">
        <v>13</v>
      </c>
      <c r="C9" s="24">
        <v>25.75</v>
      </c>
      <c r="D9" s="27">
        <v>2296</v>
      </c>
      <c r="E9" s="27">
        <v>2304.77</v>
      </c>
      <c r="F9" s="30">
        <f t="shared" si="0"/>
        <v>0.3819686411149818</v>
      </c>
      <c r="G9" s="31">
        <f t="shared" si="1"/>
        <v>0.19233338153310114</v>
      </c>
      <c r="I9" s="9"/>
    </row>
    <row r="10" spans="2:9" ht="29.25" customHeight="1">
      <c r="B10" s="20" t="s">
        <v>47</v>
      </c>
      <c r="C10" s="24">
        <v>31.5</v>
      </c>
      <c r="D10" s="27">
        <v>1780.14</v>
      </c>
      <c r="E10" s="27">
        <v>1780.77</v>
      </c>
      <c r="F10" s="30">
        <f t="shared" si="0"/>
        <v>3.539047490646139E-2</v>
      </c>
      <c r="G10" s="31">
        <f t="shared" si="1"/>
        <v>-0.15490328319120761</v>
      </c>
      <c r="I10" s="9"/>
    </row>
    <row r="11" spans="2:9" ht="15" customHeight="1">
      <c r="B11" s="20" t="s">
        <v>14</v>
      </c>
      <c r="C11" s="24">
        <v>1.68</v>
      </c>
      <c r="D11" s="27">
        <v>2094</v>
      </c>
      <c r="E11" s="27">
        <v>2105.21</v>
      </c>
      <c r="F11" s="30">
        <f t="shared" si="0"/>
        <v>0.53533906399236086</v>
      </c>
      <c r="G11" s="31">
        <f t="shared" si="1"/>
        <v>0.34599520821395041</v>
      </c>
    </row>
    <row r="12" spans="2:9" ht="15" customHeight="1">
      <c r="B12" s="20" t="s">
        <v>15</v>
      </c>
      <c r="C12" s="24">
        <v>1.17</v>
      </c>
      <c r="D12" s="27">
        <v>2265.81</v>
      </c>
      <c r="E12" s="27">
        <v>2276.37</v>
      </c>
      <c r="F12" s="30">
        <f t="shared" si="0"/>
        <v>0.46605849563731938</v>
      </c>
      <c r="G12" s="31">
        <f t="shared" si="1"/>
        <v>0.27658300677903686</v>
      </c>
    </row>
    <row r="13" spans="2:9" ht="11.25">
      <c r="B13" s="35" t="s">
        <v>11</v>
      </c>
      <c r="C13" s="36">
        <v>10.4</v>
      </c>
      <c r="D13" s="37">
        <v>2003.17</v>
      </c>
      <c r="E13" s="37">
        <v>2007.25</v>
      </c>
      <c r="F13" s="38">
        <f>(E13-D13)/D13*100</f>
        <v>0.20367717168287899</v>
      </c>
      <c r="G13" s="82">
        <f>100*(E13-D13*100.19/100)/D13*100.19/100</f>
        <v>1.3703158309083056E-2</v>
      </c>
    </row>
    <row r="14" spans="2:9" ht="15" customHeight="1">
      <c r="B14" s="39" t="s">
        <v>31</v>
      </c>
      <c r="C14" s="36">
        <v>1.49</v>
      </c>
      <c r="D14" s="37">
        <v>1984.29</v>
      </c>
      <c r="E14" s="37">
        <v>1984.29</v>
      </c>
      <c r="F14" s="38">
        <f t="shared" ref="F14:F22" si="2">(E14-D14)/D14*100</f>
        <v>0</v>
      </c>
      <c r="G14" s="82">
        <f t="shared" ref="G14:G22" si="3">100*(E14-D14*100.19/100)/D14*100.19/100</f>
        <v>-0.19036099999999706</v>
      </c>
    </row>
    <row r="15" spans="2:9" ht="15" customHeight="1">
      <c r="B15" s="21" t="s">
        <v>16</v>
      </c>
      <c r="C15" s="23">
        <v>4.43</v>
      </c>
      <c r="D15" s="26">
        <v>2270.9699999999998</v>
      </c>
      <c r="E15" s="26">
        <v>2275.59</v>
      </c>
      <c r="F15" s="29">
        <f t="shared" si="2"/>
        <v>0.20343729771861124</v>
      </c>
      <c r="G15" s="83">
        <f t="shared" si="3"/>
        <v>1.346282858427175E-2</v>
      </c>
    </row>
    <row r="16" spans="2:9" ht="15" customHeight="1">
      <c r="B16" s="21" t="s">
        <v>17</v>
      </c>
      <c r="C16" s="23">
        <v>10.87</v>
      </c>
      <c r="D16" s="26">
        <v>1898.81</v>
      </c>
      <c r="E16" s="26">
        <v>1908.23</v>
      </c>
      <c r="F16" s="29">
        <f t="shared" si="2"/>
        <v>0.49610018906578718</v>
      </c>
      <c r="G16" s="83">
        <f t="shared" si="3"/>
        <v>0.30668177942501018</v>
      </c>
    </row>
    <row r="17" spans="1:249" ht="15" customHeight="1">
      <c r="B17" s="22" t="s">
        <v>18</v>
      </c>
      <c r="C17" s="23">
        <v>1.18</v>
      </c>
      <c r="D17" s="28">
        <v>1239.23</v>
      </c>
      <c r="E17" s="28">
        <v>1246.28</v>
      </c>
      <c r="F17" s="29">
        <f t="shared" si="2"/>
        <v>0.56890165667389858</v>
      </c>
      <c r="G17" s="83">
        <f t="shared" si="3"/>
        <v>0.37962156982158418</v>
      </c>
      <c r="H17" s="9"/>
    </row>
    <row r="18" spans="1:249" ht="15" customHeight="1">
      <c r="B18" s="42" t="s">
        <v>19</v>
      </c>
      <c r="C18" s="43">
        <v>76.959999999999994</v>
      </c>
      <c r="D18" s="44">
        <v>2171</v>
      </c>
      <c r="E18" s="44">
        <v>2185.85</v>
      </c>
      <c r="F18" s="45">
        <f t="shared" si="2"/>
        <v>0.68401658222017081</v>
      </c>
      <c r="G18" s="84">
        <f t="shared" si="3"/>
        <v>0.4949552137263985</v>
      </c>
    </row>
    <row r="19" spans="1:249" ht="15" customHeight="1">
      <c r="B19" s="22" t="s">
        <v>20</v>
      </c>
      <c r="C19" s="25">
        <v>23.04</v>
      </c>
      <c r="D19" s="28">
        <v>2751</v>
      </c>
      <c r="E19" s="28">
        <v>2768.76</v>
      </c>
      <c r="F19" s="29">
        <f t="shared" si="2"/>
        <v>0.64558342420938641</v>
      </c>
      <c r="G19" s="83">
        <f t="shared" si="3"/>
        <v>0.45644903271538001</v>
      </c>
    </row>
    <row r="20" spans="1:249" ht="15" customHeight="1">
      <c r="B20" s="46" t="s">
        <v>9</v>
      </c>
      <c r="C20" s="47">
        <v>100</v>
      </c>
      <c r="D20" s="48">
        <v>2305</v>
      </c>
      <c r="E20" s="48">
        <v>2320.08</v>
      </c>
      <c r="F20" s="49">
        <f t="shared" si="2"/>
        <v>0.654229934924075</v>
      </c>
      <c r="G20" s="85">
        <f t="shared" si="3"/>
        <v>0.46511197180043035</v>
      </c>
    </row>
    <row r="21" spans="1:249" ht="15" customHeight="1">
      <c r="B21" s="50" t="s">
        <v>23</v>
      </c>
      <c r="C21" s="23">
        <f>C20-C5</f>
        <v>92.07</v>
      </c>
      <c r="D21" s="51">
        <v>2039</v>
      </c>
      <c r="E21" s="51">
        <v>2047.49</v>
      </c>
      <c r="F21" s="29">
        <f t="shared" si="2"/>
        <v>0.41638057871505685</v>
      </c>
      <c r="G21" s="83">
        <f t="shared" si="3"/>
        <v>0.22681070181461555</v>
      </c>
      <c r="H21" s="11"/>
    </row>
    <row r="22" spans="1:249" ht="15" customHeight="1">
      <c r="B22" s="52" t="s">
        <v>24</v>
      </c>
      <c r="C22" s="36">
        <f>C20-C17</f>
        <v>98.82</v>
      </c>
      <c r="D22" s="53">
        <v>2318</v>
      </c>
      <c r="E22" s="53">
        <v>2332.83</v>
      </c>
      <c r="F22" s="38">
        <f t="shared" si="2"/>
        <v>0.63977566867989333</v>
      </c>
      <c r="G22" s="82">
        <f t="shared" si="3"/>
        <v>0.45063024245038746</v>
      </c>
    </row>
    <row r="23" spans="1:249" ht="10.5" customHeight="1">
      <c r="A23" s="2"/>
      <c r="D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</row>
    <row r="24" spans="1:249" ht="26.25" customHeight="1">
      <c r="B24" s="92" t="s">
        <v>44</v>
      </c>
      <c r="C24" s="93"/>
      <c r="D24" s="93"/>
      <c r="E24" s="93"/>
      <c r="F24" s="93"/>
      <c r="G24" s="93"/>
      <c r="H24" s="93"/>
      <c r="I24" s="93"/>
      <c r="J24" s="93"/>
    </row>
    <row r="25" spans="1:249" ht="26.25" customHeight="1">
      <c r="B25" s="92" t="s">
        <v>45</v>
      </c>
      <c r="C25" s="93"/>
      <c r="D25" s="93"/>
      <c r="E25" s="93"/>
      <c r="F25" s="93"/>
      <c r="G25" s="93"/>
      <c r="H25" s="93"/>
      <c r="I25" s="93"/>
      <c r="J25" s="93"/>
    </row>
    <row r="26" spans="1:249" ht="15" customHeight="1">
      <c r="B26" s="13" t="s">
        <v>36</v>
      </c>
    </row>
    <row r="27" spans="1:249" ht="15" customHeight="1">
      <c r="B27" s="13"/>
    </row>
    <row r="35" spans="20:20" ht="15" customHeight="1">
      <c r="T35" s="1" t="s">
        <v>8</v>
      </c>
    </row>
  </sheetData>
  <mergeCells count="3">
    <mergeCell ref="B24:J24"/>
    <mergeCell ref="B25:J25"/>
    <mergeCell ref="B2:G2"/>
  </mergeCells>
  <pageMargins left="0.7" right="0.7" top="0.75" bottom="0.75" header="0.3" footer="0.3"/>
  <pageSetup paperSize="9" scale="99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showGridLines="0" zoomScaleNormal="100" zoomScaleSheetLayoutView="112" workbookViewId="0">
      <selection activeCell="D23" sqref="D23:D24"/>
    </sheetView>
  </sheetViews>
  <sheetFormatPr baseColWidth="10" defaultColWidth="11.42578125" defaultRowHeight="11.25"/>
  <cols>
    <col min="1" max="1" width="3.7109375" style="5" customWidth="1"/>
    <col min="2" max="2" width="11.42578125" style="5"/>
    <col min="3" max="4" width="17.7109375" style="5" customWidth="1"/>
    <col min="5" max="5" width="11.42578125" style="5"/>
    <col min="6" max="7" width="12.42578125" style="5" bestFit="1" customWidth="1"/>
    <col min="8" max="16384" width="11.42578125" style="5"/>
  </cols>
  <sheetData>
    <row r="1" spans="2:7" ht="7.5" customHeight="1"/>
    <row r="2" spans="2:7">
      <c r="B2" s="4" t="s">
        <v>50</v>
      </c>
    </row>
    <row r="3" spans="2:7">
      <c r="B3" s="4"/>
    </row>
    <row r="4" spans="2:7">
      <c r="B4" s="4"/>
    </row>
    <row r="5" spans="2:7" ht="33.75">
      <c r="B5" s="58" t="s">
        <v>0</v>
      </c>
      <c r="C5" s="64" t="s">
        <v>32</v>
      </c>
      <c r="D5" s="59" t="s">
        <v>21</v>
      </c>
    </row>
    <row r="6" spans="2:7">
      <c r="B6" s="54" t="s">
        <v>1</v>
      </c>
      <c r="C6" s="65">
        <v>1473.42</v>
      </c>
      <c r="D6" s="60">
        <v>0.2</v>
      </c>
    </row>
    <row r="7" spans="2:7">
      <c r="B7" s="55" t="s">
        <v>2</v>
      </c>
      <c r="C7" s="66">
        <v>1945.5</v>
      </c>
      <c r="D7" s="61">
        <v>0.33522434244455906</v>
      </c>
    </row>
    <row r="8" spans="2:7">
      <c r="B8" s="56" t="s">
        <v>3</v>
      </c>
      <c r="C8" s="67">
        <v>3300.25</v>
      </c>
      <c r="D8" s="62">
        <v>1.327909118821001</v>
      </c>
    </row>
    <row r="9" spans="2:7">
      <c r="B9" s="57" t="s">
        <v>4</v>
      </c>
      <c r="C9" s="68">
        <v>2.2398569314927177</v>
      </c>
      <c r="D9" s="63" t="s">
        <v>22</v>
      </c>
      <c r="G9" s="8"/>
    </row>
    <row r="10" spans="2:7" ht="6" customHeight="1">
      <c r="B10" s="14"/>
      <c r="C10" s="15"/>
      <c r="D10" s="16"/>
      <c r="G10" s="8"/>
    </row>
    <row r="11" spans="2:7" ht="26.25" customHeight="1">
      <c r="B11" s="95" t="s">
        <v>53</v>
      </c>
      <c r="C11" s="93"/>
      <c r="D11" s="93"/>
      <c r="E11" s="93"/>
      <c r="F11" s="93"/>
    </row>
    <row r="12" spans="2:7" ht="35.25" customHeight="1">
      <c r="B12" s="95" t="s">
        <v>40</v>
      </c>
      <c r="C12" s="93"/>
      <c r="D12" s="93"/>
      <c r="E12" s="93"/>
      <c r="F12" s="93"/>
    </row>
    <row r="13" spans="2:7" ht="12.75" customHeight="1">
      <c r="B13" s="17" t="s">
        <v>36</v>
      </c>
      <c r="C13" s="17"/>
      <c r="D13" s="17"/>
      <c r="E13" s="17"/>
      <c r="F13" s="18"/>
    </row>
  </sheetData>
  <mergeCells count="2">
    <mergeCell ref="B12:F12"/>
    <mergeCell ref="B11:F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showGridLines="0" zoomScaleNormal="100" zoomScaleSheetLayoutView="90" workbookViewId="0">
      <selection activeCell="F9" sqref="F9"/>
    </sheetView>
  </sheetViews>
  <sheetFormatPr baseColWidth="10" defaultColWidth="11.42578125" defaultRowHeight="11.25"/>
  <cols>
    <col min="1" max="1" width="3.7109375" style="5" customWidth="1"/>
    <col min="2" max="2" width="17.28515625" style="5" customWidth="1"/>
    <col min="3" max="3" width="15.42578125" style="6" customWidth="1"/>
    <col min="4" max="8" width="15.42578125" style="5" customWidth="1"/>
    <col min="9" max="16384" width="11.42578125" style="5"/>
  </cols>
  <sheetData>
    <row r="1" spans="2:12" ht="8.25" customHeight="1"/>
    <row r="2" spans="2:12" ht="26.25" customHeight="1">
      <c r="B2" s="100" t="s">
        <v>51</v>
      </c>
      <c r="C2" s="101"/>
      <c r="D2" s="101"/>
      <c r="E2" s="101"/>
      <c r="F2" s="101"/>
      <c r="G2" s="101"/>
      <c r="H2" s="101"/>
    </row>
    <row r="3" spans="2:12" ht="15" customHeight="1">
      <c r="B3" s="4"/>
      <c r="C3" s="7"/>
      <c r="D3" s="4"/>
      <c r="E3" s="4"/>
      <c r="F3" s="4"/>
      <c r="G3" s="4"/>
      <c r="H3" s="4"/>
    </row>
    <row r="4" spans="2:12" ht="30" customHeight="1">
      <c r="B4" s="75" t="s">
        <v>39</v>
      </c>
      <c r="C4" s="96" t="s">
        <v>33</v>
      </c>
      <c r="D4" s="97"/>
      <c r="E4" s="96" t="s">
        <v>48</v>
      </c>
      <c r="F4" s="97"/>
      <c r="G4" s="96" t="s">
        <v>9</v>
      </c>
      <c r="H4" s="97"/>
    </row>
    <row r="5" spans="2:12" ht="45" customHeight="1">
      <c r="B5" s="76"/>
      <c r="C5" s="64" t="s">
        <v>26</v>
      </c>
      <c r="D5" s="64" t="s">
        <v>27</v>
      </c>
      <c r="E5" s="77" t="s">
        <v>26</v>
      </c>
      <c r="F5" s="64" t="s">
        <v>27</v>
      </c>
      <c r="G5" s="77" t="s">
        <v>26</v>
      </c>
      <c r="H5" s="64" t="s">
        <v>27</v>
      </c>
    </row>
    <row r="6" spans="2:12" ht="15" customHeight="1">
      <c r="B6" s="69" t="s">
        <v>34</v>
      </c>
      <c r="C6" s="70" t="s">
        <v>35</v>
      </c>
      <c r="D6" s="86">
        <v>3184.62</v>
      </c>
      <c r="E6" s="70">
        <v>16.944943030220614</v>
      </c>
      <c r="F6" s="86">
        <v>1670.98</v>
      </c>
      <c r="G6" s="87">
        <v>15.78</v>
      </c>
      <c r="H6" s="86">
        <v>1688.12</v>
      </c>
      <c r="K6" s="10"/>
      <c r="L6" s="10"/>
    </row>
    <row r="7" spans="2:12" ht="15" customHeight="1">
      <c r="B7" s="71" t="s">
        <v>5</v>
      </c>
      <c r="C7" s="72">
        <v>30.422799361058818</v>
      </c>
      <c r="D7" s="88">
        <v>4270.59</v>
      </c>
      <c r="E7" s="72">
        <v>25.47449951516899</v>
      </c>
      <c r="F7" s="88">
        <v>1917.41</v>
      </c>
      <c r="G7" s="89">
        <v>25.87</v>
      </c>
      <c r="H7" s="88">
        <v>2136.4299999999998</v>
      </c>
      <c r="K7" s="10"/>
      <c r="L7" s="10"/>
    </row>
    <row r="8" spans="2:12" ht="15" customHeight="1">
      <c r="B8" s="71" t="s">
        <v>6</v>
      </c>
      <c r="C8" s="72">
        <v>23.830948274727156</v>
      </c>
      <c r="D8" s="88">
        <v>5562.03</v>
      </c>
      <c r="E8" s="72">
        <v>27.217711070886434</v>
      </c>
      <c r="F8" s="88">
        <v>2100.06</v>
      </c>
      <c r="G8" s="89">
        <v>26.95</v>
      </c>
      <c r="H8" s="88">
        <v>2342.3000000000002</v>
      </c>
      <c r="K8" s="10"/>
      <c r="L8" s="10"/>
    </row>
    <row r="9" spans="2:12" ht="15" customHeight="1">
      <c r="B9" s="71" t="s">
        <v>7</v>
      </c>
      <c r="C9" s="72">
        <v>27.58752528776489</v>
      </c>
      <c r="D9" s="88">
        <v>6445.35</v>
      </c>
      <c r="E9" s="72">
        <v>26.499480052107327</v>
      </c>
      <c r="F9" s="88">
        <v>2279.34</v>
      </c>
      <c r="G9" s="89">
        <v>26.59</v>
      </c>
      <c r="H9" s="88">
        <v>2621.4299999999998</v>
      </c>
      <c r="K9" s="10"/>
      <c r="L9" s="10"/>
    </row>
    <row r="10" spans="2:12" ht="15" customHeight="1">
      <c r="B10" s="73" t="s">
        <v>10</v>
      </c>
      <c r="C10" s="74">
        <v>15.900504987339662</v>
      </c>
      <c r="D10" s="90">
        <v>6399.04</v>
      </c>
      <c r="E10" s="74">
        <v>3.863366331616632</v>
      </c>
      <c r="F10" s="90">
        <v>2595.96</v>
      </c>
      <c r="G10" s="91">
        <v>4.82</v>
      </c>
      <c r="H10" s="90">
        <v>3589.58</v>
      </c>
      <c r="K10" s="10"/>
      <c r="L10" s="10"/>
    </row>
    <row r="11" spans="2:12" ht="9" customHeight="1">
      <c r="B11" s="77"/>
      <c r="C11" s="78"/>
      <c r="D11" s="80"/>
      <c r="E11" s="78"/>
      <c r="F11" s="80"/>
      <c r="G11" s="81"/>
      <c r="H11" s="80"/>
      <c r="K11" s="10"/>
      <c r="L11" s="10"/>
    </row>
    <row r="12" spans="2:12" ht="14.25" customHeight="1">
      <c r="B12" s="79" t="s">
        <v>41</v>
      </c>
      <c r="C12" s="78"/>
      <c r="D12" s="80"/>
      <c r="E12" s="78"/>
      <c r="F12" s="80"/>
      <c r="G12" s="81"/>
      <c r="H12" s="80"/>
      <c r="K12" s="10"/>
      <c r="L12" s="10"/>
    </row>
    <row r="13" spans="2:12" ht="23.25" customHeight="1">
      <c r="B13" s="95" t="s">
        <v>43</v>
      </c>
      <c r="C13" s="102"/>
      <c r="D13" s="102"/>
      <c r="E13" s="102"/>
      <c r="F13" s="102"/>
      <c r="G13" s="102"/>
      <c r="H13" s="102"/>
    </row>
    <row r="14" spans="2:12" ht="24.75" customHeight="1">
      <c r="B14" s="98" t="s">
        <v>40</v>
      </c>
      <c r="C14" s="99"/>
      <c r="D14" s="99"/>
      <c r="E14" s="99"/>
      <c r="F14" s="99"/>
      <c r="G14" s="99"/>
      <c r="H14" s="99"/>
    </row>
    <row r="15" spans="2:12" ht="11.25" customHeight="1">
      <c r="B15" s="5" t="s">
        <v>42</v>
      </c>
    </row>
    <row r="16" spans="2:12" ht="15" customHeight="1">
      <c r="E16" s="6"/>
    </row>
    <row r="17" spans="5:5">
      <c r="E17" s="6"/>
    </row>
    <row r="18" spans="5:5">
      <c r="E18" s="6"/>
    </row>
    <row r="19" spans="5:5">
      <c r="E19" s="6"/>
    </row>
    <row r="20" spans="5:5">
      <c r="E20" s="6"/>
    </row>
    <row r="21" spans="5:5">
      <c r="E21" s="6"/>
    </row>
  </sheetData>
  <mergeCells count="6">
    <mergeCell ref="C4:D4"/>
    <mergeCell ref="E4:F4"/>
    <mergeCell ref="G4:H4"/>
    <mergeCell ref="B14:H14"/>
    <mergeCell ref="B2:H2"/>
    <mergeCell ref="B13:H13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ES_2019_fiche07_tableau 1</vt:lpstr>
      <vt:lpstr>ES_2019_fiche07_tableau 2</vt:lpstr>
      <vt:lpstr>ES_2019_fiche07_tableau 3</vt:lpstr>
      <vt:lpstr>'ES_2019_fiche07_tableau 1'!Zone_d_impression</vt:lpstr>
      <vt:lpstr>'ES_2019_fiche07_tableau 2'!Zone_d_impression</vt:lpstr>
      <vt:lpstr>'ES_2019_fiche07_tableau 3'!Zone_d_impression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</dc:creator>
  <cp:lastModifiedBy>BRIFAULT, Fabienne (DREES)</cp:lastModifiedBy>
  <cp:lastPrinted>2019-03-05T17:57:08Z</cp:lastPrinted>
  <dcterms:created xsi:type="dcterms:W3CDTF">2016-02-10T15:26:18Z</dcterms:created>
  <dcterms:modified xsi:type="dcterms:W3CDTF">2019-07-01T13:22:55Z</dcterms:modified>
</cp:coreProperties>
</file>