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BPC\01_PUBLICATIONS\• Panoramas\Les etablissements de sante\2019\BAT\Excel_2019 vérifiés\"/>
    </mc:Choice>
  </mc:AlternateContent>
  <bookViews>
    <workbookView xWindow="6495" yWindow="645" windowWidth="20805" windowHeight="14100"/>
  </bookViews>
  <sheets>
    <sheet name="ES_2019_fiche22_tableau 1" sheetId="1" r:id="rId1"/>
    <sheet name="ES_2019_fiche22_graphique 1" sheetId="2" r:id="rId2"/>
    <sheet name="ES_2019_fiche22_tableau 2" sheetId="4" r:id="rId3"/>
    <sheet name="ES_2019_fiche22_graphique 2" sheetId="6" r:id="rId4"/>
  </sheets>
  <definedNames>
    <definedName name="total_patient_etab07" localSheetId="3">#REF!</definedName>
    <definedName name="total_patient_etab07" localSheetId="2">#REF!</definedName>
    <definedName name="total_patient_etab07">#REF!</definedName>
    <definedName name="_xlnm.Print_Area" localSheetId="2">'ES_2019_fiche22_tableau 2'!$B$2:$D$3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6" l="1"/>
  <c r="D5" i="6"/>
  <c r="E31" i="6"/>
  <c r="E8" i="6" s="1"/>
  <c r="C31" i="6"/>
  <c r="C8" i="6"/>
  <c r="E12" i="6"/>
  <c r="E10" i="6"/>
  <c r="E14" i="6"/>
  <c r="E6" i="6"/>
  <c r="C11" i="6"/>
  <c r="C7" i="6"/>
  <c r="C13" i="6"/>
  <c r="C9" i="6"/>
  <c r="E15" i="6"/>
  <c r="E13" i="6"/>
  <c r="E11" i="6"/>
  <c r="E9" i="6"/>
  <c r="E7" i="6"/>
  <c r="C15" i="6"/>
  <c r="C14" i="6"/>
  <c r="C10" i="6"/>
  <c r="C6" i="6"/>
  <c r="D14" i="6"/>
  <c r="D12" i="6"/>
  <c r="D10" i="6"/>
  <c r="D8" i="6"/>
  <c r="D6" i="6"/>
  <c r="C5" i="6"/>
  <c r="C12" i="6"/>
  <c r="D15" i="6"/>
  <c r="D13" i="6"/>
  <c r="D11" i="6"/>
  <c r="D9" i="6"/>
  <c r="D7" i="6"/>
  <c r="K8" i="1"/>
  <c r="K7" i="1"/>
  <c r="H8" i="1"/>
  <c r="H7" i="1"/>
  <c r="D8" i="1"/>
  <c r="D7" i="1"/>
  <c r="E5" i="6" l="1"/>
</calcChain>
</file>

<file path=xl/sharedStrings.xml><?xml version="1.0" encoding="utf-8"?>
<sst xmlns="http://schemas.openxmlformats.org/spreadsheetml/2006/main" count="115" uniqueCount="99">
  <si>
    <t>Ensemble des séjours</t>
  </si>
  <si>
    <t>Ensemble</t>
  </si>
  <si>
    <t>Nombre de séjours (en milliers)</t>
  </si>
  <si>
    <t>Nombre de séjours en milliers</t>
  </si>
  <si>
    <t>Hommes</t>
  </si>
  <si>
    <t>Femmes</t>
  </si>
  <si>
    <t>Niveau de dépendance</t>
  </si>
  <si>
    <t>Hospitalisation complète</t>
  </si>
  <si>
    <t>Hospitalisation partielle</t>
  </si>
  <si>
    <t>Admission</t>
  </si>
  <si>
    <t>Sortie</t>
  </si>
  <si>
    <t xml:space="preserve">Autonomie / très faible dépendance </t>
  </si>
  <si>
    <t>Dépendance faible</t>
  </si>
  <si>
    <t>Dépendance moyenne</t>
  </si>
  <si>
    <t>Dépendance forte ou complète</t>
  </si>
  <si>
    <t>Morbidité</t>
  </si>
  <si>
    <t>Part de la pathologie (en %)</t>
  </si>
  <si>
    <t>Part des séjours en hospitalisation complète (en %)</t>
  </si>
  <si>
    <t>Tous les âges</t>
  </si>
  <si>
    <t>Séjours des moins de 18 ans</t>
  </si>
  <si>
    <t xml:space="preserve">Séjours des 18-34 ans </t>
  </si>
  <si>
    <t>Séjours des 35-69 ans</t>
  </si>
  <si>
    <t xml:space="preserve">Séjours des 70-84 ans </t>
  </si>
  <si>
    <t>Séjours des 85 ou plus</t>
  </si>
  <si>
    <t xml:space="preserve">Affections du système digestif, métabolique et endocrinien, dont : </t>
  </si>
  <si>
    <t>Lésions traumatiques, empoisonnements et certaines autres conséquences de causes externes, dont :</t>
  </si>
  <si>
    <t>Maladies du système nerveux, dont :</t>
  </si>
  <si>
    <t>Maladies du système ostéo-articulaire, des muscles et du tissus conjonctif, dont :</t>
  </si>
  <si>
    <t>Troubles mentaux, dont :</t>
  </si>
  <si>
    <t xml:space="preserve">Tumeurs malignes, dont : </t>
  </si>
  <si>
    <t>Non précisé</t>
  </si>
  <si>
    <t>Total</t>
  </si>
  <si>
    <r>
      <t>Autres pathologies</t>
    </r>
    <r>
      <rPr>
        <b/>
        <vertAlign val="superscript"/>
        <sz val="8"/>
        <color indexed="8"/>
        <rFont val="Arial"/>
        <family val="2"/>
      </rPr>
      <t>2</t>
    </r>
  </si>
  <si>
    <t>cardiopathies ischémiques</t>
  </si>
  <si>
    <t>insuffisance cardiaque</t>
  </si>
  <si>
    <t>atteintes non rhumatismales des valvules cardiaques</t>
  </si>
  <si>
    <t>diabète</t>
  </si>
  <si>
    <t>lésions traumatiques</t>
  </si>
  <si>
    <r>
      <t>maladies cérébrovasculaires</t>
    </r>
    <r>
      <rPr>
        <vertAlign val="superscript"/>
        <sz val="8"/>
        <color indexed="8"/>
        <rFont val="Arial"/>
        <family val="2"/>
      </rPr>
      <t xml:space="preserve">1 </t>
    </r>
  </si>
  <si>
    <t>paralysies cérébrales et autres syndrômes paralytiques</t>
  </si>
  <si>
    <t>arthropathies</t>
  </si>
  <si>
    <t>chutes, anomalies de la démarche et de la motilité</t>
  </si>
  <si>
    <t>organes digestifs</t>
  </si>
  <si>
    <t>tumeurs malignes de sièges mal définis, secondaires et non précisés</t>
  </si>
  <si>
    <t>organes respiratoires et intrathoraciques</t>
  </si>
  <si>
    <t>Nombre de séjours (en %)</t>
  </si>
  <si>
    <t>M : non classe</t>
  </si>
  <si>
    <t>Établissements publics</t>
  </si>
  <si>
    <t>Établissements privé à but lucratif</t>
  </si>
  <si>
    <t>Établissements privés à but non lucratif</t>
  </si>
  <si>
    <t>Maladies du système ostéo-articulaire, des muscles et du tissu conjonctif</t>
  </si>
  <si>
    <t>Lésions traumatiques, empoisonnements et certaines autres conséquences de causes externes</t>
  </si>
  <si>
    <t>Maladies du système nerveux</t>
  </si>
  <si>
    <t>Troubles mentaux et du comportement</t>
  </si>
  <si>
    <t>Autres pathologies</t>
  </si>
  <si>
    <t>Affections du système digestif, métabolique et endocrinien</t>
  </si>
  <si>
    <t>Tumeurs malignes</t>
  </si>
  <si>
    <t>H : Tumeurs malignes</t>
  </si>
  <si>
    <t>G : Affections du système digestif, métabolique et endocrinien</t>
  </si>
  <si>
    <t>E : Troubles mentaux et du comportement</t>
  </si>
  <si>
    <t>F : Maladies du système nerveux</t>
  </si>
  <si>
    <t>C : Affection de appareil cardio-vasculaire</t>
  </si>
  <si>
    <t>A : Maladies du système ostéo-articulaire, des muscles et du tissu conjonctif</t>
  </si>
  <si>
    <t>B : Lésions traumatiques, empoisonnements et certaines autres conséquences de causes externes</t>
  </si>
  <si>
    <t>HC</t>
  </si>
  <si>
    <t>Classe de morbidité</t>
  </si>
  <si>
    <t>Public</t>
  </si>
  <si>
    <t>PBL</t>
  </si>
  <si>
    <t>PBNL</t>
  </si>
  <si>
    <t>Nombre de séjours :</t>
  </si>
  <si>
    <t>1. Y compris accidents ischémiques transitoires, syndromes vasculaires au cours de maladies cérébrovasculaires.</t>
  </si>
  <si>
    <r>
      <rPr>
        <b/>
        <sz val="8"/>
        <color indexed="8"/>
        <rFont val="Arial"/>
        <family val="2"/>
      </rPr>
      <t>Source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&gt;</t>
    </r>
    <r>
      <rPr>
        <sz val="8"/>
        <color indexed="8"/>
        <rFont val="Arial"/>
        <family val="2"/>
      </rPr>
      <t xml:space="preserve"> ATIH, PMSI-SSR 2017, traitement DREES.</t>
    </r>
  </si>
  <si>
    <r>
      <rPr>
        <b/>
        <sz val="8"/>
        <color indexed="8"/>
        <rFont val="Arial"/>
        <family val="2"/>
      </rPr>
      <t>Source</t>
    </r>
    <r>
      <rPr>
        <sz val="8"/>
        <color indexed="8"/>
        <rFont val="Arial"/>
        <family val="2"/>
      </rPr>
      <t xml:space="preserve"> &gt; ATIH, PMSI-SSR 2017, traitement DREES.</t>
    </r>
  </si>
  <si>
    <r>
      <t xml:space="preserve">Tableau </t>
    </r>
    <r>
      <rPr>
        <b/>
        <sz val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- Répartition des séjours de SSR réalisés en 2017, selon la morbidité enregistrée à l’admission</t>
    </r>
  </si>
  <si>
    <r>
      <t>2. Affections des organes génito-urinaires, de la peau ; maladies infectieuses et parasitaires, du sang ; tumeurs bénignes</t>
    </r>
    <r>
      <rPr>
        <sz val="8"/>
        <color rgb="FFFF0000"/>
        <rFont val="Arial"/>
        <family val="2"/>
      </rPr>
      <t>,</t>
    </r>
    <r>
      <rPr>
        <sz val="8"/>
        <color indexed="8"/>
        <rFont val="Arial"/>
        <family val="2"/>
      </rPr>
      <t xml:space="preserve"> etc.</t>
    </r>
  </si>
  <si>
    <t>Tableau 1 - Nombre de séjours et âge moyen à l’admission par sexe et type de séjour en 2017</t>
  </si>
  <si>
    <t>Séjours d’hospitalisation complète</t>
  </si>
  <si>
    <t>Séjours d’hospitalisation partielle</t>
  </si>
  <si>
    <t>Âge moyen (à l’admission)</t>
  </si>
  <si>
    <t>Âge médian (à l’admission)</t>
  </si>
  <si>
    <t>Graphique 1- Répartition des séjours selon le degré de dépendance globale des patients à l’admission et à la sortie, et d’après le type d’hospitalisation, en 2017</t>
  </si>
  <si>
    <t>Tous types d’hospitalisation</t>
  </si>
  <si>
    <t>Affection de l’appareil cardio-vasculaire, dont :</t>
  </si>
  <si>
    <t>Affections de l’appareil respiratoire</t>
  </si>
  <si>
    <t>obésité et autres excès d’apport</t>
  </si>
  <si>
    <t>Symptômes, signes et résultats anormaux d’examens cliniques et de laboratoire, non classés ailleurs, dont :</t>
  </si>
  <si>
    <t>démences (y compris maladie d’Alzheimer)</t>
  </si>
  <si>
    <t>troubles mentaux et du comportement liées à la consommation d’alcool ou de substance psychoactives</t>
  </si>
  <si>
    <t>Affection de l’appareil cardio-vasculaire</t>
  </si>
  <si>
    <t>Symptômes, signes et résultats anormaux d’examens cliniques et de laboratoire,non classés ailleurs</t>
  </si>
  <si>
    <t>I : Affections de l’appareil respiratoire</t>
  </si>
  <si>
    <r>
      <t>Champ &gt;</t>
    </r>
    <r>
      <rPr>
        <sz val="8"/>
        <rFont val="Arial"/>
        <family val="2"/>
      </rPr>
      <t xml:space="preserve"> France métropolitaine et DROM (incluant Saint-Martin, Saint-Barthélemy et Mayotte), y compris le SSA et les maisons d’enfants à caractère sanitaire (MECS) temporaires, tous types d’hospitalisation confondus.</t>
    </r>
  </si>
  <si>
    <t>Graphique 2 - Répartition des séjours selon la morbidité enregistrée à l’admission et le statut juridique des établissements de SSR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</si>
  <si>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(incluant Saint-Martin, Saint-Barthélemy et Mayotte), y compris le SSA et les maisons d’enfants à caractère sanitaire (MECS) temporaires, tous types d’hospitalisation confondus. </t>
    </r>
  </si>
  <si>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ATIH, PMSI-SSR 2017, traitement DREES. </t>
    </r>
  </si>
  <si>
    <t>K : Autres pathologies</t>
  </si>
  <si>
    <t>D : Symptômes, signes et résultats anormaux d’examens cliniques et de laboratoire, non classés ailleurs</t>
  </si>
  <si>
    <r>
      <t xml:space="preserve">Champ &gt; </t>
    </r>
    <r>
      <rPr>
        <sz val="8"/>
        <rFont val="Arial"/>
        <family val="2"/>
      </rPr>
      <t>France métropolitaine et DROM (incluant Saint-Martin, Saint-Barthélemy et Mayotte), y compris le SSA et les maisons d’enfants à caractère sanitaire (MECS) temporaires, tous types d’hospitalisation confondus.</t>
    </r>
  </si>
  <si>
    <t>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</si>
</sst>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4" fillId="0" borderId="0"/>
  </cellStyleXfs>
  <cellXfs count="10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1" fillId="0" borderId="0" xfId="7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1" fontId="5" fillId="0" borderId="3" xfId="1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6" xfId="1" applyNumberFormat="1" applyFont="1" applyFill="1" applyBorder="1" applyAlignment="1">
      <alignment horizontal="center" vertical="center"/>
    </xf>
    <xf numFmtId="0" fontId="1" fillId="0" borderId="2" xfId="7" applyFont="1" applyFill="1" applyBorder="1" applyAlignment="1">
      <alignment vertical="center" wrapText="1"/>
    </xf>
    <xf numFmtId="0" fontId="2" fillId="0" borderId="3" xfId="7" applyFont="1" applyFill="1" applyBorder="1" applyAlignment="1">
      <alignment horizontal="left" vertical="center" wrapText="1" indent="4"/>
    </xf>
    <xf numFmtId="0" fontId="2" fillId="0" borderId="4" xfId="7" applyFont="1" applyFill="1" applyBorder="1" applyAlignment="1">
      <alignment horizontal="left" vertical="center" wrapText="1" indent="4"/>
    </xf>
    <xf numFmtId="0" fontId="1" fillId="0" borderId="3" xfId="7" applyFont="1" applyFill="1" applyBorder="1" applyAlignment="1">
      <alignment vertical="center" wrapText="1"/>
    </xf>
    <xf numFmtId="0" fontId="2" fillId="0" borderId="1" xfId="7" applyFont="1" applyFill="1" applyBorder="1" applyAlignment="1">
      <alignment horizontal="left" vertical="center" wrapText="1" indent="4"/>
    </xf>
    <xf numFmtId="0" fontId="1" fillId="0" borderId="1" xfId="7" applyFont="1" applyFill="1" applyBorder="1" applyAlignment="1">
      <alignment vertical="center" wrapText="1"/>
    </xf>
    <xf numFmtId="0" fontId="1" fillId="0" borderId="1" xfId="7" applyFont="1" applyFill="1" applyBorder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3" fillId="0" borderId="1" xfId="1" applyNumberFormat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 wrapText="1"/>
    </xf>
    <xf numFmtId="9" fontId="7" fillId="0" borderId="3" xfId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 wrapText="1"/>
    </xf>
    <xf numFmtId="0" fontId="14" fillId="0" borderId="0" xfId="0" applyFont="1"/>
    <xf numFmtId="9" fontId="14" fillId="0" borderId="0" xfId="0" applyNumberFormat="1" applyFont="1"/>
    <xf numFmtId="0" fontId="5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1" xfId="0" applyFont="1" applyBorder="1"/>
    <xf numFmtId="9" fontId="14" fillId="0" borderId="1" xfId="1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7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" fillId="0" borderId="2" xfId="7" applyFont="1" applyFill="1" applyBorder="1" applyAlignment="1">
      <alignment horizontal="center" vertical="center"/>
    </xf>
    <xf numFmtId="0" fontId="1" fillId="0" borderId="3" xfId="7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 wrapText="1"/>
    </xf>
    <xf numFmtId="0" fontId="1" fillId="0" borderId="3" xfId="7" applyFont="1" applyFill="1" applyBorder="1" applyAlignment="1">
      <alignment horizontal="center" vertical="center" wrapText="1"/>
    </xf>
    <xf numFmtId="9" fontId="1" fillId="0" borderId="5" xfId="1" applyFont="1" applyFill="1" applyBorder="1" applyAlignment="1">
      <alignment horizontal="center" vertical="center" wrapText="1"/>
    </xf>
    <xf numFmtId="9" fontId="1" fillId="0" borderId="6" xfId="1" applyFont="1" applyFill="1" applyBorder="1" applyAlignment="1">
      <alignment horizontal="center" vertical="center" wrapText="1"/>
    </xf>
    <xf numFmtId="9" fontId="1" fillId="0" borderId="7" xfId="1" applyFont="1" applyFill="1" applyBorder="1" applyAlignment="1">
      <alignment horizontal="center" vertical="center" wrapText="1"/>
    </xf>
    <xf numFmtId="9" fontId="1" fillId="0" borderId="2" xfId="1" applyFont="1" applyFill="1" applyBorder="1" applyAlignment="1">
      <alignment horizontal="center" vertical="center" wrapText="1"/>
    </xf>
    <xf numFmtId="9" fontId="1" fillId="0" borderId="3" xfId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2" fillId="0" borderId="0" xfId="0" applyFont="1" applyFill="1" applyBorder="1" applyAlignment="1">
      <alignment horizontal="right"/>
    </xf>
  </cellXfs>
  <cellStyles count="8">
    <cellStyle name="Euro" xfId="2"/>
    <cellStyle name="Euro 2" xfId="3"/>
    <cellStyle name="Normal" xfId="0" builtinId="0"/>
    <cellStyle name="Normal 2" xfId="4"/>
    <cellStyle name="Normal 2 2" xfId="5"/>
    <cellStyle name="Normal 3" xfId="6"/>
    <cellStyle name="Normal_Feuil1_1" xfId="7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workbookViewId="0">
      <selection activeCell="B30" sqref="B30"/>
    </sheetView>
  </sheetViews>
  <sheetFormatPr baseColWidth="10" defaultColWidth="10.85546875" defaultRowHeight="11.25" x14ac:dyDescent="0.25"/>
  <cols>
    <col min="1" max="1" width="3.85546875" style="4" customWidth="1"/>
    <col min="2" max="2" width="33.140625" style="2" customWidth="1"/>
    <col min="3" max="3" width="10.85546875" style="2"/>
    <col min="4" max="4" width="10.28515625" style="2" customWidth="1"/>
    <col min="5" max="5" width="10.85546875" style="2"/>
    <col min="6" max="6" width="11.140625" style="2" customWidth="1"/>
    <col min="7" max="7" width="10.85546875" style="2"/>
    <col min="8" max="8" width="10.140625" style="2" customWidth="1"/>
    <col min="9" max="10" width="13.42578125" style="2" customWidth="1"/>
    <col min="11" max="11" width="10" style="2" customWidth="1"/>
    <col min="12" max="12" width="13.42578125" style="2" customWidth="1"/>
    <col min="13" max="16384" width="10.85546875" style="2"/>
  </cols>
  <sheetData>
    <row r="1" spans="1:17" ht="11.25" customHeight="1" x14ac:dyDescent="0.25"/>
    <row r="2" spans="1:17" x14ac:dyDescent="0.25">
      <c r="A2" s="3"/>
      <c r="B2" s="1" t="s">
        <v>75</v>
      </c>
    </row>
    <row r="3" spans="1:17" ht="12" x14ac:dyDescent="0.25">
      <c r="N3" s="18"/>
      <c r="O3" s="18"/>
      <c r="P3" s="18"/>
      <c r="Q3" s="18"/>
    </row>
    <row r="4" spans="1:17" ht="12" x14ac:dyDescent="0.25">
      <c r="B4" s="81"/>
      <c r="C4" s="81"/>
      <c r="D4" s="81"/>
      <c r="E4" s="81"/>
      <c r="F4" s="81"/>
      <c r="G4" s="81"/>
      <c r="H4" s="81"/>
      <c r="I4" s="81"/>
      <c r="J4" s="21"/>
      <c r="K4" s="21"/>
      <c r="L4" s="21"/>
      <c r="N4" s="18"/>
      <c r="O4" s="18"/>
      <c r="P4" s="18"/>
      <c r="Q4" s="18"/>
    </row>
    <row r="5" spans="1:17" ht="12" x14ac:dyDescent="0.25">
      <c r="B5" s="1"/>
      <c r="C5" s="82" t="s">
        <v>0</v>
      </c>
      <c r="D5" s="83"/>
      <c r="E5" s="83"/>
      <c r="F5" s="84"/>
      <c r="G5" s="82" t="s">
        <v>76</v>
      </c>
      <c r="H5" s="83"/>
      <c r="I5" s="84"/>
      <c r="J5" s="82" t="s">
        <v>77</v>
      </c>
      <c r="K5" s="83"/>
      <c r="L5" s="84"/>
      <c r="N5" s="18"/>
      <c r="O5" s="18"/>
      <c r="P5" s="18"/>
      <c r="Q5" s="18"/>
    </row>
    <row r="6" spans="1:17" ht="33.75" x14ac:dyDescent="0.25">
      <c r="B6" s="5"/>
      <c r="C6" s="31" t="s">
        <v>2</v>
      </c>
      <c r="D6" s="31" t="s">
        <v>45</v>
      </c>
      <c r="E6" s="31" t="s">
        <v>78</v>
      </c>
      <c r="F6" s="31" t="s">
        <v>79</v>
      </c>
      <c r="G6" s="31" t="s">
        <v>2</v>
      </c>
      <c r="H6" s="31" t="s">
        <v>45</v>
      </c>
      <c r="I6" s="31" t="s">
        <v>78</v>
      </c>
      <c r="J6" s="31" t="s">
        <v>3</v>
      </c>
      <c r="K6" s="31" t="s">
        <v>45</v>
      </c>
      <c r="L6" s="31" t="s">
        <v>78</v>
      </c>
      <c r="N6" s="18"/>
      <c r="O6" s="18"/>
      <c r="P6" s="18"/>
      <c r="Q6" s="18"/>
    </row>
    <row r="7" spans="1:17" x14ac:dyDescent="0.25">
      <c r="B7" s="25" t="s">
        <v>4</v>
      </c>
      <c r="C7" s="24">
        <v>671</v>
      </c>
      <c r="D7" s="24">
        <f>100 * C7 / C9</f>
        <v>45.491309532768319</v>
      </c>
      <c r="E7" s="24">
        <v>61.789020000000001</v>
      </c>
      <c r="F7" s="24">
        <v>66</v>
      </c>
      <c r="G7" s="26">
        <v>457.88900000000001</v>
      </c>
      <c r="H7" s="26">
        <f xml:space="preserve"> 100 * G7 / G9</f>
        <v>42.569892443127991</v>
      </c>
      <c r="I7" s="26">
        <v>66.576930000000004</v>
      </c>
      <c r="J7" s="26">
        <v>212.96</v>
      </c>
      <c r="K7" s="26">
        <f xml:space="preserve"> 100*J7/J9</f>
        <v>53.321315005383212</v>
      </c>
      <c r="L7" s="26">
        <v>51.494439999999997</v>
      </c>
    </row>
    <row r="8" spans="1:17" ht="12" customHeight="1" x14ac:dyDescent="0.25">
      <c r="B8" s="27" t="s">
        <v>5</v>
      </c>
      <c r="C8" s="22">
        <v>804</v>
      </c>
      <c r="D8" s="22">
        <f xml:space="preserve"> 100 * C8 / C9</f>
        <v>54.508215893212707</v>
      </c>
      <c r="E8" s="22">
        <v>69.190330000000003</v>
      </c>
      <c r="F8" s="22">
        <v>75</v>
      </c>
      <c r="G8" s="28">
        <v>617.72799999999995</v>
      </c>
      <c r="H8" s="28">
        <f xml:space="preserve"> 100 * G8 / G9</f>
        <v>57.430107556872009</v>
      </c>
      <c r="I8" s="28">
        <v>74.209019999999995</v>
      </c>
      <c r="J8" s="28">
        <v>186.43</v>
      </c>
      <c r="K8" s="28">
        <f xml:space="preserve"> 100*J8/J9</f>
        <v>46.678684994616795</v>
      </c>
      <c r="L8" s="28">
        <v>52.561120000000003</v>
      </c>
    </row>
    <row r="9" spans="1:17" x14ac:dyDescent="0.25">
      <c r="B9" s="29" t="s">
        <v>1</v>
      </c>
      <c r="C9" s="23">
        <v>1475.0070000000001</v>
      </c>
      <c r="D9" s="23">
        <v>100</v>
      </c>
      <c r="E9" s="23">
        <v>65.82414</v>
      </c>
      <c r="F9" s="23">
        <v>71</v>
      </c>
      <c r="G9" s="30">
        <v>1075.617</v>
      </c>
      <c r="H9" s="30">
        <v>100</v>
      </c>
      <c r="I9" s="30">
        <v>70.960049999999995</v>
      </c>
      <c r="J9" s="30">
        <v>399.39</v>
      </c>
      <c r="K9" s="30">
        <v>100</v>
      </c>
      <c r="L9" s="30">
        <v>51.992350000000002</v>
      </c>
    </row>
    <row r="11" spans="1:17" ht="27.75" customHeight="1" x14ac:dyDescent="0.25">
      <c r="B11" s="80" t="s">
        <v>91</v>
      </c>
      <c r="C11" s="80"/>
      <c r="D11" s="80"/>
      <c r="E11" s="80"/>
      <c r="F11" s="80"/>
      <c r="G11" s="80"/>
      <c r="H11" s="80"/>
      <c r="I11" s="80"/>
      <c r="J11" s="20"/>
      <c r="K11" s="20"/>
      <c r="L11" s="20"/>
    </row>
    <row r="12" spans="1:17" x14ac:dyDescent="0.25">
      <c r="B12" s="2" t="s">
        <v>71</v>
      </c>
      <c r="G12" s="20"/>
      <c r="H12" s="20"/>
      <c r="I12" s="20"/>
    </row>
    <row r="16" spans="1:17" x14ac:dyDescent="0.25">
      <c r="B16" s="13"/>
    </row>
    <row r="18" spans="2:5" x14ac:dyDescent="0.25">
      <c r="C18" s="76"/>
      <c r="D18" s="76"/>
      <c r="E18" s="5"/>
    </row>
    <row r="19" spans="2:5" x14ac:dyDescent="0.25">
      <c r="B19" s="1"/>
      <c r="C19" s="1"/>
      <c r="D19" s="1"/>
      <c r="E19" s="1"/>
    </row>
    <row r="20" spans="2:5" x14ac:dyDescent="0.25">
      <c r="B20" s="77"/>
      <c r="C20" s="78"/>
      <c r="D20" s="78"/>
      <c r="E20" s="79"/>
    </row>
    <row r="21" spans="2:5" x14ac:dyDescent="0.25">
      <c r="B21" s="77"/>
      <c r="C21" s="78"/>
      <c r="D21" s="78"/>
      <c r="E21" s="79"/>
    </row>
    <row r="22" spans="2:5" x14ac:dyDescent="0.25">
      <c r="B22" s="77"/>
      <c r="C22" s="78"/>
      <c r="D22" s="78"/>
      <c r="E22" s="79"/>
    </row>
    <row r="23" spans="2:5" x14ac:dyDescent="0.25">
      <c r="B23" s="77"/>
      <c r="C23" s="78"/>
      <c r="D23" s="78"/>
      <c r="E23" s="79"/>
    </row>
    <row r="24" spans="2:5" x14ac:dyDescent="0.25">
      <c r="B24" s="75"/>
      <c r="C24" s="78"/>
      <c r="D24" s="78"/>
      <c r="E24" s="79"/>
    </row>
    <row r="25" spans="2:5" x14ac:dyDescent="0.25">
      <c r="B25" s="77"/>
      <c r="C25" s="78"/>
      <c r="D25" s="78"/>
      <c r="E25" s="79"/>
    </row>
    <row r="26" spans="2:5" x14ac:dyDescent="0.25">
      <c r="B26" s="77"/>
      <c r="C26" s="78"/>
      <c r="D26" s="78"/>
      <c r="E26" s="79"/>
    </row>
    <row r="27" spans="2:5" x14ac:dyDescent="0.25">
      <c r="B27" s="77"/>
      <c r="C27" s="78"/>
      <c r="D27" s="78"/>
      <c r="E27" s="79"/>
    </row>
    <row r="28" spans="2:5" x14ac:dyDescent="0.25">
      <c r="B28" s="75"/>
      <c r="C28" s="78"/>
      <c r="D28" s="78"/>
      <c r="E28" s="79"/>
    </row>
    <row r="29" spans="2:5" x14ac:dyDescent="0.25">
      <c r="B29" s="77"/>
      <c r="C29" s="78"/>
      <c r="D29" s="78"/>
      <c r="E29" s="79"/>
    </row>
    <row r="30" spans="2:5" x14ac:dyDescent="0.25">
      <c r="B30" s="77"/>
      <c r="C30" s="78"/>
      <c r="D30" s="78"/>
      <c r="E30" s="79"/>
    </row>
    <row r="31" spans="2:5" x14ac:dyDescent="0.25">
      <c r="B31" s="77"/>
      <c r="C31" s="78"/>
      <c r="D31" s="78"/>
      <c r="E31" s="79"/>
    </row>
  </sheetData>
  <mergeCells count="5">
    <mergeCell ref="B11:I11"/>
    <mergeCell ref="B4:I4"/>
    <mergeCell ref="C5:F5"/>
    <mergeCell ref="G5:I5"/>
    <mergeCell ref="J5:L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showGridLines="0" workbookViewId="0">
      <selection activeCell="C28" sqref="C28"/>
    </sheetView>
  </sheetViews>
  <sheetFormatPr baseColWidth="10" defaultColWidth="10.85546875" defaultRowHeight="11.25" x14ac:dyDescent="0.25"/>
  <cols>
    <col min="1" max="1" width="3.7109375" style="2" customWidth="1"/>
    <col min="2" max="2" width="29.42578125" style="2" customWidth="1"/>
    <col min="3" max="14" width="10.85546875" style="2"/>
    <col min="15" max="16" width="11.7109375" style="2" bestFit="1" customWidth="1"/>
    <col min="17" max="16384" width="10.85546875" style="2"/>
  </cols>
  <sheetData>
    <row r="1" spans="2:16" ht="7.5" customHeight="1" x14ac:dyDescent="0.25"/>
    <row r="2" spans="2:16" ht="15" customHeight="1" x14ac:dyDescent="0.25">
      <c r="B2" s="12" t="s">
        <v>80</v>
      </c>
    </row>
    <row r="3" spans="2:16" ht="11.25" customHeight="1" x14ac:dyDescent="0.25">
      <c r="B3" s="12"/>
    </row>
    <row r="4" spans="2:16" ht="15" customHeight="1" x14ac:dyDescent="0.2">
      <c r="H4" s="100" t="s">
        <v>98</v>
      </c>
    </row>
    <row r="5" spans="2:16" ht="15" customHeight="1" x14ac:dyDescent="0.25">
      <c r="B5" s="86" t="s">
        <v>6</v>
      </c>
      <c r="C5" s="87" t="s">
        <v>81</v>
      </c>
      <c r="D5" s="87"/>
      <c r="E5" s="87" t="s">
        <v>7</v>
      </c>
      <c r="F5" s="87"/>
      <c r="G5" s="87" t="s">
        <v>8</v>
      </c>
      <c r="H5" s="87"/>
    </row>
    <row r="6" spans="2:16" ht="15" customHeight="1" x14ac:dyDescent="0.25">
      <c r="B6" s="86"/>
      <c r="C6" s="34" t="s">
        <v>9</v>
      </c>
      <c r="D6" s="34" t="s">
        <v>10</v>
      </c>
      <c r="E6" s="34" t="s">
        <v>9</v>
      </c>
      <c r="F6" s="34" t="s">
        <v>10</v>
      </c>
      <c r="G6" s="34" t="s">
        <v>9</v>
      </c>
      <c r="H6" s="34" t="s">
        <v>10</v>
      </c>
      <c r="O6" s="11"/>
      <c r="P6" s="11"/>
    </row>
    <row r="7" spans="2:16" ht="15" customHeight="1" x14ac:dyDescent="0.25">
      <c r="B7" s="32" t="s">
        <v>11</v>
      </c>
      <c r="C7" s="33">
        <v>21.109338158056239</v>
      </c>
      <c r="D7" s="33">
        <v>25.195637263581652</v>
      </c>
      <c r="E7" s="33">
        <v>11.252909617943798</v>
      </c>
      <c r="F7" s="33">
        <v>15.845733554663948</v>
      </c>
      <c r="G7" s="33">
        <v>47.651722704438114</v>
      </c>
      <c r="H7" s="33">
        <v>50.35973925477753</v>
      </c>
      <c r="J7" s="11"/>
      <c r="K7" s="11"/>
      <c r="O7" s="11"/>
      <c r="P7" s="11"/>
    </row>
    <row r="8" spans="2:16" ht="15" customHeight="1" x14ac:dyDescent="0.25">
      <c r="B8" s="32" t="s">
        <v>12</v>
      </c>
      <c r="C8" s="33">
        <v>40.529096510507401</v>
      </c>
      <c r="D8" s="33">
        <v>42.446586871764396</v>
      </c>
      <c r="E8" s="33">
        <v>40.360062605027558</v>
      </c>
      <c r="F8" s="33">
        <v>43.846351394606181</v>
      </c>
      <c r="G8" s="33">
        <v>40.98428805401263</v>
      </c>
      <c r="H8" s="33">
        <v>38.679294896034982</v>
      </c>
      <c r="J8" s="11"/>
      <c r="K8" s="11"/>
      <c r="O8" s="11"/>
      <c r="P8" s="11"/>
    </row>
    <row r="9" spans="2:16" ht="15" customHeight="1" x14ac:dyDescent="0.25">
      <c r="B9" s="32" t="s">
        <v>13</v>
      </c>
      <c r="C9" s="33">
        <v>25.100788199320913</v>
      </c>
      <c r="D9" s="33">
        <v>19.79364042362803</v>
      </c>
      <c r="E9" s="33">
        <v>31.528587490340023</v>
      </c>
      <c r="F9" s="33">
        <v>24.389045623385613</v>
      </c>
      <c r="G9" s="33">
        <v>7.7913621861492457</v>
      </c>
      <c r="H9" s="33">
        <v>7.4256793474858318</v>
      </c>
      <c r="J9" s="11"/>
      <c r="K9" s="11"/>
      <c r="O9" s="11"/>
      <c r="P9" s="11"/>
    </row>
    <row r="10" spans="2:16" ht="15" customHeight="1" x14ac:dyDescent="0.25">
      <c r="B10" s="32" t="s">
        <v>14</v>
      </c>
      <c r="C10" s="33">
        <v>13.260777132115443</v>
      </c>
      <c r="D10" s="33">
        <v>12.564135441025924</v>
      </c>
      <c r="E10" s="33">
        <v>16.858440286688619</v>
      </c>
      <c r="F10" s="33">
        <v>15.918869427344257</v>
      </c>
      <c r="G10" s="33">
        <v>3.572627055400011</v>
      </c>
      <c r="H10" s="33">
        <v>3.5352865017016555</v>
      </c>
      <c r="J10" s="11"/>
      <c r="K10" s="11"/>
    </row>
    <row r="11" spans="2:16" ht="15" customHeight="1" x14ac:dyDescent="0.25">
      <c r="C11" s="11"/>
      <c r="E11" s="11"/>
      <c r="F11" s="11"/>
      <c r="G11" s="11"/>
    </row>
    <row r="12" spans="2:16" ht="34.5" customHeight="1" x14ac:dyDescent="0.25">
      <c r="B12" s="88" t="s">
        <v>97</v>
      </c>
      <c r="C12" s="89"/>
      <c r="D12" s="89"/>
      <c r="E12" s="89"/>
      <c r="F12" s="89"/>
      <c r="G12" s="19"/>
    </row>
    <row r="13" spans="2:16" ht="15.75" customHeight="1" x14ac:dyDescent="0.25">
      <c r="B13" s="2" t="s">
        <v>72</v>
      </c>
    </row>
    <row r="14" spans="2:16" ht="15" customHeight="1" x14ac:dyDescent="0.25">
      <c r="H14" s="6"/>
    </row>
    <row r="15" spans="2:16" ht="15" customHeight="1" x14ac:dyDescent="0.25"/>
    <row r="16" spans="2:16" ht="15" customHeight="1" x14ac:dyDescent="0.25">
      <c r="B16" s="85"/>
      <c r="C16" s="85"/>
      <c r="D16" s="85"/>
      <c r="E16" s="85"/>
      <c r="F16" s="85"/>
      <c r="G16" s="85"/>
    </row>
    <row r="17" spans="2:8" ht="15" customHeight="1" x14ac:dyDescent="0.25">
      <c r="B17" s="85"/>
      <c r="C17" s="85"/>
      <c r="D17" s="85"/>
      <c r="E17" s="85"/>
      <c r="F17" s="85"/>
      <c r="G17" s="85"/>
      <c r="H17" s="6"/>
    </row>
    <row r="42" ht="15" customHeight="1" x14ac:dyDescent="0.25"/>
    <row r="43" ht="15" customHeight="1" x14ac:dyDescent="0.25"/>
  </sheetData>
  <mergeCells count="6">
    <mergeCell ref="B16:G17"/>
    <mergeCell ref="B5:B6"/>
    <mergeCell ref="C5:D5"/>
    <mergeCell ref="E5:F5"/>
    <mergeCell ref="G5:H5"/>
    <mergeCell ref="B12:F12"/>
  </mergeCells>
  <pageMargins left="0.70866141732283472" right="0.44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1"/>
  <sheetViews>
    <sheetView showGridLines="0" zoomScaleNormal="100" workbookViewId="0">
      <selection sqref="A1:XFD1"/>
    </sheetView>
  </sheetViews>
  <sheetFormatPr baseColWidth="10" defaultColWidth="10.85546875" defaultRowHeight="11.25" x14ac:dyDescent="0.25"/>
  <cols>
    <col min="1" max="1" width="3.7109375" style="2" customWidth="1"/>
    <col min="2" max="2" width="70" style="2" customWidth="1"/>
    <col min="3" max="3" width="10.42578125" style="2" customWidth="1"/>
    <col min="4" max="8" width="9.28515625" style="2" customWidth="1"/>
    <col min="9" max="9" width="9.140625" style="2" customWidth="1"/>
    <col min="10" max="10" width="27" style="2" customWidth="1"/>
    <col min="11" max="11" width="28.140625" style="2" customWidth="1"/>
    <col min="12" max="12" width="9.28515625" style="2" customWidth="1"/>
    <col min="13" max="13" width="7.42578125" style="2" customWidth="1"/>
    <col min="14" max="14" width="7.85546875" style="2" customWidth="1"/>
    <col min="15" max="21" width="10.85546875" style="2"/>
    <col min="22" max="22" width="27.42578125" style="2" customWidth="1"/>
    <col min="23" max="16384" width="10.85546875" style="2"/>
  </cols>
  <sheetData>
    <row r="1" spans="2:17" ht="8.25" customHeight="1" x14ac:dyDescent="0.25"/>
    <row r="2" spans="2:17" x14ac:dyDescent="0.25">
      <c r="B2" s="1" t="s">
        <v>73</v>
      </c>
      <c r="C2" s="1"/>
      <c r="J2" s="8"/>
      <c r="K2" s="9"/>
    </row>
    <row r="3" spans="2:17" x14ac:dyDescent="0.25">
      <c r="O3" s="2" t="s">
        <v>64</v>
      </c>
    </row>
    <row r="4" spans="2:17" ht="22.5" customHeight="1" x14ac:dyDescent="0.25">
      <c r="B4" s="90" t="s">
        <v>15</v>
      </c>
      <c r="C4" s="92" t="s">
        <v>2</v>
      </c>
      <c r="D4" s="94" t="s">
        <v>16</v>
      </c>
      <c r="E4" s="95"/>
      <c r="F4" s="95"/>
      <c r="G4" s="95"/>
      <c r="H4" s="95"/>
      <c r="I4" s="96"/>
      <c r="J4" s="97" t="s">
        <v>17</v>
      </c>
      <c r="N4"/>
      <c r="O4"/>
      <c r="P4"/>
      <c r="Q4"/>
    </row>
    <row r="5" spans="2:17" ht="58.5" customHeight="1" x14ac:dyDescent="0.25">
      <c r="B5" s="91"/>
      <c r="C5" s="93"/>
      <c r="D5" s="55" t="s">
        <v>18</v>
      </c>
      <c r="E5" s="56" t="s">
        <v>19</v>
      </c>
      <c r="F5" s="56" t="s">
        <v>20</v>
      </c>
      <c r="G5" s="56" t="s">
        <v>21</v>
      </c>
      <c r="H5" s="56" t="s">
        <v>22</v>
      </c>
      <c r="I5" s="57" t="s">
        <v>23</v>
      </c>
      <c r="J5" s="98"/>
      <c r="N5"/>
      <c r="O5"/>
      <c r="P5"/>
      <c r="Q5"/>
    </row>
    <row r="6" spans="2:17" ht="15" x14ac:dyDescent="0.25">
      <c r="B6" s="41" t="s">
        <v>82</v>
      </c>
      <c r="C6" s="48">
        <v>181.21100000000001</v>
      </c>
      <c r="D6" s="48">
        <v>12.285</v>
      </c>
      <c r="E6" s="48">
        <v>0.34300000000000003</v>
      </c>
      <c r="F6" s="48">
        <v>2.1800000000000002</v>
      </c>
      <c r="G6" s="48">
        <v>15.6</v>
      </c>
      <c r="H6" s="48">
        <v>12.6</v>
      </c>
      <c r="I6" s="35">
        <v>11.887720171780668</v>
      </c>
      <c r="J6" s="48">
        <v>62.9</v>
      </c>
      <c r="N6"/>
      <c r="O6"/>
      <c r="P6"/>
      <c r="Q6"/>
    </row>
    <row r="7" spans="2:17" ht="15" x14ac:dyDescent="0.25">
      <c r="B7" s="42" t="s">
        <v>33</v>
      </c>
      <c r="C7" s="49">
        <v>72.763000000000005</v>
      </c>
      <c r="D7" s="49">
        <v>4.9400000000000004</v>
      </c>
      <c r="E7" s="49">
        <v>6.2100000000000002E-3</v>
      </c>
      <c r="F7" s="49">
        <v>0.67900000000000005</v>
      </c>
      <c r="G7" s="49">
        <v>9.17</v>
      </c>
      <c r="H7" s="49">
        <v>3.97</v>
      </c>
      <c r="I7" s="16">
        <v>1.18</v>
      </c>
      <c r="J7" s="49">
        <v>38.4</v>
      </c>
      <c r="N7"/>
      <c r="O7"/>
      <c r="P7"/>
      <c r="Q7"/>
    </row>
    <row r="8" spans="2:17" ht="15" x14ac:dyDescent="0.25">
      <c r="B8" s="42" t="s">
        <v>34</v>
      </c>
      <c r="C8" s="49">
        <v>36.253999999999998</v>
      </c>
      <c r="D8" s="49">
        <v>2.46</v>
      </c>
      <c r="E8" s="49">
        <v>3.2300000000000002E-2</v>
      </c>
      <c r="F8" s="49">
        <v>0.34</v>
      </c>
      <c r="G8" s="49">
        <v>1.45</v>
      </c>
      <c r="H8" s="49">
        <v>2.39</v>
      </c>
      <c r="I8" s="16">
        <v>5.47</v>
      </c>
      <c r="J8" s="49">
        <v>82.4</v>
      </c>
      <c r="N8"/>
      <c r="O8"/>
      <c r="P8"/>
      <c r="Q8"/>
    </row>
    <row r="9" spans="2:17" ht="15" x14ac:dyDescent="0.25">
      <c r="B9" s="43" t="s">
        <v>35</v>
      </c>
      <c r="C9" s="50">
        <v>19.693999999999999</v>
      </c>
      <c r="D9" s="50">
        <v>1.34</v>
      </c>
      <c r="E9" s="50">
        <v>9.9299999999999996E-3</v>
      </c>
      <c r="F9" s="50">
        <v>0.32400000000000001</v>
      </c>
      <c r="G9" s="50">
        <v>1.53</v>
      </c>
      <c r="H9" s="50">
        <v>2.04</v>
      </c>
      <c r="I9" s="36">
        <v>0.55200000000000005</v>
      </c>
      <c r="J9" s="50">
        <v>76.5</v>
      </c>
      <c r="N9"/>
      <c r="O9"/>
      <c r="P9"/>
      <c r="Q9"/>
    </row>
    <row r="10" spans="2:17" ht="15" x14ac:dyDescent="0.25">
      <c r="B10" s="44" t="s">
        <v>83</v>
      </c>
      <c r="C10" s="51">
        <v>63.116999999999997</v>
      </c>
      <c r="D10" s="51">
        <v>4.2789999999999999</v>
      </c>
      <c r="E10" s="51">
        <v>3.82</v>
      </c>
      <c r="F10" s="51">
        <v>0.63100000000000001</v>
      </c>
      <c r="G10" s="51">
        <v>4.0199999999999996</v>
      </c>
      <c r="H10" s="51">
        <v>4.67</v>
      </c>
      <c r="I10" s="37">
        <v>5.16</v>
      </c>
      <c r="J10" s="51">
        <v>82.8</v>
      </c>
      <c r="N10"/>
      <c r="O10"/>
      <c r="P10"/>
      <c r="Q10"/>
    </row>
    <row r="11" spans="2:17" ht="15" x14ac:dyDescent="0.25">
      <c r="B11" s="41" t="s">
        <v>24</v>
      </c>
      <c r="C11" s="48">
        <v>117.843</v>
      </c>
      <c r="D11" s="48">
        <v>7.8241577899679386</v>
      </c>
      <c r="E11" s="48">
        <v>19.600000000000001</v>
      </c>
      <c r="F11" s="48">
        <v>10.9</v>
      </c>
      <c r="G11" s="48">
        <v>10.4</v>
      </c>
      <c r="H11" s="48">
        <v>4.99</v>
      </c>
      <c r="I11" s="35">
        <v>4.34</v>
      </c>
      <c r="J11" s="48">
        <v>67.5</v>
      </c>
      <c r="N11"/>
      <c r="O11"/>
      <c r="P11"/>
      <c r="Q11"/>
    </row>
    <row r="12" spans="2:17" ht="15" x14ac:dyDescent="0.25">
      <c r="B12" s="42" t="s">
        <v>36</v>
      </c>
      <c r="C12" s="49">
        <v>17.016999999999999</v>
      </c>
      <c r="D12" s="49">
        <v>1.1499999999999999</v>
      </c>
      <c r="E12" s="49">
        <v>3.22</v>
      </c>
      <c r="F12" s="49">
        <v>0.49099999999999999</v>
      </c>
      <c r="G12" s="49">
        <v>1.59</v>
      </c>
      <c r="H12" s="49">
        <v>0.91200000000000003</v>
      </c>
      <c r="I12" s="16">
        <v>0.36099999999999999</v>
      </c>
      <c r="J12" s="49">
        <v>73.900000000000006</v>
      </c>
      <c r="N12"/>
      <c r="O12"/>
      <c r="P12"/>
      <c r="Q12"/>
    </row>
    <row r="13" spans="2:17" ht="15" x14ac:dyDescent="0.25">
      <c r="B13" s="43" t="s">
        <v>84</v>
      </c>
      <c r="C13" s="50">
        <v>65.792000000000002</v>
      </c>
      <c r="D13" s="50">
        <v>4.46</v>
      </c>
      <c r="E13" s="50">
        <v>15.2</v>
      </c>
      <c r="F13" s="50">
        <v>9.76</v>
      </c>
      <c r="G13" s="50">
        <v>7.35</v>
      </c>
      <c r="H13" s="50">
        <v>1.1499999999999999</v>
      </c>
      <c r="I13" s="36">
        <v>0.13400000000000001</v>
      </c>
      <c r="J13" s="50">
        <v>50.1</v>
      </c>
      <c r="N13"/>
      <c r="O13"/>
      <c r="P13"/>
      <c r="Q13"/>
    </row>
    <row r="14" spans="2:17" ht="22.5" x14ac:dyDescent="0.25">
      <c r="B14" s="44" t="s">
        <v>25</v>
      </c>
      <c r="C14" s="51">
        <v>212.184</v>
      </c>
      <c r="D14" s="51">
        <v>14.385</v>
      </c>
      <c r="E14" s="51">
        <v>7.93</v>
      </c>
      <c r="F14" s="51">
        <v>21.1</v>
      </c>
      <c r="G14" s="51">
        <v>8.75</v>
      </c>
      <c r="H14" s="51">
        <v>15.1</v>
      </c>
      <c r="I14" s="37">
        <v>23.3</v>
      </c>
      <c r="J14" s="51">
        <v>84.7</v>
      </c>
      <c r="N14"/>
      <c r="O14"/>
      <c r="P14"/>
      <c r="Q14"/>
    </row>
    <row r="15" spans="2:17" ht="15" x14ac:dyDescent="0.25">
      <c r="B15" s="45" t="s">
        <v>37</v>
      </c>
      <c r="C15" s="52">
        <v>184.31100000000001</v>
      </c>
      <c r="D15" s="52">
        <v>12.5</v>
      </c>
      <c r="E15" s="52">
        <v>3.67</v>
      </c>
      <c r="F15" s="52">
        <v>19.399999999999999</v>
      </c>
      <c r="G15" s="52">
        <v>7.23</v>
      </c>
      <c r="H15" s="52">
        <v>12.8</v>
      </c>
      <c r="I15" s="38">
        <v>21.9</v>
      </c>
      <c r="J15" s="52">
        <v>85.7</v>
      </c>
      <c r="N15"/>
      <c r="O15"/>
      <c r="P15"/>
      <c r="Q15"/>
    </row>
    <row r="16" spans="2:17" ht="15" x14ac:dyDescent="0.25">
      <c r="B16" s="44" t="s">
        <v>26</v>
      </c>
      <c r="C16" s="51">
        <v>188.99799999999999</v>
      </c>
      <c r="D16" s="51">
        <v>12.813000000000001</v>
      </c>
      <c r="E16" s="51">
        <v>22.8</v>
      </c>
      <c r="F16" s="51">
        <v>19.399999999999999</v>
      </c>
      <c r="G16" s="51">
        <v>16.3</v>
      </c>
      <c r="H16" s="51">
        <v>10.4</v>
      </c>
      <c r="I16" s="37">
        <v>5.99</v>
      </c>
      <c r="J16" s="51">
        <v>60.2</v>
      </c>
      <c r="Q16"/>
    </row>
    <row r="17" spans="2:17" ht="15" x14ac:dyDescent="0.25">
      <c r="B17" s="42" t="s">
        <v>38</v>
      </c>
      <c r="C17" s="49">
        <v>16.704000000000001</v>
      </c>
      <c r="D17" s="49">
        <v>1.1299999999999999</v>
      </c>
      <c r="E17" s="49">
        <v>0.21</v>
      </c>
      <c r="F17" s="49">
        <v>0.312</v>
      </c>
      <c r="G17" s="49">
        <v>0.73399999999999999</v>
      </c>
      <c r="H17" s="49">
        <v>1.41</v>
      </c>
      <c r="I17" s="16">
        <v>1.86</v>
      </c>
      <c r="J17" s="49">
        <v>87.6</v>
      </c>
      <c r="Q17"/>
    </row>
    <row r="18" spans="2:17" ht="15" x14ac:dyDescent="0.25">
      <c r="B18" s="42" t="s">
        <v>39</v>
      </c>
      <c r="C18" s="49">
        <v>129.523</v>
      </c>
      <c r="D18" s="49">
        <v>8.7799999999999994</v>
      </c>
      <c r="E18" s="49">
        <v>15.4</v>
      </c>
      <c r="F18" s="49">
        <v>15.7</v>
      </c>
      <c r="G18" s="49">
        <v>12.2</v>
      </c>
      <c r="H18" s="49">
        <v>6.37</v>
      </c>
      <c r="I18" s="16">
        <v>2.85</v>
      </c>
      <c r="J18" s="49">
        <v>54.9</v>
      </c>
      <c r="Q18"/>
    </row>
    <row r="19" spans="2:17" ht="15" x14ac:dyDescent="0.25">
      <c r="B19" s="41" t="s">
        <v>27</v>
      </c>
      <c r="C19" s="48">
        <v>277.18099999999998</v>
      </c>
      <c r="D19" s="48">
        <v>18.791799999999999</v>
      </c>
      <c r="E19" s="48">
        <v>17.7</v>
      </c>
      <c r="F19" s="48">
        <v>22.7</v>
      </c>
      <c r="G19" s="48">
        <v>21.6</v>
      </c>
      <c r="H19" s="48">
        <v>21.1</v>
      </c>
      <c r="I19" s="35">
        <v>9.89</v>
      </c>
      <c r="J19" s="48">
        <v>68.099999999999994</v>
      </c>
      <c r="Q19"/>
    </row>
    <row r="20" spans="2:17" ht="15" x14ac:dyDescent="0.25">
      <c r="B20" s="43" t="s">
        <v>40</v>
      </c>
      <c r="C20" s="50">
        <v>152.01</v>
      </c>
      <c r="D20" s="50">
        <v>10.3</v>
      </c>
      <c r="E20" s="50">
        <v>4.9400000000000004</v>
      </c>
      <c r="F20" s="50">
        <v>9.84</v>
      </c>
      <c r="G20" s="50">
        <v>10.1</v>
      </c>
      <c r="H20" s="50">
        <v>15.1</v>
      </c>
      <c r="I20" s="36">
        <v>5.27</v>
      </c>
      <c r="J20" s="50">
        <v>77.900000000000006</v>
      </c>
      <c r="Q20"/>
    </row>
    <row r="21" spans="2:17" ht="22.5" x14ac:dyDescent="0.25">
      <c r="B21" s="44" t="s">
        <v>85</v>
      </c>
      <c r="C21" s="51">
        <v>176.887</v>
      </c>
      <c r="D21" s="51">
        <v>11.9923</v>
      </c>
      <c r="E21" s="51">
        <v>8.7899999999999991</v>
      </c>
      <c r="F21" s="51">
        <v>7.22</v>
      </c>
      <c r="G21" s="51">
        <v>7.41</v>
      </c>
      <c r="H21" s="51">
        <v>13</v>
      </c>
      <c r="I21" s="37">
        <v>20.6</v>
      </c>
      <c r="J21" s="51">
        <v>78.599999999999994</v>
      </c>
      <c r="L21" s="17"/>
      <c r="Q21"/>
    </row>
    <row r="22" spans="2:17" ht="15" x14ac:dyDescent="0.25">
      <c r="B22" s="42" t="s">
        <v>41</v>
      </c>
      <c r="C22" s="49">
        <v>99.316999999999993</v>
      </c>
      <c r="D22" s="49">
        <v>6.73</v>
      </c>
      <c r="E22" s="49">
        <v>3.64</v>
      </c>
      <c r="F22" s="49">
        <v>2.64</v>
      </c>
      <c r="G22" s="49">
        <v>3.29</v>
      </c>
      <c r="H22" s="49">
        <v>7.64</v>
      </c>
      <c r="I22" s="16">
        <v>13.2</v>
      </c>
      <c r="J22" s="49">
        <v>78.7</v>
      </c>
      <c r="Q22"/>
    </row>
    <row r="23" spans="2:17" ht="15" x14ac:dyDescent="0.25">
      <c r="B23" s="41" t="s">
        <v>28</v>
      </c>
      <c r="C23" s="48">
        <v>119.322</v>
      </c>
      <c r="D23" s="48">
        <v>8.0896000000000008</v>
      </c>
      <c r="E23" s="48">
        <v>9.2899999999999991</v>
      </c>
      <c r="F23" s="48">
        <v>10.6</v>
      </c>
      <c r="G23" s="48">
        <v>8.07</v>
      </c>
      <c r="H23" s="48">
        <v>6.9</v>
      </c>
      <c r="I23" s="35">
        <v>8.94</v>
      </c>
      <c r="J23" s="48">
        <v>75</v>
      </c>
      <c r="Q23"/>
    </row>
    <row r="24" spans="2:17" ht="15" x14ac:dyDescent="0.25">
      <c r="B24" s="42" t="s">
        <v>86</v>
      </c>
      <c r="C24" s="49">
        <v>37.734999999999999</v>
      </c>
      <c r="D24" s="49">
        <v>2.56</v>
      </c>
      <c r="E24" s="49">
        <v>0</v>
      </c>
      <c r="F24" s="49">
        <v>5.3400000000000001E-3</v>
      </c>
      <c r="G24" s="49">
        <v>0.39900000000000002</v>
      </c>
      <c r="H24" s="49">
        <v>3.87</v>
      </c>
      <c r="I24" s="16">
        <v>5.73</v>
      </c>
      <c r="J24" s="49">
        <v>73.8</v>
      </c>
      <c r="K24" s="11"/>
      <c r="Q24"/>
    </row>
    <row r="25" spans="2:17" ht="22.5" x14ac:dyDescent="0.25">
      <c r="B25" s="43" t="s">
        <v>87</v>
      </c>
      <c r="C25" s="50">
        <v>37.712000000000003</v>
      </c>
      <c r="D25" s="50">
        <v>2.56</v>
      </c>
      <c r="E25" s="50">
        <v>3.7299999999999998E-3</v>
      </c>
      <c r="F25" s="50">
        <v>7.22</v>
      </c>
      <c r="G25" s="50">
        <v>5.62</v>
      </c>
      <c r="H25" s="50">
        <v>0.248</v>
      </c>
      <c r="I25" s="36">
        <v>3.7900000000000003E-2</v>
      </c>
      <c r="J25" s="50">
        <v>87.5</v>
      </c>
      <c r="Q25"/>
    </row>
    <row r="26" spans="2:17" ht="15" x14ac:dyDescent="0.25">
      <c r="B26" s="44" t="s">
        <v>29</v>
      </c>
      <c r="C26" s="51">
        <v>67.241</v>
      </c>
      <c r="D26" s="51">
        <v>4.5587</v>
      </c>
      <c r="E26" s="51">
        <v>1.34</v>
      </c>
      <c r="F26" s="51">
        <v>0.89200000000000002</v>
      </c>
      <c r="G26" s="51">
        <v>4.37</v>
      </c>
      <c r="H26" s="51">
        <v>6.42</v>
      </c>
      <c r="I26" s="37">
        <v>3.91</v>
      </c>
      <c r="J26" s="51">
        <v>96.6</v>
      </c>
      <c r="Q26"/>
    </row>
    <row r="27" spans="2:17" ht="15" x14ac:dyDescent="0.25">
      <c r="B27" s="42" t="s">
        <v>42</v>
      </c>
      <c r="C27" s="49">
        <v>18.367999999999999</v>
      </c>
      <c r="D27" s="49">
        <v>1.25</v>
      </c>
      <c r="E27" s="49">
        <v>2.48E-3</v>
      </c>
      <c r="F27" s="49">
        <v>3.3399999999999999E-2</v>
      </c>
      <c r="G27" s="49">
        <v>0.86099999999999999</v>
      </c>
      <c r="H27" s="49">
        <v>2</v>
      </c>
      <c r="I27" s="16">
        <v>1.44</v>
      </c>
      <c r="J27" s="49">
        <v>99.7</v>
      </c>
      <c r="Q27"/>
    </row>
    <row r="28" spans="2:17" ht="15" x14ac:dyDescent="0.25">
      <c r="B28" s="42" t="s">
        <v>43</v>
      </c>
      <c r="C28" s="49">
        <v>10.834</v>
      </c>
      <c r="D28" s="49">
        <v>0.73499999999999999</v>
      </c>
      <c r="E28" s="49">
        <v>4.8399999999999999E-2</v>
      </c>
      <c r="F28" s="49">
        <v>7.6100000000000001E-2</v>
      </c>
      <c r="G28" s="49">
        <v>0.81499999999999995</v>
      </c>
      <c r="H28" s="49">
        <v>1.01</v>
      </c>
      <c r="I28" s="16">
        <v>0.52400000000000002</v>
      </c>
      <c r="J28" s="49">
        <v>98.7</v>
      </c>
      <c r="Q28"/>
    </row>
    <row r="29" spans="2:17" ht="15" x14ac:dyDescent="0.25">
      <c r="B29" s="42" t="s">
        <v>44</v>
      </c>
      <c r="C29" s="49">
        <v>9.7590000000000003</v>
      </c>
      <c r="D29" s="49">
        <v>0.66200000000000003</v>
      </c>
      <c r="E29" s="49">
        <v>6.2100000000000002E-3</v>
      </c>
      <c r="F29" s="49">
        <v>3.5999999999999997E-2</v>
      </c>
      <c r="G29" s="49">
        <v>0.91400000000000003</v>
      </c>
      <c r="H29" s="49">
        <v>0.84599999999999997</v>
      </c>
      <c r="I29" s="16">
        <v>0.26800000000000002</v>
      </c>
      <c r="J29" s="49">
        <v>95.6</v>
      </c>
      <c r="Q29"/>
    </row>
    <row r="30" spans="2:17" ht="15" x14ac:dyDescent="0.25">
      <c r="B30" s="46" t="s">
        <v>32</v>
      </c>
      <c r="C30" s="53">
        <v>70.569000000000003</v>
      </c>
      <c r="D30" s="53">
        <v>4.7843</v>
      </c>
      <c r="E30" s="53">
        <v>8.39</v>
      </c>
      <c r="F30" s="53">
        <v>4.28</v>
      </c>
      <c r="G30" s="53">
        <v>3.46</v>
      </c>
      <c r="H30" s="53">
        <v>4.83</v>
      </c>
      <c r="I30" s="39">
        <v>6.25</v>
      </c>
      <c r="J30" s="53">
        <v>76.3</v>
      </c>
      <c r="Q30"/>
    </row>
    <row r="31" spans="2:17" ht="15" x14ac:dyDescent="0.25">
      <c r="B31" s="44" t="s">
        <v>30</v>
      </c>
      <c r="C31" s="51">
        <v>0.45400000000000001</v>
      </c>
      <c r="D31" s="51">
        <v>9.7458347089856456E-2</v>
      </c>
      <c r="E31" s="51">
        <v>1.2158498182304521E-3</v>
      </c>
      <c r="F31" s="51">
        <v>8.8967971530249115E-2</v>
      </c>
      <c r="G31" s="51">
        <v>9.407720998107344E-2</v>
      </c>
      <c r="H31" s="51">
        <v>0.10490639122014203</v>
      </c>
      <c r="I31" s="37">
        <v>0.12054783750937685</v>
      </c>
      <c r="J31" s="51">
        <v>89.2</v>
      </c>
      <c r="K31" s="8"/>
      <c r="Q31"/>
    </row>
    <row r="32" spans="2:17" ht="15" x14ac:dyDescent="0.25">
      <c r="B32" s="47" t="s">
        <v>31</v>
      </c>
      <c r="C32" s="53">
        <v>1475.0070000000001</v>
      </c>
      <c r="D32" s="53">
        <v>99.999999999999986</v>
      </c>
      <c r="E32" s="54">
        <v>100</v>
      </c>
      <c r="F32" s="54">
        <v>100</v>
      </c>
      <c r="G32" s="54">
        <v>100</v>
      </c>
      <c r="H32" s="54">
        <v>100</v>
      </c>
      <c r="I32" s="40">
        <v>100</v>
      </c>
      <c r="J32" s="53">
        <v>72.92</v>
      </c>
      <c r="Q32"/>
    </row>
    <row r="33" spans="2:17" ht="15" x14ac:dyDescent="0.25">
      <c r="B33" s="7"/>
      <c r="C33" s="14"/>
      <c r="D33" s="15"/>
      <c r="E33" s="15"/>
      <c r="F33" s="15"/>
      <c r="G33" s="15"/>
      <c r="H33" s="15"/>
      <c r="I33" s="15"/>
      <c r="Q33"/>
    </row>
    <row r="34" spans="2:17" ht="15" x14ac:dyDescent="0.25">
      <c r="B34" s="13" t="s">
        <v>70</v>
      </c>
      <c r="Q34"/>
    </row>
    <row r="35" spans="2:17" ht="15" x14ac:dyDescent="0.25">
      <c r="B35" s="2" t="s">
        <v>74</v>
      </c>
      <c r="Q35"/>
    </row>
    <row r="36" spans="2:17" ht="25.5" customHeight="1" x14ac:dyDescent="0.25">
      <c r="B36" s="80" t="s">
        <v>91</v>
      </c>
      <c r="C36" s="99"/>
      <c r="D36" s="99"/>
      <c r="E36" s="99"/>
      <c r="Q36"/>
    </row>
    <row r="37" spans="2:17" ht="15" x14ac:dyDescent="0.25">
      <c r="B37" s="2" t="s">
        <v>71</v>
      </c>
      <c r="Q37"/>
    </row>
    <row r="38" spans="2:17" ht="15" x14ac:dyDescent="0.25">
      <c r="H38"/>
      <c r="I38"/>
      <c r="J38"/>
      <c r="Q38"/>
    </row>
    <row r="39" spans="2:17" ht="15" x14ac:dyDescent="0.25">
      <c r="H39"/>
      <c r="I39"/>
      <c r="J39"/>
      <c r="Q39"/>
    </row>
    <row r="40" spans="2:17" ht="15" x14ac:dyDescent="0.25">
      <c r="H40"/>
      <c r="I40"/>
      <c r="J40"/>
      <c r="Q40"/>
    </row>
    <row r="41" spans="2:17" ht="15" x14ac:dyDescent="0.25">
      <c r="H41"/>
      <c r="I41"/>
      <c r="J41"/>
      <c r="Q41"/>
    </row>
    <row r="42" spans="2:17" ht="15" x14ac:dyDescent="0.25">
      <c r="H42"/>
      <c r="I42"/>
      <c r="J42"/>
      <c r="Q42"/>
    </row>
    <row r="43" spans="2:17" ht="15" x14ac:dyDescent="0.25">
      <c r="H43"/>
      <c r="I43"/>
      <c r="J43"/>
      <c r="Q43"/>
    </row>
    <row r="44" spans="2:17" ht="15" x14ac:dyDescent="0.25">
      <c r="H44"/>
      <c r="I44"/>
      <c r="J44"/>
      <c r="Q44"/>
    </row>
    <row r="45" spans="2:17" ht="15" x14ac:dyDescent="0.25">
      <c r="H45"/>
      <c r="I45"/>
      <c r="J45"/>
      <c r="Q45"/>
    </row>
    <row r="46" spans="2:17" ht="15" x14ac:dyDescent="0.25">
      <c r="H46"/>
      <c r="I46"/>
      <c r="J46"/>
      <c r="Q46"/>
    </row>
    <row r="47" spans="2:17" ht="15" x14ac:dyDescent="0.25">
      <c r="H47"/>
      <c r="I47"/>
      <c r="J47"/>
      <c r="Q47"/>
    </row>
    <row r="48" spans="2:17" ht="15" x14ac:dyDescent="0.25">
      <c r="H48"/>
      <c r="I48"/>
      <c r="J48"/>
      <c r="Q48"/>
    </row>
    <row r="49" spans="8:17" ht="15" x14ac:dyDescent="0.25">
      <c r="H49"/>
      <c r="I49"/>
      <c r="J49"/>
      <c r="Q49"/>
    </row>
    <row r="50" spans="8:17" ht="15" x14ac:dyDescent="0.25">
      <c r="H50"/>
      <c r="I50"/>
      <c r="J50"/>
      <c r="Q50"/>
    </row>
    <row r="51" spans="8:17" ht="15" x14ac:dyDescent="0.25">
      <c r="H51"/>
      <c r="I51"/>
      <c r="J51"/>
      <c r="Q51"/>
    </row>
    <row r="52" spans="8:17" ht="15" x14ac:dyDescent="0.25">
      <c r="I52"/>
      <c r="J52"/>
      <c r="Q52"/>
    </row>
    <row r="53" spans="8:17" ht="15" x14ac:dyDescent="0.25">
      <c r="H53"/>
      <c r="I53"/>
      <c r="J53"/>
      <c r="Q53"/>
    </row>
    <row r="54" spans="8:17" ht="15" x14ac:dyDescent="0.25">
      <c r="I54"/>
      <c r="J54"/>
    </row>
    <row r="55" spans="8:17" ht="15" x14ac:dyDescent="0.25">
      <c r="I55"/>
      <c r="J55"/>
    </row>
    <row r="56" spans="8:17" ht="15" x14ac:dyDescent="0.25">
      <c r="I56"/>
      <c r="J56"/>
    </row>
    <row r="57" spans="8:17" ht="15" x14ac:dyDescent="0.25">
      <c r="I57"/>
      <c r="J57"/>
    </row>
    <row r="58" spans="8:17" ht="15" x14ac:dyDescent="0.25">
      <c r="I58"/>
      <c r="J58"/>
    </row>
    <row r="59" spans="8:17" ht="15" x14ac:dyDescent="0.25">
      <c r="I59"/>
      <c r="J59"/>
    </row>
    <row r="60" spans="8:17" ht="15" x14ac:dyDescent="0.25">
      <c r="I60"/>
      <c r="J60"/>
    </row>
    <row r="61" spans="8:17" ht="15" x14ac:dyDescent="0.25">
      <c r="I61"/>
      <c r="J61"/>
    </row>
    <row r="62" spans="8:17" ht="15" x14ac:dyDescent="0.25">
      <c r="I62"/>
      <c r="J62"/>
    </row>
    <row r="63" spans="8:17" ht="15" x14ac:dyDescent="0.25">
      <c r="I63"/>
      <c r="J63"/>
    </row>
    <row r="64" spans="8:17" ht="15" x14ac:dyDescent="0.25">
      <c r="I64"/>
      <c r="J64"/>
    </row>
    <row r="65" spans="8:10" ht="15" x14ac:dyDescent="0.25">
      <c r="I65"/>
      <c r="J65"/>
    </row>
    <row r="66" spans="8:10" ht="15" x14ac:dyDescent="0.25">
      <c r="H66"/>
      <c r="I66"/>
      <c r="J66"/>
    </row>
    <row r="67" spans="8:10" ht="15" x14ac:dyDescent="0.25">
      <c r="H67"/>
      <c r="I67"/>
      <c r="J67"/>
    </row>
    <row r="68" spans="8:10" ht="15" x14ac:dyDescent="0.25">
      <c r="H68"/>
      <c r="I68"/>
      <c r="J68"/>
    </row>
    <row r="69" spans="8:10" ht="15" x14ac:dyDescent="0.25">
      <c r="H69"/>
      <c r="I69"/>
      <c r="J69"/>
    </row>
    <row r="70" spans="8:10" ht="15" x14ac:dyDescent="0.25">
      <c r="H70"/>
      <c r="I70"/>
      <c r="J70"/>
    </row>
    <row r="71" spans="8:10" ht="15" x14ac:dyDescent="0.25">
      <c r="H71"/>
      <c r="I71"/>
      <c r="J71"/>
    </row>
    <row r="72" spans="8:10" ht="15" x14ac:dyDescent="0.25">
      <c r="H72"/>
      <c r="I72"/>
      <c r="J72"/>
    </row>
    <row r="73" spans="8:10" ht="15" x14ac:dyDescent="0.25">
      <c r="H73"/>
      <c r="I73"/>
      <c r="J73"/>
    </row>
    <row r="74" spans="8:10" ht="15" x14ac:dyDescent="0.25">
      <c r="H74"/>
      <c r="I74"/>
      <c r="J74"/>
    </row>
    <row r="75" spans="8:10" ht="15" x14ac:dyDescent="0.25">
      <c r="H75"/>
      <c r="I75"/>
      <c r="J75"/>
    </row>
    <row r="76" spans="8:10" ht="15" x14ac:dyDescent="0.25">
      <c r="H76"/>
      <c r="I76"/>
      <c r="J76"/>
    </row>
    <row r="77" spans="8:10" ht="15" x14ac:dyDescent="0.25">
      <c r="H77"/>
      <c r="I77"/>
      <c r="J77"/>
    </row>
    <row r="78" spans="8:10" ht="15" x14ac:dyDescent="0.25">
      <c r="H78"/>
      <c r="I78"/>
      <c r="J78"/>
    </row>
    <row r="79" spans="8:10" ht="15" x14ac:dyDescent="0.25">
      <c r="H79"/>
      <c r="I79"/>
      <c r="J79"/>
    </row>
    <row r="80" spans="8:10" ht="15" x14ac:dyDescent="0.25">
      <c r="H80"/>
      <c r="I80"/>
      <c r="J80"/>
    </row>
    <row r="81" spans="8:10" ht="15" x14ac:dyDescent="0.25">
      <c r="H81"/>
      <c r="I81"/>
      <c r="J81"/>
    </row>
  </sheetData>
  <mergeCells count="5">
    <mergeCell ref="B4:B5"/>
    <mergeCell ref="C4:C5"/>
    <mergeCell ref="D4:I4"/>
    <mergeCell ref="J4:J5"/>
    <mergeCell ref="B36:E3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2"/>
  <sheetViews>
    <sheetView showGridLines="0" workbookViewId="0">
      <selection activeCell="C9" sqref="C9"/>
    </sheetView>
  </sheetViews>
  <sheetFormatPr baseColWidth="10" defaultColWidth="10.85546875" defaultRowHeight="11.25" x14ac:dyDescent="0.2"/>
  <cols>
    <col min="1" max="1" width="3.7109375" style="58" customWidth="1"/>
    <col min="2" max="2" width="40.140625" style="58" customWidth="1"/>
    <col min="3" max="3" width="13" style="58" customWidth="1"/>
    <col min="4" max="4" width="12.7109375" style="58" customWidth="1"/>
    <col min="5" max="5" width="12.85546875" style="58" customWidth="1"/>
    <col min="6" max="16384" width="10.85546875" style="58"/>
  </cols>
  <sheetData>
    <row r="1" spans="2:19" ht="8.25" customHeight="1" x14ac:dyDescent="0.2"/>
    <row r="2" spans="2:19" x14ac:dyDescent="0.2">
      <c r="B2" s="75" t="s">
        <v>92</v>
      </c>
    </row>
    <row r="3" spans="2:19" ht="15" customHeight="1" x14ac:dyDescent="0.2"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0"/>
    </row>
    <row r="4" spans="2:19" ht="33.75" x14ac:dyDescent="0.2">
      <c r="B4" s="65" t="s">
        <v>65</v>
      </c>
      <c r="C4" s="66" t="s">
        <v>48</v>
      </c>
      <c r="D4" s="66" t="s">
        <v>49</v>
      </c>
      <c r="E4" s="66" t="s">
        <v>47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x14ac:dyDescent="0.2">
      <c r="B5" s="63" t="s">
        <v>88</v>
      </c>
      <c r="C5" s="64">
        <f>C20/C$31</f>
        <v>0.14141610979251876</v>
      </c>
      <c r="D5" s="64">
        <f t="shared" ref="D5:E5" si="0">D20/D$31</f>
        <v>9.4481264661262956E-2</v>
      </c>
      <c r="E5" s="64">
        <f t="shared" si="0"/>
        <v>0.12944384121884303</v>
      </c>
    </row>
    <row r="6" spans="2:19" x14ac:dyDescent="0.2">
      <c r="B6" s="63" t="s">
        <v>83</v>
      </c>
      <c r="C6" s="64">
        <f t="shared" ref="C6:E15" si="1">C21/C$31</f>
        <v>4.6201578223666349E-2</v>
      </c>
      <c r="D6" s="64">
        <f t="shared" si="1"/>
        <v>3.9006153414074353E-2</v>
      </c>
      <c r="E6" s="64">
        <f t="shared" si="1"/>
        <v>4.2939006470308169E-2</v>
      </c>
    </row>
    <row r="7" spans="2:19" x14ac:dyDescent="0.2">
      <c r="B7" s="63" t="s">
        <v>55</v>
      </c>
      <c r="C7" s="64">
        <f t="shared" si="1"/>
        <v>0.10302244721008241</v>
      </c>
      <c r="D7" s="64">
        <f t="shared" si="1"/>
        <v>0.10206195772031318</v>
      </c>
      <c r="E7" s="64">
        <f t="shared" si="1"/>
        <v>4.5309283470743179E-2</v>
      </c>
    </row>
    <row r="8" spans="2:19" x14ac:dyDescent="0.2">
      <c r="B8" s="63" t="s">
        <v>51</v>
      </c>
      <c r="C8" s="64">
        <f t="shared" si="1"/>
        <v>0.16260652133930056</v>
      </c>
      <c r="D8" s="64">
        <f t="shared" si="1"/>
        <v>0.12797397748122091</v>
      </c>
      <c r="E8" s="64">
        <f t="shared" si="1"/>
        <v>0.14099722896807318</v>
      </c>
    </row>
    <row r="9" spans="2:19" x14ac:dyDescent="0.2">
      <c r="B9" s="63" t="s">
        <v>52</v>
      </c>
      <c r="C9" s="64">
        <f t="shared" si="1"/>
        <v>8.3158899622522528E-2</v>
      </c>
      <c r="D9" s="64">
        <f t="shared" si="1"/>
        <v>0.16416470799483418</v>
      </c>
      <c r="E9" s="64">
        <f t="shared" si="1"/>
        <v>0.13650671863921437</v>
      </c>
    </row>
    <row r="10" spans="2:19" x14ac:dyDescent="0.2">
      <c r="B10" s="63" t="s">
        <v>50</v>
      </c>
      <c r="C10" s="64">
        <f t="shared" si="1"/>
        <v>0.22601791923208295</v>
      </c>
      <c r="D10" s="64">
        <f t="shared" si="1"/>
        <v>0.21042466153920528</v>
      </c>
      <c r="E10" s="64">
        <f t="shared" si="1"/>
        <v>0.14137400710398049</v>
      </c>
    </row>
    <row r="11" spans="2:19" x14ac:dyDescent="0.2">
      <c r="B11" s="63" t="s">
        <v>89</v>
      </c>
      <c r="C11" s="64">
        <f t="shared" si="1"/>
        <v>8.7474491806724536E-2</v>
      </c>
      <c r="D11" s="64">
        <f t="shared" si="1"/>
        <v>8.9706786251159659E-2</v>
      </c>
      <c r="E11" s="64">
        <f t="shared" si="1"/>
        <v>0.16778272917530115</v>
      </c>
    </row>
    <row r="12" spans="2:19" x14ac:dyDescent="0.2">
      <c r="B12" s="63" t="s">
        <v>53</v>
      </c>
      <c r="C12" s="64">
        <f t="shared" si="1"/>
        <v>5.974172133229403E-2</v>
      </c>
      <c r="D12" s="64">
        <f t="shared" si="1"/>
        <v>6.6290202650595195E-2</v>
      </c>
      <c r="E12" s="64">
        <f t="shared" si="1"/>
        <v>0.10830830042233404</v>
      </c>
    </row>
    <row r="13" spans="2:19" x14ac:dyDescent="0.2">
      <c r="B13" s="63" t="s">
        <v>56</v>
      </c>
      <c r="C13" s="64">
        <f t="shared" si="1"/>
        <v>5.2522793158111383E-2</v>
      </c>
      <c r="D13" s="64">
        <f t="shared" si="1"/>
        <v>5.0578623504522399E-2</v>
      </c>
      <c r="E13" s="64">
        <f t="shared" si="1"/>
        <v>3.64481467653597E-2</v>
      </c>
    </row>
    <row r="14" spans="2:19" x14ac:dyDescent="0.2">
      <c r="B14" s="63" t="s">
        <v>54</v>
      </c>
      <c r="C14" s="64">
        <f t="shared" si="1"/>
        <v>3.7581341577698178E-2</v>
      </c>
      <c r="D14" s="64">
        <f t="shared" si="1"/>
        <v>5.5201165764641694E-2</v>
      </c>
      <c r="E14" s="64">
        <f t="shared" si="1"/>
        <v>5.0395788305491712E-2</v>
      </c>
    </row>
    <row r="15" spans="2:19" x14ac:dyDescent="0.2">
      <c r="B15" s="63" t="s">
        <v>46</v>
      </c>
      <c r="C15" s="64">
        <f t="shared" si="1"/>
        <v>2.5617670499829216E-4</v>
      </c>
      <c r="D15" s="64">
        <f t="shared" si="1"/>
        <v>1.1049901817018231E-4</v>
      </c>
      <c r="E15" s="64">
        <f t="shared" si="1"/>
        <v>4.9494946035095176E-4</v>
      </c>
    </row>
    <row r="17" spans="2:19" x14ac:dyDescent="0.2">
      <c r="C17" s="59"/>
      <c r="D17" s="59"/>
      <c r="E17" s="59"/>
    </row>
    <row r="18" spans="2:19" x14ac:dyDescent="0.2">
      <c r="B18" s="58" t="s">
        <v>69</v>
      </c>
    </row>
    <row r="19" spans="2:19" ht="12.75" customHeight="1" x14ac:dyDescent="0.2">
      <c r="B19" s="67" t="s">
        <v>65</v>
      </c>
      <c r="C19" s="69" t="s">
        <v>67</v>
      </c>
      <c r="D19" s="69" t="s">
        <v>68</v>
      </c>
      <c r="E19" s="69" t="s">
        <v>66</v>
      </c>
    </row>
    <row r="20" spans="2:19" ht="14.25" customHeight="1" x14ac:dyDescent="0.2">
      <c r="B20" s="68" t="s">
        <v>61</v>
      </c>
      <c r="C20" s="66">
        <v>64587</v>
      </c>
      <c r="D20" s="66">
        <v>41042</v>
      </c>
      <c r="E20" s="66">
        <v>75582</v>
      </c>
    </row>
    <row r="21" spans="2:19" ht="14.25" customHeight="1" x14ac:dyDescent="0.2">
      <c r="B21" s="68" t="s">
        <v>90</v>
      </c>
      <c r="C21" s="66">
        <v>21101</v>
      </c>
      <c r="D21" s="66">
        <v>16944</v>
      </c>
      <c r="E21" s="66">
        <v>25072</v>
      </c>
    </row>
    <row r="22" spans="2:19" ht="25.5" customHeight="1" x14ac:dyDescent="0.2">
      <c r="B22" s="68" t="s">
        <v>58</v>
      </c>
      <c r="C22" s="66">
        <v>47052</v>
      </c>
      <c r="D22" s="66">
        <v>44335</v>
      </c>
      <c r="E22" s="66">
        <v>26456</v>
      </c>
    </row>
    <row r="23" spans="2:19" ht="22.5" x14ac:dyDescent="0.2">
      <c r="B23" s="68" t="s">
        <v>63</v>
      </c>
      <c r="C23" s="66">
        <v>74265</v>
      </c>
      <c r="D23" s="66">
        <v>55591</v>
      </c>
      <c r="E23" s="66">
        <v>82328</v>
      </c>
    </row>
    <row r="24" spans="2:19" ht="19.5" customHeight="1" x14ac:dyDescent="0.2">
      <c r="B24" s="68" t="s">
        <v>60</v>
      </c>
      <c r="C24" s="66">
        <v>37980</v>
      </c>
      <c r="D24" s="66">
        <v>71312</v>
      </c>
      <c r="E24" s="66">
        <v>79706</v>
      </c>
    </row>
    <row r="25" spans="2:19" ht="22.5" x14ac:dyDescent="0.2">
      <c r="B25" s="68" t="s">
        <v>62</v>
      </c>
      <c r="C25" s="66">
        <v>103226</v>
      </c>
      <c r="D25" s="66">
        <v>91407</v>
      </c>
      <c r="E25" s="66">
        <v>82548</v>
      </c>
    </row>
    <row r="26" spans="2:19" ht="33.75" x14ac:dyDescent="0.2">
      <c r="B26" s="68" t="s">
        <v>96</v>
      </c>
      <c r="C26" s="66">
        <v>39951</v>
      </c>
      <c r="D26" s="66">
        <v>38968</v>
      </c>
      <c r="E26" s="66">
        <v>97968</v>
      </c>
    </row>
    <row r="27" spans="2:19" x14ac:dyDescent="0.2">
      <c r="B27" s="68" t="s">
        <v>59</v>
      </c>
      <c r="C27" s="66">
        <v>27285</v>
      </c>
      <c r="D27" s="66">
        <v>28796</v>
      </c>
      <c r="E27" s="66">
        <v>63241</v>
      </c>
    </row>
    <row r="28" spans="2:19" ht="15" customHeight="1" x14ac:dyDescent="0.2">
      <c r="B28" s="68" t="s">
        <v>57</v>
      </c>
      <c r="C28" s="66">
        <v>23988</v>
      </c>
      <c r="D28" s="66">
        <v>21971</v>
      </c>
      <c r="E28" s="66">
        <v>21282</v>
      </c>
    </row>
    <row r="29" spans="2:19" x14ac:dyDescent="0.2">
      <c r="B29" s="68" t="s">
        <v>95</v>
      </c>
      <c r="C29" s="66">
        <v>17164</v>
      </c>
      <c r="D29" s="66">
        <v>23979</v>
      </c>
      <c r="E29" s="66">
        <v>29426</v>
      </c>
    </row>
    <row r="30" spans="2:19" ht="21.75" customHeight="1" x14ac:dyDescent="0.2">
      <c r="B30" s="68" t="s">
        <v>46</v>
      </c>
      <c r="C30" s="66">
        <v>117</v>
      </c>
      <c r="D30" s="66">
        <v>48</v>
      </c>
      <c r="E30" s="66">
        <v>289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19" x14ac:dyDescent="0.2">
      <c r="B31" s="67" t="s">
        <v>31</v>
      </c>
      <c r="C31" s="69">
        <f>SUM(C20:C30)</f>
        <v>456716</v>
      </c>
      <c r="D31" s="69">
        <f t="shared" ref="D31:E31" si="2">SUM(D20:D30)</f>
        <v>434393</v>
      </c>
      <c r="E31" s="69">
        <f t="shared" si="2"/>
        <v>583898</v>
      </c>
      <c r="H31" s="7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60"/>
    </row>
    <row r="32" spans="2:19" x14ac:dyDescent="0.2">
      <c r="C32" s="70"/>
      <c r="D32" s="70"/>
      <c r="E32" s="70"/>
      <c r="H32" s="74"/>
    </row>
    <row r="33" spans="2:19" x14ac:dyDescent="0.2">
      <c r="B33" s="74" t="s">
        <v>93</v>
      </c>
      <c r="C33" s="62"/>
      <c r="D33" s="62"/>
      <c r="E33" s="6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</row>
    <row r="34" spans="2:19" x14ac:dyDescent="0.2">
      <c r="B34" s="74" t="s">
        <v>94</v>
      </c>
      <c r="G34" s="2"/>
      <c r="H34" s="72"/>
      <c r="I34" s="2"/>
    </row>
    <row r="35" spans="2:19" x14ac:dyDescent="0.2">
      <c r="B35" s="61"/>
      <c r="H35" s="2"/>
    </row>
    <row r="36" spans="2:19" x14ac:dyDescent="0.2">
      <c r="B36" s="61"/>
    </row>
    <row r="37" spans="2:19" x14ac:dyDescent="0.2">
      <c r="B37" s="61"/>
    </row>
    <row r="38" spans="2:19" x14ac:dyDescent="0.2">
      <c r="B38" s="61"/>
    </row>
    <row r="39" spans="2:19" x14ac:dyDescent="0.2">
      <c r="B39" s="61"/>
    </row>
    <row r="40" spans="2:19" x14ac:dyDescent="0.2">
      <c r="B40" s="61"/>
    </row>
    <row r="41" spans="2:19" x14ac:dyDescent="0.2">
      <c r="B41" s="61"/>
    </row>
    <row r="42" spans="2:19" x14ac:dyDescent="0.2">
      <c r="B42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ES_2019_fiche22_tableau 1</vt:lpstr>
      <vt:lpstr>ES_2019_fiche22_graphique 1</vt:lpstr>
      <vt:lpstr>ES_2019_fiche22_tableau 2</vt:lpstr>
      <vt:lpstr>ES_2019_fiche22_graphique 2</vt:lpstr>
      <vt:lpstr>'ES_2019_fiche22_tableau 2'!Zone_d_impression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BRIFAULT, Fabienne (DREES)</cp:lastModifiedBy>
  <dcterms:created xsi:type="dcterms:W3CDTF">2017-01-26T11:05:24Z</dcterms:created>
  <dcterms:modified xsi:type="dcterms:W3CDTF">2019-07-01T14:44:02Z</dcterms:modified>
</cp:coreProperties>
</file>