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27060" yWindow="780" windowWidth="34305" windowHeight="15870"/>
  </bookViews>
  <sheets>
    <sheet name="G1" sheetId="1" r:id="rId1"/>
    <sheet name="G2" sheetId="2" r:id="rId2"/>
    <sheet name="G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3"/>
  <c r="E9"/>
  <c r="G9"/>
  <c r="J9"/>
  <c r="I9"/>
  <c r="F9"/>
  <c r="H9"/>
  <c r="D8"/>
  <c r="E8"/>
  <c r="G8"/>
  <c r="J8"/>
  <c r="I8"/>
  <c r="F8"/>
  <c r="H8"/>
  <c r="D7"/>
  <c r="E7"/>
  <c r="G7"/>
  <c r="J7"/>
  <c r="I7"/>
  <c r="F7"/>
  <c r="H7"/>
  <c r="D6"/>
  <c r="E6"/>
  <c r="G6"/>
  <c r="J6"/>
  <c r="I6"/>
  <c r="F6"/>
  <c r="H6"/>
  <c r="D5"/>
  <c r="E5"/>
  <c r="G5"/>
  <c r="J5"/>
  <c r="I5"/>
  <c r="F5"/>
  <c r="H5"/>
  <c r="D11" i="2"/>
  <c r="E11"/>
  <c r="G11"/>
  <c r="F11"/>
  <c r="H11"/>
  <c r="D10"/>
  <c r="E10"/>
  <c r="G10"/>
  <c r="F10"/>
  <c r="H10"/>
  <c r="D9"/>
  <c r="E9"/>
  <c r="G9"/>
  <c r="F9"/>
  <c r="H9"/>
  <c r="D8"/>
  <c r="E8"/>
  <c r="G8"/>
  <c r="F8"/>
  <c r="H8"/>
  <c r="D7"/>
  <c r="E7"/>
  <c r="G7"/>
  <c r="F7"/>
  <c r="H7"/>
  <c r="D6"/>
  <c r="E6"/>
  <c r="G6"/>
  <c r="F6"/>
  <c r="H6"/>
  <c r="F6" i="1"/>
  <c r="F7"/>
  <c r="F8"/>
  <c r="F9"/>
  <c r="F5"/>
  <c r="E6"/>
  <c r="E7"/>
  <c r="E8"/>
  <c r="E9"/>
  <c r="E5"/>
  <c r="D6"/>
  <c r="D7"/>
  <c r="D8"/>
  <c r="D9"/>
  <c r="D5"/>
</calcChain>
</file>

<file path=xl/sharedStrings.xml><?xml version="1.0" encoding="utf-8"?>
<sst xmlns="http://schemas.openxmlformats.org/spreadsheetml/2006/main" count="83" uniqueCount="49">
  <si>
    <t>The SAS System</t>
  </si>
  <si>
    <t>deptot</t>
  </si>
  <si>
    <t>remtot</t>
  </si>
  <si>
    <t>rem_oc_tot</t>
  </si>
  <si>
    <t>RAC_TOT</t>
  </si>
  <si>
    <t>Mean</t>
  </si>
  <si>
    <t>clage</t>
  </si>
  <si>
    <t>cotis_men_v2</t>
  </si>
  <si>
    <t>retrai_men</t>
  </si>
  <si>
    <t>cl</t>
  </si>
  <si>
    <t>All</t>
  </si>
  <si>
    <t>ractot_men</t>
  </si>
  <si>
    <t>RAC</t>
  </si>
  <si>
    <t>46-55</t>
  </si>
  <si>
    <t>56-65</t>
  </si>
  <si>
    <t>76 ans et plus</t>
  </si>
  <si>
    <t>rev</t>
  </si>
  <si>
    <t>66-75</t>
  </si>
  <si>
    <t>ndv</t>
  </si>
  <si>
    <t>tx effort</t>
  </si>
  <si>
    <t>somme</t>
  </si>
  <si>
    <t>Q1</t>
  </si>
  <si>
    <t>Q2</t>
  </si>
  <si>
    <t>Q3</t>
  </si>
  <si>
    <t>Q4</t>
  </si>
  <si>
    <t>Q5</t>
  </si>
  <si>
    <t>25-45</t>
  </si>
  <si>
    <t>Reste-à-charge</t>
  </si>
  <si>
    <t>Revenu</t>
  </si>
  <si>
    <t>Quintile de niveau de vie</t>
  </si>
  <si>
    <t>Primes</t>
  </si>
  <si>
    <t>Somme primes + reste à charge</t>
  </si>
  <si>
    <t>Taux d'effort</t>
  </si>
  <si>
    <t>Part RAC</t>
  </si>
  <si>
    <t>Part primes</t>
  </si>
  <si>
    <t>Retraités</t>
  </si>
  <si>
    <t>Part remboursée par l'assurance maladie complémentaire</t>
  </si>
  <si>
    <t>Part remboursée par l'assurance maladie obligatoire</t>
  </si>
  <si>
    <t>Non-retraités</t>
  </si>
  <si>
    <t>Champ &gt; Ensemble des individus de 25 ans ou plus en ménages ordinaires ; consommation présentée au remboursement en ambulatoire et à l’hôpital MCO (médecine, chirurgie, obstétrique et odontologie) uniquement.</t>
  </si>
  <si>
    <t>Source &gt; Ines-Omar 2012.</t>
  </si>
  <si>
    <t>Graphique 1  Consommation annuelle moyenne de soins par âge et répartition de la prise en charge</t>
  </si>
  <si>
    <t xml:space="preserve"> Graphique 2  Dépense de santé à la charge des ménages (primes et restes à charge annuels moyens) et taux d’effort des ménages selon l’âge</t>
  </si>
  <si>
    <t xml:space="preserve"> Graphique 3  Dépense de santé à la charge des ménages retraités (primes et restes à charge annuels moyens) et taux d’effort des ménages retraités, selon le niveau de vie</t>
  </si>
  <si>
    <t>Note &gt; Le chèque ACS, ainsi que la participation de l’employeur pour les contrats collectifs sont déduits des primes. Le taux d’effort est la somme du reste à charge et des primes rapportée au revenu disponible du ménage. Les résultats sont présentés par quintiles de niveau de vie. Le premier quintile, Q1, rassemble les 20 % de ménages ayant les niveaux de vie les plus faibles, le dernier quintile, Q5, les 20 % de ménages ayant les niveaux de vie les plus élevés.</t>
  </si>
  <si>
    <t>Champ &gt; Ménages retraités en ménages ordinaires ; les ménages retraités sont les ménages dont l’un des membres est retraité.</t>
  </si>
  <si>
    <t>Source &gt; Ines-Omar.</t>
  </si>
  <si>
    <t>Note &gt; Le chèque ACS, ainsi que la participation de l’employeur pour les contrats collectifs sont déduits des primes. Le taux d’effort est la somme du reste à charge et des primes rapportée au revenu disponible du ménage.</t>
  </si>
  <si>
    <t>Champ &gt; Ensemble des ménages en ménages ordinaires ; les ménages retraités sont les ménages dont l’un des membres est retraité ; l’âge du ménage correspond à l’âge du membre du ménage le plus âgé.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</si>
</sst>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C1C1C1"/>
      </left>
      <right/>
      <top style="medium">
        <color rgb="FFC1C1C1"/>
      </top>
      <bottom/>
      <diagonal/>
    </border>
    <border>
      <left/>
      <right/>
      <top style="medium">
        <color rgb="FFC1C1C1"/>
      </top>
      <bottom/>
      <diagonal/>
    </border>
    <border>
      <left style="medium">
        <color rgb="FFC1C1C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/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/>
    <xf numFmtId="0" fontId="3" fillId="2" borderId="0" xfId="0" applyFont="1" applyFill="1"/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2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1" fontId="1" fillId="2" borderId="4" xfId="0" applyNumberFormat="1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1" fontId="1" fillId="2" borderId="4" xfId="0" applyNumberFormat="1" applyFont="1" applyFill="1" applyBorder="1" applyAlignment="1">
      <alignment vertical="top" wrapText="1"/>
    </xf>
    <xf numFmtId="1" fontId="2" fillId="2" borderId="0" xfId="0" applyNumberFormat="1" applyFont="1" applyFill="1"/>
    <xf numFmtId="0" fontId="1" fillId="2" borderId="2" xfId="0" applyFont="1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2" borderId="0" xfId="0" applyFont="1" applyFill="1" applyBorder="1"/>
    <xf numFmtId="164" fontId="1" fillId="2" borderId="0" xfId="0" applyNumberFormat="1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129"/>
  <sheetViews>
    <sheetView showGridLines="0" tabSelected="1" workbookViewId="0"/>
  </sheetViews>
  <sheetFormatPr baseColWidth="10" defaultRowHeight="12.75"/>
  <cols>
    <col min="1" max="2" width="11.42578125" style="13"/>
    <col min="3" max="3" width="15" style="13" customWidth="1"/>
    <col min="4" max="4" width="13.28515625" style="13" customWidth="1"/>
    <col min="5" max="5" width="19.28515625" style="13" customWidth="1"/>
    <col min="6" max="6" width="19.42578125" style="13" customWidth="1"/>
    <col min="7" max="16384" width="11.42578125" style="13"/>
  </cols>
  <sheetData>
    <row r="1" spans="2:19" ht="15" customHeight="1">
      <c r="L1" s="14"/>
      <c r="M1" s="14"/>
      <c r="N1" s="14"/>
      <c r="O1" s="14"/>
      <c r="P1" s="14"/>
      <c r="Q1" s="14"/>
      <c r="R1" s="14"/>
      <c r="S1" s="14"/>
    </row>
    <row r="2" spans="2:19" ht="15" customHeight="1">
      <c r="B2" s="15" t="s">
        <v>41</v>
      </c>
      <c r="D2" s="16"/>
      <c r="E2" s="16"/>
      <c r="F2" s="17"/>
      <c r="G2" s="17"/>
      <c r="H2" s="17"/>
      <c r="L2" s="14"/>
      <c r="M2" s="14"/>
      <c r="N2" s="14"/>
      <c r="O2" s="14"/>
      <c r="P2" s="14"/>
      <c r="Q2" s="14"/>
      <c r="R2" s="14"/>
      <c r="S2" s="14"/>
    </row>
    <row r="3" spans="2:19" ht="15" customHeight="1">
      <c r="B3" s="15"/>
      <c r="D3" s="16"/>
      <c r="E3" s="16"/>
      <c r="F3" s="17"/>
      <c r="G3" s="17"/>
      <c r="H3" s="17"/>
      <c r="L3" s="14"/>
      <c r="M3" s="14"/>
      <c r="N3" s="14"/>
      <c r="O3" s="14"/>
      <c r="P3" s="14"/>
      <c r="Q3" s="14"/>
      <c r="R3" s="14"/>
      <c r="S3" s="14"/>
    </row>
    <row r="4" spans="2:19" ht="62.25" customHeight="1">
      <c r="C4" s="18"/>
      <c r="D4" s="19" t="s">
        <v>27</v>
      </c>
      <c r="E4" s="19" t="s">
        <v>36</v>
      </c>
      <c r="F4" s="19" t="s">
        <v>37</v>
      </c>
      <c r="G4" s="17"/>
      <c r="H4" s="17"/>
      <c r="L4" s="14"/>
      <c r="M4" s="14"/>
      <c r="N4" s="14"/>
      <c r="O4" s="14"/>
      <c r="P4" s="14"/>
      <c r="Q4" s="14"/>
      <c r="R4" s="14"/>
      <c r="S4" s="14"/>
    </row>
    <row r="5" spans="2:19" ht="15" customHeight="1">
      <c r="C5" s="20" t="s">
        <v>26</v>
      </c>
      <c r="D5" s="21">
        <f>F24</f>
        <v>125.17</v>
      </c>
      <c r="E5" s="21">
        <f>E24</f>
        <v>295.07</v>
      </c>
      <c r="F5" s="21">
        <f>D24</f>
        <v>858.25</v>
      </c>
      <c r="G5" s="17"/>
      <c r="H5" s="17"/>
      <c r="L5" s="14"/>
      <c r="M5" s="14"/>
      <c r="N5" s="14"/>
      <c r="O5" s="14"/>
      <c r="P5" s="14"/>
      <c r="Q5" s="14"/>
      <c r="R5" s="14"/>
      <c r="S5" s="14"/>
    </row>
    <row r="6" spans="2:19" ht="15" customHeight="1">
      <c r="C6" s="20" t="s">
        <v>13</v>
      </c>
      <c r="D6" s="21">
        <f>F25</f>
        <v>186.19</v>
      </c>
      <c r="E6" s="21">
        <f>E25</f>
        <v>385.48</v>
      </c>
      <c r="F6" s="21">
        <f>D25</f>
        <v>1185.18</v>
      </c>
      <c r="G6" s="17"/>
      <c r="H6" s="17"/>
      <c r="L6" s="14"/>
      <c r="M6" s="14"/>
      <c r="N6" s="14"/>
      <c r="O6" s="14"/>
      <c r="P6" s="14"/>
      <c r="Q6" s="14"/>
      <c r="R6" s="14"/>
      <c r="S6" s="14"/>
    </row>
    <row r="7" spans="2:19" ht="15" customHeight="1">
      <c r="C7" s="20" t="s">
        <v>14</v>
      </c>
      <c r="D7" s="21">
        <f>F26</f>
        <v>258.63</v>
      </c>
      <c r="E7" s="21">
        <f>E26</f>
        <v>476.29</v>
      </c>
      <c r="F7" s="21">
        <f>D26</f>
        <v>1775.53</v>
      </c>
      <c r="G7" s="17"/>
      <c r="H7" s="17"/>
      <c r="L7" s="14"/>
      <c r="M7" s="14"/>
      <c r="N7" s="14"/>
      <c r="O7" s="14"/>
      <c r="P7" s="14"/>
      <c r="Q7" s="14"/>
      <c r="R7" s="14"/>
      <c r="S7" s="14"/>
    </row>
    <row r="8" spans="2:19" ht="15" customHeight="1">
      <c r="C8" s="20" t="s">
        <v>17</v>
      </c>
      <c r="D8" s="21">
        <f>F27</f>
        <v>309.33</v>
      </c>
      <c r="E8" s="21">
        <f>E27</f>
        <v>495.06</v>
      </c>
      <c r="F8" s="21">
        <f>D27</f>
        <v>3350.4</v>
      </c>
      <c r="G8" s="17"/>
      <c r="H8" s="17"/>
      <c r="L8" s="14"/>
      <c r="M8" s="14"/>
      <c r="N8" s="14"/>
      <c r="O8" s="14"/>
      <c r="P8" s="14"/>
      <c r="Q8" s="14"/>
      <c r="R8" s="14"/>
      <c r="S8" s="14"/>
    </row>
    <row r="9" spans="2:19" ht="15" customHeight="1">
      <c r="C9" s="20" t="s">
        <v>15</v>
      </c>
      <c r="D9" s="21">
        <f>F28</f>
        <v>337.97</v>
      </c>
      <c r="E9" s="21">
        <f>E28</f>
        <v>613.35</v>
      </c>
      <c r="F9" s="21">
        <f>D28</f>
        <v>5049.82</v>
      </c>
      <c r="G9" s="17"/>
      <c r="H9" s="17"/>
      <c r="L9" s="14"/>
      <c r="M9" s="14"/>
      <c r="N9" s="14"/>
      <c r="O9" s="14"/>
      <c r="P9" s="14"/>
      <c r="Q9" s="14"/>
      <c r="R9" s="14"/>
      <c r="S9" s="14"/>
    </row>
    <row r="10" spans="2:19" ht="15" customHeight="1">
      <c r="D10" s="16"/>
      <c r="E10" s="16"/>
      <c r="F10" s="17"/>
      <c r="G10" s="17"/>
      <c r="H10" s="17"/>
      <c r="L10" s="14"/>
      <c r="M10" s="14"/>
      <c r="N10" s="14"/>
      <c r="O10" s="14"/>
      <c r="P10" s="14"/>
      <c r="Q10" s="14"/>
      <c r="R10" s="14"/>
      <c r="S10" s="14"/>
    </row>
    <row r="11" spans="2:19" ht="15" customHeight="1">
      <c r="B11" s="13" t="s">
        <v>39</v>
      </c>
      <c r="L11" s="14"/>
      <c r="M11" s="14"/>
      <c r="N11" s="14"/>
      <c r="O11" s="14"/>
      <c r="P11" s="14"/>
      <c r="Q11" s="14"/>
      <c r="R11" s="14"/>
      <c r="S11" s="14"/>
    </row>
    <row r="12" spans="2:19">
      <c r="B12" s="13" t="s">
        <v>40</v>
      </c>
      <c r="I12" s="22"/>
      <c r="J12" s="22"/>
      <c r="L12" s="14"/>
      <c r="M12" s="14"/>
      <c r="N12" s="14"/>
      <c r="O12" s="14"/>
      <c r="P12" s="14"/>
      <c r="Q12" s="14"/>
      <c r="R12" s="14"/>
      <c r="S12" s="14"/>
    </row>
    <row r="13" spans="2:19">
      <c r="I13" s="22"/>
      <c r="J13" s="22"/>
      <c r="L13" s="14"/>
      <c r="M13" s="14"/>
      <c r="N13" s="14"/>
      <c r="O13" s="14"/>
      <c r="P13" s="14"/>
      <c r="Q13" s="14"/>
      <c r="R13" s="14"/>
      <c r="S13" s="14"/>
    </row>
    <row r="14" spans="2:19">
      <c r="I14" s="22"/>
      <c r="J14" s="22"/>
    </row>
    <row r="15" spans="2:19">
      <c r="I15" s="22"/>
      <c r="J15" s="22"/>
    </row>
    <row r="16" spans="2:19">
      <c r="I16" s="22"/>
      <c r="J16" s="22"/>
    </row>
    <row r="17" spans="2:19" ht="25.5">
      <c r="I17" s="17" t="s">
        <v>0</v>
      </c>
      <c r="O17" s="17" t="s">
        <v>0</v>
      </c>
    </row>
    <row r="18" spans="2:19" ht="25.5">
      <c r="B18" s="17" t="s">
        <v>0</v>
      </c>
      <c r="I18" s="23"/>
      <c r="O18" s="23"/>
    </row>
    <row r="19" spans="2:19" ht="25.5">
      <c r="B19" s="23"/>
      <c r="I19" s="24"/>
      <c r="J19" s="25"/>
      <c r="K19" s="26" t="s">
        <v>16</v>
      </c>
      <c r="L19" s="26" t="s">
        <v>7</v>
      </c>
      <c r="M19" s="26" t="s">
        <v>11</v>
      </c>
      <c r="O19" s="24"/>
      <c r="P19" s="25"/>
      <c r="Q19" s="26" t="s">
        <v>16</v>
      </c>
      <c r="R19" s="26" t="s">
        <v>7</v>
      </c>
      <c r="S19" s="26" t="s">
        <v>11</v>
      </c>
    </row>
    <row r="20" spans="2:19">
      <c r="B20" s="24"/>
      <c r="C20" s="26" t="s">
        <v>1</v>
      </c>
      <c r="D20" s="26" t="s">
        <v>2</v>
      </c>
      <c r="E20" s="26" t="s">
        <v>3</v>
      </c>
      <c r="F20" s="26" t="s">
        <v>4</v>
      </c>
      <c r="I20" s="27"/>
      <c r="J20" s="28"/>
      <c r="K20" s="26" t="s">
        <v>5</v>
      </c>
      <c r="L20" s="26" t="s">
        <v>5</v>
      </c>
      <c r="M20" s="26" t="s">
        <v>5</v>
      </c>
      <c r="O20" s="27"/>
      <c r="P20" s="28"/>
      <c r="Q20" s="26" t="s">
        <v>5</v>
      </c>
      <c r="R20" s="26" t="s">
        <v>5</v>
      </c>
      <c r="S20" s="26" t="s">
        <v>5</v>
      </c>
    </row>
    <row r="21" spans="2:19">
      <c r="B21" s="27"/>
      <c r="C21" s="26" t="s">
        <v>5</v>
      </c>
      <c r="D21" s="26" t="s">
        <v>5</v>
      </c>
      <c r="E21" s="26" t="s">
        <v>5</v>
      </c>
      <c r="F21" s="26" t="s">
        <v>5</v>
      </c>
      <c r="I21" s="26" t="s">
        <v>8</v>
      </c>
      <c r="J21" s="26" t="s">
        <v>6</v>
      </c>
      <c r="K21" s="29">
        <v>12558.35</v>
      </c>
      <c r="L21" s="29">
        <v>365.96</v>
      </c>
      <c r="M21" s="29">
        <v>122.84</v>
      </c>
      <c r="O21" s="26" t="s">
        <v>8</v>
      </c>
      <c r="P21" s="26" t="s">
        <v>9</v>
      </c>
      <c r="Q21" s="29">
        <v>15580.1</v>
      </c>
      <c r="R21" s="29">
        <v>536.99</v>
      </c>
      <c r="S21" s="29">
        <v>211.75</v>
      </c>
    </row>
    <row r="22" spans="2:19">
      <c r="B22" s="26" t="s">
        <v>6</v>
      </c>
      <c r="C22" s="30">
        <v>748.78</v>
      </c>
      <c r="D22" s="30">
        <v>493.32</v>
      </c>
      <c r="E22" s="30">
        <v>194.66</v>
      </c>
      <c r="F22" s="30">
        <v>60.8</v>
      </c>
      <c r="I22" s="28">
        <v>0</v>
      </c>
      <c r="J22" s="26">
        <v>0</v>
      </c>
      <c r="K22" s="29"/>
      <c r="L22" s="29"/>
      <c r="M22" s="29"/>
      <c r="O22" s="28">
        <v>0</v>
      </c>
      <c r="P22" s="26">
        <v>1</v>
      </c>
      <c r="Q22" s="29"/>
      <c r="R22" s="29"/>
      <c r="S22" s="29"/>
    </row>
    <row r="23" spans="2:19">
      <c r="B23" s="26">
        <v>0</v>
      </c>
      <c r="C23" s="30"/>
      <c r="D23" s="30"/>
      <c r="E23" s="30"/>
      <c r="F23" s="30"/>
      <c r="I23" s="28"/>
      <c r="J23" s="26">
        <v>1</v>
      </c>
      <c r="K23" s="31">
        <v>37900.5</v>
      </c>
      <c r="L23" s="31">
        <v>770.8</v>
      </c>
      <c r="M23" s="31">
        <v>254.01</v>
      </c>
      <c r="O23" s="28"/>
      <c r="P23" s="26">
        <v>2</v>
      </c>
      <c r="Q23" s="31">
        <v>25641.95</v>
      </c>
      <c r="R23" s="31">
        <v>813.73</v>
      </c>
      <c r="S23" s="31">
        <v>257.10000000000002</v>
      </c>
    </row>
    <row r="24" spans="2:19">
      <c r="B24" s="26">
        <v>1</v>
      </c>
      <c r="C24" s="32">
        <v>1278.5</v>
      </c>
      <c r="D24" s="32">
        <v>858.25</v>
      </c>
      <c r="E24" s="32">
        <v>295.07</v>
      </c>
      <c r="F24" s="32">
        <v>125.17</v>
      </c>
      <c r="I24" s="28"/>
      <c r="J24" s="26">
        <v>2</v>
      </c>
      <c r="K24" s="31">
        <v>43033.52</v>
      </c>
      <c r="L24" s="31">
        <v>876.65</v>
      </c>
      <c r="M24" s="31">
        <v>348.81</v>
      </c>
      <c r="O24" s="28"/>
      <c r="P24" s="26">
        <v>3</v>
      </c>
      <c r="Q24" s="31">
        <v>33842.51</v>
      </c>
      <c r="R24" s="31">
        <v>911.89</v>
      </c>
      <c r="S24" s="31">
        <v>283.20999999999998</v>
      </c>
    </row>
    <row r="25" spans="2:19">
      <c r="B25" s="26">
        <v>2</v>
      </c>
      <c r="C25" s="32">
        <v>1756.85</v>
      </c>
      <c r="D25" s="32">
        <v>1185.18</v>
      </c>
      <c r="E25" s="32">
        <v>385.48</v>
      </c>
      <c r="F25" s="32">
        <v>186.19</v>
      </c>
      <c r="I25" s="28"/>
      <c r="J25" s="26">
        <v>3</v>
      </c>
      <c r="K25" s="31">
        <v>42129.1</v>
      </c>
      <c r="L25" s="31">
        <v>966.6</v>
      </c>
      <c r="M25" s="31">
        <v>406.43</v>
      </c>
      <c r="O25" s="28"/>
      <c r="P25" s="26">
        <v>4</v>
      </c>
      <c r="Q25" s="31">
        <v>43392.56</v>
      </c>
      <c r="R25" s="31">
        <v>916.47</v>
      </c>
      <c r="S25" s="31">
        <v>342.38</v>
      </c>
    </row>
    <row r="26" spans="2:19">
      <c r="B26" s="26">
        <v>3</v>
      </c>
      <c r="C26" s="32">
        <v>2510.4499999999998</v>
      </c>
      <c r="D26" s="32">
        <v>1775.53</v>
      </c>
      <c r="E26" s="32">
        <v>476.29</v>
      </c>
      <c r="F26" s="32">
        <v>258.63</v>
      </c>
      <c r="I26" s="28"/>
      <c r="J26" s="26">
        <v>4</v>
      </c>
      <c r="K26" s="31">
        <v>34314.32</v>
      </c>
      <c r="L26" s="31">
        <v>1045.75</v>
      </c>
      <c r="M26" s="31">
        <v>379.39</v>
      </c>
      <c r="O26" s="28"/>
      <c r="P26" s="26">
        <v>5</v>
      </c>
      <c r="Q26" s="31">
        <v>74698.350000000006</v>
      </c>
      <c r="R26" s="31">
        <v>924.57</v>
      </c>
      <c r="S26" s="31">
        <v>408.78</v>
      </c>
    </row>
    <row r="27" spans="2:19">
      <c r="B27" s="26">
        <v>4</v>
      </c>
      <c r="C27" s="32">
        <v>4154.62</v>
      </c>
      <c r="D27" s="32">
        <v>3350.4</v>
      </c>
      <c r="E27" s="32">
        <v>495.06</v>
      </c>
      <c r="F27" s="32">
        <v>309.33</v>
      </c>
      <c r="I27" s="28"/>
      <c r="J27" s="26">
        <v>5</v>
      </c>
      <c r="K27" s="31">
        <v>20790.169999999998</v>
      </c>
      <c r="L27" s="31">
        <v>1011.69</v>
      </c>
      <c r="M27" s="31">
        <v>404.23</v>
      </c>
      <c r="O27" s="28"/>
      <c r="P27" s="26" t="s">
        <v>10</v>
      </c>
      <c r="Q27" s="31">
        <v>37882.959999999999</v>
      </c>
      <c r="R27" s="31">
        <v>811.17</v>
      </c>
      <c r="S27" s="31">
        <v>297.85000000000002</v>
      </c>
    </row>
    <row r="28" spans="2:19">
      <c r="B28" s="26">
        <v>5</v>
      </c>
      <c r="C28" s="32">
        <v>5999.2</v>
      </c>
      <c r="D28" s="32">
        <v>5049.82</v>
      </c>
      <c r="E28" s="32">
        <v>613.35</v>
      </c>
      <c r="F28" s="32">
        <v>337.97</v>
      </c>
      <c r="H28" s="33"/>
      <c r="I28" s="28"/>
      <c r="J28" s="26" t="s">
        <v>10</v>
      </c>
      <c r="K28" s="31">
        <v>37882.959999999999</v>
      </c>
      <c r="L28" s="31">
        <v>811.17</v>
      </c>
      <c r="M28" s="31">
        <v>297.85000000000002</v>
      </c>
      <c r="O28" s="28">
        <v>1</v>
      </c>
      <c r="P28" s="26" t="s">
        <v>9</v>
      </c>
      <c r="Q28" s="29">
        <v>14301.89</v>
      </c>
      <c r="R28" s="29">
        <v>1127.8399999999999</v>
      </c>
      <c r="S28" s="29">
        <v>410.53</v>
      </c>
    </row>
    <row r="29" spans="2:19">
      <c r="B29" s="26" t="s">
        <v>10</v>
      </c>
      <c r="C29" s="32">
        <v>1965.77</v>
      </c>
      <c r="D29" s="32">
        <v>1459.69</v>
      </c>
      <c r="E29" s="32">
        <v>342.61</v>
      </c>
      <c r="F29" s="32">
        <v>163.63999999999999</v>
      </c>
      <c r="I29" s="28">
        <v>1</v>
      </c>
      <c r="J29" s="26" t="s">
        <v>6</v>
      </c>
      <c r="K29" s="29">
        <v>11532.11</v>
      </c>
      <c r="L29" s="29">
        <v>387.1</v>
      </c>
      <c r="M29" s="29">
        <v>36.909999999999997</v>
      </c>
      <c r="O29" s="28"/>
      <c r="P29" s="26">
        <v>1</v>
      </c>
      <c r="Q29" s="29"/>
      <c r="R29" s="29"/>
      <c r="S29" s="29"/>
    </row>
    <row r="30" spans="2:19">
      <c r="I30" s="28"/>
      <c r="J30" s="26">
        <v>0</v>
      </c>
      <c r="K30" s="29"/>
      <c r="L30" s="29"/>
      <c r="M30" s="29"/>
      <c r="O30" s="28"/>
      <c r="P30" s="26">
        <v>2</v>
      </c>
      <c r="Q30" s="31">
        <v>20918.11</v>
      </c>
      <c r="R30" s="31">
        <v>1357.62</v>
      </c>
      <c r="S30" s="31">
        <v>411.86</v>
      </c>
    </row>
    <row r="31" spans="2:19" ht="13.5" thickBot="1">
      <c r="I31" s="28"/>
      <c r="J31" s="26">
        <v>1</v>
      </c>
      <c r="K31" s="31">
        <v>36799.949999999997</v>
      </c>
      <c r="L31" s="31">
        <v>752.51</v>
      </c>
      <c r="M31" s="31">
        <v>288.74</v>
      </c>
      <c r="O31" s="28"/>
      <c r="P31" s="26">
        <v>3</v>
      </c>
      <c r="Q31" s="31">
        <v>27568.98</v>
      </c>
      <c r="R31" s="31">
        <v>1372.58</v>
      </c>
      <c r="S31" s="31">
        <v>450.65</v>
      </c>
    </row>
    <row r="32" spans="2:19">
      <c r="G32" s="34"/>
      <c r="H32" s="34"/>
      <c r="I32" s="28"/>
      <c r="J32" s="26">
        <v>2</v>
      </c>
      <c r="K32" s="31">
        <v>41672.07</v>
      </c>
      <c r="L32" s="31">
        <v>1023.46</v>
      </c>
      <c r="M32" s="31">
        <v>412.16</v>
      </c>
      <c r="O32" s="28"/>
      <c r="P32" s="26">
        <v>4</v>
      </c>
      <c r="Q32" s="31">
        <v>36687.839999999997</v>
      </c>
      <c r="R32" s="31">
        <v>1393.21</v>
      </c>
      <c r="S32" s="31">
        <v>495.62</v>
      </c>
    </row>
    <row r="33" spans="3:19" ht="13.5" thickBot="1">
      <c r="G33" s="35"/>
      <c r="H33" s="35"/>
      <c r="I33" s="28"/>
      <c r="J33" s="26">
        <v>3</v>
      </c>
      <c r="K33" s="31">
        <v>36597.769999999997</v>
      </c>
      <c r="L33" s="31">
        <v>1199.48</v>
      </c>
      <c r="M33" s="31">
        <v>448.81</v>
      </c>
      <c r="O33" s="28"/>
      <c r="P33" s="26">
        <v>5</v>
      </c>
      <c r="Q33" s="31">
        <v>63405.72</v>
      </c>
      <c r="R33" s="31">
        <v>1400</v>
      </c>
      <c r="S33" s="31">
        <v>652.9</v>
      </c>
    </row>
    <row r="34" spans="3:19">
      <c r="G34" s="35"/>
      <c r="H34" s="35"/>
      <c r="I34" s="28"/>
      <c r="J34" s="26">
        <v>4</v>
      </c>
      <c r="K34" s="31">
        <v>33608.230000000003</v>
      </c>
      <c r="L34" s="31">
        <v>1402.61</v>
      </c>
      <c r="M34" s="31">
        <v>502.19</v>
      </c>
      <c r="N34" s="36"/>
      <c r="O34" s="28"/>
      <c r="P34" s="26" t="s">
        <v>10</v>
      </c>
      <c r="Q34" s="31">
        <v>32543.48</v>
      </c>
      <c r="R34" s="31">
        <v>1333.92</v>
      </c>
      <c r="S34" s="31">
        <v>483.55</v>
      </c>
    </row>
    <row r="35" spans="3:19">
      <c r="G35" s="35"/>
      <c r="H35" s="35"/>
      <c r="I35" s="28"/>
      <c r="J35" s="26">
        <v>5</v>
      </c>
      <c r="K35" s="31">
        <v>28561.41</v>
      </c>
      <c r="L35" s="31">
        <v>1380.75</v>
      </c>
      <c r="M35" s="31">
        <v>495.31</v>
      </c>
      <c r="N35" s="35"/>
      <c r="O35" s="28" t="s">
        <v>10</v>
      </c>
      <c r="P35" s="28"/>
      <c r="Q35" s="31">
        <v>36014.97</v>
      </c>
      <c r="R35" s="31">
        <v>994.05</v>
      </c>
      <c r="S35" s="31">
        <v>362.82</v>
      </c>
    </row>
    <row r="36" spans="3:19">
      <c r="G36" s="17"/>
      <c r="H36" s="17"/>
      <c r="I36" s="28"/>
      <c r="J36" s="26" t="s">
        <v>10</v>
      </c>
      <c r="K36" s="31">
        <v>32543.48</v>
      </c>
      <c r="L36" s="31">
        <v>1333.92</v>
      </c>
      <c r="M36" s="31">
        <v>483.55</v>
      </c>
      <c r="N36" s="17"/>
      <c r="O36" s="17"/>
    </row>
    <row r="37" spans="3:19">
      <c r="G37" s="17"/>
      <c r="H37" s="17"/>
      <c r="I37" s="28" t="s">
        <v>10</v>
      </c>
      <c r="J37" s="28"/>
      <c r="K37" s="31">
        <v>36014.97</v>
      </c>
      <c r="L37" s="31">
        <v>994.05</v>
      </c>
      <c r="M37" s="31">
        <v>362.82</v>
      </c>
      <c r="N37" s="17"/>
      <c r="O37" s="17"/>
    </row>
    <row r="41" spans="3:19">
      <c r="C41" s="41"/>
      <c r="D41" s="41"/>
      <c r="E41" s="41"/>
      <c r="F41" s="41"/>
      <c r="G41" s="41"/>
      <c r="H41" s="41"/>
      <c r="I41" s="41"/>
      <c r="J41" s="41"/>
    </row>
    <row r="42" spans="3:19" ht="13.5" thickBot="1">
      <c r="C42" s="41"/>
      <c r="D42" s="41"/>
      <c r="E42" s="41"/>
      <c r="F42" s="41"/>
      <c r="G42" s="41"/>
      <c r="H42" s="41"/>
      <c r="I42" s="41"/>
      <c r="J42" s="41"/>
    </row>
    <row r="43" spans="3:19" ht="15" customHeight="1">
      <c r="C43" s="37"/>
      <c r="D43" s="34"/>
      <c r="E43" s="34"/>
      <c r="F43" s="34"/>
      <c r="G43" s="34"/>
      <c r="H43" s="34"/>
      <c r="I43" s="34"/>
      <c r="J43" s="34"/>
    </row>
    <row r="44" spans="3:19">
      <c r="C44" s="38"/>
      <c r="D44" s="39"/>
      <c r="E44" s="16"/>
      <c r="F44" s="16"/>
      <c r="G44" s="16"/>
      <c r="H44" s="16"/>
      <c r="I44" s="16"/>
      <c r="J44" s="39"/>
    </row>
    <row r="45" spans="3:19">
      <c r="C45" s="38"/>
      <c r="D45" s="39"/>
      <c r="E45" s="16"/>
      <c r="F45" s="16"/>
      <c r="G45" s="16"/>
      <c r="H45" s="16"/>
      <c r="I45" s="16"/>
      <c r="J45" s="16"/>
    </row>
    <row r="46" spans="3:19">
      <c r="C46" s="38"/>
      <c r="D46" s="39"/>
      <c r="E46" s="16"/>
      <c r="F46" s="16"/>
      <c r="G46" s="16"/>
      <c r="H46" s="16"/>
      <c r="I46" s="16"/>
      <c r="J46" s="16"/>
    </row>
    <row r="47" spans="3:19">
      <c r="C47" s="40"/>
      <c r="D47" s="16"/>
      <c r="E47" s="39"/>
      <c r="F47" s="39"/>
      <c r="G47" s="39"/>
      <c r="H47" s="39"/>
      <c r="I47" s="39"/>
      <c r="J47" s="39"/>
    </row>
    <row r="48" spans="3:19">
      <c r="C48" s="38"/>
      <c r="D48" s="16"/>
      <c r="E48" s="39"/>
      <c r="F48" s="39"/>
      <c r="G48" s="39"/>
      <c r="H48" s="39"/>
      <c r="I48" s="39"/>
      <c r="J48" s="39"/>
    </row>
    <row r="49" spans="3:10">
      <c r="C49" s="38"/>
      <c r="D49" s="16"/>
      <c r="E49" s="39"/>
      <c r="F49" s="39"/>
      <c r="G49" s="39"/>
      <c r="H49" s="39"/>
      <c r="I49" s="39"/>
      <c r="J49" s="39"/>
    </row>
    <row r="50" spans="3:10">
      <c r="C50" s="38"/>
      <c r="D50" s="16"/>
      <c r="E50" s="39"/>
      <c r="F50" s="39"/>
      <c r="G50" s="39"/>
      <c r="H50" s="39"/>
      <c r="I50" s="39"/>
      <c r="J50" s="39"/>
    </row>
    <row r="51" spans="3:10">
      <c r="C51" s="38"/>
      <c r="D51" s="16"/>
      <c r="E51" s="39"/>
      <c r="F51" s="39"/>
      <c r="G51" s="39"/>
      <c r="H51" s="39"/>
      <c r="I51" s="39"/>
      <c r="J51" s="39"/>
    </row>
    <row r="52" spans="3:10">
      <c r="C52" s="38"/>
      <c r="D52" s="16"/>
      <c r="E52" s="39"/>
      <c r="F52" s="39"/>
      <c r="G52" s="39"/>
      <c r="H52" s="39"/>
      <c r="I52" s="39"/>
      <c r="J52" s="39"/>
    </row>
    <row r="53" spans="3:10">
      <c r="C53" s="38"/>
      <c r="D53" s="16"/>
      <c r="E53" s="39"/>
      <c r="F53" s="39"/>
      <c r="G53" s="39"/>
      <c r="H53" s="39"/>
      <c r="I53" s="39"/>
      <c r="J53" s="39"/>
    </row>
    <row r="54" spans="3:10">
      <c r="C54" s="38"/>
      <c r="D54" s="16"/>
      <c r="E54" s="39"/>
      <c r="F54" s="39"/>
      <c r="G54" s="39"/>
      <c r="H54" s="39"/>
      <c r="I54" s="39"/>
      <c r="J54" s="39"/>
    </row>
    <row r="55" spans="3:10">
      <c r="C55" s="38"/>
      <c r="D55" s="16"/>
      <c r="E55" s="39"/>
      <c r="F55" s="39"/>
      <c r="G55" s="39"/>
      <c r="H55" s="39"/>
      <c r="I55" s="39"/>
      <c r="J55" s="39"/>
    </row>
    <row r="56" spans="3:10">
      <c r="C56" s="38"/>
      <c r="D56" s="16"/>
      <c r="E56" s="39"/>
      <c r="F56" s="39"/>
      <c r="G56" s="39"/>
      <c r="H56" s="39"/>
      <c r="I56" s="39"/>
      <c r="J56" s="39"/>
    </row>
    <row r="57" spans="3:10">
      <c r="C57" s="38"/>
      <c r="D57" s="16"/>
      <c r="E57" s="39"/>
      <c r="F57" s="39"/>
      <c r="G57" s="39"/>
      <c r="H57" s="39"/>
      <c r="I57" s="39"/>
      <c r="J57" s="39"/>
    </row>
    <row r="58" spans="3:10">
      <c r="C58" s="38"/>
      <c r="D58" s="16"/>
      <c r="E58" s="39"/>
      <c r="F58" s="39"/>
      <c r="G58" s="39"/>
      <c r="H58" s="39"/>
      <c r="I58" s="39"/>
      <c r="J58" s="39"/>
    </row>
    <row r="59" spans="3:10">
      <c r="C59" s="38"/>
      <c r="D59" s="16"/>
      <c r="E59" s="39"/>
      <c r="F59" s="39"/>
      <c r="G59" s="39"/>
      <c r="H59" s="39"/>
      <c r="I59" s="39"/>
      <c r="J59" s="39"/>
    </row>
    <row r="60" spans="3:10">
      <c r="C60" s="38"/>
      <c r="D60" s="16"/>
      <c r="E60" s="39"/>
      <c r="F60" s="39"/>
      <c r="G60" s="39"/>
      <c r="H60" s="39"/>
      <c r="I60" s="39"/>
      <c r="J60" s="39"/>
    </row>
    <row r="61" spans="3:10" ht="15" customHeight="1">
      <c r="C61" s="38"/>
      <c r="D61" s="39"/>
      <c r="E61" s="39"/>
      <c r="F61" s="39"/>
      <c r="G61" s="39"/>
      <c r="H61" s="39"/>
      <c r="I61" s="39"/>
      <c r="J61" s="39"/>
    </row>
    <row r="62" spans="3:10">
      <c r="C62" s="41"/>
      <c r="D62" s="41"/>
      <c r="E62" s="41"/>
      <c r="F62" s="41"/>
      <c r="G62" s="41"/>
      <c r="H62" s="41"/>
      <c r="I62" s="41"/>
      <c r="J62" s="41"/>
    </row>
    <row r="63" spans="3:10" ht="13.5" thickBot="1">
      <c r="C63" s="41"/>
      <c r="D63" s="41"/>
      <c r="E63" s="41"/>
      <c r="F63" s="41"/>
      <c r="G63" s="41"/>
      <c r="H63" s="41"/>
      <c r="I63" s="41"/>
      <c r="J63" s="41"/>
    </row>
    <row r="64" spans="3:10">
      <c r="C64" s="37"/>
      <c r="D64" s="34"/>
      <c r="E64" s="34"/>
      <c r="F64" s="34"/>
      <c r="G64" s="34"/>
      <c r="H64" s="34"/>
      <c r="I64" s="34"/>
      <c r="J64" s="34"/>
    </row>
    <row r="65" spans="3:10">
      <c r="C65" s="38"/>
      <c r="D65" s="39"/>
      <c r="E65" s="16"/>
      <c r="F65" s="16"/>
      <c r="G65" s="16"/>
      <c r="H65" s="16"/>
      <c r="I65" s="16"/>
      <c r="J65" s="39"/>
    </row>
    <row r="66" spans="3:10">
      <c r="C66" s="38"/>
      <c r="D66" s="39"/>
      <c r="E66" s="16"/>
      <c r="F66" s="16"/>
      <c r="G66" s="16"/>
      <c r="H66" s="16"/>
      <c r="I66" s="16"/>
      <c r="J66" s="16"/>
    </row>
    <row r="67" spans="3:10">
      <c r="C67" s="38"/>
      <c r="D67" s="39"/>
      <c r="E67" s="16"/>
      <c r="F67" s="16"/>
      <c r="G67" s="16"/>
      <c r="H67" s="16"/>
      <c r="I67" s="16"/>
      <c r="J67" s="16"/>
    </row>
    <row r="68" spans="3:10">
      <c r="C68" s="40"/>
      <c r="D68" s="16"/>
      <c r="E68" s="42"/>
      <c r="F68" s="42"/>
      <c r="G68" s="42"/>
      <c r="H68" s="42"/>
      <c r="I68" s="42"/>
      <c r="J68" s="42"/>
    </row>
    <row r="69" spans="3:10">
      <c r="C69" s="38"/>
      <c r="D69" s="16"/>
      <c r="E69" s="42"/>
      <c r="F69" s="42"/>
      <c r="G69" s="42"/>
      <c r="H69" s="42"/>
      <c r="I69" s="42"/>
      <c r="J69" s="42"/>
    </row>
    <row r="70" spans="3:10">
      <c r="C70" s="38"/>
      <c r="D70" s="16"/>
      <c r="E70" s="42"/>
      <c r="F70" s="42"/>
      <c r="G70" s="42"/>
      <c r="H70" s="42"/>
      <c r="I70" s="42"/>
      <c r="J70" s="42"/>
    </row>
    <row r="71" spans="3:10">
      <c r="C71" s="38"/>
      <c r="D71" s="16"/>
      <c r="E71" s="42"/>
      <c r="F71" s="42"/>
      <c r="G71" s="42"/>
      <c r="H71" s="42"/>
      <c r="I71" s="42"/>
      <c r="J71" s="42"/>
    </row>
    <row r="72" spans="3:10">
      <c r="C72" s="38"/>
      <c r="D72" s="16"/>
      <c r="E72" s="42"/>
      <c r="F72" s="42"/>
      <c r="G72" s="42"/>
      <c r="H72" s="42"/>
      <c r="I72" s="42"/>
      <c r="J72" s="42"/>
    </row>
    <row r="73" spans="3:10">
      <c r="C73" s="38"/>
      <c r="D73" s="16"/>
      <c r="E73" s="42"/>
      <c r="F73" s="42"/>
      <c r="G73" s="42"/>
      <c r="H73" s="42"/>
      <c r="I73" s="42"/>
      <c r="J73" s="42"/>
    </row>
    <row r="74" spans="3:10">
      <c r="C74" s="38"/>
      <c r="D74" s="16"/>
      <c r="E74" s="42"/>
      <c r="F74" s="42"/>
      <c r="G74" s="42"/>
      <c r="H74" s="42"/>
      <c r="I74" s="42"/>
      <c r="J74" s="42"/>
    </row>
    <row r="75" spans="3:10">
      <c r="C75" s="38"/>
      <c r="D75" s="16"/>
      <c r="E75" s="42"/>
      <c r="F75" s="42"/>
      <c r="G75" s="42"/>
      <c r="H75" s="42"/>
      <c r="I75" s="42"/>
      <c r="J75" s="42"/>
    </row>
    <row r="76" spans="3:10">
      <c r="C76" s="38"/>
      <c r="D76" s="16"/>
      <c r="E76" s="42"/>
      <c r="F76" s="42"/>
      <c r="G76" s="42"/>
      <c r="H76" s="42"/>
      <c r="I76" s="42"/>
      <c r="J76" s="42"/>
    </row>
    <row r="77" spans="3:10">
      <c r="C77" s="38"/>
      <c r="D77" s="16"/>
      <c r="E77" s="42"/>
      <c r="F77" s="42"/>
      <c r="G77" s="42"/>
      <c r="H77" s="42"/>
      <c r="I77" s="42"/>
      <c r="J77" s="42"/>
    </row>
    <row r="78" spans="3:10">
      <c r="C78" s="38"/>
      <c r="D78" s="16"/>
      <c r="E78" s="42"/>
      <c r="F78" s="42"/>
      <c r="G78" s="42"/>
      <c r="H78" s="42"/>
      <c r="I78" s="42"/>
      <c r="J78" s="42"/>
    </row>
    <row r="79" spans="3:10">
      <c r="C79" s="38"/>
      <c r="D79" s="16"/>
      <c r="E79" s="42"/>
      <c r="F79" s="42"/>
      <c r="G79" s="42"/>
      <c r="H79" s="42"/>
      <c r="I79" s="42"/>
      <c r="J79" s="42"/>
    </row>
    <row r="80" spans="3:10">
      <c r="C80" s="38"/>
      <c r="D80" s="16"/>
      <c r="E80" s="42"/>
      <c r="F80" s="42"/>
      <c r="G80" s="42"/>
      <c r="H80" s="42"/>
      <c r="I80" s="42"/>
      <c r="J80" s="42"/>
    </row>
    <row r="81" spans="3:10">
      <c r="C81" s="38"/>
      <c r="D81" s="16"/>
      <c r="E81" s="42"/>
      <c r="F81" s="42"/>
      <c r="G81" s="42"/>
      <c r="H81" s="42"/>
      <c r="I81" s="42"/>
      <c r="J81" s="42"/>
    </row>
    <row r="82" spans="3:10">
      <c r="C82" s="38"/>
      <c r="D82" s="39"/>
      <c r="E82" s="42"/>
      <c r="F82" s="42"/>
      <c r="G82" s="42"/>
      <c r="H82" s="42"/>
      <c r="I82" s="42"/>
      <c r="J82" s="42"/>
    </row>
    <row r="83" spans="3:10">
      <c r="C83" s="41"/>
      <c r="D83" s="41"/>
      <c r="E83" s="41"/>
      <c r="F83" s="41"/>
      <c r="G83" s="41"/>
      <c r="H83" s="41"/>
      <c r="I83" s="41"/>
      <c r="J83" s="41"/>
    </row>
    <row r="84" spans="3:10">
      <c r="C84" s="41"/>
      <c r="D84" s="41"/>
      <c r="E84" s="41"/>
      <c r="F84" s="41"/>
      <c r="G84" s="41"/>
      <c r="H84" s="41"/>
      <c r="I84" s="41"/>
      <c r="J84" s="41"/>
    </row>
    <row r="85" spans="3:10">
      <c r="C85" s="41"/>
      <c r="D85" s="41"/>
      <c r="E85" s="41"/>
      <c r="F85" s="41"/>
      <c r="G85" s="41"/>
      <c r="H85" s="41"/>
      <c r="I85" s="41"/>
      <c r="J85" s="41"/>
    </row>
    <row r="86" spans="3:10">
      <c r="C86" s="39"/>
      <c r="D86" s="41"/>
      <c r="E86" s="41"/>
      <c r="F86" s="41"/>
      <c r="G86" s="41"/>
      <c r="H86" s="41"/>
      <c r="I86" s="41"/>
      <c r="J86" s="41"/>
    </row>
    <row r="87" spans="3:10" ht="13.5" thickBot="1">
      <c r="C87" s="43"/>
      <c r="D87" s="41"/>
      <c r="E87" s="41"/>
      <c r="F87" s="41"/>
      <c r="G87" s="41"/>
      <c r="H87" s="41"/>
      <c r="I87" s="41"/>
      <c r="J87" s="41"/>
    </row>
    <row r="88" spans="3:10">
      <c r="C88" s="37"/>
      <c r="D88" s="34"/>
      <c r="E88" s="36"/>
      <c r="F88" s="36"/>
      <c r="G88" s="36"/>
      <c r="H88" s="41"/>
      <c r="I88" s="41"/>
      <c r="J88" s="41"/>
    </row>
    <row r="89" spans="3:10">
      <c r="C89" s="38"/>
      <c r="D89" s="39"/>
      <c r="E89" s="16"/>
      <c r="F89" s="16"/>
      <c r="G89" s="16"/>
      <c r="H89" s="41"/>
      <c r="I89" s="41"/>
      <c r="J89" s="41"/>
    </row>
    <row r="90" spans="3:10">
      <c r="C90" s="40"/>
      <c r="D90" s="16"/>
      <c r="E90" s="39"/>
      <c r="F90" s="39"/>
      <c r="G90" s="39"/>
      <c r="H90" s="41"/>
      <c r="I90" s="41"/>
      <c r="J90" s="41"/>
    </row>
    <row r="91" spans="3:10">
      <c r="C91" s="38"/>
      <c r="D91" s="16"/>
      <c r="E91" s="39"/>
      <c r="F91" s="39"/>
      <c r="G91" s="39"/>
      <c r="H91" s="41"/>
      <c r="I91" s="41"/>
      <c r="J91" s="41"/>
    </row>
    <row r="92" spans="3:10">
      <c r="C92" s="38"/>
      <c r="D92" s="16"/>
      <c r="E92" s="39"/>
      <c r="F92" s="39"/>
      <c r="G92" s="39"/>
      <c r="H92" s="41"/>
      <c r="I92" s="41"/>
      <c r="J92" s="41"/>
    </row>
    <row r="93" spans="3:10">
      <c r="C93" s="38"/>
      <c r="D93" s="16"/>
      <c r="E93" s="39"/>
      <c r="F93" s="39"/>
      <c r="G93" s="39"/>
      <c r="H93" s="41"/>
      <c r="I93" s="41"/>
      <c r="J93" s="41"/>
    </row>
    <row r="94" spans="3:10">
      <c r="C94" s="38"/>
      <c r="D94" s="16"/>
      <c r="E94" s="39"/>
      <c r="F94" s="39"/>
      <c r="G94" s="39"/>
      <c r="H94" s="41"/>
      <c r="I94" s="41"/>
      <c r="J94" s="41"/>
    </row>
    <row r="95" spans="3:10">
      <c r="C95" s="38"/>
      <c r="D95" s="16"/>
      <c r="E95" s="39"/>
      <c r="F95" s="39"/>
      <c r="G95" s="39"/>
      <c r="H95" s="41"/>
      <c r="I95" s="41"/>
      <c r="J95" s="41"/>
    </row>
    <row r="96" spans="3:10">
      <c r="C96" s="38"/>
      <c r="D96" s="16"/>
      <c r="E96" s="39"/>
      <c r="F96" s="39"/>
      <c r="G96" s="39"/>
      <c r="H96" s="41"/>
      <c r="I96" s="41"/>
      <c r="J96" s="41"/>
    </row>
    <row r="97" spans="3:10">
      <c r="C97" s="38"/>
      <c r="D97" s="16"/>
      <c r="E97" s="39"/>
      <c r="F97" s="39"/>
      <c r="G97" s="39"/>
      <c r="H97" s="41"/>
      <c r="I97" s="41"/>
      <c r="J97" s="41"/>
    </row>
    <row r="98" spans="3:10">
      <c r="C98" s="38"/>
      <c r="D98" s="16"/>
      <c r="E98" s="39"/>
      <c r="F98" s="39"/>
      <c r="G98" s="39"/>
      <c r="H98" s="41"/>
      <c r="I98" s="41"/>
      <c r="J98" s="41"/>
    </row>
    <row r="99" spans="3:10">
      <c r="C99" s="38"/>
      <c r="D99" s="16"/>
      <c r="E99" s="39"/>
      <c r="F99" s="39"/>
      <c r="G99" s="39"/>
      <c r="H99" s="41"/>
      <c r="I99" s="41"/>
      <c r="J99" s="41"/>
    </row>
    <row r="100" spans="3:10">
      <c r="C100" s="38"/>
      <c r="D100" s="16"/>
      <c r="E100" s="39"/>
      <c r="F100" s="39"/>
      <c r="G100" s="39"/>
      <c r="H100" s="41"/>
      <c r="I100" s="41"/>
      <c r="J100" s="41"/>
    </row>
    <row r="101" spans="3:10">
      <c r="C101" s="38"/>
      <c r="D101" s="16"/>
      <c r="E101" s="39"/>
      <c r="F101" s="39"/>
      <c r="G101" s="39"/>
      <c r="H101" s="41"/>
      <c r="I101" s="41"/>
      <c r="J101" s="41"/>
    </row>
    <row r="102" spans="3:10">
      <c r="C102" s="38"/>
      <c r="D102" s="16"/>
      <c r="E102" s="39"/>
      <c r="F102" s="39"/>
      <c r="G102" s="39"/>
      <c r="H102" s="41"/>
      <c r="I102" s="41"/>
      <c r="J102" s="41"/>
    </row>
    <row r="103" spans="3:10">
      <c r="C103" s="38"/>
      <c r="D103" s="16"/>
      <c r="E103" s="39"/>
      <c r="F103" s="39"/>
      <c r="G103" s="39"/>
      <c r="H103" s="41"/>
      <c r="I103" s="41"/>
      <c r="J103" s="41"/>
    </row>
    <row r="104" spans="3:10">
      <c r="C104" s="38"/>
      <c r="D104" s="16"/>
      <c r="E104" s="39"/>
      <c r="F104" s="39"/>
      <c r="G104" s="39"/>
      <c r="H104" s="41"/>
      <c r="I104" s="41"/>
      <c r="J104" s="41"/>
    </row>
    <row r="105" spans="3:10">
      <c r="C105" s="38"/>
      <c r="D105" s="16"/>
      <c r="E105" s="39"/>
      <c r="F105" s="39"/>
      <c r="G105" s="39"/>
      <c r="H105" s="41"/>
      <c r="I105" s="41"/>
      <c r="J105" s="41"/>
    </row>
    <row r="106" spans="3:10" ht="15" customHeight="1">
      <c r="C106" s="38"/>
      <c r="D106" s="39"/>
      <c r="E106" s="39"/>
      <c r="F106" s="39"/>
      <c r="G106" s="39"/>
      <c r="H106" s="41"/>
      <c r="I106" s="41"/>
      <c r="J106" s="41"/>
    </row>
    <row r="107" spans="3:10">
      <c r="C107" s="41"/>
      <c r="D107" s="41"/>
      <c r="E107" s="41"/>
      <c r="F107" s="41"/>
      <c r="G107" s="41"/>
      <c r="H107" s="41"/>
      <c r="I107" s="41"/>
      <c r="J107" s="41"/>
    </row>
    <row r="108" spans="3:10">
      <c r="C108" s="41"/>
      <c r="D108" s="41"/>
      <c r="E108" s="41"/>
      <c r="F108" s="41"/>
      <c r="G108" s="41"/>
      <c r="H108" s="41"/>
      <c r="I108" s="41"/>
      <c r="J108" s="41"/>
    </row>
    <row r="109" spans="3:10">
      <c r="C109" s="41"/>
      <c r="D109" s="41"/>
      <c r="E109" s="41"/>
      <c r="F109" s="41"/>
      <c r="G109" s="41"/>
      <c r="H109" s="41"/>
      <c r="I109" s="41"/>
      <c r="J109" s="41"/>
    </row>
    <row r="110" spans="3:10">
      <c r="C110" s="44"/>
      <c r="D110" s="41"/>
      <c r="E110" s="41"/>
      <c r="F110" s="41"/>
      <c r="G110" s="41"/>
      <c r="H110" s="41"/>
      <c r="I110" s="41"/>
      <c r="J110" s="41"/>
    </row>
    <row r="111" spans="3:10">
      <c r="C111" s="39"/>
      <c r="D111" s="41"/>
      <c r="E111" s="41"/>
      <c r="F111" s="41"/>
      <c r="G111" s="41"/>
      <c r="H111" s="41"/>
      <c r="I111" s="41"/>
      <c r="J111" s="41"/>
    </row>
    <row r="112" spans="3:10" ht="13.5" thickBot="1">
      <c r="C112" s="43"/>
      <c r="D112" s="41"/>
      <c r="E112" s="41"/>
      <c r="F112" s="41"/>
      <c r="G112" s="41"/>
      <c r="H112" s="41"/>
      <c r="I112" s="41"/>
      <c r="J112" s="41"/>
    </row>
    <row r="113" spans="3:10">
      <c r="C113" s="37"/>
      <c r="D113" s="34"/>
      <c r="E113" s="36"/>
      <c r="F113" s="36"/>
      <c r="G113" s="36"/>
      <c r="H113" s="41"/>
      <c r="I113" s="41"/>
      <c r="J113" s="41"/>
    </row>
    <row r="114" spans="3:10">
      <c r="C114" s="38"/>
      <c r="D114" s="39"/>
      <c r="E114" s="16"/>
      <c r="F114" s="16"/>
      <c r="G114" s="16"/>
      <c r="H114" s="41"/>
      <c r="I114" s="41"/>
      <c r="J114" s="41"/>
    </row>
    <row r="115" spans="3:10">
      <c r="C115" s="40"/>
      <c r="D115" s="16"/>
      <c r="E115" s="39"/>
      <c r="F115" s="39"/>
      <c r="G115" s="39"/>
      <c r="H115" s="41"/>
      <c r="I115" s="41"/>
      <c r="J115" s="41"/>
    </row>
    <row r="116" spans="3:10">
      <c r="C116" s="38"/>
      <c r="D116" s="16"/>
      <c r="E116" s="39"/>
      <c r="F116" s="39"/>
      <c r="G116" s="39"/>
      <c r="H116" s="41"/>
      <c r="I116" s="41"/>
      <c r="J116" s="41"/>
    </row>
    <row r="117" spans="3:10">
      <c r="C117" s="38"/>
      <c r="D117" s="16"/>
      <c r="E117" s="39"/>
      <c r="F117" s="39"/>
      <c r="G117" s="39"/>
      <c r="H117" s="41"/>
      <c r="I117" s="41"/>
      <c r="J117" s="41"/>
    </row>
    <row r="118" spans="3:10">
      <c r="C118" s="38"/>
      <c r="D118" s="16"/>
      <c r="E118" s="39"/>
      <c r="F118" s="39"/>
      <c r="G118" s="39"/>
      <c r="H118" s="41"/>
      <c r="I118" s="41"/>
      <c r="J118" s="41"/>
    </row>
    <row r="119" spans="3:10">
      <c r="C119" s="38"/>
      <c r="D119" s="16"/>
      <c r="E119" s="39"/>
      <c r="F119" s="39"/>
      <c r="G119" s="39"/>
      <c r="H119" s="41"/>
      <c r="I119" s="41"/>
      <c r="J119" s="41"/>
    </row>
    <row r="120" spans="3:10">
      <c r="C120" s="38"/>
      <c r="D120" s="16"/>
      <c r="E120" s="39"/>
      <c r="F120" s="39"/>
      <c r="G120" s="39"/>
      <c r="H120" s="41"/>
      <c r="I120" s="41"/>
      <c r="J120" s="41"/>
    </row>
    <row r="121" spans="3:10">
      <c r="C121" s="38"/>
      <c r="D121" s="16"/>
      <c r="E121" s="39"/>
      <c r="F121" s="39"/>
      <c r="G121" s="39"/>
      <c r="H121" s="41"/>
      <c r="I121" s="41"/>
      <c r="J121" s="41"/>
    </row>
    <row r="122" spans="3:10">
      <c r="C122" s="38"/>
      <c r="D122" s="16"/>
      <c r="E122" s="39"/>
      <c r="F122" s="39"/>
      <c r="G122" s="39"/>
      <c r="H122" s="41"/>
      <c r="I122" s="41"/>
      <c r="J122" s="41"/>
    </row>
    <row r="123" spans="3:10">
      <c r="C123" s="38"/>
      <c r="D123" s="16"/>
      <c r="E123" s="39"/>
      <c r="F123" s="39"/>
      <c r="G123" s="39"/>
      <c r="H123" s="41"/>
      <c r="I123" s="41"/>
      <c r="J123" s="41"/>
    </row>
    <row r="124" spans="3:10">
      <c r="C124" s="38"/>
      <c r="D124" s="16"/>
      <c r="E124" s="39"/>
      <c r="F124" s="39"/>
      <c r="G124" s="39"/>
      <c r="H124" s="41"/>
      <c r="I124" s="41"/>
      <c r="J124" s="41"/>
    </row>
    <row r="125" spans="3:10">
      <c r="C125" s="38"/>
      <c r="D125" s="16"/>
      <c r="E125" s="39"/>
      <c r="F125" s="39"/>
      <c r="G125" s="39"/>
      <c r="H125" s="41"/>
      <c r="I125" s="41"/>
      <c r="J125" s="41"/>
    </row>
    <row r="126" spans="3:10">
      <c r="C126" s="38"/>
      <c r="D126" s="16"/>
      <c r="E126" s="39"/>
      <c r="F126" s="39"/>
      <c r="G126" s="39"/>
      <c r="H126" s="41"/>
      <c r="I126" s="41"/>
      <c r="J126" s="41"/>
    </row>
    <row r="127" spans="3:10">
      <c r="C127" s="38"/>
      <c r="D127" s="16"/>
      <c r="E127" s="39"/>
      <c r="F127" s="39"/>
      <c r="G127" s="39"/>
      <c r="H127" s="41"/>
      <c r="I127" s="41"/>
      <c r="J127" s="41"/>
    </row>
    <row r="128" spans="3:10">
      <c r="C128" s="38"/>
      <c r="D128" s="16"/>
      <c r="E128" s="39"/>
      <c r="F128" s="39"/>
      <c r="G128" s="39"/>
      <c r="H128" s="41"/>
      <c r="I128" s="41"/>
      <c r="J128" s="41"/>
    </row>
    <row r="129" spans="3:10" ht="15" customHeight="1">
      <c r="C129" s="38"/>
      <c r="D129" s="39"/>
      <c r="E129" s="39"/>
      <c r="F129" s="39"/>
      <c r="G129" s="39"/>
      <c r="H129" s="41"/>
      <c r="I129" s="41"/>
      <c r="J129" s="41"/>
    </row>
  </sheetData>
  <mergeCells count="25">
    <mergeCell ref="I37:J37"/>
    <mergeCell ref="K21:K22"/>
    <mergeCell ref="S21:S22"/>
    <mergeCell ref="O19:P20"/>
    <mergeCell ref="Q21:Q22"/>
    <mergeCell ref="O22:O27"/>
    <mergeCell ref="O28:O34"/>
    <mergeCell ref="Q28:Q29"/>
    <mergeCell ref="R28:R29"/>
    <mergeCell ref="S28:S29"/>
    <mergeCell ref="L21:L22"/>
    <mergeCell ref="M21:M22"/>
    <mergeCell ref="L29:L30"/>
    <mergeCell ref="M29:M30"/>
    <mergeCell ref="R21:R22"/>
    <mergeCell ref="O35:P35"/>
    <mergeCell ref="I19:J20"/>
    <mergeCell ref="I22:I28"/>
    <mergeCell ref="I29:I36"/>
    <mergeCell ref="K29:K30"/>
    <mergeCell ref="B20:B21"/>
    <mergeCell ref="C22:C23"/>
    <mergeCell ref="D22:D23"/>
    <mergeCell ref="E22:E23"/>
    <mergeCell ref="F22:F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H15"/>
  <sheetViews>
    <sheetView showGridLines="0" workbookViewId="0">
      <selection activeCell="C22" sqref="C22"/>
    </sheetView>
  </sheetViews>
  <sheetFormatPr baseColWidth="10" defaultRowHeight="12.75"/>
  <cols>
    <col min="1" max="16384" width="11.42578125" style="1"/>
  </cols>
  <sheetData>
    <row r="3" spans="2:8">
      <c r="B3" s="2" t="s">
        <v>42</v>
      </c>
      <c r="D3" s="9"/>
      <c r="E3" s="9"/>
      <c r="F3" s="3"/>
      <c r="G3" s="3"/>
      <c r="H3" s="3"/>
    </row>
    <row r="4" spans="2:8">
      <c r="D4" s="9"/>
      <c r="E4" s="9"/>
      <c r="F4" s="3"/>
      <c r="G4" s="3"/>
      <c r="H4" s="3"/>
    </row>
    <row r="5" spans="2:8">
      <c r="B5" s="48"/>
      <c r="C5" s="12"/>
      <c r="D5" s="11" t="s">
        <v>30</v>
      </c>
      <c r="E5" s="11" t="s">
        <v>12</v>
      </c>
      <c r="F5" s="11" t="s">
        <v>18</v>
      </c>
      <c r="G5" s="11" t="s">
        <v>20</v>
      </c>
      <c r="H5" s="11" t="s">
        <v>19</v>
      </c>
    </row>
    <row r="6" spans="2:8" ht="25.5">
      <c r="B6" s="45" t="s">
        <v>38</v>
      </c>
      <c r="C6" s="11" t="s">
        <v>26</v>
      </c>
      <c r="D6" s="46">
        <f>'G1'!L23</f>
        <v>770.8</v>
      </c>
      <c r="E6" s="46">
        <f>'G1'!M23</f>
        <v>254.01</v>
      </c>
      <c r="F6" s="46">
        <f>'G1'!K23</f>
        <v>37900.5</v>
      </c>
      <c r="G6" s="46">
        <f t="shared" ref="G6:G11" si="0">D6+E6</f>
        <v>1024.81</v>
      </c>
      <c r="H6" s="47">
        <f t="shared" ref="H6:H11" si="1">100*G6/F6</f>
        <v>2.7039484967216789</v>
      </c>
    </row>
    <row r="7" spans="2:8">
      <c r="B7" s="49"/>
      <c r="C7" s="11" t="s">
        <v>13</v>
      </c>
      <c r="D7" s="46">
        <f>'G1'!L24</f>
        <v>876.65</v>
      </c>
      <c r="E7" s="46">
        <f>'G1'!M24</f>
        <v>348.81</v>
      </c>
      <c r="F7" s="46">
        <f>'G1'!K24</f>
        <v>43033.52</v>
      </c>
      <c r="G7" s="46">
        <f t="shared" si="0"/>
        <v>1225.46</v>
      </c>
      <c r="H7" s="47">
        <f t="shared" si="1"/>
        <v>2.8476871053076764</v>
      </c>
    </row>
    <row r="8" spans="2:8">
      <c r="B8" s="12"/>
      <c r="C8" s="11" t="s">
        <v>14</v>
      </c>
      <c r="D8" s="46">
        <f>'G1'!L25</f>
        <v>966.6</v>
      </c>
      <c r="E8" s="46">
        <f>'G1'!M25</f>
        <v>406.43</v>
      </c>
      <c r="F8" s="46">
        <f>'G1'!K25</f>
        <v>42129.1</v>
      </c>
      <c r="G8" s="46">
        <f t="shared" si="0"/>
        <v>1373.03</v>
      </c>
      <c r="H8" s="47">
        <f t="shared" si="1"/>
        <v>3.2591011913380536</v>
      </c>
    </row>
    <row r="9" spans="2:8">
      <c r="B9" s="11" t="s">
        <v>35</v>
      </c>
      <c r="C9" s="11" t="s">
        <v>14</v>
      </c>
      <c r="D9" s="46">
        <f>'G1'!L33</f>
        <v>1199.48</v>
      </c>
      <c r="E9" s="46">
        <f>'G1'!M33</f>
        <v>448.81</v>
      </c>
      <c r="F9" s="46">
        <f>'G1'!K33</f>
        <v>36597.769999999997</v>
      </c>
      <c r="G9" s="46">
        <f t="shared" si="0"/>
        <v>1648.29</v>
      </c>
      <c r="H9" s="47">
        <f t="shared" si="1"/>
        <v>4.503799001961049</v>
      </c>
    </row>
    <row r="10" spans="2:8">
      <c r="B10" s="11"/>
      <c r="C10" s="11" t="s">
        <v>17</v>
      </c>
      <c r="D10" s="46">
        <f>'G1'!L34</f>
        <v>1402.61</v>
      </c>
      <c r="E10" s="46">
        <f>'G1'!M34</f>
        <v>502.19</v>
      </c>
      <c r="F10" s="46">
        <f>'G1'!K34</f>
        <v>33608.230000000003</v>
      </c>
      <c r="G10" s="46">
        <f t="shared" si="0"/>
        <v>1904.8</v>
      </c>
      <c r="H10" s="47">
        <f t="shared" si="1"/>
        <v>5.6676593798602299</v>
      </c>
    </row>
    <row r="11" spans="2:8">
      <c r="B11" s="11"/>
      <c r="C11" s="11" t="s">
        <v>15</v>
      </c>
      <c r="D11" s="46">
        <f>'G1'!L35</f>
        <v>1380.75</v>
      </c>
      <c r="E11" s="46">
        <f>'G1'!M35</f>
        <v>495.31</v>
      </c>
      <c r="F11" s="46">
        <f>'G1'!K35</f>
        <v>28561.41</v>
      </c>
      <c r="G11" s="46">
        <f t="shared" si="0"/>
        <v>1876.06</v>
      </c>
      <c r="H11" s="47">
        <f t="shared" si="1"/>
        <v>6.568513249170822</v>
      </c>
    </row>
    <row r="13" spans="2:8">
      <c r="B13" s="1" t="s">
        <v>47</v>
      </c>
    </row>
    <row r="14" spans="2:8">
      <c r="B14" s="1" t="s">
        <v>48</v>
      </c>
    </row>
    <row r="15" spans="2:8">
      <c r="B15" s="1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J13"/>
  <sheetViews>
    <sheetView showGridLines="0" workbookViewId="0">
      <selection activeCell="D17" sqref="D17"/>
    </sheetView>
  </sheetViews>
  <sheetFormatPr baseColWidth="10" defaultRowHeight="12.75"/>
  <cols>
    <col min="1" max="16384" width="11.42578125" style="1"/>
  </cols>
  <sheetData>
    <row r="2" spans="2:10">
      <c r="B2" s="2" t="s">
        <v>43</v>
      </c>
    </row>
    <row r="3" spans="2:10">
      <c r="B3" s="10"/>
      <c r="C3" s="6"/>
      <c r="D3" s="7"/>
      <c r="E3" s="7"/>
      <c r="F3" s="7"/>
      <c r="G3" s="7"/>
      <c r="H3" s="8"/>
      <c r="I3" s="4"/>
      <c r="J3" s="4"/>
    </row>
    <row r="4" spans="2:10" ht="51">
      <c r="B4" s="53"/>
      <c r="C4" s="50" t="s">
        <v>29</v>
      </c>
      <c r="D4" s="45" t="s">
        <v>30</v>
      </c>
      <c r="E4" s="45" t="s">
        <v>27</v>
      </c>
      <c r="F4" s="45" t="s">
        <v>28</v>
      </c>
      <c r="G4" s="45" t="s">
        <v>31</v>
      </c>
      <c r="H4" s="45" t="s">
        <v>32</v>
      </c>
      <c r="I4" s="45" t="s">
        <v>33</v>
      </c>
      <c r="J4" s="45" t="s">
        <v>34</v>
      </c>
    </row>
    <row r="5" spans="2:10">
      <c r="B5" s="11" t="s">
        <v>35</v>
      </c>
      <c r="C5" s="11" t="s">
        <v>21</v>
      </c>
      <c r="D5" s="46">
        <f>'G1'!R28</f>
        <v>1127.8399999999999</v>
      </c>
      <c r="E5" s="46">
        <f>'G1'!S28</f>
        <v>410.53</v>
      </c>
      <c r="F5" s="46">
        <f>'G1'!Q28</f>
        <v>14301.89</v>
      </c>
      <c r="G5" s="46">
        <f>D5+E5</f>
        <v>1538.37</v>
      </c>
      <c r="H5" s="47">
        <f>100*G5/F5</f>
        <v>10.756410516372313</v>
      </c>
      <c r="I5" s="51">
        <f>E5/G5</f>
        <v>0.26686037819250247</v>
      </c>
      <c r="J5" s="52">
        <f>D5/G5</f>
        <v>0.73313962180749759</v>
      </c>
    </row>
    <row r="6" spans="2:10">
      <c r="B6" s="11"/>
      <c r="C6" s="11" t="s">
        <v>22</v>
      </c>
      <c r="D6" s="46">
        <f>'G1'!R30</f>
        <v>1357.62</v>
      </c>
      <c r="E6" s="46">
        <f>'G1'!S30</f>
        <v>411.86</v>
      </c>
      <c r="F6" s="46">
        <f>'G1'!Q30</f>
        <v>20918.11</v>
      </c>
      <c r="G6" s="46">
        <f>D6+E6</f>
        <v>1769.48</v>
      </c>
      <c r="H6" s="47">
        <f>100*G6/F6</f>
        <v>8.4590816283115444</v>
      </c>
      <c r="I6" s="51">
        <f>E6/G6</f>
        <v>0.2327576463141714</v>
      </c>
      <c r="J6" s="51">
        <f>D6/G6</f>
        <v>0.76724235368582849</v>
      </c>
    </row>
    <row r="7" spans="2:10">
      <c r="B7" s="11"/>
      <c r="C7" s="11" t="s">
        <v>23</v>
      </c>
      <c r="D7" s="46">
        <f>'G1'!R31</f>
        <v>1372.58</v>
      </c>
      <c r="E7" s="46">
        <f>'G1'!S31</f>
        <v>450.65</v>
      </c>
      <c r="F7" s="46">
        <f>'G1'!Q31</f>
        <v>27568.98</v>
      </c>
      <c r="G7" s="46">
        <f>D7+E7</f>
        <v>1823.23</v>
      </c>
      <c r="H7" s="47">
        <f>100*G7/F7</f>
        <v>6.6133386146313722</v>
      </c>
      <c r="I7" s="51">
        <f>E7/G7</f>
        <v>0.24717122908245256</v>
      </c>
      <c r="J7" s="51">
        <f>D7/G7</f>
        <v>0.75282877091754741</v>
      </c>
    </row>
    <row r="8" spans="2:10">
      <c r="B8" s="11"/>
      <c r="C8" s="11" t="s">
        <v>24</v>
      </c>
      <c r="D8" s="46">
        <f>'G1'!R32</f>
        <v>1393.21</v>
      </c>
      <c r="E8" s="46">
        <f>'G1'!S32</f>
        <v>495.62</v>
      </c>
      <c r="F8" s="46">
        <f>'G1'!Q32</f>
        <v>36687.839999999997</v>
      </c>
      <c r="G8" s="46">
        <f>D8+E8</f>
        <v>1888.83</v>
      </c>
      <c r="H8" s="47">
        <f>100*G8/F8</f>
        <v>5.1483815891041829</v>
      </c>
      <c r="I8" s="51">
        <f>E8/G8</f>
        <v>0.26239523938099246</v>
      </c>
      <c r="J8" s="51">
        <f>D8/G8</f>
        <v>0.73760476061900759</v>
      </c>
    </row>
    <row r="9" spans="2:10">
      <c r="B9" s="11"/>
      <c r="C9" s="11" t="s">
        <v>25</v>
      </c>
      <c r="D9" s="46">
        <f>'G1'!R33</f>
        <v>1400</v>
      </c>
      <c r="E9" s="46">
        <f>'G1'!S33</f>
        <v>652.9</v>
      </c>
      <c r="F9" s="46">
        <f>'G1'!Q33</f>
        <v>63405.72</v>
      </c>
      <c r="G9" s="46">
        <f>D9+E9</f>
        <v>2052.9</v>
      </c>
      <c r="H9" s="47">
        <f>100*G9/F9</f>
        <v>3.2377205084967096</v>
      </c>
      <c r="I9" s="51">
        <f>E9/G9</f>
        <v>0.31803789760826146</v>
      </c>
      <c r="J9" s="51">
        <f>D9/G9</f>
        <v>0.68196210239173849</v>
      </c>
    </row>
    <row r="10" spans="2:10">
      <c r="G10" s="5"/>
    </row>
    <row r="11" spans="2:10">
      <c r="B11" s="1" t="s">
        <v>44</v>
      </c>
    </row>
    <row r="12" spans="2:10">
      <c r="B12" s="1" t="s">
        <v>45</v>
      </c>
    </row>
    <row r="13" spans="2:10">
      <c r="B13" s="1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G1</vt:lpstr>
      <vt:lpstr>G2</vt:lpstr>
      <vt:lpstr>G3</vt:lpstr>
    </vt:vector>
  </TitlesOfParts>
  <Company>MSS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ctitouhi</cp:lastModifiedBy>
  <dcterms:created xsi:type="dcterms:W3CDTF">2015-12-11T14:02:35Z</dcterms:created>
  <dcterms:modified xsi:type="dcterms:W3CDTF">2016-04-12T16:19:36Z</dcterms:modified>
</cp:coreProperties>
</file>