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2"/>
  <workbookPr defaultThemeVersion="124226"/>
  <mc:AlternateContent xmlns:mc="http://schemas.openxmlformats.org/markup-compatibility/2006">
    <mc:Choice Requires="x15">
      <x15ac:absPath xmlns:x15ac="http://schemas.microsoft.com/office/spreadsheetml/2010/11/ac" url="/Users/sylviemaylin/Dropbox (NDBD)/2 - Production/Drees - Panorama/5 - DREES - Panorama - Minima sociaux 2019/Assemblage/DREES - MS 2019 - excel - V2/"/>
    </mc:Choice>
  </mc:AlternateContent>
  <xr:revisionPtr revIDLastSave="0" documentId="13_ncr:1_{F9CF9D3C-BF76-CB42-AD68-767B479D0582}" xr6:coauthVersionLast="44" xr6:coauthVersionMax="44" xr10:uidLastSave="{00000000-0000-0000-0000-000000000000}"/>
  <bookViews>
    <workbookView xWindow="0" yWindow="460" windowWidth="19420" windowHeight="10420" xr2:uid="{00000000-000D-0000-FFFF-FFFF00000000}"/>
  </bookViews>
  <sheets>
    <sheet name="schéma " sheetId="17" r:id="rId1"/>
    <sheet name="Tableau 1" sheetId="6" r:id="rId2"/>
    <sheet name="Tableau 2 " sheetId="16" r:id="rId3"/>
    <sheet name="Tableau 3" sheetId="18" r:id="rId4"/>
    <sheet name="Tableau 4" sheetId="19" r:id="rId5"/>
    <sheet name="Tableau 5" sheetId="20" r:id="rId6"/>
    <sheet name="carteetdonnée" sheetId="4" r:id="rId7"/>
  </sheets>
  <definedNames>
    <definedName name="_xlnm.Print_Area" localSheetId="1">'Tableau 1'!$B$1:$E$8</definedName>
    <definedName name="_xlnm.Print_Area" localSheetId="2">'Tableau 2 '!$B$1:$C$36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69" i="17" l="1"/>
  <c r="I570" i="17"/>
  <c r="I571" i="17"/>
  <c r="I572" i="17"/>
  <c r="I573" i="17"/>
  <c r="I574" i="17"/>
  <c r="I575" i="17"/>
  <c r="I576" i="17"/>
  <c r="I577" i="17"/>
  <c r="I578" i="17"/>
  <c r="I579" i="17"/>
  <c r="I580" i="17"/>
  <c r="I581" i="17"/>
  <c r="I582" i="17"/>
  <c r="I583" i="17"/>
  <c r="I584" i="17"/>
  <c r="I585" i="17"/>
  <c r="I586" i="17"/>
  <c r="I587" i="17"/>
  <c r="I588" i="17"/>
  <c r="I589" i="17"/>
  <c r="I590" i="17"/>
  <c r="I591" i="17"/>
  <c r="I592" i="17"/>
  <c r="I593" i="17"/>
  <c r="I594" i="17"/>
  <c r="I595" i="17"/>
  <c r="I596" i="17"/>
  <c r="I597" i="17"/>
  <c r="I598" i="17"/>
  <c r="I599" i="17"/>
  <c r="I600" i="17"/>
  <c r="I16" i="20" l="1"/>
  <c r="H16" i="20"/>
  <c r="G16" i="20"/>
  <c r="I11" i="20"/>
  <c r="H11" i="20"/>
  <c r="G11" i="20"/>
  <c r="K8" i="20"/>
  <c r="J8" i="20"/>
  <c r="I8" i="20"/>
  <c r="I7" i="20" s="1"/>
  <c r="H8" i="20"/>
  <c r="G8" i="20"/>
  <c r="G7" i="20" s="1"/>
  <c r="F8" i="20"/>
  <c r="F7" i="20" s="1"/>
  <c r="E8" i="20"/>
  <c r="E7" i="20" s="1"/>
  <c r="D8" i="20"/>
  <c r="D7" i="20" s="1"/>
  <c r="K7" i="20"/>
  <c r="J7" i="20"/>
  <c r="I16" i="19"/>
  <c r="H16" i="19"/>
  <c r="G16" i="19"/>
  <c r="I11" i="19"/>
  <c r="H11" i="19"/>
  <c r="G11" i="19"/>
  <c r="K8" i="19"/>
  <c r="J8" i="19"/>
  <c r="J7" i="19" s="1"/>
  <c r="I8" i="19"/>
  <c r="H8" i="19"/>
  <c r="G8" i="19"/>
  <c r="F8" i="19"/>
  <c r="F7" i="19" s="1"/>
  <c r="E8" i="19"/>
  <c r="E7" i="19" s="1"/>
  <c r="D8" i="19"/>
  <c r="D7" i="19" s="1"/>
  <c r="H7" i="19"/>
  <c r="G7" i="19"/>
  <c r="H7" i="20" l="1"/>
  <c r="F3" i="17"/>
  <c r="F4" i="17" s="1"/>
  <c r="E4" i="17"/>
  <c r="J1" i="17" l="1"/>
  <c r="A10" i="17"/>
  <c r="E5" i="17"/>
  <c r="E3" i="17"/>
  <c r="B8" i="17" l="1"/>
  <c r="C9" i="17"/>
  <c r="B9" i="17"/>
  <c r="C8" i="17"/>
  <c r="C10" i="17"/>
  <c r="B10" i="17"/>
  <c r="A11" i="17"/>
  <c r="F9" i="17"/>
  <c r="F10" i="17"/>
  <c r="H10" i="17" s="1"/>
  <c r="J10" i="17" s="1"/>
  <c r="F8" i="17"/>
  <c r="F11" i="17" l="1"/>
  <c r="H11" i="17" s="1"/>
  <c r="J11" i="17" s="1"/>
  <c r="C11" i="17"/>
  <c r="B11" i="17"/>
  <c r="A12" i="17"/>
  <c r="F12" i="17" s="1"/>
  <c r="G12" i="17" s="1"/>
  <c r="I12" i="17" s="1"/>
  <c r="G10" i="17"/>
  <c r="I10" i="17" s="1"/>
  <c r="H8" i="17"/>
  <c r="J8" i="17" s="1"/>
  <c r="G8" i="17"/>
  <c r="I8" i="17" s="1"/>
  <c r="H9" i="17"/>
  <c r="J9" i="17" s="1"/>
  <c r="G9" i="17"/>
  <c r="I9" i="17" s="1"/>
  <c r="A13" i="17"/>
  <c r="G11" i="17" l="1"/>
  <c r="I11" i="17" s="1"/>
  <c r="C13" i="17"/>
  <c r="B13" i="17"/>
  <c r="C12" i="17"/>
  <c r="B12" i="17"/>
  <c r="H12" i="17"/>
  <c r="J12" i="17" s="1"/>
  <c r="A14" i="17"/>
  <c r="F13" i="17"/>
  <c r="H13" i="17" s="1"/>
  <c r="J13" i="17" s="1"/>
  <c r="F14" i="4"/>
  <c r="F15" i="4"/>
  <c r="F105" i="4"/>
  <c r="F5" i="4"/>
  <c r="F6" i="4"/>
  <c r="F7" i="4"/>
  <c r="F8" i="4"/>
  <c r="F9" i="4"/>
  <c r="F10" i="4"/>
  <c r="F11" i="4"/>
  <c r="F12" i="4"/>
  <c r="F13" i="4"/>
  <c r="F16" i="4"/>
  <c r="F17" i="4"/>
  <c r="F18" i="4"/>
  <c r="F19" i="4"/>
  <c r="F20" i="4"/>
  <c r="F21" i="4"/>
  <c r="F22" i="4"/>
  <c r="F23" i="4"/>
  <c r="F24" i="4"/>
  <c r="F25" i="4"/>
  <c r="F101" i="4"/>
  <c r="F102" i="4"/>
  <c r="F103" i="4"/>
  <c r="F104"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C14" i="17" l="1"/>
  <c r="B14" i="17"/>
  <c r="G13" i="17"/>
  <c r="I13" i="17" s="1"/>
  <c r="A15" i="17"/>
  <c r="F14" i="17"/>
  <c r="H14" i="17" s="1"/>
  <c r="J14" i="17" s="1"/>
  <c r="B15" i="17" l="1"/>
  <c r="C15" i="17"/>
  <c r="G14" i="17"/>
  <c r="I14" i="17" s="1"/>
  <c r="F15" i="17"/>
  <c r="G15" i="17" s="1"/>
  <c r="I15" i="17" s="1"/>
  <c r="A16" i="17"/>
  <c r="C16" i="17" l="1"/>
  <c r="B16" i="17"/>
  <c r="H15" i="17"/>
  <c r="J15" i="17" s="1"/>
  <c r="A17" i="17"/>
  <c r="F16" i="17"/>
  <c r="H16" i="17" s="1"/>
  <c r="J16" i="17" s="1"/>
  <c r="C17" i="17" l="1"/>
  <c r="B17" i="17"/>
  <c r="G16" i="17"/>
  <c r="I16" i="17" s="1"/>
  <c r="A18" i="17"/>
  <c r="F17" i="17"/>
  <c r="H17" i="17" s="1"/>
  <c r="J17" i="17" s="1"/>
  <c r="C18" i="17" l="1"/>
  <c r="B18" i="17"/>
  <c r="G17" i="17"/>
  <c r="I17" i="17" s="1"/>
  <c r="F18" i="17"/>
  <c r="H18" i="17" s="1"/>
  <c r="J18" i="17" s="1"/>
  <c r="A19" i="17"/>
  <c r="C19" i="17" l="1"/>
  <c r="B19" i="17"/>
  <c r="G18" i="17"/>
  <c r="I18" i="17" s="1"/>
  <c r="A20" i="17"/>
  <c r="F19" i="17"/>
  <c r="G19" i="17" s="1"/>
  <c r="I19" i="17" s="1"/>
  <c r="C20" i="17" l="1"/>
  <c r="B20" i="17"/>
  <c r="H19" i="17"/>
  <c r="J19" i="17" s="1"/>
  <c r="A21" i="17"/>
  <c r="F20" i="17"/>
  <c r="G20" i="17" s="1"/>
  <c r="I20" i="17" s="1"/>
  <c r="B21" i="17" l="1"/>
  <c r="C21" i="17"/>
  <c r="H20" i="17"/>
  <c r="J20" i="17" s="1"/>
  <c r="F21" i="17"/>
  <c r="G21" i="17" s="1"/>
  <c r="I21" i="17" s="1"/>
  <c r="A22" i="17"/>
  <c r="C22" i="17" l="1"/>
  <c r="B22" i="17"/>
  <c r="H21" i="17"/>
  <c r="J21" i="17" s="1"/>
  <c r="F22" i="17"/>
  <c r="H22" i="17" s="1"/>
  <c r="J22" i="17" s="1"/>
  <c r="A23" i="17"/>
  <c r="C23" i="17" l="1"/>
  <c r="B23" i="17"/>
  <c r="G22" i="17"/>
  <c r="I22" i="17" s="1"/>
  <c r="F23" i="17"/>
  <c r="G23" i="17" s="1"/>
  <c r="I23" i="17" s="1"/>
  <c r="A24" i="17"/>
  <c r="C24" i="17" l="1"/>
  <c r="B24" i="17"/>
  <c r="H23" i="17"/>
  <c r="J23" i="17" s="1"/>
  <c r="A25" i="17"/>
  <c r="F24" i="17"/>
  <c r="H24" i="17" s="1"/>
  <c r="J24" i="17" s="1"/>
  <c r="B25" i="17" l="1"/>
  <c r="C25" i="17"/>
  <c r="G24" i="17"/>
  <c r="I24" i="17" s="1"/>
  <c r="F25" i="17"/>
  <c r="H25" i="17" s="1"/>
  <c r="J25" i="17" s="1"/>
  <c r="A26" i="17"/>
  <c r="C26" i="17" l="1"/>
  <c r="B26" i="17"/>
  <c r="G25" i="17"/>
  <c r="I25" i="17" s="1"/>
  <c r="F26" i="17"/>
  <c r="G26" i="17" s="1"/>
  <c r="I26" i="17" s="1"/>
  <c r="A27" i="17"/>
  <c r="C27" i="17" l="1"/>
  <c r="B27" i="17"/>
  <c r="H26" i="17"/>
  <c r="J26" i="17" s="1"/>
  <c r="A28" i="17"/>
  <c r="F27" i="17"/>
  <c r="H27" i="17" s="1"/>
  <c r="J27" i="17" s="1"/>
  <c r="C28" i="17" l="1"/>
  <c r="B28" i="17"/>
  <c r="G27" i="17"/>
  <c r="I27" i="17" s="1"/>
  <c r="A29" i="17"/>
  <c r="F28" i="17"/>
  <c r="H28" i="17" s="1"/>
  <c r="J28" i="17" s="1"/>
  <c r="C29" i="17" l="1"/>
  <c r="B29" i="17"/>
  <c r="G28" i="17"/>
  <c r="I28" i="17" s="1"/>
  <c r="F29" i="17"/>
  <c r="H29" i="17" s="1"/>
  <c r="J29" i="17" s="1"/>
  <c r="A30" i="17"/>
  <c r="C30" i="17" l="1"/>
  <c r="B30" i="17"/>
  <c r="G29" i="17"/>
  <c r="I29" i="17" s="1"/>
  <c r="A31" i="17"/>
  <c r="F30" i="17"/>
  <c r="G30" i="17" s="1"/>
  <c r="I30" i="17" s="1"/>
  <c r="B31" i="17" l="1"/>
  <c r="C31" i="17"/>
  <c r="H30" i="17"/>
  <c r="J30" i="17" s="1"/>
  <c r="A32" i="17"/>
  <c r="F31" i="17"/>
  <c r="G31" i="17" s="1"/>
  <c r="I31" i="17" s="1"/>
  <c r="C32" i="17" l="1"/>
  <c r="B32" i="17"/>
  <c r="H31" i="17"/>
  <c r="J31" i="17" s="1"/>
  <c r="F32" i="17"/>
  <c r="G32" i="17" s="1"/>
  <c r="I32" i="17" s="1"/>
  <c r="A33" i="17"/>
  <c r="C33" i="17" l="1"/>
  <c r="B33" i="17"/>
  <c r="H32" i="17"/>
  <c r="J32" i="17" s="1"/>
  <c r="F33" i="17"/>
  <c r="H33" i="17" s="1"/>
  <c r="J33" i="17" s="1"/>
  <c r="A34" i="17"/>
  <c r="B34" i="17" l="1"/>
  <c r="C34" i="17"/>
  <c r="G33" i="17"/>
  <c r="I33" i="17" s="1"/>
  <c r="F34" i="17"/>
  <c r="G34" i="17" s="1"/>
  <c r="I34" i="17" s="1"/>
  <c r="A35" i="17"/>
  <c r="B35" i="17" l="1"/>
  <c r="C35" i="17"/>
  <c r="H34" i="17"/>
  <c r="J34" i="17" s="1"/>
  <c r="F35" i="17"/>
  <c r="H35" i="17" s="1"/>
  <c r="J35" i="17" s="1"/>
  <c r="A36" i="17"/>
  <c r="B36" i="17" l="1"/>
  <c r="C36" i="17"/>
  <c r="G35" i="17"/>
  <c r="I35" i="17" s="1"/>
  <c r="F36" i="17"/>
  <c r="G36" i="17" s="1"/>
  <c r="I36" i="17" s="1"/>
  <c r="A37" i="17"/>
  <c r="B37" i="17" l="1"/>
  <c r="C37" i="17"/>
  <c r="H36" i="17"/>
  <c r="J36" i="17" s="1"/>
  <c r="F37" i="17"/>
  <c r="H37" i="17" s="1"/>
  <c r="J37" i="17" s="1"/>
  <c r="A38" i="17"/>
  <c r="B38" i="17" l="1"/>
  <c r="C38" i="17"/>
  <c r="G37" i="17"/>
  <c r="I37" i="17" s="1"/>
  <c r="A39" i="17"/>
  <c r="F38" i="17"/>
  <c r="G38" i="17" s="1"/>
  <c r="I38" i="17" s="1"/>
  <c r="B39" i="17" l="1"/>
  <c r="C39" i="17"/>
  <c r="H38" i="17"/>
  <c r="J38" i="17" s="1"/>
  <c r="A40" i="17"/>
  <c r="F39" i="17"/>
  <c r="G39" i="17" s="1"/>
  <c r="I39" i="17" s="1"/>
  <c r="B40" i="17" l="1"/>
  <c r="C40" i="17"/>
  <c r="H39" i="17"/>
  <c r="J39" i="17" s="1"/>
  <c r="F40" i="17"/>
  <c r="G40" i="17" s="1"/>
  <c r="I40" i="17" s="1"/>
  <c r="A41" i="17"/>
  <c r="B41" i="17" l="1"/>
  <c r="C41" i="17"/>
  <c r="H40" i="17"/>
  <c r="J40" i="17" s="1"/>
  <c r="A42" i="17"/>
  <c r="F41" i="17"/>
  <c r="H41" i="17" s="1"/>
  <c r="J41" i="17" s="1"/>
  <c r="B42" i="17" l="1"/>
  <c r="C42" i="17"/>
  <c r="G41" i="17"/>
  <c r="I41" i="17" s="1"/>
  <c r="A43" i="17"/>
  <c r="F42" i="17"/>
  <c r="H42" i="17" s="1"/>
  <c r="J42" i="17" s="1"/>
  <c r="B43" i="17" l="1"/>
  <c r="C43" i="17"/>
  <c r="G42" i="17"/>
  <c r="I42" i="17" s="1"/>
  <c r="F43" i="17"/>
  <c r="H43" i="17" s="1"/>
  <c r="J43" i="17" s="1"/>
  <c r="A44" i="17"/>
  <c r="B44" i="17" l="1"/>
  <c r="C44" i="17"/>
  <c r="G43" i="17"/>
  <c r="I43" i="17" s="1"/>
  <c r="A45" i="17"/>
  <c r="F44" i="17"/>
  <c r="G44" i="17" s="1"/>
  <c r="I44" i="17" s="1"/>
  <c r="B45" i="17" l="1"/>
  <c r="C45" i="17"/>
  <c r="H44" i="17"/>
  <c r="J44" i="17" s="1"/>
  <c r="A47" i="17"/>
  <c r="F45" i="17"/>
  <c r="G45" i="17" s="1"/>
  <c r="I45" i="17" s="1"/>
  <c r="B47" i="17" l="1"/>
  <c r="C47" i="17"/>
  <c r="H45" i="17"/>
  <c r="J45" i="17" s="1"/>
  <c r="F47" i="17"/>
  <c r="G47" i="17" s="1"/>
  <c r="I47" i="17" s="1"/>
  <c r="A46" i="17"/>
  <c r="A48" i="17" s="1"/>
  <c r="F48" i="17" l="1"/>
  <c r="G48" i="17" s="1"/>
  <c r="I48" i="17" s="1"/>
  <c r="H48" i="17"/>
  <c r="J48" i="17" s="1"/>
  <c r="B48" i="17"/>
  <c r="C48" i="17"/>
  <c r="B46" i="17"/>
  <c r="C46" i="17"/>
  <c r="H47" i="17"/>
  <c r="J47" i="17" s="1"/>
  <c r="F46" i="17"/>
  <c r="H46" i="17" s="1"/>
  <c r="J46" i="17" s="1"/>
  <c r="G46" i="17" l="1"/>
  <c r="I46" i="17" s="1"/>
  <c r="A49" i="17"/>
  <c r="B49" i="17" l="1"/>
  <c r="C49" i="17"/>
  <c r="F49" i="17"/>
  <c r="H49" i="17" s="1"/>
  <c r="J49" i="17" s="1"/>
  <c r="A50" i="17"/>
  <c r="B50" i="17" l="1"/>
  <c r="C50" i="17"/>
  <c r="G49" i="17"/>
  <c r="I49" i="17" s="1"/>
  <c r="A51" i="17"/>
  <c r="F50" i="17"/>
  <c r="G50" i="17" s="1"/>
  <c r="I50" i="17" s="1"/>
  <c r="B51" i="17" l="1"/>
  <c r="C51" i="17"/>
  <c r="H50" i="17"/>
  <c r="J50" i="17" s="1"/>
  <c r="A52" i="17"/>
  <c r="F51" i="17"/>
  <c r="G51" i="17" s="1"/>
  <c r="I51" i="17" s="1"/>
  <c r="B52" i="17" l="1"/>
  <c r="C52" i="17"/>
  <c r="H51" i="17"/>
  <c r="J51" i="17" s="1"/>
  <c r="A53" i="17"/>
  <c r="F52" i="17"/>
  <c r="G52" i="17" s="1"/>
  <c r="I52" i="17" s="1"/>
  <c r="B53" i="17" l="1"/>
  <c r="C53" i="17"/>
  <c r="H52" i="17"/>
  <c r="J52" i="17" s="1"/>
  <c r="F53" i="17"/>
  <c r="G53" i="17" s="1"/>
  <c r="I53" i="17" s="1"/>
  <c r="A54" i="17"/>
  <c r="B54" i="17" l="1"/>
  <c r="C54" i="17"/>
  <c r="H53" i="17"/>
  <c r="J53" i="17" s="1"/>
  <c r="F54" i="17"/>
  <c r="H54" i="17" s="1"/>
  <c r="J54" i="17" s="1"/>
  <c r="A55" i="17"/>
  <c r="B55" i="17" l="1"/>
  <c r="C55" i="17"/>
  <c r="G54" i="17"/>
  <c r="I54" i="17" s="1"/>
  <c r="F55" i="17"/>
  <c r="G55" i="17" s="1"/>
  <c r="I55" i="17" s="1"/>
  <c r="A56" i="17"/>
  <c r="B56" i="17" l="1"/>
  <c r="C56" i="17"/>
  <c r="H55" i="17"/>
  <c r="J55" i="17" s="1"/>
  <c r="A57" i="17"/>
  <c r="F56" i="17"/>
  <c r="H56" i="17" s="1"/>
  <c r="J56" i="17" s="1"/>
  <c r="B57" i="17" l="1"/>
  <c r="C57" i="17"/>
  <c r="G56" i="17"/>
  <c r="I56" i="17" s="1"/>
  <c r="F57" i="17"/>
  <c r="H57" i="17" s="1"/>
  <c r="J57" i="17" s="1"/>
  <c r="A58" i="17"/>
  <c r="B58" i="17" l="1"/>
  <c r="C58" i="17"/>
  <c r="G57" i="17"/>
  <c r="I57" i="17" s="1"/>
  <c r="F58" i="17"/>
  <c r="G58" i="17" s="1"/>
  <c r="I58" i="17" s="1"/>
  <c r="A59" i="17"/>
  <c r="B59" i="17" l="1"/>
  <c r="C59" i="17"/>
  <c r="H58" i="17"/>
  <c r="J58" i="17" s="1"/>
  <c r="F59" i="17"/>
  <c r="H59" i="17" s="1"/>
  <c r="J59" i="17" s="1"/>
  <c r="A60" i="17"/>
  <c r="B60" i="17" l="1"/>
  <c r="C60" i="17"/>
  <c r="G59" i="17"/>
  <c r="I59" i="17" s="1"/>
  <c r="F60" i="17"/>
  <c r="G60" i="17" s="1"/>
  <c r="I60" i="17" s="1"/>
  <c r="A61" i="17"/>
  <c r="B61" i="17" l="1"/>
  <c r="C61" i="17"/>
  <c r="H60" i="17"/>
  <c r="J60" i="17" s="1"/>
  <c r="F61" i="17"/>
  <c r="H61" i="17" s="1"/>
  <c r="J61" i="17" s="1"/>
  <c r="A62" i="17"/>
  <c r="B62" i="17" l="1"/>
  <c r="C62" i="17"/>
  <c r="G61" i="17"/>
  <c r="I61" i="17" s="1"/>
  <c r="F62" i="17"/>
  <c r="G62" i="17" s="1"/>
  <c r="I62" i="17" s="1"/>
  <c r="A63" i="17"/>
  <c r="B63" i="17" l="1"/>
  <c r="C63" i="17"/>
  <c r="H62" i="17"/>
  <c r="J62" i="17" s="1"/>
  <c r="F63" i="17"/>
  <c r="H63" i="17" s="1"/>
  <c r="J63" i="17" s="1"/>
  <c r="A64" i="17"/>
  <c r="B64" i="17" l="1"/>
  <c r="C64" i="17"/>
  <c r="G63" i="17"/>
  <c r="I63" i="17" s="1"/>
  <c r="F64" i="17"/>
  <c r="G64" i="17" s="1"/>
  <c r="I64" i="17" s="1"/>
  <c r="A65" i="17"/>
  <c r="B65" i="17" l="1"/>
  <c r="C65" i="17"/>
  <c r="H64" i="17"/>
  <c r="J64" i="17" s="1"/>
  <c r="F65" i="17"/>
  <c r="H65" i="17" s="1"/>
  <c r="J65" i="17" s="1"/>
  <c r="A66" i="17"/>
  <c r="B66" i="17" l="1"/>
  <c r="C66" i="17"/>
  <c r="G65" i="17"/>
  <c r="I65" i="17" s="1"/>
  <c r="F66" i="17"/>
  <c r="G66" i="17" s="1"/>
  <c r="I66" i="17" s="1"/>
  <c r="A67" i="17"/>
  <c r="B67" i="17" l="1"/>
  <c r="C67" i="17"/>
  <c r="H66" i="17"/>
  <c r="J66" i="17" s="1"/>
  <c r="F67" i="17"/>
  <c r="H67" i="17" s="1"/>
  <c r="J67" i="17" s="1"/>
  <c r="A68" i="17"/>
  <c r="B68" i="17" l="1"/>
  <c r="C68" i="17"/>
  <c r="G67" i="17"/>
  <c r="I67" i="17" s="1"/>
  <c r="F68" i="17"/>
  <c r="G68" i="17" s="1"/>
  <c r="I68" i="17" s="1"/>
  <c r="A69" i="17"/>
  <c r="B69" i="17" l="1"/>
  <c r="C69" i="17"/>
  <c r="H68" i="17"/>
  <c r="J68" i="17" s="1"/>
  <c r="F69" i="17"/>
  <c r="H69" i="17" s="1"/>
  <c r="J69" i="17" s="1"/>
  <c r="A70" i="17"/>
  <c r="B70" i="17" l="1"/>
  <c r="C70" i="17"/>
  <c r="G69" i="17"/>
  <c r="I69" i="17" s="1"/>
  <c r="F70" i="17"/>
  <c r="G70" i="17" s="1"/>
  <c r="I70" i="17" s="1"/>
  <c r="A71" i="17"/>
  <c r="B71" i="17" l="1"/>
  <c r="C71" i="17"/>
  <c r="H70" i="17"/>
  <c r="J70" i="17" s="1"/>
  <c r="F71" i="17"/>
  <c r="H71" i="17" s="1"/>
  <c r="J71" i="17" s="1"/>
  <c r="A72" i="17"/>
  <c r="B72" i="17" l="1"/>
  <c r="C72" i="17"/>
  <c r="G71" i="17"/>
  <c r="I71" i="17" s="1"/>
  <c r="F72" i="17"/>
  <c r="G72" i="17" s="1"/>
  <c r="I72" i="17" s="1"/>
  <c r="A73" i="17"/>
  <c r="B73" i="17" l="1"/>
  <c r="C73" i="17"/>
  <c r="H72" i="17"/>
  <c r="J72" i="17" s="1"/>
  <c r="F73" i="17"/>
  <c r="H73" i="17" s="1"/>
  <c r="J73" i="17" s="1"/>
  <c r="A74" i="17"/>
  <c r="B74" i="17" l="1"/>
  <c r="C74" i="17"/>
  <c r="G73" i="17"/>
  <c r="I73" i="17" s="1"/>
  <c r="F74" i="17"/>
  <c r="H74" i="17" s="1"/>
  <c r="J74" i="17" s="1"/>
  <c r="A75" i="17"/>
  <c r="B75" i="17" l="1"/>
  <c r="C75" i="17"/>
  <c r="G74" i="17"/>
  <c r="I74" i="17" s="1"/>
  <c r="F75" i="17"/>
  <c r="G75" i="17" s="1"/>
  <c r="I75" i="17" s="1"/>
  <c r="A76" i="17"/>
  <c r="B76" i="17" l="1"/>
  <c r="C76" i="17"/>
  <c r="H75" i="17"/>
  <c r="J75" i="17" s="1"/>
  <c r="F76" i="17"/>
  <c r="G76" i="17" s="1"/>
  <c r="I76" i="17" s="1"/>
  <c r="A77" i="17"/>
  <c r="B77" i="17" l="1"/>
  <c r="C77" i="17"/>
  <c r="H76" i="17"/>
  <c r="J76" i="17" s="1"/>
  <c r="F77" i="17"/>
  <c r="H77" i="17" s="1"/>
  <c r="J77" i="17" s="1"/>
  <c r="A78" i="17"/>
  <c r="B78" i="17" l="1"/>
  <c r="C78" i="17"/>
  <c r="G77" i="17"/>
  <c r="I77" i="17" s="1"/>
  <c r="F78" i="17"/>
  <c r="G78" i="17" s="1"/>
  <c r="I78" i="17" s="1"/>
  <c r="A79" i="17"/>
  <c r="B79" i="17" l="1"/>
  <c r="C79" i="17"/>
  <c r="H78" i="17"/>
  <c r="J78" i="17" s="1"/>
  <c r="F79" i="17"/>
  <c r="H79" i="17" s="1"/>
  <c r="J79" i="17" s="1"/>
  <c r="A80" i="17"/>
  <c r="B80" i="17" l="1"/>
  <c r="C80" i="17"/>
  <c r="G79" i="17"/>
  <c r="I79" i="17" s="1"/>
  <c r="F80" i="17"/>
  <c r="G80" i="17" s="1"/>
  <c r="I80" i="17" s="1"/>
  <c r="A81" i="17"/>
  <c r="B81" i="17" l="1"/>
  <c r="C81" i="17"/>
  <c r="H80" i="17"/>
  <c r="J80" i="17" s="1"/>
  <c r="F81" i="17"/>
  <c r="H81" i="17" s="1"/>
  <c r="J81" i="17" s="1"/>
  <c r="A82" i="17"/>
  <c r="B82" i="17" l="1"/>
  <c r="C82" i="17"/>
  <c r="G81" i="17"/>
  <c r="I81" i="17" s="1"/>
  <c r="F82" i="17"/>
  <c r="G82" i="17" s="1"/>
  <c r="I82" i="17" s="1"/>
  <c r="A83" i="17"/>
  <c r="B83" i="17" l="1"/>
  <c r="C83" i="17"/>
  <c r="H82" i="17"/>
  <c r="J82" i="17" s="1"/>
  <c r="F83" i="17"/>
  <c r="H83" i="17" s="1"/>
  <c r="J83" i="17" s="1"/>
  <c r="A84" i="17"/>
  <c r="B84" i="17" l="1"/>
  <c r="C84" i="17"/>
  <c r="G83" i="17"/>
  <c r="I83" i="17" s="1"/>
  <c r="F84" i="17"/>
  <c r="G84" i="17" s="1"/>
  <c r="I84" i="17" s="1"/>
  <c r="A85" i="17"/>
  <c r="B85" i="17" l="1"/>
  <c r="C85" i="17"/>
  <c r="H84" i="17"/>
  <c r="J84" i="17" s="1"/>
  <c r="F85" i="17"/>
  <c r="H85" i="17" s="1"/>
  <c r="J85" i="17" s="1"/>
  <c r="A86" i="17"/>
  <c r="B86" i="17" l="1"/>
  <c r="C86" i="17"/>
  <c r="G85" i="17"/>
  <c r="I85" i="17" s="1"/>
  <c r="F86" i="17"/>
  <c r="G86" i="17" s="1"/>
  <c r="I86" i="17" s="1"/>
  <c r="A87" i="17"/>
  <c r="B87" i="17" l="1"/>
  <c r="C87" i="17"/>
  <c r="H86" i="17"/>
  <c r="J86" i="17" s="1"/>
  <c r="F87" i="17"/>
  <c r="H87" i="17" s="1"/>
  <c r="J87" i="17" s="1"/>
  <c r="A88" i="17"/>
  <c r="B88" i="17" l="1"/>
  <c r="C88" i="17"/>
  <c r="G87" i="17"/>
  <c r="I87" i="17" s="1"/>
  <c r="F88" i="17"/>
  <c r="G88" i="17" s="1"/>
  <c r="I88" i="17" s="1"/>
  <c r="A89" i="17"/>
  <c r="B89" i="17" l="1"/>
  <c r="C89" i="17"/>
  <c r="H88" i="17"/>
  <c r="J88" i="17" s="1"/>
  <c r="F89" i="17"/>
  <c r="H89" i="17" s="1"/>
  <c r="J89" i="17" s="1"/>
  <c r="A90" i="17"/>
  <c r="B90" i="17" l="1"/>
  <c r="C90" i="17"/>
  <c r="G89" i="17"/>
  <c r="I89" i="17" s="1"/>
  <c r="F90" i="17"/>
  <c r="G90" i="17" s="1"/>
  <c r="I90" i="17" s="1"/>
  <c r="A91" i="17"/>
  <c r="B91" i="17" l="1"/>
  <c r="C91" i="17"/>
  <c r="H90" i="17"/>
  <c r="J90" i="17" s="1"/>
  <c r="F91" i="17"/>
  <c r="H91" i="17" s="1"/>
  <c r="J91" i="17" s="1"/>
  <c r="A92" i="17"/>
  <c r="B92" i="17" l="1"/>
  <c r="C92" i="17"/>
  <c r="G91" i="17"/>
  <c r="I91" i="17" s="1"/>
  <c r="F92" i="17"/>
  <c r="G92" i="17" s="1"/>
  <c r="I92" i="17" s="1"/>
  <c r="A93" i="17"/>
  <c r="B93" i="17" l="1"/>
  <c r="C93" i="17"/>
  <c r="H92" i="17"/>
  <c r="J92" i="17" s="1"/>
  <c r="F93" i="17"/>
  <c r="H93" i="17" s="1"/>
  <c r="J93" i="17" s="1"/>
  <c r="A94" i="17"/>
  <c r="B94" i="17" l="1"/>
  <c r="C94" i="17"/>
  <c r="G93" i="17"/>
  <c r="I93" i="17" s="1"/>
  <c r="F94" i="17"/>
  <c r="G94" i="17" s="1"/>
  <c r="I94" i="17" s="1"/>
  <c r="A95" i="17"/>
  <c r="B95" i="17" l="1"/>
  <c r="C95" i="17"/>
  <c r="H94" i="17"/>
  <c r="J94" i="17" s="1"/>
  <c r="F95" i="17"/>
  <c r="H95" i="17" s="1"/>
  <c r="J95" i="17" s="1"/>
  <c r="A96" i="17"/>
  <c r="B96" i="17" l="1"/>
  <c r="C96" i="17"/>
  <c r="G95" i="17"/>
  <c r="I95" i="17" s="1"/>
  <c r="F96" i="17"/>
  <c r="G96" i="17" s="1"/>
  <c r="I96" i="17" s="1"/>
  <c r="A97" i="17"/>
  <c r="B97" i="17" l="1"/>
  <c r="C97" i="17"/>
  <c r="H96" i="17"/>
  <c r="J96" i="17" s="1"/>
  <c r="F97" i="17"/>
  <c r="H97" i="17" s="1"/>
  <c r="J97" i="17" s="1"/>
  <c r="A98" i="17"/>
  <c r="B98" i="17" l="1"/>
  <c r="C98" i="17"/>
  <c r="G97" i="17"/>
  <c r="I97" i="17" s="1"/>
  <c r="F98" i="17"/>
  <c r="G98" i="17" s="1"/>
  <c r="I98" i="17" s="1"/>
  <c r="A99" i="17"/>
  <c r="B99" i="17" l="1"/>
  <c r="C99" i="17"/>
  <c r="H98" i="17"/>
  <c r="J98" i="17" s="1"/>
  <c r="F99" i="17"/>
  <c r="H99" i="17" s="1"/>
  <c r="J99" i="17" s="1"/>
  <c r="A100" i="17"/>
  <c r="B100" i="17" l="1"/>
  <c r="C100" i="17"/>
  <c r="G99" i="17"/>
  <c r="I99" i="17" s="1"/>
  <c r="F100" i="17"/>
  <c r="G100" i="17" s="1"/>
  <c r="I100" i="17" s="1"/>
  <c r="A101" i="17"/>
  <c r="B101" i="17" l="1"/>
  <c r="C101" i="17"/>
  <c r="H100" i="17"/>
  <c r="J100" i="17" s="1"/>
  <c r="F101" i="17"/>
  <c r="H101" i="17" s="1"/>
  <c r="J101" i="17" s="1"/>
  <c r="A102" i="17"/>
  <c r="B102" i="17" l="1"/>
  <c r="C102" i="17"/>
  <c r="G101" i="17"/>
  <c r="I101" i="17" s="1"/>
  <c r="F102" i="17"/>
  <c r="G102" i="17" s="1"/>
  <c r="I102" i="17" s="1"/>
  <c r="A103" i="17"/>
  <c r="B103" i="17" l="1"/>
  <c r="C103" i="17"/>
  <c r="H102" i="17"/>
  <c r="J102" i="17" s="1"/>
  <c r="F103" i="17"/>
  <c r="H103" i="17" s="1"/>
  <c r="J103" i="17" s="1"/>
  <c r="A104" i="17"/>
  <c r="B104" i="17" l="1"/>
  <c r="C104" i="17"/>
  <c r="G103" i="17"/>
  <c r="I103" i="17" s="1"/>
  <c r="F104" i="17"/>
  <c r="G104" i="17" s="1"/>
  <c r="I104" i="17" s="1"/>
  <c r="A105" i="17"/>
  <c r="B105" i="17" l="1"/>
  <c r="C105" i="17"/>
  <c r="H104" i="17"/>
  <c r="J104" i="17" s="1"/>
  <c r="F105" i="17"/>
  <c r="H105" i="17" s="1"/>
  <c r="J105" i="17" s="1"/>
  <c r="A106" i="17"/>
  <c r="B106" i="17" l="1"/>
  <c r="C106" i="17"/>
  <c r="G105" i="17"/>
  <c r="I105" i="17" s="1"/>
  <c r="F106" i="17"/>
  <c r="G106" i="17" s="1"/>
  <c r="I106" i="17" s="1"/>
  <c r="A107" i="17"/>
  <c r="B107" i="17" l="1"/>
  <c r="C107" i="17"/>
  <c r="H106" i="17"/>
  <c r="J106" i="17" s="1"/>
  <c r="F107" i="17"/>
  <c r="H107" i="17" s="1"/>
  <c r="J107" i="17" s="1"/>
  <c r="A108" i="17"/>
  <c r="B108" i="17" l="1"/>
  <c r="C108" i="17"/>
  <c r="G107" i="17"/>
  <c r="I107" i="17" s="1"/>
  <c r="F108" i="17"/>
  <c r="G108" i="17" s="1"/>
  <c r="I108" i="17" s="1"/>
  <c r="A109" i="17"/>
  <c r="B109" i="17" l="1"/>
  <c r="C109" i="17"/>
  <c r="H108" i="17"/>
  <c r="J108" i="17" s="1"/>
  <c r="F109" i="17"/>
  <c r="H109" i="17" s="1"/>
  <c r="J109" i="17" s="1"/>
  <c r="A110" i="17"/>
  <c r="B110" i="17" l="1"/>
  <c r="C110" i="17"/>
  <c r="G109" i="17"/>
  <c r="I109" i="17" s="1"/>
  <c r="F110" i="17"/>
  <c r="G110" i="17" s="1"/>
  <c r="I110" i="17" s="1"/>
  <c r="A111" i="17"/>
  <c r="B111" i="17" l="1"/>
  <c r="C111" i="17"/>
  <c r="H110" i="17"/>
  <c r="J110" i="17" s="1"/>
  <c r="F111" i="17"/>
  <c r="H111" i="17" s="1"/>
  <c r="J111" i="17" s="1"/>
  <c r="A112" i="17"/>
  <c r="B112" i="17" l="1"/>
  <c r="C112" i="17"/>
  <c r="G111" i="17"/>
  <c r="I111" i="17" s="1"/>
  <c r="F112" i="17"/>
  <c r="G112" i="17" s="1"/>
  <c r="I112" i="17" s="1"/>
  <c r="A113" i="17"/>
  <c r="B113" i="17" l="1"/>
  <c r="C113" i="17"/>
  <c r="H112" i="17"/>
  <c r="J112" i="17" s="1"/>
  <c r="F113" i="17"/>
  <c r="H113" i="17" s="1"/>
  <c r="J113" i="17" s="1"/>
  <c r="A114" i="17"/>
  <c r="B114" i="17" l="1"/>
  <c r="C114" i="17"/>
  <c r="G113" i="17"/>
  <c r="I113" i="17" s="1"/>
  <c r="F114" i="17"/>
  <c r="G114" i="17" s="1"/>
  <c r="I114" i="17" s="1"/>
  <c r="A115" i="17"/>
  <c r="B115" i="17" l="1"/>
  <c r="C115" i="17"/>
  <c r="H114" i="17"/>
  <c r="J114" i="17" s="1"/>
  <c r="F115" i="17"/>
  <c r="H115" i="17" s="1"/>
  <c r="J115" i="17" s="1"/>
  <c r="A116" i="17"/>
  <c r="B116" i="17" l="1"/>
  <c r="C116" i="17"/>
  <c r="G115" i="17"/>
  <c r="I115" i="17" s="1"/>
  <c r="F116" i="17"/>
  <c r="G116" i="17" s="1"/>
  <c r="I116" i="17" s="1"/>
  <c r="A117" i="17"/>
  <c r="B117" i="17" l="1"/>
  <c r="C117" i="17"/>
  <c r="H116" i="17"/>
  <c r="J116" i="17" s="1"/>
  <c r="F117" i="17"/>
  <c r="H117" i="17" s="1"/>
  <c r="J117" i="17" s="1"/>
  <c r="A118" i="17"/>
  <c r="B118" i="17" l="1"/>
  <c r="C118" i="17"/>
  <c r="G117" i="17"/>
  <c r="I117" i="17" s="1"/>
  <c r="F118" i="17"/>
  <c r="G118" i="17" s="1"/>
  <c r="I118" i="17" s="1"/>
  <c r="A119" i="17"/>
  <c r="B119" i="17" l="1"/>
  <c r="C119" i="17"/>
  <c r="H118" i="17"/>
  <c r="J118" i="17" s="1"/>
  <c r="F119" i="17"/>
  <c r="H119" i="17" s="1"/>
  <c r="J119" i="17" s="1"/>
  <c r="A120" i="17"/>
  <c r="B120" i="17" l="1"/>
  <c r="C120" i="17"/>
  <c r="G119" i="17"/>
  <c r="I119" i="17" s="1"/>
  <c r="F120" i="17"/>
  <c r="G120" i="17" s="1"/>
  <c r="I120" i="17" s="1"/>
  <c r="A121" i="17"/>
  <c r="B121" i="17" l="1"/>
  <c r="C121" i="17"/>
  <c r="H120" i="17"/>
  <c r="J120" i="17" s="1"/>
  <c r="F121" i="17"/>
  <c r="H121" i="17" s="1"/>
  <c r="J121" i="17" s="1"/>
  <c r="A122" i="17"/>
  <c r="B122" i="17" l="1"/>
  <c r="C122" i="17"/>
  <c r="G121" i="17"/>
  <c r="I121" i="17" s="1"/>
  <c r="F122" i="17"/>
  <c r="G122" i="17" s="1"/>
  <c r="I122" i="17" s="1"/>
  <c r="A123" i="17"/>
  <c r="B123" i="17" l="1"/>
  <c r="C123" i="17"/>
  <c r="H122" i="17"/>
  <c r="J122" i="17" s="1"/>
  <c r="F123" i="17"/>
  <c r="H123" i="17" s="1"/>
  <c r="J123" i="17" s="1"/>
  <c r="A124" i="17"/>
  <c r="B124" i="17" l="1"/>
  <c r="C124" i="17"/>
  <c r="G123" i="17"/>
  <c r="I123" i="17" s="1"/>
  <c r="F124" i="17"/>
  <c r="G124" i="17" s="1"/>
  <c r="I124" i="17" s="1"/>
  <c r="A125" i="17"/>
  <c r="B125" i="17" l="1"/>
  <c r="C125" i="17"/>
  <c r="H124" i="17"/>
  <c r="J124" i="17" s="1"/>
  <c r="F125" i="17"/>
  <c r="H125" i="17" s="1"/>
  <c r="J125" i="17" s="1"/>
  <c r="A126" i="17"/>
  <c r="B126" i="17" l="1"/>
  <c r="C126" i="17"/>
  <c r="G125" i="17"/>
  <c r="I125" i="17" s="1"/>
  <c r="F126" i="17"/>
  <c r="G126" i="17" s="1"/>
  <c r="I126" i="17" s="1"/>
  <c r="A127" i="17"/>
  <c r="F127" i="17" l="1"/>
  <c r="B127" i="17"/>
  <c r="C127" i="17"/>
  <c r="H126" i="17"/>
  <c r="J126" i="17" s="1"/>
  <c r="G127" i="17"/>
  <c r="I127" i="17" s="1"/>
  <c r="H127" i="17"/>
  <c r="J127" i="17" s="1"/>
  <c r="A128" i="17"/>
  <c r="B128" i="17" l="1"/>
  <c r="C128" i="17"/>
  <c r="F128" i="17"/>
  <c r="G128" i="17" s="1"/>
  <c r="I128" i="17" s="1"/>
  <c r="A129" i="17"/>
  <c r="B129" i="17" l="1"/>
  <c r="C129" i="17"/>
  <c r="H128" i="17"/>
  <c r="J128" i="17" s="1"/>
  <c r="F129" i="17"/>
  <c r="H129" i="17" s="1"/>
  <c r="J129" i="17" s="1"/>
  <c r="A130" i="17"/>
  <c r="B130" i="17" l="1"/>
  <c r="C130" i="17"/>
  <c r="G129" i="17"/>
  <c r="I129" i="17" s="1"/>
  <c r="F130" i="17"/>
  <c r="G130" i="17" s="1"/>
  <c r="I130" i="17" s="1"/>
  <c r="A131" i="17"/>
  <c r="B131" i="17" l="1"/>
  <c r="C131" i="17"/>
  <c r="H130" i="17"/>
  <c r="J130" i="17" s="1"/>
  <c r="F131" i="17"/>
  <c r="H131" i="17" s="1"/>
  <c r="J131" i="17" s="1"/>
  <c r="A132" i="17"/>
  <c r="B132" i="17" l="1"/>
  <c r="C132" i="17"/>
  <c r="G131" i="17"/>
  <c r="I131" i="17" s="1"/>
  <c r="F132" i="17"/>
  <c r="G132" i="17" s="1"/>
  <c r="I132" i="17" s="1"/>
  <c r="A133" i="17"/>
  <c r="B133" i="17" l="1"/>
  <c r="C133" i="17"/>
  <c r="H132" i="17"/>
  <c r="J132" i="17" s="1"/>
  <c r="F133" i="17"/>
  <c r="H133" i="17" s="1"/>
  <c r="J133" i="17" s="1"/>
  <c r="A134" i="17"/>
  <c r="B134" i="17" l="1"/>
  <c r="C134" i="17"/>
  <c r="G133" i="17"/>
  <c r="I133" i="17" s="1"/>
  <c r="F134" i="17"/>
  <c r="G134" i="17" s="1"/>
  <c r="I134" i="17" s="1"/>
  <c r="A135" i="17"/>
  <c r="B135" i="17" l="1"/>
  <c r="C135" i="17"/>
  <c r="H134" i="17"/>
  <c r="J134" i="17" s="1"/>
  <c r="F135" i="17"/>
  <c r="H135" i="17" s="1"/>
  <c r="J135" i="17" s="1"/>
  <c r="A136" i="17"/>
  <c r="B136" i="17" l="1"/>
  <c r="C136" i="17"/>
  <c r="G135" i="17"/>
  <c r="I135" i="17" s="1"/>
  <c r="F136" i="17"/>
  <c r="G136" i="17" s="1"/>
  <c r="I136" i="17" s="1"/>
  <c r="A137" i="17"/>
  <c r="B137" i="17" l="1"/>
  <c r="C137" i="17"/>
  <c r="H136" i="17"/>
  <c r="J136" i="17" s="1"/>
  <c r="F137" i="17"/>
  <c r="H137" i="17" s="1"/>
  <c r="J137" i="17" s="1"/>
  <c r="A138" i="17"/>
  <c r="B138" i="17" l="1"/>
  <c r="C138" i="17"/>
  <c r="G137" i="17"/>
  <c r="I137" i="17" s="1"/>
  <c r="F138" i="17"/>
  <c r="G138" i="17" s="1"/>
  <c r="I138" i="17" s="1"/>
  <c r="A139" i="17"/>
  <c r="B139" i="17" l="1"/>
  <c r="C139" i="17"/>
  <c r="H138" i="17"/>
  <c r="J138" i="17" s="1"/>
  <c r="F139" i="17"/>
  <c r="H139" i="17" s="1"/>
  <c r="J139" i="17" s="1"/>
  <c r="A140" i="17"/>
  <c r="B140" i="17" l="1"/>
  <c r="C140" i="17"/>
  <c r="G139" i="17"/>
  <c r="I139" i="17" s="1"/>
  <c r="F140" i="17"/>
  <c r="G140" i="17" s="1"/>
  <c r="I140" i="17" s="1"/>
  <c r="A141" i="17"/>
  <c r="B141" i="17" l="1"/>
  <c r="C141" i="17"/>
  <c r="H140" i="17"/>
  <c r="J140" i="17" s="1"/>
  <c r="F141" i="17"/>
  <c r="H141" i="17" s="1"/>
  <c r="J141" i="17" s="1"/>
  <c r="A142" i="17"/>
  <c r="B142" i="17" l="1"/>
  <c r="C142" i="17"/>
  <c r="G141" i="17"/>
  <c r="I141" i="17" s="1"/>
  <c r="F142" i="17"/>
  <c r="G142" i="17" s="1"/>
  <c r="I142" i="17" s="1"/>
  <c r="A143" i="17"/>
  <c r="B143" i="17" l="1"/>
  <c r="C143" i="17"/>
  <c r="H142" i="17"/>
  <c r="J142" i="17" s="1"/>
  <c r="F143" i="17"/>
  <c r="H143" i="17" s="1"/>
  <c r="J143" i="17" s="1"/>
  <c r="A144" i="17"/>
  <c r="B144" i="17" l="1"/>
  <c r="C144" i="17"/>
  <c r="G143" i="17"/>
  <c r="I143" i="17" s="1"/>
  <c r="F144" i="17"/>
  <c r="G144" i="17" s="1"/>
  <c r="I144" i="17" s="1"/>
  <c r="A145" i="17"/>
  <c r="B145" i="17" l="1"/>
  <c r="C145" i="17"/>
  <c r="H144" i="17"/>
  <c r="J144" i="17" s="1"/>
  <c r="F145" i="17"/>
  <c r="H145" i="17" s="1"/>
  <c r="J145" i="17" s="1"/>
  <c r="A146" i="17"/>
  <c r="B146" i="17" l="1"/>
  <c r="C146" i="17"/>
  <c r="G145" i="17"/>
  <c r="I145" i="17" s="1"/>
  <c r="F146" i="17"/>
  <c r="G146" i="17" s="1"/>
  <c r="I146" i="17" s="1"/>
  <c r="A147" i="17"/>
  <c r="B147" i="17" l="1"/>
  <c r="C147" i="17"/>
  <c r="H146" i="17"/>
  <c r="J146" i="17" s="1"/>
  <c r="F147" i="17"/>
  <c r="H147" i="17" s="1"/>
  <c r="J147" i="17" s="1"/>
  <c r="A148" i="17"/>
  <c r="B148" i="17" l="1"/>
  <c r="C148" i="17"/>
  <c r="G147" i="17"/>
  <c r="I147" i="17" s="1"/>
  <c r="F148" i="17"/>
  <c r="G148" i="17" s="1"/>
  <c r="I148" i="17" s="1"/>
  <c r="A149" i="17"/>
  <c r="B149" i="17" l="1"/>
  <c r="C149" i="17"/>
  <c r="H148" i="17"/>
  <c r="J148" i="17" s="1"/>
  <c r="A150" i="17"/>
  <c r="F149" i="17"/>
  <c r="H149" i="17" s="1"/>
  <c r="J149" i="17" s="1"/>
  <c r="B150" i="17" l="1"/>
  <c r="C150" i="17"/>
  <c r="G149" i="17"/>
  <c r="I149" i="17" s="1"/>
  <c r="F150" i="17"/>
  <c r="H150" i="17" s="1"/>
  <c r="J150" i="17" s="1"/>
  <c r="A151" i="17"/>
  <c r="B151" i="17" l="1"/>
  <c r="C151" i="17"/>
  <c r="G150" i="17"/>
  <c r="I150" i="17" s="1"/>
  <c r="F151" i="17"/>
  <c r="G151" i="17" s="1"/>
  <c r="I151" i="17" s="1"/>
  <c r="A152" i="17"/>
  <c r="B152" i="17" l="1"/>
  <c r="C152" i="17"/>
  <c r="H151" i="17"/>
  <c r="J151" i="17" s="1"/>
  <c r="F152" i="17"/>
  <c r="H152" i="17" s="1"/>
  <c r="J152" i="17" s="1"/>
  <c r="A153" i="17"/>
  <c r="B153" i="17" l="1"/>
  <c r="C153" i="17"/>
  <c r="G152" i="17"/>
  <c r="I152" i="17" s="1"/>
  <c r="F153" i="17"/>
  <c r="G153" i="17" s="1"/>
  <c r="I153" i="17" s="1"/>
  <c r="A154" i="17"/>
  <c r="B154" i="17" l="1"/>
  <c r="C154" i="17"/>
  <c r="H153" i="17"/>
  <c r="J153" i="17" s="1"/>
  <c r="F154" i="17"/>
  <c r="H154" i="17" s="1"/>
  <c r="J154" i="17" s="1"/>
  <c r="A155" i="17"/>
  <c r="B155" i="17" l="1"/>
  <c r="C155" i="17"/>
  <c r="G154" i="17"/>
  <c r="I154" i="17" s="1"/>
  <c r="F155" i="17"/>
  <c r="G155" i="17" s="1"/>
  <c r="I155" i="17" s="1"/>
  <c r="A156" i="17"/>
  <c r="B156" i="17" l="1"/>
  <c r="C156" i="17"/>
  <c r="H155" i="17"/>
  <c r="J155" i="17" s="1"/>
  <c r="F156" i="17"/>
  <c r="H156" i="17" s="1"/>
  <c r="J156" i="17" s="1"/>
  <c r="A157" i="17"/>
  <c r="B157" i="17" l="1"/>
  <c r="C157" i="17"/>
  <c r="G156" i="17"/>
  <c r="I156" i="17" s="1"/>
  <c r="F157" i="17"/>
  <c r="G157" i="17" s="1"/>
  <c r="I157" i="17" s="1"/>
  <c r="A158" i="17"/>
  <c r="B158" i="17" l="1"/>
  <c r="C158" i="17"/>
  <c r="H157" i="17"/>
  <c r="J157" i="17" s="1"/>
  <c r="F158" i="17"/>
  <c r="H158" i="17" s="1"/>
  <c r="J158" i="17" s="1"/>
  <c r="A159" i="17"/>
  <c r="B159" i="17" l="1"/>
  <c r="C159" i="17"/>
  <c r="G158" i="17"/>
  <c r="I158" i="17" s="1"/>
  <c r="F159" i="17"/>
  <c r="G159" i="17" s="1"/>
  <c r="I159" i="17" s="1"/>
  <c r="A160" i="17"/>
  <c r="B160" i="17" l="1"/>
  <c r="C160" i="17"/>
  <c r="H159" i="17"/>
  <c r="J159" i="17" s="1"/>
  <c r="F160" i="17"/>
  <c r="G160" i="17" s="1"/>
  <c r="I160" i="17" s="1"/>
  <c r="A161" i="17"/>
  <c r="B161" i="17" l="1"/>
  <c r="C161" i="17"/>
  <c r="H160" i="17"/>
  <c r="J160" i="17" s="1"/>
  <c r="F161" i="17"/>
  <c r="G161" i="17" s="1"/>
  <c r="I161" i="17" s="1"/>
  <c r="A162" i="17"/>
  <c r="B162" i="17" l="1"/>
  <c r="C162" i="17"/>
  <c r="H161" i="17"/>
  <c r="J161" i="17" s="1"/>
  <c r="F162" i="17"/>
  <c r="G162" i="17" s="1"/>
  <c r="I162" i="17" s="1"/>
  <c r="A163" i="17"/>
  <c r="B163" i="17" l="1"/>
  <c r="C163" i="17"/>
  <c r="H162" i="17"/>
  <c r="J162" i="17" s="1"/>
  <c r="F163" i="17"/>
  <c r="G163" i="17" s="1"/>
  <c r="I163" i="17" s="1"/>
  <c r="A164" i="17"/>
  <c r="B164" i="17" l="1"/>
  <c r="C164" i="17"/>
  <c r="H163" i="17"/>
  <c r="J163" i="17" s="1"/>
  <c r="F164" i="17"/>
  <c r="G164" i="17" s="1"/>
  <c r="I164" i="17" s="1"/>
  <c r="A165" i="17"/>
  <c r="B165" i="17" l="1"/>
  <c r="C165" i="17"/>
  <c r="H164" i="17"/>
  <c r="J164" i="17" s="1"/>
  <c r="F165" i="17"/>
  <c r="H165" i="17" s="1"/>
  <c r="J165" i="17" s="1"/>
  <c r="A166" i="17"/>
  <c r="B166" i="17" l="1"/>
  <c r="C166" i="17"/>
  <c r="G165" i="17"/>
  <c r="I165" i="17" s="1"/>
  <c r="F166" i="17"/>
  <c r="G166" i="17" s="1"/>
  <c r="I166" i="17" s="1"/>
  <c r="A167" i="17"/>
  <c r="B167" i="17" l="1"/>
  <c r="C167" i="17"/>
  <c r="H166" i="17"/>
  <c r="J166" i="17" s="1"/>
  <c r="F167" i="17"/>
  <c r="H167" i="17" s="1"/>
  <c r="J167" i="17" s="1"/>
  <c r="A168" i="17"/>
  <c r="B168" i="17" l="1"/>
  <c r="C168" i="17"/>
  <c r="G167" i="17"/>
  <c r="I167" i="17" s="1"/>
  <c r="F168" i="17"/>
  <c r="G168" i="17" s="1"/>
  <c r="I168" i="17" s="1"/>
  <c r="A169" i="17"/>
  <c r="B169" i="17" l="1"/>
  <c r="C169" i="17"/>
  <c r="H168" i="17"/>
  <c r="J168" i="17" s="1"/>
  <c r="F169" i="17"/>
  <c r="H169" i="17" s="1"/>
  <c r="J169" i="17" s="1"/>
  <c r="A170" i="17"/>
  <c r="B170" i="17" l="1"/>
  <c r="C170" i="17"/>
  <c r="G169" i="17"/>
  <c r="I169" i="17" s="1"/>
  <c r="F170" i="17"/>
  <c r="G170" i="17" s="1"/>
  <c r="I170" i="17" s="1"/>
  <c r="A171" i="17"/>
  <c r="B171" i="17" l="1"/>
  <c r="C171" i="17"/>
  <c r="H170" i="17"/>
  <c r="J170" i="17" s="1"/>
  <c r="F171" i="17"/>
  <c r="H171" i="17" s="1"/>
  <c r="J171" i="17" s="1"/>
  <c r="A172" i="17"/>
  <c r="B172" i="17" l="1"/>
  <c r="C172" i="17"/>
  <c r="G171" i="17"/>
  <c r="I171" i="17" s="1"/>
  <c r="F172" i="17"/>
  <c r="G172" i="17" s="1"/>
  <c r="I172" i="17" s="1"/>
  <c r="A173" i="17"/>
  <c r="B173" i="17" l="1"/>
  <c r="C173" i="17"/>
  <c r="H172" i="17"/>
  <c r="J172" i="17" s="1"/>
  <c r="F173" i="17"/>
  <c r="H173" i="17" s="1"/>
  <c r="J173" i="17" s="1"/>
  <c r="A174" i="17"/>
  <c r="B174" i="17" l="1"/>
  <c r="C174" i="17"/>
  <c r="G173" i="17"/>
  <c r="I173" i="17" s="1"/>
  <c r="F174" i="17"/>
  <c r="G174" i="17" s="1"/>
  <c r="I174" i="17" s="1"/>
  <c r="A175" i="17"/>
  <c r="B175" i="17" l="1"/>
  <c r="C175" i="17"/>
  <c r="H174" i="17"/>
  <c r="J174" i="17" s="1"/>
  <c r="F175" i="17"/>
  <c r="H175" i="17" s="1"/>
  <c r="J175" i="17" s="1"/>
  <c r="A176" i="17"/>
  <c r="B176" i="17" l="1"/>
  <c r="C176" i="17"/>
  <c r="G175" i="17"/>
  <c r="I175" i="17" s="1"/>
  <c r="F176" i="17"/>
  <c r="G176" i="17" s="1"/>
  <c r="I176" i="17" s="1"/>
  <c r="A177" i="17"/>
  <c r="B177" i="17" l="1"/>
  <c r="C177" i="17"/>
  <c r="H176" i="17"/>
  <c r="J176" i="17" s="1"/>
  <c r="F177" i="17"/>
  <c r="H177" i="17" s="1"/>
  <c r="J177" i="17" s="1"/>
  <c r="A178" i="17"/>
  <c r="B178" i="17" l="1"/>
  <c r="C178" i="17"/>
  <c r="G177" i="17"/>
  <c r="I177" i="17" s="1"/>
  <c r="F178" i="17"/>
  <c r="G178" i="17" s="1"/>
  <c r="I178" i="17" s="1"/>
  <c r="A179" i="17"/>
  <c r="B179" i="17" l="1"/>
  <c r="C179" i="17"/>
  <c r="H178" i="17"/>
  <c r="J178" i="17" s="1"/>
  <c r="F179" i="17"/>
  <c r="H179" i="17" s="1"/>
  <c r="J179" i="17" s="1"/>
  <c r="A180" i="17"/>
  <c r="B180" i="17" l="1"/>
  <c r="C180" i="17"/>
  <c r="G179" i="17"/>
  <c r="I179" i="17" s="1"/>
  <c r="F180" i="17"/>
  <c r="G180" i="17" s="1"/>
  <c r="I180" i="17" s="1"/>
  <c r="A181" i="17"/>
  <c r="B181" i="17" l="1"/>
  <c r="C181" i="17"/>
  <c r="H180" i="17"/>
  <c r="J180" i="17" s="1"/>
  <c r="F181" i="17"/>
  <c r="H181" i="17" s="1"/>
  <c r="J181" i="17" s="1"/>
  <c r="A182" i="17"/>
  <c r="B182" i="17" l="1"/>
  <c r="C182" i="17"/>
  <c r="G181" i="17"/>
  <c r="I181" i="17" s="1"/>
  <c r="F182" i="17"/>
  <c r="G182" i="17" s="1"/>
  <c r="I182" i="17" s="1"/>
  <c r="A183" i="17"/>
  <c r="B183" i="17" l="1"/>
  <c r="C183" i="17"/>
  <c r="H182" i="17"/>
  <c r="J182" i="17" s="1"/>
  <c r="F183" i="17"/>
  <c r="H183" i="17" s="1"/>
  <c r="J183" i="17" s="1"/>
  <c r="A184" i="17"/>
  <c r="B184" i="17" l="1"/>
  <c r="C184" i="17"/>
  <c r="G183" i="17"/>
  <c r="I183" i="17" s="1"/>
  <c r="F184" i="17"/>
  <c r="G184" i="17" s="1"/>
  <c r="I184" i="17" s="1"/>
  <c r="A185" i="17"/>
  <c r="B185" i="17" l="1"/>
  <c r="C185" i="17"/>
  <c r="H184" i="17"/>
  <c r="J184" i="17" s="1"/>
  <c r="F185" i="17"/>
  <c r="H185" i="17" s="1"/>
  <c r="J185" i="17" s="1"/>
  <c r="A186" i="17"/>
  <c r="B186" i="17" l="1"/>
  <c r="C186" i="17"/>
  <c r="G185" i="17"/>
  <c r="I185" i="17" s="1"/>
  <c r="F186" i="17"/>
  <c r="G186" i="17" s="1"/>
  <c r="I186" i="17" s="1"/>
  <c r="A187" i="17"/>
  <c r="B187" i="17" l="1"/>
  <c r="C187" i="17"/>
  <c r="H186" i="17"/>
  <c r="J186" i="17" s="1"/>
  <c r="F187" i="17"/>
  <c r="H187" i="17" s="1"/>
  <c r="J187" i="17" s="1"/>
  <c r="A188" i="17"/>
  <c r="B188" i="17" l="1"/>
  <c r="C188" i="17"/>
  <c r="G187" i="17"/>
  <c r="I187" i="17" s="1"/>
  <c r="F188" i="17"/>
  <c r="G188" i="17" s="1"/>
  <c r="I188" i="17" s="1"/>
  <c r="A189" i="17"/>
  <c r="B189" i="17" l="1"/>
  <c r="C189" i="17"/>
  <c r="H188" i="17"/>
  <c r="J188" i="17" s="1"/>
  <c r="F189" i="17"/>
  <c r="H189" i="17" s="1"/>
  <c r="J189" i="17" s="1"/>
  <c r="A190" i="17"/>
  <c r="B190" i="17" l="1"/>
  <c r="C190" i="17"/>
  <c r="G189" i="17"/>
  <c r="I189" i="17" s="1"/>
  <c r="F190" i="17"/>
  <c r="G190" i="17" s="1"/>
  <c r="I190" i="17" s="1"/>
  <c r="A191" i="17"/>
  <c r="B191" i="17" l="1"/>
  <c r="C191" i="17"/>
  <c r="H190" i="17"/>
  <c r="J190" i="17" s="1"/>
  <c r="F191" i="17"/>
  <c r="H191" i="17" s="1"/>
  <c r="J191" i="17" s="1"/>
  <c r="A192" i="17"/>
  <c r="B192" i="17" l="1"/>
  <c r="C192" i="17"/>
  <c r="G191" i="17"/>
  <c r="I191" i="17" s="1"/>
  <c r="F192" i="17"/>
  <c r="G192" i="17" s="1"/>
  <c r="I192" i="17" s="1"/>
  <c r="A193" i="17"/>
  <c r="B193" i="17" l="1"/>
  <c r="C193" i="17"/>
  <c r="H192" i="17"/>
  <c r="J192" i="17" s="1"/>
  <c r="F193" i="17"/>
  <c r="H193" i="17" s="1"/>
  <c r="J193" i="17" s="1"/>
  <c r="A194" i="17"/>
  <c r="B194" i="17" l="1"/>
  <c r="C194" i="17"/>
  <c r="G193" i="17"/>
  <c r="I193" i="17" s="1"/>
  <c r="F194" i="17"/>
  <c r="G194" i="17" s="1"/>
  <c r="I194" i="17" s="1"/>
  <c r="A195" i="17"/>
  <c r="B195" i="17" l="1"/>
  <c r="C195" i="17"/>
  <c r="H194" i="17"/>
  <c r="J194" i="17" s="1"/>
  <c r="F195" i="17"/>
  <c r="H195" i="17" s="1"/>
  <c r="J195" i="17" s="1"/>
  <c r="A196" i="17"/>
  <c r="B196" i="17" l="1"/>
  <c r="C196" i="17"/>
  <c r="G195" i="17"/>
  <c r="I195" i="17" s="1"/>
  <c r="F196" i="17"/>
  <c r="G196" i="17" s="1"/>
  <c r="I196" i="17" s="1"/>
  <c r="A197" i="17"/>
  <c r="B197" i="17" l="1"/>
  <c r="C197" i="17"/>
  <c r="H196" i="17"/>
  <c r="J196" i="17" s="1"/>
  <c r="F197" i="17"/>
  <c r="H197" i="17" s="1"/>
  <c r="J197" i="17" s="1"/>
  <c r="A198" i="17"/>
  <c r="B198" i="17" l="1"/>
  <c r="C198" i="17"/>
  <c r="G197" i="17"/>
  <c r="I197" i="17" s="1"/>
  <c r="F198" i="17"/>
  <c r="G198" i="17" s="1"/>
  <c r="I198" i="17" s="1"/>
  <c r="A199" i="17"/>
  <c r="B199" i="17" l="1"/>
  <c r="C199" i="17"/>
  <c r="H198" i="17"/>
  <c r="J198" i="17" s="1"/>
  <c r="F199" i="17"/>
  <c r="H199" i="17" s="1"/>
  <c r="J199" i="17" s="1"/>
  <c r="A200" i="17"/>
  <c r="B200" i="17" l="1"/>
  <c r="C200" i="17"/>
  <c r="G199" i="17"/>
  <c r="I199" i="17" s="1"/>
  <c r="F200" i="17"/>
  <c r="G200" i="17" s="1"/>
  <c r="I200" i="17" s="1"/>
  <c r="A201" i="17"/>
  <c r="B201" i="17" l="1"/>
  <c r="C201" i="17"/>
  <c r="H200" i="17"/>
  <c r="J200" i="17" s="1"/>
  <c r="F201" i="17"/>
  <c r="H201" i="17" s="1"/>
  <c r="J201" i="17" s="1"/>
  <c r="A202" i="17"/>
  <c r="B202" i="17" l="1"/>
  <c r="C202" i="17"/>
  <c r="G201" i="17"/>
  <c r="I201" i="17" s="1"/>
  <c r="F202" i="17"/>
  <c r="G202" i="17" s="1"/>
  <c r="I202" i="17" s="1"/>
  <c r="A203" i="17"/>
  <c r="B203" i="17" l="1"/>
  <c r="C203" i="17"/>
  <c r="H202" i="17"/>
  <c r="J202" i="17" s="1"/>
  <c r="F203" i="17"/>
  <c r="H203" i="17" s="1"/>
  <c r="J203" i="17" s="1"/>
  <c r="A204" i="17"/>
  <c r="B204" i="17" l="1"/>
  <c r="C204" i="17"/>
  <c r="G203" i="17"/>
  <c r="I203" i="17" s="1"/>
  <c r="F204" i="17"/>
  <c r="G204" i="17" s="1"/>
  <c r="I204" i="17" s="1"/>
  <c r="A205" i="17"/>
  <c r="C205" i="17" l="1"/>
  <c r="B205" i="17"/>
  <c r="H204" i="17"/>
  <c r="J204" i="17" s="1"/>
  <c r="F205" i="17"/>
  <c r="H205" i="17" s="1"/>
  <c r="J205" i="17" s="1"/>
  <c r="A206" i="17"/>
  <c r="B206" i="17" l="1"/>
  <c r="C206" i="17"/>
  <c r="G205" i="17"/>
  <c r="I205" i="17" s="1"/>
  <c r="F206" i="17"/>
  <c r="G206" i="17" s="1"/>
  <c r="I206" i="17" s="1"/>
  <c r="A207" i="17"/>
  <c r="B207" i="17" l="1"/>
  <c r="C207" i="17"/>
  <c r="H206" i="17"/>
  <c r="J206" i="17" s="1"/>
  <c r="F207" i="17"/>
  <c r="H207" i="17" s="1"/>
  <c r="J207" i="17" s="1"/>
  <c r="A208" i="17"/>
  <c r="B208" i="17" l="1"/>
  <c r="C208" i="17"/>
  <c r="G207" i="17"/>
  <c r="I207" i="17" s="1"/>
  <c r="F208" i="17"/>
  <c r="G208" i="17" s="1"/>
  <c r="I208" i="17" s="1"/>
  <c r="A209" i="17"/>
  <c r="B209" i="17" l="1"/>
  <c r="C209" i="17"/>
  <c r="H208" i="17"/>
  <c r="J208" i="17" s="1"/>
  <c r="A210" i="17"/>
  <c r="F209" i="17"/>
  <c r="H209" i="17" s="1"/>
  <c r="J209" i="17" s="1"/>
  <c r="B210" i="17" l="1"/>
  <c r="C210" i="17"/>
  <c r="G209" i="17"/>
  <c r="I209" i="17" s="1"/>
  <c r="A211" i="17"/>
  <c r="F210" i="17"/>
  <c r="H210" i="17" s="1"/>
  <c r="J210" i="17" s="1"/>
  <c r="B211" i="17" l="1"/>
  <c r="C211" i="17"/>
  <c r="G210" i="17"/>
  <c r="I210" i="17" s="1"/>
  <c r="A212" i="17"/>
  <c r="F211" i="17"/>
  <c r="H211" i="17" s="1"/>
  <c r="J211" i="17" s="1"/>
  <c r="B212" i="17" l="1"/>
  <c r="C212" i="17"/>
  <c r="G211" i="17"/>
  <c r="I211" i="17" s="1"/>
  <c r="A213" i="17"/>
  <c r="F212" i="17"/>
  <c r="H212" i="17" s="1"/>
  <c r="J212" i="17" s="1"/>
  <c r="B213" i="17" l="1"/>
  <c r="C213" i="17"/>
  <c r="G212" i="17"/>
  <c r="I212" i="17" s="1"/>
  <c r="A214" i="17"/>
  <c r="F213" i="17"/>
  <c r="H213" i="17" s="1"/>
  <c r="J213" i="17" s="1"/>
  <c r="B214" i="17" l="1"/>
  <c r="C214" i="17"/>
  <c r="G213" i="17"/>
  <c r="I213" i="17" s="1"/>
  <c r="A215" i="17"/>
  <c r="F214" i="17"/>
  <c r="H214" i="17" s="1"/>
  <c r="J214" i="17" s="1"/>
  <c r="B215" i="17" l="1"/>
  <c r="C215" i="17"/>
  <c r="G214" i="17"/>
  <c r="I214" i="17" s="1"/>
  <c r="A216" i="17"/>
  <c r="F215" i="17"/>
  <c r="H215" i="17" s="1"/>
  <c r="J215" i="17" s="1"/>
  <c r="B216" i="17" l="1"/>
  <c r="C216" i="17"/>
  <c r="G215" i="17"/>
  <c r="I215" i="17" s="1"/>
  <c r="A217" i="17"/>
  <c r="F216" i="17"/>
  <c r="H216" i="17" s="1"/>
  <c r="J216" i="17" s="1"/>
  <c r="C217" i="17" l="1"/>
  <c r="B217" i="17"/>
  <c r="G216" i="17"/>
  <c r="I216" i="17" s="1"/>
  <c r="A218" i="17"/>
  <c r="F217" i="17"/>
  <c r="H217" i="17" s="1"/>
  <c r="J217" i="17" s="1"/>
  <c r="B218" i="17" l="1"/>
  <c r="C218" i="17"/>
  <c r="G217" i="17"/>
  <c r="I217" i="17" s="1"/>
  <c r="A219" i="17"/>
  <c r="F218" i="17"/>
  <c r="H218" i="17" s="1"/>
  <c r="J218" i="17" s="1"/>
  <c r="B219" i="17" l="1"/>
  <c r="C219" i="17"/>
  <c r="G218" i="17"/>
  <c r="I218" i="17" s="1"/>
  <c r="A220" i="17"/>
  <c r="F219" i="17"/>
  <c r="H219" i="17" s="1"/>
  <c r="J219" i="17" s="1"/>
  <c r="B220" i="17" l="1"/>
  <c r="C220" i="17"/>
  <c r="G219" i="17"/>
  <c r="I219" i="17" s="1"/>
  <c r="A221" i="17"/>
  <c r="F220" i="17"/>
  <c r="H220" i="17" s="1"/>
  <c r="J220" i="17" s="1"/>
  <c r="B221" i="17" l="1"/>
  <c r="C221" i="17"/>
  <c r="G220" i="17"/>
  <c r="I220" i="17" s="1"/>
  <c r="A222" i="17"/>
  <c r="F221" i="17"/>
  <c r="H221" i="17" s="1"/>
  <c r="J221" i="17" s="1"/>
  <c r="B222" i="17" l="1"/>
  <c r="C222" i="17"/>
  <c r="G221" i="17"/>
  <c r="I221" i="17" s="1"/>
  <c r="A223" i="17"/>
  <c r="F222" i="17"/>
  <c r="H222" i="17" s="1"/>
  <c r="J222" i="17" s="1"/>
  <c r="B223" i="17" l="1"/>
  <c r="C223" i="17"/>
  <c r="G222" i="17"/>
  <c r="I222" i="17" s="1"/>
  <c r="A224" i="17"/>
  <c r="F223" i="17"/>
  <c r="H223" i="17" s="1"/>
  <c r="J223" i="17" s="1"/>
  <c r="B224" i="17" l="1"/>
  <c r="C224" i="17"/>
  <c r="G223" i="17"/>
  <c r="I223" i="17" s="1"/>
  <c r="A225" i="17"/>
  <c r="F224" i="17"/>
  <c r="H224" i="17" s="1"/>
  <c r="J224" i="17" s="1"/>
  <c r="C225" i="17" l="1"/>
  <c r="B225" i="17"/>
  <c r="G224" i="17"/>
  <c r="I224" i="17" s="1"/>
  <c r="A226" i="17"/>
  <c r="F225" i="17"/>
  <c r="H225" i="17" s="1"/>
  <c r="J225" i="17" s="1"/>
  <c r="B226" i="17" l="1"/>
  <c r="C226" i="17"/>
  <c r="G225" i="17"/>
  <c r="I225" i="17" s="1"/>
  <c r="A227" i="17"/>
  <c r="F226" i="17"/>
  <c r="H226" i="17" s="1"/>
  <c r="J226" i="17" s="1"/>
  <c r="B227" i="17" l="1"/>
  <c r="C227" i="17"/>
  <c r="G226" i="17"/>
  <c r="I226" i="17" s="1"/>
  <c r="A228" i="17"/>
  <c r="F227" i="17"/>
  <c r="H227" i="17" s="1"/>
  <c r="J227" i="17" s="1"/>
  <c r="B228" i="17" l="1"/>
  <c r="C228" i="17"/>
  <c r="G227" i="17"/>
  <c r="I227" i="17" s="1"/>
  <c r="A229" i="17"/>
  <c r="F228" i="17"/>
  <c r="H228" i="17" s="1"/>
  <c r="J228" i="17" s="1"/>
  <c r="B229" i="17" l="1"/>
  <c r="C229" i="17"/>
  <c r="G228" i="17"/>
  <c r="I228" i="17" s="1"/>
  <c r="A230" i="17"/>
  <c r="F229" i="17"/>
  <c r="H229" i="17" s="1"/>
  <c r="J229" i="17" s="1"/>
  <c r="B230" i="17" l="1"/>
  <c r="C230" i="17"/>
  <c r="G229" i="17"/>
  <c r="I229" i="17" s="1"/>
  <c r="A231" i="17"/>
  <c r="F230" i="17"/>
  <c r="H230" i="17" s="1"/>
  <c r="J230" i="17" s="1"/>
  <c r="B231" i="17" l="1"/>
  <c r="C231" i="17"/>
  <c r="G230" i="17"/>
  <c r="I230" i="17" s="1"/>
  <c r="A232" i="17"/>
  <c r="F231" i="17"/>
  <c r="H231" i="17" s="1"/>
  <c r="J231" i="17" s="1"/>
  <c r="B232" i="17" l="1"/>
  <c r="C232" i="17"/>
  <c r="G231" i="17"/>
  <c r="I231" i="17" s="1"/>
  <c r="A233" i="17"/>
  <c r="F232" i="17"/>
  <c r="H232" i="17" s="1"/>
  <c r="J232" i="17" s="1"/>
  <c r="C233" i="17" l="1"/>
  <c r="B233" i="17"/>
  <c r="G232" i="17"/>
  <c r="I232" i="17" s="1"/>
  <c r="A234" i="17"/>
  <c r="F233" i="17"/>
  <c r="H233" i="17" s="1"/>
  <c r="J233" i="17" s="1"/>
  <c r="B234" i="17" l="1"/>
  <c r="C234" i="17"/>
  <c r="G233" i="17"/>
  <c r="I233" i="17" s="1"/>
  <c r="A235" i="17"/>
  <c r="F234" i="17"/>
  <c r="H234" i="17" s="1"/>
  <c r="J234" i="17" s="1"/>
  <c r="B235" i="17" l="1"/>
  <c r="C235" i="17"/>
  <c r="G234" i="17"/>
  <c r="I234" i="17" s="1"/>
  <c r="A236" i="17"/>
  <c r="F235" i="17"/>
  <c r="H235" i="17" s="1"/>
  <c r="J235" i="17" s="1"/>
  <c r="B236" i="17" l="1"/>
  <c r="C236" i="17"/>
  <c r="G235" i="17"/>
  <c r="I235" i="17" s="1"/>
  <c r="A237" i="17"/>
  <c r="F236" i="17"/>
  <c r="H236" i="17" s="1"/>
  <c r="J236" i="17" s="1"/>
  <c r="C237" i="17" l="1"/>
  <c r="B237" i="17"/>
  <c r="G236" i="17"/>
  <c r="I236" i="17" s="1"/>
  <c r="A238" i="17"/>
  <c r="F237" i="17"/>
  <c r="H237" i="17" s="1"/>
  <c r="J237" i="17" s="1"/>
  <c r="B238" i="17" l="1"/>
  <c r="C238" i="17"/>
  <c r="G237" i="17"/>
  <c r="I237" i="17" s="1"/>
  <c r="A239" i="17"/>
  <c r="F238" i="17"/>
  <c r="H238" i="17" s="1"/>
  <c r="J238" i="17" s="1"/>
  <c r="B239" i="17" l="1"/>
  <c r="C239" i="17"/>
  <c r="G238" i="17"/>
  <c r="I238" i="17" s="1"/>
  <c r="A240" i="17"/>
  <c r="F239" i="17"/>
  <c r="H239" i="17" s="1"/>
  <c r="J239" i="17" s="1"/>
  <c r="B240" i="17" l="1"/>
  <c r="C240" i="17"/>
  <c r="G239" i="17"/>
  <c r="I239" i="17" s="1"/>
  <c r="A241" i="17"/>
  <c r="F240" i="17"/>
  <c r="H240" i="17" s="1"/>
  <c r="J240" i="17" s="1"/>
  <c r="B241" i="17" l="1"/>
  <c r="C241" i="17"/>
  <c r="G240" i="17"/>
  <c r="I240" i="17" s="1"/>
  <c r="A242" i="17"/>
  <c r="F241" i="17"/>
  <c r="H241" i="17" s="1"/>
  <c r="J241" i="17" s="1"/>
  <c r="B242" i="17" l="1"/>
  <c r="C242" i="17"/>
  <c r="G241" i="17"/>
  <c r="I241" i="17" s="1"/>
  <c r="A243" i="17"/>
  <c r="F242" i="17"/>
  <c r="H242" i="17" s="1"/>
  <c r="J242" i="17" s="1"/>
  <c r="C243" i="17" l="1"/>
  <c r="B243" i="17"/>
  <c r="G242" i="17"/>
  <c r="I242" i="17" s="1"/>
  <c r="A244" i="17"/>
  <c r="F243" i="17"/>
  <c r="H243" i="17" s="1"/>
  <c r="J243" i="17" s="1"/>
  <c r="B244" i="17" l="1"/>
  <c r="C244" i="17"/>
  <c r="G243" i="17"/>
  <c r="I243" i="17" s="1"/>
  <c r="A245" i="17"/>
  <c r="F244" i="17"/>
  <c r="H244" i="17" s="1"/>
  <c r="J244" i="17" s="1"/>
  <c r="B245" i="17" l="1"/>
  <c r="C245" i="17"/>
  <c r="G244" i="17"/>
  <c r="I244" i="17" s="1"/>
  <c r="A246" i="17"/>
  <c r="F245" i="17"/>
  <c r="H245" i="17" s="1"/>
  <c r="J245" i="17" s="1"/>
  <c r="B246" i="17" l="1"/>
  <c r="C246" i="17"/>
  <c r="G245" i="17"/>
  <c r="I245" i="17" s="1"/>
  <c r="A247" i="17"/>
  <c r="F246" i="17"/>
  <c r="H246" i="17" s="1"/>
  <c r="J246" i="17" s="1"/>
  <c r="B247" i="17" l="1"/>
  <c r="C247" i="17"/>
  <c r="G246" i="17"/>
  <c r="I246" i="17" s="1"/>
  <c r="A248" i="17"/>
  <c r="F247" i="17"/>
  <c r="H247" i="17" s="1"/>
  <c r="J247" i="17" s="1"/>
  <c r="B248" i="17" l="1"/>
  <c r="C248" i="17"/>
  <c r="G247" i="17"/>
  <c r="I247" i="17" s="1"/>
  <c r="A249" i="17"/>
  <c r="F248" i="17"/>
  <c r="H248" i="17" s="1"/>
  <c r="J248" i="17" s="1"/>
  <c r="C249" i="17" l="1"/>
  <c r="B249" i="17"/>
  <c r="G248" i="17"/>
  <c r="I248" i="17" s="1"/>
  <c r="A250" i="17"/>
  <c r="F249" i="17"/>
  <c r="H249" i="17" s="1"/>
  <c r="J249" i="17" s="1"/>
  <c r="B250" i="17" l="1"/>
  <c r="C250" i="17"/>
  <c r="G249" i="17"/>
  <c r="I249" i="17" s="1"/>
  <c r="A251" i="17"/>
  <c r="F250" i="17"/>
  <c r="H250" i="17" s="1"/>
  <c r="J250" i="17" s="1"/>
  <c r="B251" i="17" l="1"/>
  <c r="C251" i="17"/>
  <c r="G250" i="17"/>
  <c r="I250" i="17" s="1"/>
  <c r="A252" i="17"/>
  <c r="F251" i="17"/>
  <c r="H251" i="17" s="1"/>
  <c r="J251" i="17" s="1"/>
  <c r="B252" i="17" l="1"/>
  <c r="C252" i="17"/>
  <c r="G251" i="17"/>
  <c r="I251" i="17" s="1"/>
  <c r="A253" i="17"/>
  <c r="F252" i="17"/>
  <c r="H252" i="17" s="1"/>
  <c r="J252" i="17" s="1"/>
  <c r="B253" i="17" l="1"/>
  <c r="C253" i="17"/>
  <c r="G252" i="17"/>
  <c r="I252" i="17" s="1"/>
  <c r="A254" i="17"/>
  <c r="F253" i="17"/>
  <c r="H253" i="17" s="1"/>
  <c r="J253" i="17" s="1"/>
  <c r="B254" i="17" l="1"/>
  <c r="C254" i="17"/>
  <c r="G253" i="17"/>
  <c r="I253" i="17" s="1"/>
  <c r="A255" i="17"/>
  <c r="F254" i="17"/>
  <c r="H254" i="17" s="1"/>
  <c r="J254" i="17" s="1"/>
  <c r="C255" i="17" l="1"/>
  <c r="B255" i="17"/>
  <c r="G254" i="17"/>
  <c r="I254" i="17" s="1"/>
  <c r="A256" i="17"/>
  <c r="F255" i="17"/>
  <c r="H255" i="17" s="1"/>
  <c r="J255" i="17" s="1"/>
  <c r="B256" i="17" l="1"/>
  <c r="C256" i="17"/>
  <c r="G255" i="17"/>
  <c r="I255" i="17" s="1"/>
  <c r="A257" i="17"/>
  <c r="F256" i="17"/>
  <c r="H256" i="17" s="1"/>
  <c r="J256" i="17" s="1"/>
  <c r="B257" i="17" l="1"/>
  <c r="C257" i="17"/>
  <c r="G256" i="17"/>
  <c r="I256" i="17" s="1"/>
  <c r="A258" i="17"/>
  <c r="F257" i="17"/>
  <c r="H257" i="17" s="1"/>
  <c r="J257" i="17" s="1"/>
  <c r="B258" i="17" l="1"/>
  <c r="C258" i="17"/>
  <c r="G257" i="17"/>
  <c r="I257" i="17" s="1"/>
  <c r="A259" i="17"/>
  <c r="F258" i="17"/>
  <c r="H258" i="17" s="1"/>
  <c r="J258" i="17" s="1"/>
  <c r="B259" i="17" l="1"/>
  <c r="C259" i="17"/>
  <c r="G258" i="17"/>
  <c r="I258" i="17" s="1"/>
  <c r="A260" i="17"/>
  <c r="F259" i="17"/>
  <c r="H259" i="17" s="1"/>
  <c r="J259" i="17" s="1"/>
  <c r="B260" i="17" l="1"/>
  <c r="C260" i="17"/>
  <c r="G259" i="17"/>
  <c r="I259" i="17" s="1"/>
  <c r="A261" i="17"/>
  <c r="F260" i="17"/>
  <c r="H260" i="17" s="1"/>
  <c r="J260" i="17" s="1"/>
  <c r="B261" i="17" l="1"/>
  <c r="C261" i="17"/>
  <c r="G260" i="17"/>
  <c r="I260" i="17" s="1"/>
  <c r="A262" i="17"/>
  <c r="F261" i="17"/>
  <c r="H261" i="17" s="1"/>
  <c r="J261" i="17" s="1"/>
  <c r="B262" i="17" l="1"/>
  <c r="C262" i="17"/>
  <c r="G261" i="17"/>
  <c r="I261" i="17" s="1"/>
  <c r="A263" i="17"/>
  <c r="F262" i="17"/>
  <c r="H262" i="17" s="1"/>
  <c r="J262" i="17" s="1"/>
  <c r="C263" i="17" l="1"/>
  <c r="B263" i="17"/>
  <c r="G262" i="17"/>
  <c r="I262" i="17" s="1"/>
  <c r="A264" i="17"/>
  <c r="F263" i="17"/>
  <c r="H263" i="17" s="1"/>
  <c r="J263" i="17" s="1"/>
  <c r="B264" i="17" l="1"/>
  <c r="C264" i="17"/>
  <c r="G263" i="17"/>
  <c r="I263" i="17" s="1"/>
  <c r="A265" i="17"/>
  <c r="F264" i="17"/>
  <c r="H264" i="17" s="1"/>
  <c r="J264" i="17" s="1"/>
  <c r="B265" i="17" l="1"/>
  <c r="C265" i="17"/>
  <c r="G264" i="17"/>
  <c r="I264" i="17" s="1"/>
  <c r="A266" i="17"/>
  <c r="F265" i="17"/>
  <c r="H265" i="17" s="1"/>
  <c r="J265" i="17" s="1"/>
  <c r="B266" i="17" l="1"/>
  <c r="C266" i="17"/>
  <c r="G265" i="17"/>
  <c r="I265" i="17" s="1"/>
  <c r="A267" i="17"/>
  <c r="F266" i="17"/>
  <c r="G266" i="17" s="1"/>
  <c r="I266" i="17" s="1"/>
  <c r="B267" i="17" l="1"/>
  <c r="C267" i="17"/>
  <c r="H266" i="17"/>
  <c r="J266" i="17" s="1"/>
  <c r="A268" i="17"/>
  <c r="F267" i="17"/>
  <c r="H267" i="17" s="1"/>
  <c r="J267" i="17" s="1"/>
  <c r="B268" i="17" l="1"/>
  <c r="C268" i="17"/>
  <c r="G267" i="17"/>
  <c r="I267" i="17" s="1"/>
  <c r="A269" i="17"/>
  <c r="F268" i="17"/>
  <c r="H268" i="17" s="1"/>
  <c r="J268" i="17" s="1"/>
  <c r="C269" i="17" l="1"/>
  <c r="B269" i="17"/>
  <c r="G268" i="17"/>
  <c r="I268" i="17" s="1"/>
  <c r="A270" i="17"/>
  <c r="F269" i="17"/>
  <c r="H269" i="17" s="1"/>
  <c r="J269" i="17" s="1"/>
  <c r="B270" i="17" l="1"/>
  <c r="C270" i="17"/>
  <c r="G269" i="17"/>
  <c r="I269" i="17" s="1"/>
  <c r="A271" i="17"/>
  <c r="F270" i="17"/>
  <c r="H270" i="17" s="1"/>
  <c r="J270" i="17" s="1"/>
  <c r="B271" i="17" l="1"/>
  <c r="C271" i="17"/>
  <c r="G270" i="17"/>
  <c r="I270" i="17" s="1"/>
  <c r="A272" i="17"/>
  <c r="F271" i="17"/>
  <c r="H271" i="17" s="1"/>
  <c r="J271" i="17" s="1"/>
  <c r="B272" i="17" l="1"/>
  <c r="C272" i="17"/>
  <c r="G271" i="17"/>
  <c r="I271" i="17" s="1"/>
  <c r="A273" i="17"/>
  <c r="F272" i="17"/>
  <c r="H272" i="17" s="1"/>
  <c r="J272" i="17" s="1"/>
  <c r="B273" i="17" l="1"/>
  <c r="C273" i="17"/>
  <c r="G272" i="17"/>
  <c r="I272" i="17" s="1"/>
  <c r="A274" i="17"/>
  <c r="F273" i="17"/>
  <c r="H273" i="17" s="1"/>
  <c r="J273" i="17" s="1"/>
  <c r="B274" i="17" l="1"/>
  <c r="C274" i="17"/>
  <c r="G273" i="17"/>
  <c r="I273" i="17" s="1"/>
  <c r="A275" i="17"/>
  <c r="F274" i="17"/>
  <c r="H274" i="17" s="1"/>
  <c r="J274" i="17" s="1"/>
  <c r="B275" i="17" l="1"/>
  <c r="C275" i="17"/>
  <c r="G274" i="17"/>
  <c r="I274" i="17" s="1"/>
  <c r="A276" i="17"/>
  <c r="F275" i="17"/>
  <c r="H275" i="17" s="1"/>
  <c r="J275" i="17" s="1"/>
  <c r="B276" i="17" l="1"/>
  <c r="C276" i="17"/>
  <c r="G275" i="17"/>
  <c r="I275" i="17" s="1"/>
  <c r="A277" i="17"/>
  <c r="F276" i="17"/>
  <c r="H276" i="17" s="1"/>
  <c r="J276" i="17" s="1"/>
  <c r="C277" i="17" l="1"/>
  <c r="B277" i="17"/>
  <c r="G276" i="17"/>
  <c r="I276" i="17" s="1"/>
  <c r="A278" i="17"/>
  <c r="F277" i="17"/>
  <c r="H277" i="17" s="1"/>
  <c r="J277" i="17" s="1"/>
  <c r="B278" i="17" l="1"/>
  <c r="C278" i="17"/>
  <c r="G277" i="17"/>
  <c r="I277" i="17" s="1"/>
  <c r="A279" i="17"/>
  <c r="F278" i="17"/>
  <c r="H278" i="17" s="1"/>
  <c r="J278" i="17" s="1"/>
  <c r="B279" i="17" l="1"/>
  <c r="C279" i="17"/>
  <c r="G278" i="17"/>
  <c r="I278" i="17" s="1"/>
  <c r="A280" i="17"/>
  <c r="F279" i="17"/>
  <c r="H279" i="17" s="1"/>
  <c r="J279" i="17" s="1"/>
  <c r="B280" i="17" l="1"/>
  <c r="C280" i="17"/>
  <c r="G279" i="17"/>
  <c r="I279" i="17" s="1"/>
  <c r="A281" i="17"/>
  <c r="F280" i="17"/>
  <c r="H280" i="17" s="1"/>
  <c r="J280" i="17" s="1"/>
  <c r="B281" i="17" l="1"/>
  <c r="C281" i="17"/>
  <c r="G280" i="17"/>
  <c r="I280" i="17" s="1"/>
  <c r="A282" i="17"/>
  <c r="F281" i="17"/>
  <c r="H281" i="17" s="1"/>
  <c r="J281" i="17" s="1"/>
  <c r="B282" i="17" l="1"/>
  <c r="C282" i="17"/>
  <c r="G281" i="17"/>
  <c r="I281" i="17" s="1"/>
  <c r="A283" i="17"/>
  <c r="F282" i="17"/>
  <c r="H282" i="17" s="1"/>
  <c r="J282" i="17" s="1"/>
  <c r="C283" i="17" l="1"/>
  <c r="B283" i="17"/>
  <c r="G282" i="17"/>
  <c r="I282" i="17" s="1"/>
  <c r="A284" i="17"/>
  <c r="F283" i="17"/>
  <c r="H283" i="17" s="1"/>
  <c r="J283" i="17" s="1"/>
  <c r="B284" i="17" l="1"/>
  <c r="C284" i="17"/>
  <c r="G283" i="17"/>
  <c r="I283" i="17" s="1"/>
  <c r="A285" i="17"/>
  <c r="F284" i="17"/>
  <c r="H284" i="17" s="1"/>
  <c r="J284" i="17" s="1"/>
  <c r="B285" i="17" l="1"/>
  <c r="C285" i="17"/>
  <c r="G284" i="17"/>
  <c r="I284" i="17" s="1"/>
  <c r="A286" i="17"/>
  <c r="F285" i="17"/>
  <c r="H285" i="17" s="1"/>
  <c r="J285" i="17" s="1"/>
  <c r="B286" i="17" l="1"/>
  <c r="C286" i="17"/>
  <c r="G285" i="17"/>
  <c r="I285" i="17" s="1"/>
  <c r="A287" i="17"/>
  <c r="F286" i="17"/>
  <c r="H286" i="17" s="1"/>
  <c r="J286" i="17" s="1"/>
  <c r="B287" i="17" l="1"/>
  <c r="C287" i="17"/>
  <c r="G286" i="17"/>
  <c r="I286" i="17" s="1"/>
  <c r="A288" i="17"/>
  <c r="F287" i="17"/>
  <c r="H287" i="17" s="1"/>
  <c r="J287" i="17" s="1"/>
  <c r="B288" i="17" l="1"/>
  <c r="C288" i="17"/>
  <c r="G287" i="17"/>
  <c r="I287" i="17" s="1"/>
  <c r="A289" i="17"/>
  <c r="F288" i="17"/>
  <c r="H288" i="17" s="1"/>
  <c r="J288" i="17" s="1"/>
  <c r="C289" i="17" l="1"/>
  <c r="B289" i="17"/>
  <c r="G288" i="17"/>
  <c r="I288" i="17" s="1"/>
  <c r="A290" i="17"/>
  <c r="F289" i="17"/>
  <c r="H289" i="17" s="1"/>
  <c r="J289" i="17" s="1"/>
  <c r="B290" i="17" l="1"/>
  <c r="C290" i="17"/>
  <c r="G289" i="17"/>
  <c r="I289" i="17" s="1"/>
  <c r="A291" i="17"/>
  <c r="F290" i="17"/>
  <c r="H290" i="17" s="1"/>
  <c r="J290" i="17" s="1"/>
  <c r="B291" i="17" l="1"/>
  <c r="C291" i="17"/>
  <c r="G290" i="17"/>
  <c r="I290" i="17" s="1"/>
  <c r="A292" i="17"/>
  <c r="F291" i="17"/>
  <c r="H291" i="17" s="1"/>
  <c r="J291" i="17" s="1"/>
  <c r="B292" i="17" l="1"/>
  <c r="C292" i="17"/>
  <c r="G291" i="17"/>
  <c r="I291" i="17" s="1"/>
  <c r="A293" i="17"/>
  <c r="F292" i="17"/>
  <c r="H292" i="17" s="1"/>
  <c r="J292" i="17" s="1"/>
  <c r="B293" i="17" l="1"/>
  <c r="C293" i="17"/>
  <c r="G292" i="17"/>
  <c r="I292" i="17" s="1"/>
  <c r="A294" i="17"/>
  <c r="F293" i="17"/>
  <c r="H293" i="17" s="1"/>
  <c r="J293" i="17" s="1"/>
  <c r="B294" i="17" l="1"/>
  <c r="C294" i="17"/>
  <c r="G293" i="17"/>
  <c r="I293" i="17" s="1"/>
  <c r="F294" i="17"/>
  <c r="H294" i="17" s="1"/>
  <c r="J294" i="17" s="1"/>
  <c r="A295" i="17"/>
  <c r="C295" i="17" l="1"/>
  <c r="B295" i="17"/>
  <c r="G294" i="17"/>
  <c r="I294" i="17" s="1"/>
  <c r="F295" i="17"/>
  <c r="G295" i="17" s="1"/>
  <c r="I295" i="17" s="1"/>
  <c r="A296" i="17"/>
  <c r="B296" i="17" l="1"/>
  <c r="C296" i="17"/>
  <c r="H295" i="17"/>
  <c r="J295" i="17" s="1"/>
  <c r="F296" i="17"/>
  <c r="H296" i="17" s="1"/>
  <c r="J296" i="17" s="1"/>
  <c r="A297" i="17"/>
  <c r="B297" i="17" l="1"/>
  <c r="C297" i="17"/>
  <c r="G296" i="17"/>
  <c r="I296" i="17" s="1"/>
  <c r="F297" i="17"/>
  <c r="G297" i="17" s="1"/>
  <c r="I297" i="17" s="1"/>
  <c r="A298" i="17"/>
  <c r="B298" i="17" l="1"/>
  <c r="C298" i="17"/>
  <c r="H297" i="17"/>
  <c r="J297" i="17" s="1"/>
  <c r="F298" i="17"/>
  <c r="H298" i="17" s="1"/>
  <c r="J298" i="17" s="1"/>
  <c r="A299" i="17"/>
  <c r="B299" i="17" l="1"/>
  <c r="C299" i="17"/>
  <c r="G298" i="17"/>
  <c r="I298" i="17" s="1"/>
  <c r="F299" i="17"/>
  <c r="G299" i="17" s="1"/>
  <c r="I299" i="17" s="1"/>
  <c r="A300" i="17"/>
  <c r="B300" i="17" l="1"/>
  <c r="C300" i="17"/>
  <c r="H299" i="17"/>
  <c r="J299" i="17" s="1"/>
  <c r="F300" i="17"/>
  <c r="H300" i="17" s="1"/>
  <c r="J300" i="17" s="1"/>
  <c r="A301" i="17"/>
  <c r="C301" i="17" l="1"/>
  <c r="B301" i="17"/>
  <c r="G300" i="17"/>
  <c r="I300" i="17" s="1"/>
  <c r="F301" i="17"/>
  <c r="G301" i="17" s="1"/>
  <c r="I301" i="17" s="1"/>
  <c r="A302" i="17"/>
  <c r="B302" i="17" l="1"/>
  <c r="C302" i="17"/>
  <c r="H301" i="17"/>
  <c r="J301" i="17" s="1"/>
  <c r="F302" i="17"/>
  <c r="H302" i="17" s="1"/>
  <c r="J302" i="17" s="1"/>
  <c r="A303" i="17"/>
  <c r="B303" i="17" l="1"/>
  <c r="C303" i="17"/>
  <c r="G302" i="17"/>
  <c r="I302" i="17" s="1"/>
  <c r="F303" i="17"/>
  <c r="G303" i="17" s="1"/>
  <c r="I303" i="17" s="1"/>
  <c r="A304" i="17"/>
  <c r="B304" i="17" l="1"/>
  <c r="C304" i="17"/>
  <c r="H303" i="17"/>
  <c r="J303" i="17" s="1"/>
  <c r="F304" i="17"/>
  <c r="H304" i="17" s="1"/>
  <c r="J304" i="17" s="1"/>
  <c r="A305" i="17"/>
  <c r="B305" i="17" l="1"/>
  <c r="C305" i="17"/>
  <c r="G304" i="17"/>
  <c r="I304" i="17" s="1"/>
  <c r="F305" i="17"/>
  <c r="G305" i="17" s="1"/>
  <c r="I305" i="17" s="1"/>
  <c r="A306" i="17"/>
  <c r="B306" i="17" l="1"/>
  <c r="C306" i="17"/>
  <c r="H305" i="17"/>
  <c r="J305" i="17" s="1"/>
  <c r="F306" i="17"/>
  <c r="H306" i="17" s="1"/>
  <c r="J306" i="17" s="1"/>
  <c r="A307" i="17"/>
  <c r="C307" i="17" l="1"/>
  <c r="B307" i="17"/>
  <c r="G306" i="17"/>
  <c r="I306" i="17" s="1"/>
  <c r="F307" i="17"/>
  <c r="G307" i="17" s="1"/>
  <c r="I307" i="17" s="1"/>
  <c r="A308" i="17"/>
  <c r="B308" i="17" l="1"/>
  <c r="C308" i="17"/>
  <c r="H307" i="17"/>
  <c r="J307" i="17" s="1"/>
  <c r="F308" i="17"/>
  <c r="H308" i="17" s="1"/>
  <c r="J308" i="17" s="1"/>
  <c r="A309" i="17"/>
  <c r="B309" i="17" l="1"/>
  <c r="C309" i="17"/>
  <c r="G308" i="17"/>
  <c r="I308" i="17" s="1"/>
  <c r="F309" i="17"/>
  <c r="G309" i="17" s="1"/>
  <c r="I309" i="17" s="1"/>
  <c r="A310" i="17"/>
  <c r="B310" i="17" l="1"/>
  <c r="C310" i="17"/>
  <c r="H309" i="17"/>
  <c r="J309" i="17" s="1"/>
  <c r="F310" i="17"/>
  <c r="H310" i="17" s="1"/>
  <c r="J310" i="17" s="1"/>
  <c r="A311" i="17"/>
  <c r="B311" i="17" l="1"/>
  <c r="C311" i="17"/>
  <c r="G310" i="17"/>
  <c r="I310" i="17" s="1"/>
  <c r="F311" i="17"/>
  <c r="G311" i="17" s="1"/>
  <c r="I311" i="17" s="1"/>
  <c r="A312" i="17"/>
  <c r="B312" i="17" l="1"/>
  <c r="C312" i="17"/>
  <c r="H311" i="17"/>
  <c r="J311" i="17" s="1"/>
  <c r="F312" i="17"/>
  <c r="H312" i="17" s="1"/>
  <c r="J312" i="17" s="1"/>
  <c r="A313" i="17"/>
  <c r="C313" i="17" l="1"/>
  <c r="B313" i="17"/>
  <c r="G312" i="17"/>
  <c r="I312" i="17" s="1"/>
  <c r="F313" i="17"/>
  <c r="G313" i="17" s="1"/>
  <c r="I313" i="17" s="1"/>
  <c r="A314" i="17"/>
  <c r="B314" i="17" l="1"/>
  <c r="C314" i="17"/>
  <c r="H313" i="17"/>
  <c r="J313" i="17" s="1"/>
  <c r="F314" i="17"/>
  <c r="H314" i="17" s="1"/>
  <c r="J314" i="17" s="1"/>
  <c r="A315" i="17"/>
  <c r="B315" i="17" l="1"/>
  <c r="C315" i="17"/>
  <c r="G314" i="17"/>
  <c r="I314" i="17" s="1"/>
  <c r="F315" i="17"/>
  <c r="G315" i="17" s="1"/>
  <c r="I315" i="17" s="1"/>
  <c r="A316" i="17"/>
  <c r="B316" i="17" l="1"/>
  <c r="C316" i="17"/>
  <c r="H315" i="17"/>
  <c r="J315" i="17" s="1"/>
  <c r="F316" i="17"/>
  <c r="H316" i="17" s="1"/>
  <c r="J316" i="17" s="1"/>
  <c r="A317" i="17"/>
  <c r="B317" i="17" l="1"/>
  <c r="C317" i="17"/>
  <c r="G316" i="17"/>
  <c r="I316" i="17" s="1"/>
  <c r="F317" i="17"/>
  <c r="G317" i="17" s="1"/>
  <c r="I317" i="17" s="1"/>
  <c r="A318" i="17"/>
  <c r="B318" i="17" l="1"/>
  <c r="C318" i="17"/>
  <c r="H317" i="17"/>
  <c r="J317" i="17" s="1"/>
  <c r="F318" i="17"/>
  <c r="H318" i="17" s="1"/>
  <c r="J318" i="17" s="1"/>
  <c r="A319" i="17"/>
  <c r="C319" i="17" l="1"/>
  <c r="B319" i="17"/>
  <c r="G318" i="17"/>
  <c r="I318" i="17" s="1"/>
  <c r="F319" i="17"/>
  <c r="G319" i="17" s="1"/>
  <c r="I319" i="17" s="1"/>
  <c r="A320" i="17"/>
  <c r="B320" i="17" l="1"/>
  <c r="C320" i="17"/>
  <c r="H319" i="17"/>
  <c r="J319" i="17" s="1"/>
  <c r="F320" i="17"/>
  <c r="H320" i="17" s="1"/>
  <c r="J320" i="17" s="1"/>
  <c r="A321" i="17"/>
  <c r="B321" i="17" l="1"/>
  <c r="C321" i="17"/>
  <c r="G320" i="17"/>
  <c r="I320" i="17" s="1"/>
  <c r="F321" i="17"/>
  <c r="G321" i="17" s="1"/>
  <c r="I321" i="17" s="1"/>
  <c r="A322" i="17"/>
  <c r="B322" i="17" l="1"/>
  <c r="C322" i="17"/>
  <c r="H321" i="17"/>
  <c r="J321" i="17" s="1"/>
  <c r="F322" i="17"/>
  <c r="H322" i="17" s="1"/>
  <c r="J322" i="17" s="1"/>
  <c r="A323" i="17"/>
  <c r="B323" i="17" l="1"/>
  <c r="C323" i="17"/>
  <c r="G322" i="17"/>
  <c r="I322" i="17" s="1"/>
  <c r="A324" i="17"/>
  <c r="F323" i="17"/>
  <c r="G323" i="17" s="1"/>
  <c r="I323" i="17" s="1"/>
  <c r="B324" i="17" l="1"/>
  <c r="C324" i="17"/>
  <c r="H323" i="17"/>
  <c r="J323" i="17" s="1"/>
  <c r="A325" i="17"/>
  <c r="F324" i="17"/>
  <c r="G324" i="17" s="1"/>
  <c r="I324" i="17" s="1"/>
  <c r="C325" i="17" l="1"/>
  <c r="B325" i="17"/>
  <c r="H324" i="17"/>
  <c r="J324" i="17" s="1"/>
  <c r="A326" i="17"/>
  <c r="F325" i="17"/>
  <c r="G325" i="17" s="1"/>
  <c r="I325" i="17" s="1"/>
  <c r="B326" i="17" l="1"/>
  <c r="C326" i="17"/>
  <c r="H325" i="17"/>
  <c r="J325" i="17" s="1"/>
  <c r="A327" i="17"/>
  <c r="F326" i="17"/>
  <c r="G326" i="17" s="1"/>
  <c r="I326" i="17" s="1"/>
  <c r="B327" i="17" l="1"/>
  <c r="C327" i="17"/>
  <c r="H326" i="17"/>
  <c r="J326" i="17" s="1"/>
  <c r="A328" i="17"/>
  <c r="F327" i="17"/>
  <c r="G327" i="17" s="1"/>
  <c r="I327" i="17" s="1"/>
  <c r="B328" i="17" l="1"/>
  <c r="C328" i="17"/>
  <c r="H327" i="17"/>
  <c r="J327" i="17" s="1"/>
  <c r="A329" i="17"/>
  <c r="F328" i="17"/>
  <c r="G328" i="17" s="1"/>
  <c r="I328" i="17" s="1"/>
  <c r="B329" i="17" l="1"/>
  <c r="C329" i="17"/>
  <c r="H328" i="17"/>
  <c r="J328" i="17" s="1"/>
  <c r="A330" i="17"/>
  <c r="F329" i="17"/>
  <c r="G329" i="17" s="1"/>
  <c r="I329" i="17" s="1"/>
  <c r="B330" i="17" l="1"/>
  <c r="C330" i="17"/>
  <c r="H329" i="17"/>
  <c r="J329" i="17" s="1"/>
  <c r="A331" i="17"/>
  <c r="F330" i="17"/>
  <c r="G330" i="17" s="1"/>
  <c r="I330" i="17" s="1"/>
  <c r="B331" i="17" l="1"/>
  <c r="C331" i="17"/>
  <c r="H330" i="17"/>
  <c r="J330" i="17" s="1"/>
  <c r="A332" i="17"/>
  <c r="F331" i="17"/>
  <c r="G331" i="17" s="1"/>
  <c r="I331" i="17" s="1"/>
  <c r="B332" i="17" l="1"/>
  <c r="C332" i="17"/>
  <c r="H331" i="17"/>
  <c r="J331" i="17" s="1"/>
  <c r="A333" i="17"/>
  <c r="F332" i="17"/>
  <c r="G332" i="17" s="1"/>
  <c r="I332" i="17" s="1"/>
  <c r="B333" i="17" l="1"/>
  <c r="C333" i="17"/>
  <c r="H332" i="17"/>
  <c r="J332" i="17" s="1"/>
  <c r="A334" i="17"/>
  <c r="F333" i="17"/>
  <c r="G333" i="17" s="1"/>
  <c r="I333" i="17" s="1"/>
  <c r="B334" i="17" l="1"/>
  <c r="C334" i="17"/>
  <c r="H333" i="17"/>
  <c r="J333" i="17" s="1"/>
  <c r="A335" i="17"/>
  <c r="F334" i="17"/>
  <c r="G334" i="17" s="1"/>
  <c r="I334" i="17" s="1"/>
  <c r="B335" i="17" l="1"/>
  <c r="C335" i="17"/>
  <c r="H334" i="17"/>
  <c r="J334" i="17" s="1"/>
  <c r="A336" i="17"/>
  <c r="F335" i="17"/>
  <c r="G335" i="17" s="1"/>
  <c r="I335" i="17" s="1"/>
  <c r="B336" i="17" l="1"/>
  <c r="C336" i="17"/>
  <c r="H335" i="17"/>
  <c r="J335" i="17" s="1"/>
  <c r="A337" i="17"/>
  <c r="F336" i="17"/>
  <c r="G336" i="17" s="1"/>
  <c r="I336" i="17" s="1"/>
  <c r="B337" i="17" l="1"/>
  <c r="C337" i="17"/>
  <c r="H336" i="17"/>
  <c r="J336" i="17" s="1"/>
  <c r="A338" i="17"/>
  <c r="F337" i="17"/>
  <c r="G337" i="17" s="1"/>
  <c r="I337" i="17" s="1"/>
  <c r="B338" i="17" l="1"/>
  <c r="C338" i="17"/>
  <c r="H337" i="17"/>
  <c r="J337" i="17" s="1"/>
  <c r="A339" i="17"/>
  <c r="F338" i="17"/>
  <c r="G338" i="17" s="1"/>
  <c r="I338" i="17" s="1"/>
  <c r="B339" i="17" l="1"/>
  <c r="C339" i="17"/>
  <c r="H338" i="17"/>
  <c r="J338" i="17" s="1"/>
  <c r="A340" i="17"/>
  <c r="F339" i="17"/>
  <c r="G339" i="17" s="1"/>
  <c r="I339" i="17" s="1"/>
  <c r="B340" i="17" l="1"/>
  <c r="C340" i="17"/>
  <c r="H339" i="17"/>
  <c r="J339" i="17" s="1"/>
  <c r="A341" i="17"/>
  <c r="F340" i="17"/>
  <c r="G340" i="17" s="1"/>
  <c r="I340" i="17" s="1"/>
  <c r="C341" i="17" l="1"/>
  <c r="B341" i="17"/>
  <c r="H340" i="17"/>
  <c r="J340" i="17" s="1"/>
  <c r="A342" i="17"/>
  <c r="F341" i="17"/>
  <c r="G341" i="17" s="1"/>
  <c r="I341" i="17" s="1"/>
  <c r="B342" i="17" l="1"/>
  <c r="C342" i="17"/>
  <c r="H341" i="17"/>
  <c r="J341" i="17" s="1"/>
  <c r="A343" i="17"/>
  <c r="F342" i="17"/>
  <c r="G342" i="17" s="1"/>
  <c r="I342" i="17" s="1"/>
  <c r="B343" i="17" l="1"/>
  <c r="C343" i="17"/>
  <c r="H342" i="17"/>
  <c r="J342" i="17" s="1"/>
  <c r="A344" i="17"/>
  <c r="F343" i="17"/>
  <c r="G343" i="17" s="1"/>
  <c r="I343" i="17" s="1"/>
  <c r="B344" i="17" l="1"/>
  <c r="C344" i="17"/>
  <c r="H343" i="17"/>
  <c r="J343" i="17" s="1"/>
  <c r="A345" i="17"/>
  <c r="F344" i="17"/>
  <c r="G344" i="17" s="1"/>
  <c r="I344" i="17" s="1"/>
  <c r="B345" i="17" l="1"/>
  <c r="C345" i="17"/>
  <c r="H344" i="17"/>
  <c r="J344" i="17" s="1"/>
  <c r="A346" i="17"/>
  <c r="F345" i="17"/>
  <c r="G345" i="17" s="1"/>
  <c r="I345" i="17" s="1"/>
  <c r="B346" i="17" l="1"/>
  <c r="C346" i="17"/>
  <c r="H345" i="17"/>
  <c r="J345" i="17" s="1"/>
  <c r="A347" i="17"/>
  <c r="F346" i="17"/>
  <c r="G346" i="17" s="1"/>
  <c r="I346" i="17" s="1"/>
  <c r="B347" i="17" l="1"/>
  <c r="C347" i="17"/>
  <c r="H346" i="17"/>
  <c r="J346" i="17" s="1"/>
  <c r="A348" i="17"/>
  <c r="F347" i="17"/>
  <c r="G347" i="17" s="1"/>
  <c r="I347" i="17" s="1"/>
  <c r="B348" i="17" l="1"/>
  <c r="C348" i="17"/>
  <c r="H347" i="17"/>
  <c r="J347" i="17" s="1"/>
  <c r="A349" i="17"/>
  <c r="F348" i="17"/>
  <c r="G348" i="17" s="1"/>
  <c r="I348" i="17" s="1"/>
  <c r="B349" i="17" l="1"/>
  <c r="C349" i="17"/>
  <c r="H348" i="17"/>
  <c r="J348" i="17" s="1"/>
  <c r="A350" i="17"/>
  <c r="F349" i="17"/>
  <c r="G349" i="17" s="1"/>
  <c r="I349" i="17" s="1"/>
  <c r="B350" i="17" l="1"/>
  <c r="C350" i="17"/>
  <c r="H349" i="17"/>
  <c r="J349" i="17" s="1"/>
  <c r="A351" i="17"/>
  <c r="F350" i="17"/>
  <c r="G350" i="17" s="1"/>
  <c r="I350" i="17" s="1"/>
  <c r="B351" i="17" l="1"/>
  <c r="C351" i="17"/>
  <c r="H350" i="17"/>
  <c r="J350" i="17" s="1"/>
  <c r="A352" i="17"/>
  <c r="F351" i="17"/>
  <c r="G351" i="17" s="1"/>
  <c r="I351" i="17" s="1"/>
  <c r="B352" i="17" l="1"/>
  <c r="C352" i="17"/>
  <c r="H351" i="17"/>
  <c r="J351" i="17" s="1"/>
  <c r="F352" i="17"/>
  <c r="G352" i="17" s="1"/>
  <c r="I352" i="17" s="1"/>
  <c r="A353" i="17"/>
  <c r="B353" i="17" l="1"/>
  <c r="C353" i="17"/>
  <c r="H352" i="17"/>
  <c r="J352" i="17" s="1"/>
  <c r="A354" i="17"/>
  <c r="F353" i="17"/>
  <c r="H353" i="17" s="1"/>
  <c r="J353" i="17" s="1"/>
  <c r="B354" i="17" l="1"/>
  <c r="C354" i="17"/>
  <c r="G353" i="17"/>
  <c r="I353" i="17" s="1"/>
  <c r="A355" i="17"/>
  <c r="F354" i="17"/>
  <c r="H354" i="17" s="1"/>
  <c r="J354" i="17" s="1"/>
  <c r="B355" i="17" l="1"/>
  <c r="C355" i="17"/>
  <c r="G354" i="17"/>
  <c r="I354" i="17" s="1"/>
  <c r="A356" i="17"/>
  <c r="F355" i="17"/>
  <c r="H355" i="17" s="1"/>
  <c r="J355" i="17" s="1"/>
  <c r="B356" i="17" l="1"/>
  <c r="C356" i="17"/>
  <c r="G355" i="17"/>
  <c r="I355" i="17" s="1"/>
  <c r="A357" i="17"/>
  <c r="F356" i="17"/>
  <c r="H356" i="17" s="1"/>
  <c r="J356" i="17" s="1"/>
  <c r="B357" i="17" l="1"/>
  <c r="C357" i="17"/>
  <c r="G356" i="17"/>
  <c r="I356" i="17" s="1"/>
  <c r="A358" i="17"/>
  <c r="F357" i="17"/>
  <c r="H357" i="17" s="1"/>
  <c r="J357" i="17" s="1"/>
  <c r="B358" i="17" l="1"/>
  <c r="C358" i="17"/>
  <c r="G357" i="17"/>
  <c r="I357" i="17" s="1"/>
  <c r="A359" i="17"/>
  <c r="F358" i="17"/>
  <c r="H358" i="17" s="1"/>
  <c r="J358" i="17" s="1"/>
  <c r="B359" i="17" l="1"/>
  <c r="C359" i="17"/>
  <c r="G358" i="17"/>
  <c r="I358" i="17" s="1"/>
  <c r="A360" i="17"/>
  <c r="F359" i="17"/>
  <c r="H359" i="17" s="1"/>
  <c r="J359" i="17" s="1"/>
  <c r="B360" i="17" l="1"/>
  <c r="C360" i="17"/>
  <c r="G359" i="17"/>
  <c r="I359" i="17" s="1"/>
  <c r="A361" i="17"/>
  <c r="F360" i="17"/>
  <c r="H360" i="17" s="1"/>
  <c r="J360" i="17" s="1"/>
  <c r="B361" i="17" l="1"/>
  <c r="C361" i="17"/>
  <c r="G360" i="17"/>
  <c r="I360" i="17" s="1"/>
  <c r="A362" i="17"/>
  <c r="F361" i="17"/>
  <c r="H361" i="17" s="1"/>
  <c r="J361" i="17" s="1"/>
  <c r="B362" i="17" l="1"/>
  <c r="C362" i="17"/>
  <c r="G361" i="17"/>
  <c r="I361" i="17" s="1"/>
  <c r="A363" i="17"/>
  <c r="F362" i="17"/>
  <c r="H362" i="17" s="1"/>
  <c r="J362" i="17" s="1"/>
  <c r="B363" i="17" l="1"/>
  <c r="C363" i="17"/>
  <c r="G362" i="17"/>
  <c r="I362" i="17" s="1"/>
  <c r="A364" i="17"/>
  <c r="A365" i="17" s="1"/>
  <c r="F363" i="17"/>
  <c r="H363" i="17" s="1"/>
  <c r="J363" i="17" s="1"/>
  <c r="B365" i="17" l="1"/>
  <c r="C365" i="17"/>
  <c r="B364" i="17"/>
  <c r="C364" i="17"/>
  <c r="G363" i="17"/>
  <c r="I363" i="17" s="1"/>
  <c r="F364" i="17"/>
  <c r="H364" i="17" s="1"/>
  <c r="J364" i="17" s="1"/>
  <c r="G364" i="17" l="1"/>
  <c r="I364" i="17" s="1"/>
  <c r="A366" i="17"/>
  <c r="F365" i="17"/>
  <c r="H365" i="17" s="1"/>
  <c r="J365" i="17" s="1"/>
  <c r="B366" i="17" l="1"/>
  <c r="C366" i="17"/>
  <c r="G365" i="17"/>
  <c r="I365" i="17" s="1"/>
  <c r="A367" i="17"/>
  <c r="F366" i="17"/>
  <c r="H366" i="17" s="1"/>
  <c r="J366" i="17" s="1"/>
  <c r="B367" i="17" l="1"/>
  <c r="C367" i="17"/>
  <c r="G366" i="17"/>
  <c r="I366" i="17" s="1"/>
  <c r="A368" i="17"/>
  <c r="F367" i="17"/>
  <c r="G367" i="17" s="1"/>
  <c r="I367" i="17" s="1"/>
  <c r="B368" i="17" l="1"/>
  <c r="C368" i="17"/>
  <c r="H367" i="17"/>
  <c r="J367" i="17" s="1"/>
  <c r="A369" i="17"/>
  <c r="F368" i="17"/>
  <c r="G368" i="17" s="1"/>
  <c r="I368" i="17" s="1"/>
  <c r="B369" i="17" l="1"/>
  <c r="C369" i="17"/>
  <c r="H368" i="17"/>
  <c r="J368" i="17" s="1"/>
  <c r="A370" i="17"/>
  <c r="F369" i="17"/>
  <c r="G369" i="17" s="1"/>
  <c r="I369" i="17" s="1"/>
  <c r="B370" i="17" l="1"/>
  <c r="C370" i="17"/>
  <c r="H369" i="17"/>
  <c r="J369" i="17" s="1"/>
  <c r="A371" i="17"/>
  <c r="F370" i="17"/>
  <c r="G370" i="17" s="1"/>
  <c r="I370" i="17" s="1"/>
  <c r="B371" i="17" l="1"/>
  <c r="C371" i="17"/>
  <c r="H370" i="17"/>
  <c r="J370" i="17" s="1"/>
  <c r="A372" i="17"/>
  <c r="F371" i="17"/>
  <c r="G371" i="17" s="1"/>
  <c r="I371" i="17" s="1"/>
  <c r="B372" i="17" l="1"/>
  <c r="C372" i="17"/>
  <c r="H371" i="17"/>
  <c r="J371" i="17" s="1"/>
  <c r="A373" i="17"/>
  <c r="F372" i="17"/>
  <c r="G372" i="17" s="1"/>
  <c r="I372" i="17" s="1"/>
  <c r="B373" i="17" l="1"/>
  <c r="C373" i="17"/>
  <c r="H372" i="17"/>
  <c r="J372" i="17" s="1"/>
  <c r="A374" i="17"/>
  <c r="F373" i="17"/>
  <c r="G373" i="17" s="1"/>
  <c r="I373" i="17" s="1"/>
  <c r="B374" i="17" l="1"/>
  <c r="C374" i="17"/>
  <c r="H373" i="17"/>
  <c r="J373" i="17" s="1"/>
  <c r="A375" i="17"/>
  <c r="F374" i="17"/>
  <c r="G374" i="17" s="1"/>
  <c r="I374" i="17" s="1"/>
  <c r="B375" i="17" l="1"/>
  <c r="C375" i="17"/>
  <c r="H374" i="17"/>
  <c r="J374" i="17" s="1"/>
  <c r="A376" i="17"/>
  <c r="F375" i="17"/>
  <c r="G375" i="17" s="1"/>
  <c r="I375" i="17" s="1"/>
  <c r="B376" i="17" l="1"/>
  <c r="C376" i="17"/>
  <c r="H375" i="17"/>
  <c r="J375" i="17" s="1"/>
  <c r="A377" i="17"/>
  <c r="F376" i="17"/>
  <c r="G376" i="17" s="1"/>
  <c r="I376" i="17" s="1"/>
  <c r="B377" i="17" l="1"/>
  <c r="C377" i="17"/>
  <c r="H376" i="17"/>
  <c r="J376" i="17" s="1"/>
  <c r="A378" i="17"/>
  <c r="F377" i="17"/>
  <c r="G377" i="17" s="1"/>
  <c r="I377" i="17" s="1"/>
  <c r="B378" i="17" l="1"/>
  <c r="C378" i="17"/>
  <c r="H377" i="17"/>
  <c r="J377" i="17" s="1"/>
  <c r="A379" i="17"/>
  <c r="F378" i="17"/>
  <c r="G378" i="17" s="1"/>
  <c r="I378" i="17" s="1"/>
  <c r="B379" i="17" l="1"/>
  <c r="C379" i="17"/>
  <c r="H378" i="17"/>
  <c r="J378" i="17" s="1"/>
  <c r="A380" i="17"/>
  <c r="F379" i="17"/>
  <c r="G379" i="17" s="1"/>
  <c r="I379" i="17" s="1"/>
  <c r="B380" i="17" l="1"/>
  <c r="C380" i="17"/>
  <c r="H379" i="17"/>
  <c r="J379" i="17" s="1"/>
  <c r="A381" i="17"/>
  <c r="F380" i="17"/>
  <c r="G380" i="17" s="1"/>
  <c r="I380" i="17" s="1"/>
  <c r="B381" i="17" l="1"/>
  <c r="C381" i="17"/>
  <c r="H380" i="17"/>
  <c r="J380" i="17" s="1"/>
  <c r="A382" i="17"/>
  <c r="F381" i="17"/>
  <c r="G381" i="17" s="1"/>
  <c r="I381" i="17" s="1"/>
  <c r="B382" i="17" l="1"/>
  <c r="C382" i="17"/>
  <c r="H381" i="17"/>
  <c r="J381" i="17" s="1"/>
  <c r="A383" i="17"/>
  <c r="F382" i="17"/>
  <c r="G382" i="17" s="1"/>
  <c r="I382" i="17" s="1"/>
  <c r="B383" i="17" l="1"/>
  <c r="C383" i="17"/>
  <c r="H382" i="17"/>
  <c r="J382" i="17" s="1"/>
  <c r="A384" i="17"/>
  <c r="F383" i="17"/>
  <c r="G383" i="17" s="1"/>
  <c r="I383" i="17" s="1"/>
  <c r="B384" i="17" l="1"/>
  <c r="C384" i="17"/>
  <c r="H383" i="17"/>
  <c r="J383" i="17" s="1"/>
  <c r="A385" i="17"/>
  <c r="F384" i="17"/>
  <c r="G384" i="17" s="1"/>
  <c r="I384" i="17" s="1"/>
  <c r="B385" i="17" l="1"/>
  <c r="C385" i="17"/>
  <c r="H384" i="17"/>
  <c r="J384" i="17" s="1"/>
  <c r="A386" i="17"/>
  <c r="F385" i="17"/>
  <c r="G385" i="17" s="1"/>
  <c r="I385" i="17" s="1"/>
  <c r="B386" i="17" l="1"/>
  <c r="C386" i="17"/>
  <c r="H385" i="17"/>
  <c r="J385" i="17" s="1"/>
  <c r="A387" i="17"/>
  <c r="F386" i="17"/>
  <c r="G386" i="17" s="1"/>
  <c r="I386" i="17" s="1"/>
  <c r="B387" i="17" l="1"/>
  <c r="C387" i="17"/>
  <c r="H386" i="17"/>
  <c r="J386" i="17" s="1"/>
  <c r="A388" i="17"/>
  <c r="F387" i="17"/>
  <c r="G387" i="17" s="1"/>
  <c r="I387" i="17" s="1"/>
  <c r="B388" i="17" l="1"/>
  <c r="C388" i="17"/>
  <c r="H387" i="17"/>
  <c r="J387" i="17" s="1"/>
  <c r="A389" i="17"/>
  <c r="F388" i="17"/>
  <c r="G388" i="17" s="1"/>
  <c r="I388" i="17" s="1"/>
  <c r="B389" i="17" l="1"/>
  <c r="C389" i="17"/>
  <c r="H388" i="17"/>
  <c r="J388" i="17" s="1"/>
  <c r="A390" i="17"/>
  <c r="F389" i="17"/>
  <c r="G389" i="17" s="1"/>
  <c r="I389" i="17" s="1"/>
  <c r="B390" i="17" l="1"/>
  <c r="C390" i="17"/>
  <c r="H389" i="17"/>
  <c r="J389" i="17" s="1"/>
  <c r="A391" i="17"/>
  <c r="F390" i="17"/>
  <c r="G390" i="17" s="1"/>
  <c r="I390" i="17" s="1"/>
  <c r="B391" i="17" l="1"/>
  <c r="C391" i="17"/>
  <c r="H390" i="17"/>
  <c r="J390" i="17" s="1"/>
  <c r="A392" i="17"/>
  <c r="F391" i="17"/>
  <c r="G391" i="17" s="1"/>
  <c r="I391" i="17" s="1"/>
  <c r="B392" i="17" l="1"/>
  <c r="C392" i="17"/>
  <c r="H391" i="17"/>
  <c r="J391" i="17" s="1"/>
  <c r="A393" i="17"/>
  <c r="F392" i="17"/>
  <c r="G392" i="17" s="1"/>
  <c r="I392" i="17" s="1"/>
  <c r="B393" i="17" l="1"/>
  <c r="C393" i="17"/>
  <c r="H392" i="17"/>
  <c r="J392" i="17" s="1"/>
  <c r="A394" i="17"/>
  <c r="F393" i="17"/>
  <c r="G393" i="17" s="1"/>
  <c r="I393" i="17" s="1"/>
  <c r="B394" i="17" l="1"/>
  <c r="C394" i="17"/>
  <c r="H393" i="17"/>
  <c r="J393" i="17" s="1"/>
  <c r="A395" i="17"/>
  <c r="F394" i="17"/>
  <c r="G394" i="17" s="1"/>
  <c r="I394" i="17" s="1"/>
  <c r="B395" i="17" l="1"/>
  <c r="C395" i="17"/>
  <c r="H394" i="17"/>
  <c r="J394" i="17" s="1"/>
  <c r="A396" i="17"/>
  <c r="F395" i="17"/>
  <c r="G395" i="17" s="1"/>
  <c r="I395" i="17" s="1"/>
  <c r="B396" i="17" l="1"/>
  <c r="C396" i="17"/>
  <c r="H395" i="17"/>
  <c r="J395" i="17" s="1"/>
  <c r="A397" i="17"/>
  <c r="F396" i="17"/>
  <c r="G396" i="17" s="1"/>
  <c r="I396" i="17" s="1"/>
  <c r="B397" i="17" l="1"/>
  <c r="C397" i="17"/>
  <c r="H396" i="17"/>
  <c r="J396" i="17" s="1"/>
  <c r="A398" i="17"/>
  <c r="F397" i="17"/>
  <c r="G397" i="17" s="1"/>
  <c r="I397" i="17" s="1"/>
  <c r="B398" i="17" l="1"/>
  <c r="C398" i="17"/>
  <c r="H397" i="17"/>
  <c r="J397" i="17" s="1"/>
  <c r="A399" i="17"/>
  <c r="F398" i="17"/>
  <c r="G398" i="17" s="1"/>
  <c r="I398" i="17" s="1"/>
  <c r="B399" i="17" l="1"/>
  <c r="C399" i="17"/>
  <c r="H398" i="17"/>
  <c r="J398" i="17" s="1"/>
  <c r="A400" i="17"/>
  <c r="F399" i="17"/>
  <c r="G399" i="17" s="1"/>
  <c r="I399" i="17" s="1"/>
  <c r="B400" i="17" l="1"/>
  <c r="C400" i="17"/>
  <c r="H399" i="17"/>
  <c r="J399" i="17" s="1"/>
  <c r="A401" i="17"/>
  <c r="F400" i="17"/>
  <c r="G400" i="17" s="1"/>
  <c r="I400" i="17" s="1"/>
  <c r="B401" i="17" l="1"/>
  <c r="C401" i="17"/>
  <c r="H400" i="17"/>
  <c r="J400" i="17" s="1"/>
  <c r="A402" i="17"/>
  <c r="F401" i="17"/>
  <c r="G401" i="17" s="1"/>
  <c r="I401" i="17" s="1"/>
  <c r="B402" i="17" l="1"/>
  <c r="C402" i="17"/>
  <c r="H401" i="17"/>
  <c r="J401" i="17" s="1"/>
  <c r="A403" i="17"/>
  <c r="F402" i="17"/>
  <c r="G402" i="17" s="1"/>
  <c r="I402" i="17" s="1"/>
  <c r="B403" i="17" l="1"/>
  <c r="C403" i="17"/>
  <c r="H402" i="17"/>
  <c r="J402" i="17" s="1"/>
  <c r="A404" i="17"/>
  <c r="F403" i="17"/>
  <c r="G403" i="17" s="1"/>
  <c r="I403" i="17" s="1"/>
  <c r="B404" i="17" l="1"/>
  <c r="C404" i="17"/>
  <c r="H403" i="17"/>
  <c r="J403" i="17" s="1"/>
  <c r="A405" i="17"/>
  <c r="F404" i="17"/>
  <c r="G404" i="17" s="1"/>
  <c r="I404" i="17" s="1"/>
  <c r="B405" i="17" l="1"/>
  <c r="C405" i="17"/>
  <c r="H404" i="17"/>
  <c r="J404" i="17" s="1"/>
  <c r="A406" i="17"/>
  <c r="F405" i="17"/>
  <c r="G405" i="17" s="1"/>
  <c r="I405" i="17" s="1"/>
  <c r="B406" i="17" l="1"/>
  <c r="C406" i="17"/>
  <c r="H405" i="17"/>
  <c r="J405" i="17" s="1"/>
  <c r="A407" i="17"/>
  <c r="F406" i="17"/>
  <c r="G406" i="17" s="1"/>
  <c r="I406" i="17" s="1"/>
  <c r="B407" i="17" l="1"/>
  <c r="C407" i="17"/>
  <c r="H406" i="17"/>
  <c r="J406" i="17" s="1"/>
  <c r="A408" i="17"/>
  <c r="F407" i="17"/>
  <c r="G407" i="17" s="1"/>
  <c r="I407" i="17" s="1"/>
  <c r="B408" i="17" l="1"/>
  <c r="C408" i="17"/>
  <c r="H407" i="17"/>
  <c r="J407" i="17" s="1"/>
  <c r="A409" i="17"/>
  <c r="F408" i="17"/>
  <c r="G408" i="17" s="1"/>
  <c r="I408" i="17" s="1"/>
  <c r="B409" i="17" l="1"/>
  <c r="C409" i="17"/>
  <c r="H408" i="17"/>
  <c r="J408" i="17" s="1"/>
  <c r="A410" i="17"/>
  <c r="F409" i="17"/>
  <c r="G409" i="17" s="1"/>
  <c r="I409" i="17" s="1"/>
  <c r="B410" i="17" l="1"/>
  <c r="C410" i="17"/>
  <c r="H409" i="17"/>
  <c r="J409" i="17" s="1"/>
  <c r="A411" i="17"/>
  <c r="F410" i="17"/>
  <c r="G410" i="17" s="1"/>
  <c r="I410" i="17" s="1"/>
  <c r="B411" i="17" l="1"/>
  <c r="C411" i="17"/>
  <c r="H410" i="17"/>
  <c r="J410" i="17" s="1"/>
  <c r="A412" i="17"/>
  <c r="F411" i="17"/>
  <c r="G411" i="17" s="1"/>
  <c r="I411" i="17" s="1"/>
  <c r="B412" i="17" l="1"/>
  <c r="C412" i="17"/>
  <c r="H411" i="17"/>
  <c r="J411" i="17" s="1"/>
  <c r="A413" i="17"/>
  <c r="F412" i="17"/>
  <c r="G412" i="17" s="1"/>
  <c r="I412" i="17" s="1"/>
  <c r="B413" i="17" l="1"/>
  <c r="C413" i="17"/>
  <c r="H412" i="17"/>
  <c r="J412" i="17" s="1"/>
  <c r="A414" i="17"/>
  <c r="F413" i="17"/>
  <c r="G413" i="17" s="1"/>
  <c r="I413" i="17" s="1"/>
  <c r="B414" i="17" l="1"/>
  <c r="C414" i="17"/>
  <c r="H413" i="17"/>
  <c r="J413" i="17" s="1"/>
  <c r="A415" i="17"/>
  <c r="F414" i="17"/>
  <c r="G414" i="17" s="1"/>
  <c r="I414" i="17" s="1"/>
  <c r="B415" i="17" l="1"/>
  <c r="C415" i="17"/>
  <c r="H414" i="17"/>
  <c r="J414" i="17" s="1"/>
  <c r="A416" i="17"/>
  <c r="F415" i="17"/>
  <c r="G415" i="17" s="1"/>
  <c r="I415" i="17" s="1"/>
  <c r="B416" i="17" l="1"/>
  <c r="C416" i="17"/>
  <c r="H415" i="17"/>
  <c r="J415" i="17" s="1"/>
  <c r="A417" i="17"/>
  <c r="F416" i="17"/>
  <c r="G416" i="17" s="1"/>
  <c r="I416" i="17" s="1"/>
  <c r="B417" i="17" l="1"/>
  <c r="C417" i="17"/>
  <c r="H416" i="17"/>
  <c r="J416" i="17" s="1"/>
  <c r="A418" i="17"/>
  <c r="F417" i="17"/>
  <c r="G417" i="17" s="1"/>
  <c r="I417" i="17" s="1"/>
  <c r="B418" i="17" l="1"/>
  <c r="C418" i="17"/>
  <c r="H417" i="17"/>
  <c r="J417" i="17" s="1"/>
  <c r="A419" i="17"/>
  <c r="F418" i="17"/>
  <c r="G418" i="17" s="1"/>
  <c r="I418" i="17" s="1"/>
  <c r="B419" i="17" l="1"/>
  <c r="C419" i="17"/>
  <c r="H418" i="17"/>
  <c r="J418" i="17" s="1"/>
  <c r="A420" i="17"/>
  <c r="F419" i="17"/>
  <c r="G419" i="17" s="1"/>
  <c r="I419" i="17" s="1"/>
  <c r="B420" i="17" l="1"/>
  <c r="C420" i="17"/>
  <c r="H419" i="17"/>
  <c r="J419" i="17" s="1"/>
  <c r="A421" i="17"/>
  <c r="F420" i="17"/>
  <c r="G420" i="17" s="1"/>
  <c r="I420" i="17" s="1"/>
  <c r="B421" i="17" l="1"/>
  <c r="C421" i="17"/>
  <c r="H420" i="17"/>
  <c r="J420" i="17" s="1"/>
  <c r="A422" i="17"/>
  <c r="F421" i="17"/>
  <c r="G421" i="17" s="1"/>
  <c r="I421" i="17" s="1"/>
  <c r="B422" i="17" l="1"/>
  <c r="C422" i="17"/>
  <c r="H421" i="17"/>
  <c r="J421" i="17" s="1"/>
  <c r="A423" i="17"/>
  <c r="F422" i="17"/>
  <c r="G422" i="17" s="1"/>
  <c r="I422" i="17" s="1"/>
  <c r="B423" i="17" l="1"/>
  <c r="C423" i="17"/>
  <c r="H422" i="17"/>
  <c r="J422" i="17" s="1"/>
  <c r="A424" i="17"/>
  <c r="F423" i="17"/>
  <c r="G423" i="17" s="1"/>
  <c r="I423" i="17" s="1"/>
  <c r="B424" i="17" l="1"/>
  <c r="C424" i="17"/>
  <c r="H423" i="17"/>
  <c r="J423" i="17" s="1"/>
  <c r="A425" i="17"/>
  <c r="F424" i="17"/>
  <c r="G424" i="17" s="1"/>
  <c r="I424" i="17" s="1"/>
  <c r="B425" i="17" l="1"/>
  <c r="C425" i="17"/>
  <c r="H424" i="17"/>
  <c r="J424" i="17" s="1"/>
  <c r="A426" i="17"/>
  <c r="F425" i="17"/>
  <c r="G425" i="17" s="1"/>
  <c r="I425" i="17" s="1"/>
  <c r="B426" i="17" l="1"/>
  <c r="C426" i="17"/>
  <c r="H425" i="17"/>
  <c r="J425" i="17" s="1"/>
  <c r="A427" i="17"/>
  <c r="F426" i="17"/>
  <c r="G426" i="17" s="1"/>
  <c r="I426" i="17" s="1"/>
  <c r="B427" i="17" l="1"/>
  <c r="C427" i="17"/>
  <c r="H426" i="17"/>
  <c r="J426" i="17" s="1"/>
  <c r="A428" i="17"/>
  <c r="F427" i="17"/>
  <c r="G427" i="17" s="1"/>
  <c r="I427" i="17" s="1"/>
  <c r="B428" i="17" l="1"/>
  <c r="C428" i="17"/>
  <c r="H427" i="17"/>
  <c r="J427" i="17" s="1"/>
  <c r="A429" i="17"/>
  <c r="F428" i="17"/>
  <c r="G428" i="17" s="1"/>
  <c r="I428" i="17" s="1"/>
  <c r="B429" i="17" l="1"/>
  <c r="C429" i="17"/>
  <c r="H428" i="17"/>
  <c r="J428" i="17" s="1"/>
  <c r="A430" i="17"/>
  <c r="F429" i="17"/>
  <c r="G429" i="17" s="1"/>
  <c r="I429" i="17" s="1"/>
  <c r="B430" i="17" l="1"/>
  <c r="C430" i="17"/>
  <c r="H429" i="17"/>
  <c r="J429" i="17" s="1"/>
  <c r="A431" i="17"/>
  <c r="F430" i="17"/>
  <c r="G430" i="17" s="1"/>
  <c r="I430" i="17" s="1"/>
  <c r="B431" i="17" l="1"/>
  <c r="C431" i="17"/>
  <c r="H430" i="17"/>
  <c r="J430" i="17" s="1"/>
  <c r="A432" i="17"/>
  <c r="F431" i="17"/>
  <c r="G431" i="17" s="1"/>
  <c r="I431" i="17" s="1"/>
  <c r="B432" i="17" l="1"/>
  <c r="C432" i="17"/>
  <c r="H431" i="17"/>
  <c r="J431" i="17" s="1"/>
  <c r="A433" i="17"/>
  <c r="F432" i="17"/>
  <c r="G432" i="17" s="1"/>
  <c r="I432" i="17" s="1"/>
  <c r="B433" i="17" l="1"/>
  <c r="C433" i="17"/>
  <c r="H432" i="17"/>
  <c r="J432" i="17" s="1"/>
  <c r="A434" i="17"/>
  <c r="F433" i="17"/>
  <c r="G433" i="17" s="1"/>
  <c r="I433" i="17" s="1"/>
  <c r="B434" i="17" l="1"/>
  <c r="C434" i="17"/>
  <c r="H433" i="17"/>
  <c r="J433" i="17" s="1"/>
  <c r="A435" i="17"/>
  <c r="F434" i="17"/>
  <c r="G434" i="17" s="1"/>
  <c r="I434" i="17" s="1"/>
  <c r="B435" i="17" l="1"/>
  <c r="C435" i="17"/>
  <c r="H434" i="17"/>
  <c r="J434" i="17" s="1"/>
  <c r="A436" i="17"/>
  <c r="F435" i="17"/>
  <c r="G435" i="17" s="1"/>
  <c r="I435" i="17" s="1"/>
  <c r="B436" i="17" l="1"/>
  <c r="C436" i="17"/>
  <c r="H435" i="17"/>
  <c r="J435" i="17" s="1"/>
  <c r="A437" i="17"/>
  <c r="F436" i="17"/>
  <c r="G436" i="17" s="1"/>
  <c r="I436" i="17" s="1"/>
  <c r="B437" i="17" l="1"/>
  <c r="C437" i="17"/>
  <c r="H436" i="17"/>
  <c r="J436" i="17" s="1"/>
  <c r="A438" i="17"/>
  <c r="F437" i="17"/>
  <c r="G437" i="17" s="1"/>
  <c r="I437" i="17" s="1"/>
  <c r="B438" i="17" l="1"/>
  <c r="C438" i="17"/>
  <c r="H437" i="17"/>
  <c r="J437" i="17" s="1"/>
  <c r="F438" i="17"/>
  <c r="G438" i="17" s="1"/>
  <c r="I438" i="17" s="1"/>
  <c r="A439" i="17"/>
  <c r="B439" i="17" l="1"/>
  <c r="C439" i="17"/>
  <c r="H438" i="17"/>
  <c r="J438" i="17" s="1"/>
  <c r="F439" i="17"/>
  <c r="H439" i="17" s="1"/>
  <c r="J439" i="17" s="1"/>
  <c r="A440" i="17"/>
  <c r="B440" i="17" l="1"/>
  <c r="C440" i="17"/>
  <c r="G439" i="17"/>
  <c r="I439" i="17" s="1"/>
  <c r="F440" i="17"/>
  <c r="G440" i="17" s="1"/>
  <c r="I440" i="17" s="1"/>
  <c r="A441" i="17"/>
  <c r="B441" i="17" l="1"/>
  <c r="C441" i="17"/>
  <c r="H440" i="17"/>
  <c r="J440" i="17" s="1"/>
  <c r="F441" i="17"/>
  <c r="H441" i="17" s="1"/>
  <c r="J441" i="17" s="1"/>
  <c r="A442" i="17"/>
  <c r="B442" i="17" l="1"/>
  <c r="C442" i="17"/>
  <c r="G441" i="17"/>
  <c r="I441" i="17" s="1"/>
  <c r="F442" i="17"/>
  <c r="G442" i="17" s="1"/>
  <c r="I442" i="17" s="1"/>
  <c r="A443" i="17"/>
  <c r="B443" i="17" l="1"/>
  <c r="C443" i="17"/>
  <c r="H442" i="17"/>
  <c r="J442" i="17" s="1"/>
  <c r="F443" i="17"/>
  <c r="H443" i="17" s="1"/>
  <c r="J443" i="17" s="1"/>
  <c r="A444" i="17"/>
  <c r="B444" i="17" l="1"/>
  <c r="C444" i="17"/>
  <c r="G443" i="17"/>
  <c r="I443" i="17" s="1"/>
  <c r="F444" i="17"/>
  <c r="G444" i="17" s="1"/>
  <c r="I444" i="17" s="1"/>
  <c r="A445" i="17"/>
  <c r="B445" i="17" l="1"/>
  <c r="C445" i="17"/>
  <c r="H444" i="17"/>
  <c r="J444" i="17" s="1"/>
  <c r="F445" i="17"/>
  <c r="H445" i="17" s="1"/>
  <c r="J445" i="17" s="1"/>
  <c r="A446" i="17"/>
  <c r="B446" i="17" l="1"/>
  <c r="C446" i="17"/>
  <c r="G445" i="17"/>
  <c r="I445" i="17" s="1"/>
  <c r="F446" i="17"/>
  <c r="G446" i="17" s="1"/>
  <c r="I446" i="17" s="1"/>
  <c r="A447" i="17"/>
  <c r="B447" i="17" l="1"/>
  <c r="C447" i="17"/>
  <c r="H446" i="17"/>
  <c r="J446" i="17" s="1"/>
  <c r="F447" i="17"/>
  <c r="H447" i="17" s="1"/>
  <c r="J447" i="17" s="1"/>
  <c r="A448" i="17"/>
  <c r="B448" i="17" l="1"/>
  <c r="C448" i="17"/>
  <c r="G447" i="17"/>
  <c r="I447" i="17" s="1"/>
  <c r="F448" i="17"/>
  <c r="G448" i="17" s="1"/>
  <c r="I448" i="17" s="1"/>
  <c r="A449" i="17"/>
  <c r="B449" i="17" l="1"/>
  <c r="C449" i="17"/>
  <c r="H448" i="17"/>
  <c r="J448" i="17" s="1"/>
  <c r="F449" i="17"/>
  <c r="H449" i="17" s="1"/>
  <c r="J449" i="17" s="1"/>
  <c r="A450" i="17"/>
  <c r="B450" i="17" l="1"/>
  <c r="C450" i="17"/>
  <c r="G449" i="17"/>
  <c r="I449" i="17" s="1"/>
  <c r="F450" i="17"/>
  <c r="G450" i="17" s="1"/>
  <c r="I450" i="17" s="1"/>
  <c r="A451" i="17"/>
  <c r="B451" i="17" l="1"/>
  <c r="C451" i="17"/>
  <c r="H450" i="17"/>
  <c r="J450" i="17" s="1"/>
  <c r="F451" i="17"/>
  <c r="H451" i="17" s="1"/>
  <c r="J451" i="17" s="1"/>
  <c r="A452" i="17"/>
  <c r="B452" i="17" l="1"/>
  <c r="C452" i="17"/>
  <c r="G451" i="17"/>
  <c r="I451" i="17" s="1"/>
  <c r="F452" i="17"/>
  <c r="G452" i="17" s="1"/>
  <c r="I452" i="17" s="1"/>
  <c r="A453" i="17"/>
  <c r="B453" i="17" l="1"/>
  <c r="C453" i="17"/>
  <c r="H452" i="17"/>
  <c r="J452" i="17" s="1"/>
  <c r="F453" i="17"/>
  <c r="H453" i="17" s="1"/>
  <c r="J453" i="17" s="1"/>
  <c r="A454" i="17"/>
  <c r="B454" i="17" l="1"/>
  <c r="C454" i="17"/>
  <c r="G453" i="17"/>
  <c r="I453" i="17" s="1"/>
  <c r="F454" i="17"/>
  <c r="G454" i="17" s="1"/>
  <c r="I454" i="17" s="1"/>
  <c r="A455" i="17"/>
  <c r="B455" i="17" l="1"/>
  <c r="C455" i="17"/>
  <c r="H454" i="17"/>
  <c r="J454" i="17" s="1"/>
  <c r="F455" i="17"/>
  <c r="H455" i="17" s="1"/>
  <c r="J455" i="17" s="1"/>
  <c r="A456" i="17"/>
  <c r="B456" i="17" l="1"/>
  <c r="C456" i="17"/>
  <c r="G455" i="17"/>
  <c r="I455" i="17" s="1"/>
  <c r="F456" i="17"/>
  <c r="G456" i="17" s="1"/>
  <c r="I456" i="17" s="1"/>
  <c r="A457" i="17"/>
  <c r="B457" i="17" l="1"/>
  <c r="C457" i="17"/>
  <c r="H456" i="17"/>
  <c r="J456" i="17" s="1"/>
  <c r="F457" i="17"/>
  <c r="H457" i="17" s="1"/>
  <c r="J457" i="17" s="1"/>
  <c r="A458" i="17"/>
  <c r="B458" i="17" l="1"/>
  <c r="C458" i="17"/>
  <c r="G457" i="17"/>
  <c r="I457" i="17" s="1"/>
  <c r="F458" i="17"/>
  <c r="G458" i="17" s="1"/>
  <c r="I458" i="17" s="1"/>
  <c r="A459" i="17"/>
  <c r="B459" i="17" l="1"/>
  <c r="C459" i="17"/>
  <c r="H458" i="17"/>
  <c r="J458" i="17" s="1"/>
  <c r="F459" i="17"/>
  <c r="H459" i="17" s="1"/>
  <c r="J459" i="17" s="1"/>
  <c r="A460" i="17"/>
  <c r="B460" i="17" l="1"/>
  <c r="C460" i="17"/>
  <c r="G459" i="17"/>
  <c r="I459" i="17" s="1"/>
  <c r="F460" i="17"/>
  <c r="G460" i="17" s="1"/>
  <c r="I460" i="17" s="1"/>
  <c r="A461" i="17"/>
  <c r="B461" i="17" l="1"/>
  <c r="C461" i="17"/>
  <c r="H460" i="17"/>
  <c r="J460" i="17" s="1"/>
  <c r="F461" i="17"/>
  <c r="H461" i="17" s="1"/>
  <c r="J461" i="17" s="1"/>
  <c r="A462" i="17"/>
  <c r="B462" i="17" l="1"/>
  <c r="C462" i="17"/>
  <c r="G461" i="17"/>
  <c r="I461" i="17" s="1"/>
  <c r="F462" i="17"/>
  <c r="G462" i="17" s="1"/>
  <c r="I462" i="17" s="1"/>
  <c r="A463" i="17"/>
  <c r="B463" i="17" l="1"/>
  <c r="C463" i="17"/>
  <c r="H462" i="17"/>
  <c r="J462" i="17" s="1"/>
  <c r="F463" i="17"/>
  <c r="H463" i="17" s="1"/>
  <c r="J463" i="17" s="1"/>
  <c r="A464" i="17"/>
  <c r="B464" i="17" l="1"/>
  <c r="C464" i="17"/>
  <c r="G463" i="17"/>
  <c r="I463" i="17" s="1"/>
  <c r="F464" i="17"/>
  <c r="G464" i="17" s="1"/>
  <c r="I464" i="17" s="1"/>
  <c r="A465" i="17"/>
  <c r="B465" i="17" l="1"/>
  <c r="C465" i="17"/>
  <c r="H464" i="17"/>
  <c r="J464" i="17" s="1"/>
  <c r="F465" i="17"/>
  <c r="H465" i="17" s="1"/>
  <c r="J465" i="17" s="1"/>
  <c r="A466" i="17"/>
  <c r="B466" i="17" l="1"/>
  <c r="C466" i="17"/>
  <c r="G465" i="17"/>
  <c r="I465" i="17" s="1"/>
  <c r="F466" i="17"/>
  <c r="G466" i="17" s="1"/>
  <c r="I466" i="17" s="1"/>
  <c r="A467" i="17"/>
  <c r="B467" i="17" l="1"/>
  <c r="C467" i="17"/>
  <c r="H466" i="17"/>
  <c r="J466" i="17" s="1"/>
  <c r="F467" i="17"/>
  <c r="H467" i="17" s="1"/>
  <c r="J467" i="17" s="1"/>
  <c r="A468" i="17"/>
  <c r="B468" i="17" l="1"/>
  <c r="C468" i="17"/>
  <c r="G467" i="17"/>
  <c r="I467" i="17" s="1"/>
  <c r="F468" i="17"/>
  <c r="G468" i="17" s="1"/>
  <c r="I468" i="17" s="1"/>
  <c r="A469" i="17"/>
  <c r="B469" i="17" l="1"/>
  <c r="C469" i="17"/>
  <c r="H468" i="17"/>
  <c r="J468" i="17" s="1"/>
  <c r="F469" i="17"/>
  <c r="H469" i="17" s="1"/>
  <c r="J469" i="17" s="1"/>
  <c r="A470" i="17"/>
  <c r="B470" i="17" l="1"/>
  <c r="C470" i="17"/>
  <c r="G469" i="17"/>
  <c r="I469" i="17" s="1"/>
  <c r="F470" i="17"/>
  <c r="G470" i="17" s="1"/>
  <c r="I470" i="17" s="1"/>
  <c r="A471" i="17"/>
  <c r="B471" i="17" l="1"/>
  <c r="C471" i="17"/>
  <c r="H470" i="17"/>
  <c r="J470" i="17" s="1"/>
  <c r="F471" i="17"/>
  <c r="H471" i="17" s="1"/>
  <c r="J471" i="17" s="1"/>
  <c r="A472" i="17"/>
  <c r="B472" i="17" l="1"/>
  <c r="C472" i="17"/>
  <c r="G471" i="17"/>
  <c r="I471" i="17" s="1"/>
  <c r="F472" i="17"/>
  <c r="G472" i="17" s="1"/>
  <c r="I472" i="17" s="1"/>
  <c r="A473" i="17"/>
  <c r="B473" i="17" l="1"/>
  <c r="C473" i="17"/>
  <c r="H472" i="17"/>
  <c r="J472" i="17" s="1"/>
  <c r="F473" i="17"/>
  <c r="H473" i="17" s="1"/>
  <c r="J473" i="17" s="1"/>
  <c r="A474" i="17"/>
  <c r="B474" i="17" l="1"/>
  <c r="C474" i="17"/>
  <c r="G473" i="17"/>
  <c r="I473" i="17" s="1"/>
  <c r="F474" i="17"/>
  <c r="G474" i="17" s="1"/>
  <c r="I474" i="17" s="1"/>
  <c r="A475" i="17"/>
  <c r="B475" i="17" l="1"/>
  <c r="C475" i="17"/>
  <c r="H474" i="17"/>
  <c r="J474" i="17" s="1"/>
  <c r="F475" i="17"/>
  <c r="H475" i="17" s="1"/>
  <c r="J475" i="17" s="1"/>
  <c r="A476" i="17"/>
  <c r="B476" i="17" l="1"/>
  <c r="C476" i="17"/>
  <c r="G475" i="17"/>
  <c r="I475" i="17" s="1"/>
  <c r="F476" i="17"/>
  <c r="G476" i="17" s="1"/>
  <c r="I476" i="17" s="1"/>
  <c r="A477" i="17"/>
  <c r="B477" i="17" l="1"/>
  <c r="C477" i="17"/>
  <c r="H476" i="17"/>
  <c r="J476" i="17" s="1"/>
  <c r="F477" i="17"/>
  <c r="H477" i="17" s="1"/>
  <c r="J477" i="17" s="1"/>
  <c r="A478" i="17"/>
  <c r="B478" i="17" l="1"/>
  <c r="C478" i="17"/>
  <c r="G477" i="17"/>
  <c r="I477" i="17" s="1"/>
  <c r="F478" i="17"/>
  <c r="G478" i="17" s="1"/>
  <c r="I478" i="17" s="1"/>
  <c r="A479" i="17"/>
  <c r="B479" i="17" l="1"/>
  <c r="C479" i="17"/>
  <c r="H478" i="17"/>
  <c r="J478" i="17" s="1"/>
  <c r="F479" i="17"/>
  <c r="H479" i="17" s="1"/>
  <c r="J479" i="17" s="1"/>
  <c r="A480" i="17"/>
  <c r="B480" i="17" l="1"/>
  <c r="C480" i="17"/>
  <c r="G479" i="17"/>
  <c r="I479" i="17" s="1"/>
  <c r="F480" i="17"/>
  <c r="G480" i="17" s="1"/>
  <c r="I480" i="17" s="1"/>
  <c r="A481" i="17"/>
  <c r="B481" i="17" l="1"/>
  <c r="C481" i="17"/>
  <c r="H480" i="17"/>
  <c r="J480" i="17" s="1"/>
  <c r="F481" i="17"/>
  <c r="H481" i="17" s="1"/>
  <c r="J481" i="17" s="1"/>
  <c r="A482" i="17"/>
  <c r="B482" i="17" l="1"/>
  <c r="C482" i="17"/>
  <c r="G481" i="17"/>
  <c r="I481" i="17" s="1"/>
  <c r="F482" i="17"/>
  <c r="H482" i="17" s="1"/>
  <c r="J482" i="17" s="1"/>
  <c r="A483" i="17"/>
  <c r="B483" i="17" l="1"/>
  <c r="C483" i="17"/>
  <c r="G482" i="17"/>
  <c r="I482" i="17" s="1"/>
  <c r="F483" i="17"/>
  <c r="H483" i="17" s="1"/>
  <c r="J483" i="17" s="1"/>
  <c r="A484" i="17"/>
  <c r="B484" i="17" l="1"/>
  <c r="C484" i="17"/>
  <c r="G483" i="17"/>
  <c r="I483" i="17" s="1"/>
  <c r="F484" i="17"/>
  <c r="G484" i="17" s="1"/>
  <c r="I484" i="17" s="1"/>
  <c r="A485" i="17"/>
  <c r="B485" i="17" l="1"/>
  <c r="C485" i="17"/>
  <c r="H484" i="17"/>
  <c r="J484" i="17" s="1"/>
  <c r="F485" i="17"/>
  <c r="H485" i="17" s="1"/>
  <c r="J485" i="17" s="1"/>
  <c r="A486" i="17"/>
  <c r="B486" i="17" l="1"/>
  <c r="C486" i="17"/>
  <c r="G485" i="17"/>
  <c r="I485" i="17" s="1"/>
  <c r="F486" i="17"/>
  <c r="G486" i="17" s="1"/>
  <c r="I486" i="17" s="1"/>
  <c r="A487" i="17"/>
  <c r="B487" i="17" l="1"/>
  <c r="C487" i="17"/>
  <c r="H486" i="17"/>
  <c r="J486" i="17" s="1"/>
  <c r="F487" i="17"/>
  <c r="H487" i="17" s="1"/>
  <c r="J487" i="17" s="1"/>
  <c r="A488" i="17"/>
  <c r="B488" i="17" l="1"/>
  <c r="C488" i="17"/>
  <c r="G487" i="17"/>
  <c r="I487" i="17" s="1"/>
  <c r="A489" i="17"/>
  <c r="F488" i="17"/>
  <c r="G488" i="17" s="1"/>
  <c r="I488" i="17" s="1"/>
  <c r="B489" i="17" l="1"/>
  <c r="C489" i="17"/>
  <c r="H488" i="17"/>
  <c r="J488" i="17" s="1"/>
  <c r="A490" i="17"/>
  <c r="F489" i="17"/>
  <c r="G489" i="17" s="1"/>
  <c r="I489" i="17" s="1"/>
  <c r="B490" i="17" l="1"/>
  <c r="C490" i="17"/>
  <c r="H489" i="17"/>
  <c r="J489" i="17" s="1"/>
  <c r="A491" i="17"/>
  <c r="F490" i="17"/>
  <c r="H490" i="17" s="1"/>
  <c r="J490" i="17" s="1"/>
  <c r="B491" i="17" l="1"/>
  <c r="C491" i="17"/>
  <c r="G490" i="17"/>
  <c r="I490" i="17" s="1"/>
  <c r="A492" i="17"/>
  <c r="F491" i="17"/>
  <c r="G491" i="17" s="1"/>
  <c r="I491" i="17" s="1"/>
  <c r="B492" i="17" l="1"/>
  <c r="C492" i="17"/>
  <c r="H491" i="17"/>
  <c r="J491" i="17" s="1"/>
  <c r="A493" i="17"/>
  <c r="F492" i="17"/>
  <c r="G492" i="17" s="1"/>
  <c r="I492" i="17" s="1"/>
  <c r="B493" i="17" l="1"/>
  <c r="C493" i="17"/>
  <c r="H492" i="17"/>
  <c r="J492" i="17" s="1"/>
  <c r="A494" i="17"/>
  <c r="F493" i="17"/>
  <c r="G493" i="17" s="1"/>
  <c r="I493" i="17" s="1"/>
  <c r="B494" i="17" l="1"/>
  <c r="C494" i="17"/>
  <c r="H493" i="17"/>
  <c r="J493" i="17" s="1"/>
  <c r="A495" i="17"/>
  <c r="F494" i="17"/>
  <c r="G494" i="17" s="1"/>
  <c r="I494" i="17" s="1"/>
  <c r="B495" i="17" l="1"/>
  <c r="C495" i="17"/>
  <c r="H494" i="17"/>
  <c r="J494" i="17" s="1"/>
  <c r="A496" i="17"/>
  <c r="F495" i="17"/>
  <c r="G495" i="17" s="1"/>
  <c r="I495" i="17" s="1"/>
  <c r="B496" i="17" l="1"/>
  <c r="C496" i="17"/>
  <c r="H495" i="17"/>
  <c r="J495" i="17" s="1"/>
  <c r="F496" i="17"/>
  <c r="G496" i="17" s="1"/>
  <c r="I496" i="17" s="1"/>
  <c r="A497" i="17"/>
  <c r="B497" i="17" l="1"/>
  <c r="C497" i="17"/>
  <c r="H496" i="17"/>
  <c r="J496" i="17" s="1"/>
  <c r="A498" i="17"/>
  <c r="F497" i="17"/>
  <c r="H497" i="17" s="1"/>
  <c r="J497" i="17" s="1"/>
  <c r="B498" i="17" l="1"/>
  <c r="C498" i="17"/>
  <c r="G497" i="17"/>
  <c r="I497" i="17" s="1"/>
  <c r="A499" i="17"/>
  <c r="F498" i="17"/>
  <c r="G498" i="17" s="1"/>
  <c r="I498" i="17" s="1"/>
  <c r="B499" i="17" l="1"/>
  <c r="C499" i="17"/>
  <c r="H498" i="17"/>
  <c r="J498" i="17" s="1"/>
  <c r="A500" i="17"/>
  <c r="F499" i="17"/>
  <c r="H499" i="17" s="1"/>
  <c r="J499" i="17" s="1"/>
  <c r="B500" i="17" l="1"/>
  <c r="C500" i="17"/>
  <c r="G499" i="17"/>
  <c r="I499" i="17" s="1"/>
  <c r="A501" i="17"/>
  <c r="F500" i="17"/>
  <c r="H500" i="17" s="1"/>
  <c r="J500" i="17" s="1"/>
  <c r="B501" i="17" l="1"/>
  <c r="C501" i="17"/>
  <c r="G500" i="17"/>
  <c r="I500" i="17" s="1"/>
  <c r="A502" i="17"/>
  <c r="F501" i="17"/>
  <c r="G501" i="17" s="1"/>
  <c r="I501" i="17" s="1"/>
  <c r="B502" i="17" l="1"/>
  <c r="C502" i="17"/>
  <c r="H501" i="17"/>
  <c r="J501" i="17" s="1"/>
  <c r="A503" i="17"/>
  <c r="F502" i="17"/>
  <c r="H502" i="17" s="1"/>
  <c r="J502" i="17" s="1"/>
  <c r="B503" i="17" l="1"/>
  <c r="C503" i="17"/>
  <c r="G502" i="17"/>
  <c r="I502" i="17" s="1"/>
  <c r="A504" i="17"/>
  <c r="F503" i="17"/>
  <c r="H503" i="17" s="1"/>
  <c r="J503" i="17" s="1"/>
  <c r="B504" i="17" l="1"/>
  <c r="C504" i="17"/>
  <c r="G503" i="17"/>
  <c r="I503" i="17" s="1"/>
  <c r="A505" i="17"/>
  <c r="F504" i="17"/>
  <c r="H504" i="17" s="1"/>
  <c r="J504" i="17" s="1"/>
  <c r="B505" i="17" l="1"/>
  <c r="C505" i="17"/>
  <c r="G504" i="17"/>
  <c r="I504" i="17" s="1"/>
  <c r="A506" i="17"/>
  <c r="F505" i="17"/>
  <c r="H505" i="17" s="1"/>
  <c r="J505" i="17" s="1"/>
  <c r="B506" i="17" l="1"/>
  <c r="C506" i="17"/>
  <c r="G505" i="17"/>
  <c r="I505" i="17" s="1"/>
  <c r="A507" i="17"/>
  <c r="F506" i="17"/>
  <c r="G506" i="17" s="1"/>
  <c r="I506" i="17" s="1"/>
  <c r="B507" i="17" l="1"/>
  <c r="C507" i="17"/>
  <c r="H506" i="17"/>
  <c r="J506" i="17" s="1"/>
  <c r="A508" i="17"/>
  <c r="F507" i="17"/>
  <c r="H507" i="17" s="1"/>
  <c r="J507" i="17" s="1"/>
  <c r="B508" i="17" l="1"/>
  <c r="C508" i="17"/>
  <c r="G507" i="17"/>
  <c r="I507" i="17" s="1"/>
  <c r="A509" i="17"/>
  <c r="F508" i="17"/>
  <c r="H508" i="17" s="1"/>
  <c r="J508" i="17" s="1"/>
  <c r="B509" i="17" l="1"/>
  <c r="C509" i="17"/>
  <c r="G508" i="17"/>
  <c r="I508" i="17" s="1"/>
  <c r="A510" i="17"/>
  <c r="F509" i="17"/>
  <c r="H509" i="17" s="1"/>
  <c r="J509" i="17" s="1"/>
  <c r="B510" i="17" l="1"/>
  <c r="C510" i="17"/>
  <c r="G509" i="17"/>
  <c r="I509" i="17" s="1"/>
  <c r="A511" i="17"/>
  <c r="F510" i="17"/>
  <c r="G510" i="17" s="1"/>
  <c r="I510" i="17" s="1"/>
  <c r="B511" i="17" l="1"/>
  <c r="C511" i="17"/>
  <c r="H510" i="17"/>
  <c r="J510" i="17" s="1"/>
  <c r="A512" i="17"/>
  <c r="F511" i="17"/>
  <c r="G511" i="17" s="1"/>
  <c r="I511" i="17" s="1"/>
  <c r="B512" i="17" l="1"/>
  <c r="C512" i="17"/>
  <c r="H511" i="17"/>
  <c r="J511" i="17" s="1"/>
  <c r="A513" i="17"/>
  <c r="F512" i="17"/>
  <c r="G512" i="17" s="1"/>
  <c r="I512" i="17" s="1"/>
  <c r="B513" i="17" l="1"/>
  <c r="C513" i="17"/>
  <c r="H512" i="17"/>
  <c r="J512" i="17" s="1"/>
  <c r="A514" i="17"/>
  <c r="F513" i="17"/>
  <c r="H513" i="17" s="1"/>
  <c r="J513" i="17" s="1"/>
  <c r="B514" i="17" l="1"/>
  <c r="C514" i="17"/>
  <c r="G513" i="17"/>
  <c r="I513" i="17" s="1"/>
  <c r="A515" i="17"/>
  <c r="F514" i="17"/>
  <c r="H514" i="17" s="1"/>
  <c r="J514" i="17" s="1"/>
  <c r="G514" i="17" l="1"/>
  <c r="I514" i="17" s="1"/>
  <c r="B515" i="17"/>
  <c r="C515" i="17"/>
  <c r="A516" i="17"/>
  <c r="F515" i="17"/>
  <c r="G515" i="17" s="1"/>
  <c r="I515" i="17" s="1"/>
  <c r="B516" i="17" l="1"/>
  <c r="C516" i="17"/>
  <c r="H515" i="17"/>
  <c r="J515" i="17" s="1"/>
  <c r="A517" i="17"/>
  <c r="F516" i="17"/>
  <c r="G516" i="17" s="1"/>
  <c r="I516" i="17" s="1"/>
  <c r="B517" i="17" l="1"/>
  <c r="C517" i="17"/>
  <c r="H516" i="17"/>
  <c r="J516" i="17" s="1"/>
  <c r="A518" i="17"/>
  <c r="F517" i="17"/>
  <c r="H517" i="17" s="1"/>
  <c r="J517" i="17" s="1"/>
  <c r="B518" i="17" l="1"/>
  <c r="C518" i="17"/>
  <c r="G517" i="17"/>
  <c r="I517" i="17" s="1"/>
  <c r="A519" i="17"/>
  <c r="F518" i="17"/>
  <c r="G518" i="17" s="1"/>
  <c r="I518" i="17" s="1"/>
  <c r="B519" i="17" l="1"/>
  <c r="C519" i="17"/>
  <c r="H518" i="17"/>
  <c r="J518" i="17" s="1"/>
  <c r="A520" i="17"/>
  <c r="F519" i="17"/>
  <c r="G519" i="17" s="1"/>
  <c r="I519" i="17" s="1"/>
  <c r="B520" i="17" l="1"/>
  <c r="C520" i="17"/>
  <c r="H519" i="17"/>
  <c r="J519" i="17" s="1"/>
  <c r="A521" i="17"/>
  <c r="F520" i="17"/>
  <c r="G520" i="17" s="1"/>
  <c r="I520" i="17" s="1"/>
  <c r="B521" i="17" l="1"/>
  <c r="C521" i="17"/>
  <c r="H520" i="17"/>
  <c r="J520" i="17" s="1"/>
  <c r="A522" i="17"/>
  <c r="F521" i="17"/>
  <c r="H521" i="17" s="1"/>
  <c r="J521" i="17" s="1"/>
  <c r="B522" i="17" l="1"/>
  <c r="C522" i="17"/>
  <c r="G521" i="17"/>
  <c r="I521" i="17" s="1"/>
  <c r="A523" i="17"/>
  <c r="F522" i="17"/>
  <c r="H522" i="17" s="1"/>
  <c r="J522" i="17" s="1"/>
  <c r="G522" i="17" l="1"/>
  <c r="I522" i="17" s="1"/>
  <c r="B523" i="17"/>
  <c r="C523" i="17"/>
  <c r="A524" i="17"/>
  <c r="F523" i="17"/>
  <c r="G523" i="17" s="1"/>
  <c r="I523" i="17" s="1"/>
  <c r="B524" i="17" l="1"/>
  <c r="C524" i="17"/>
  <c r="H523" i="17"/>
  <c r="J523" i="17" s="1"/>
  <c r="A525" i="17"/>
  <c r="F524" i="17"/>
  <c r="G524" i="17" s="1"/>
  <c r="I524" i="17" s="1"/>
  <c r="B525" i="17" l="1"/>
  <c r="C525" i="17"/>
  <c r="H524" i="17"/>
  <c r="J524" i="17" s="1"/>
  <c r="A526" i="17"/>
  <c r="F525" i="17"/>
  <c r="H525" i="17" s="1"/>
  <c r="J525" i="17" s="1"/>
  <c r="B526" i="17" l="1"/>
  <c r="C526" i="17"/>
  <c r="G525" i="17"/>
  <c r="I525" i="17" s="1"/>
  <c r="A527" i="17"/>
  <c r="F526" i="17"/>
  <c r="G526" i="17" s="1"/>
  <c r="I526" i="17" s="1"/>
  <c r="B527" i="17" l="1"/>
  <c r="C527" i="17"/>
  <c r="H526" i="17"/>
  <c r="J526" i="17" s="1"/>
  <c r="A528" i="17"/>
  <c r="F527" i="17"/>
  <c r="G527" i="17" s="1"/>
  <c r="I527" i="17" s="1"/>
  <c r="B528" i="17" l="1"/>
  <c r="C528" i="17"/>
  <c r="H527" i="17"/>
  <c r="J527" i="17" s="1"/>
  <c r="A529" i="17"/>
  <c r="F528" i="17"/>
  <c r="G528" i="17" s="1"/>
  <c r="I528" i="17" s="1"/>
  <c r="B529" i="17" l="1"/>
  <c r="C529" i="17"/>
  <c r="H528" i="17"/>
  <c r="J528" i="17" s="1"/>
  <c r="A530" i="17"/>
  <c r="F529" i="17"/>
  <c r="H529" i="17" s="1"/>
  <c r="J529" i="17" s="1"/>
  <c r="B530" i="17" l="1"/>
  <c r="C530" i="17"/>
  <c r="G529" i="17"/>
  <c r="I529" i="17" s="1"/>
  <c r="A531" i="17"/>
  <c r="F530" i="17"/>
  <c r="H530" i="17" s="1"/>
  <c r="J530" i="17" s="1"/>
  <c r="B531" i="17" l="1"/>
  <c r="C531" i="17"/>
  <c r="G530" i="17"/>
  <c r="I530" i="17" s="1"/>
  <c r="A532" i="17"/>
  <c r="F531" i="17"/>
  <c r="G531" i="17" s="1"/>
  <c r="I531" i="17" s="1"/>
  <c r="B532" i="17" l="1"/>
  <c r="C532" i="17"/>
  <c r="H531" i="17"/>
  <c r="J531" i="17" s="1"/>
  <c r="A533" i="17"/>
  <c r="F532" i="17"/>
  <c r="G532" i="17" s="1"/>
  <c r="I532" i="17" s="1"/>
  <c r="B533" i="17" l="1"/>
  <c r="C533" i="17"/>
  <c r="H532" i="17"/>
  <c r="J532" i="17" s="1"/>
  <c r="A534" i="17"/>
  <c r="F533" i="17"/>
  <c r="H533" i="17" s="1"/>
  <c r="J533" i="17" s="1"/>
  <c r="B534" i="17" l="1"/>
  <c r="C534" i="17"/>
  <c r="G533" i="17"/>
  <c r="I533" i="17" s="1"/>
  <c r="A535" i="17"/>
  <c r="F534" i="17"/>
  <c r="G534" i="17" s="1"/>
  <c r="I534" i="17" s="1"/>
  <c r="B535" i="17" l="1"/>
  <c r="C535" i="17"/>
  <c r="H534" i="17"/>
  <c r="J534" i="17" s="1"/>
  <c r="A536" i="17"/>
  <c r="F535" i="17"/>
  <c r="G535" i="17" s="1"/>
  <c r="I535" i="17" s="1"/>
  <c r="B536" i="17" l="1"/>
  <c r="C536" i="17"/>
  <c r="H535" i="17"/>
  <c r="J535" i="17" s="1"/>
  <c r="A537" i="17"/>
  <c r="F536" i="17"/>
  <c r="G536" i="17" s="1"/>
  <c r="I536" i="17" s="1"/>
  <c r="B537" i="17" l="1"/>
  <c r="C537" i="17"/>
  <c r="H536" i="17"/>
  <c r="J536" i="17" s="1"/>
  <c r="A538" i="17"/>
  <c r="F537" i="17"/>
  <c r="H537" i="17" s="1"/>
  <c r="J537" i="17" s="1"/>
  <c r="B538" i="17" l="1"/>
  <c r="C538" i="17"/>
  <c r="G537" i="17"/>
  <c r="I537" i="17" s="1"/>
  <c r="A539" i="17"/>
  <c r="F538" i="17"/>
  <c r="G538" i="17" s="1"/>
  <c r="I538" i="17" s="1"/>
  <c r="B539" i="17" l="1"/>
  <c r="C539" i="17"/>
  <c r="H538" i="17"/>
  <c r="J538" i="17" s="1"/>
  <c r="A540" i="17"/>
  <c r="F539" i="17"/>
  <c r="G539" i="17" s="1"/>
  <c r="I539" i="17" s="1"/>
  <c r="B540" i="17" l="1"/>
  <c r="C540" i="17"/>
  <c r="H539" i="17"/>
  <c r="J539" i="17" s="1"/>
  <c r="F540" i="17"/>
  <c r="H540" i="17" s="1"/>
  <c r="J540" i="17" s="1"/>
  <c r="A541" i="17"/>
  <c r="B541" i="17" l="1"/>
  <c r="C541" i="17"/>
  <c r="G540" i="17"/>
  <c r="I540" i="17" s="1"/>
  <c r="F541" i="17"/>
  <c r="H541" i="17" s="1"/>
  <c r="J541" i="17" s="1"/>
  <c r="A542" i="17"/>
  <c r="B542" i="17" l="1"/>
  <c r="C542" i="17"/>
  <c r="G541" i="17"/>
  <c r="I541" i="17" s="1"/>
  <c r="F542" i="17"/>
  <c r="H542" i="17" s="1"/>
  <c r="J542" i="17" s="1"/>
  <c r="A543" i="17"/>
  <c r="B543" i="17" l="1"/>
  <c r="C543" i="17"/>
  <c r="G542" i="17"/>
  <c r="I542" i="17" s="1"/>
  <c r="F543" i="17"/>
  <c r="G543" i="17" s="1"/>
  <c r="I543" i="17" s="1"/>
  <c r="A544" i="17"/>
  <c r="B544" i="17" l="1"/>
  <c r="C544" i="17"/>
  <c r="H543" i="17"/>
  <c r="J543" i="17" s="1"/>
  <c r="F544" i="17"/>
  <c r="H544" i="17" s="1"/>
  <c r="J544" i="17" s="1"/>
  <c r="A545" i="17"/>
  <c r="B545" i="17" l="1"/>
  <c r="C545" i="17"/>
  <c r="G544" i="17"/>
  <c r="I544" i="17" s="1"/>
  <c r="F545" i="17"/>
  <c r="H545" i="17" s="1"/>
  <c r="J545" i="17" s="1"/>
  <c r="A546" i="17"/>
  <c r="G545" i="17" l="1"/>
  <c r="I545" i="17" s="1"/>
  <c r="B546" i="17"/>
  <c r="C546" i="17"/>
  <c r="F546" i="17"/>
  <c r="H546" i="17" s="1"/>
  <c r="J546" i="17" s="1"/>
  <c r="A547" i="17"/>
  <c r="G546" i="17" l="1"/>
  <c r="I546" i="17" s="1"/>
  <c r="B547" i="17"/>
  <c r="C547" i="17"/>
  <c r="A548" i="17"/>
  <c r="F547" i="17"/>
  <c r="H547" i="17" s="1"/>
  <c r="J547" i="17" s="1"/>
  <c r="B548" i="17" l="1"/>
  <c r="C548" i="17"/>
  <c r="A549" i="17"/>
  <c r="F548" i="17"/>
  <c r="G548" i="17" s="1"/>
  <c r="I548" i="17" s="1"/>
  <c r="G547" i="17"/>
  <c r="I547" i="17" s="1"/>
  <c r="B549" i="17" l="1"/>
  <c r="C549" i="17"/>
  <c r="H548" i="17"/>
  <c r="J548" i="17" s="1"/>
  <c r="A550" i="17"/>
  <c r="F549" i="17"/>
  <c r="G549" i="17" s="1"/>
  <c r="I549" i="17" s="1"/>
  <c r="B550" i="17" l="1"/>
  <c r="C550" i="17"/>
  <c r="H549" i="17"/>
  <c r="J549" i="17" s="1"/>
  <c r="A551" i="17"/>
  <c r="F550" i="17"/>
  <c r="G550" i="17" s="1"/>
  <c r="I550" i="17" s="1"/>
  <c r="B551" i="17" l="1"/>
  <c r="C551" i="17"/>
  <c r="H550" i="17"/>
  <c r="J550" i="17" s="1"/>
  <c r="A552" i="17"/>
  <c r="F551" i="17"/>
  <c r="G551" i="17" s="1"/>
  <c r="I551" i="17" s="1"/>
  <c r="B552" i="17" l="1"/>
  <c r="C552" i="17"/>
  <c r="H551" i="17"/>
  <c r="J551" i="17" s="1"/>
  <c r="A553" i="17"/>
  <c r="F552" i="17"/>
  <c r="G552" i="17" s="1"/>
  <c r="I552" i="17" s="1"/>
  <c r="B553" i="17" l="1"/>
  <c r="C553" i="17"/>
  <c r="H552" i="17"/>
  <c r="J552" i="17" s="1"/>
  <c r="A554" i="17"/>
  <c r="F553" i="17"/>
  <c r="G553" i="17" s="1"/>
  <c r="I553" i="17" s="1"/>
  <c r="B554" i="17" l="1"/>
  <c r="C554" i="17"/>
  <c r="H553" i="17"/>
  <c r="J553" i="17" s="1"/>
  <c r="A555" i="17"/>
  <c r="F554" i="17"/>
  <c r="G554" i="17" s="1"/>
  <c r="I554" i="17" s="1"/>
  <c r="B555" i="17" l="1"/>
  <c r="C555" i="17"/>
  <c r="H554" i="17"/>
  <c r="J554" i="17" s="1"/>
  <c r="A556" i="17"/>
  <c r="F555" i="17"/>
  <c r="G555" i="17" s="1"/>
  <c r="I555" i="17" s="1"/>
  <c r="B556" i="17" l="1"/>
  <c r="C556" i="17"/>
  <c r="H555" i="17"/>
  <c r="J555" i="17" s="1"/>
  <c r="A557" i="17"/>
  <c r="F556" i="17"/>
  <c r="G556" i="17" s="1"/>
  <c r="I556" i="17" s="1"/>
  <c r="B557" i="17" l="1"/>
  <c r="C557" i="17"/>
  <c r="H556" i="17"/>
  <c r="J556" i="17" s="1"/>
  <c r="A558" i="17"/>
  <c r="F557" i="17"/>
  <c r="G557" i="17" s="1"/>
  <c r="I557" i="17" s="1"/>
  <c r="B558" i="17" l="1"/>
  <c r="C558" i="17"/>
  <c r="H557" i="17"/>
  <c r="J557" i="17" s="1"/>
  <c r="A559" i="17"/>
  <c r="C559" i="17" s="1"/>
  <c r="F558" i="17"/>
  <c r="G558" i="17" s="1"/>
  <c r="I558" i="17" s="1"/>
  <c r="H558" i="17" l="1"/>
  <c r="J558" i="17" s="1"/>
  <c r="A560" i="17"/>
  <c r="C560" i="17" s="1"/>
  <c r="B559" i="17"/>
  <c r="F559" i="17"/>
  <c r="G559" i="17" s="1"/>
  <c r="I559" i="17" s="1"/>
  <c r="H559" i="17" l="1"/>
  <c r="J559" i="17" s="1"/>
  <c r="A561" i="17"/>
  <c r="C561" i="17" s="1"/>
  <c r="F560" i="17"/>
  <c r="G560" i="17" s="1"/>
  <c r="I560" i="17" s="1"/>
  <c r="B560" i="17"/>
  <c r="H560" i="17" l="1"/>
  <c r="J560" i="17" s="1"/>
  <c r="A562" i="17"/>
  <c r="C562" i="17" s="1"/>
  <c r="F561" i="17"/>
  <c r="G561" i="17" s="1"/>
  <c r="I561" i="17" s="1"/>
  <c r="B561" i="17"/>
  <c r="H561" i="17" l="1"/>
  <c r="J561" i="17" s="1"/>
  <c r="A563" i="17"/>
  <c r="C563" i="17" s="1"/>
  <c r="B562" i="17"/>
  <c r="F562" i="17"/>
  <c r="G562" i="17" s="1"/>
  <c r="I562" i="17" s="1"/>
  <c r="H562" i="17" l="1"/>
  <c r="J562" i="17" s="1"/>
  <c r="A564" i="17"/>
  <c r="C564" i="17" s="1"/>
  <c r="F563" i="17"/>
  <c r="G563" i="17" s="1"/>
  <c r="I563" i="17" s="1"/>
  <c r="B563" i="17"/>
  <c r="H563" i="17" l="1"/>
  <c r="J563" i="17" s="1"/>
  <c r="A565" i="17"/>
  <c r="C565" i="17" s="1"/>
  <c r="B564" i="17"/>
  <c r="F564" i="17"/>
  <c r="G564" i="17" s="1"/>
  <c r="I564" i="17" s="1"/>
  <c r="H564" i="17" l="1"/>
  <c r="J564" i="17" s="1"/>
  <c r="A566" i="17"/>
  <c r="C566" i="17" s="1"/>
  <c r="F565" i="17"/>
  <c r="G565" i="17" s="1"/>
  <c r="I565" i="17" s="1"/>
  <c r="B565" i="17"/>
  <c r="H565" i="17" l="1"/>
  <c r="J565" i="17" s="1"/>
  <c r="A567" i="17"/>
  <c r="C567" i="17" s="1"/>
  <c r="B566" i="17"/>
  <c r="F566" i="17"/>
  <c r="G566" i="17" s="1"/>
  <c r="I566" i="17" s="1"/>
  <c r="H566" i="17" l="1"/>
  <c r="J566" i="17" s="1"/>
  <c r="A568" i="17"/>
  <c r="C568" i="17" s="1"/>
  <c r="F567" i="17"/>
  <c r="G567" i="17" s="1"/>
  <c r="I567" i="17" s="1"/>
  <c r="B567" i="17"/>
  <c r="A569" i="17" l="1"/>
  <c r="C569" i="17" s="1"/>
  <c r="H567" i="17"/>
  <c r="J567" i="17" s="1"/>
  <c r="B568" i="17"/>
  <c r="F568" i="17"/>
  <c r="G568" i="17" s="1"/>
  <c r="I568" i="17" s="1"/>
  <c r="H568" i="17" l="1"/>
  <c r="J568" i="17" s="1"/>
  <c r="A570" i="17"/>
  <c r="C570" i="17" s="1"/>
  <c r="F569" i="17"/>
  <c r="H569" i="17" s="1"/>
  <c r="J569" i="17" s="1"/>
  <c r="B569" i="17"/>
  <c r="A571" i="17" l="1"/>
  <c r="C571" i="17" s="1"/>
  <c r="F570" i="17"/>
  <c r="H570" i="17" s="1"/>
  <c r="J570" i="17" s="1"/>
  <c r="B570" i="17"/>
  <c r="A572" i="17" l="1"/>
  <c r="C572" i="17" s="1"/>
  <c r="F571" i="17"/>
  <c r="H571" i="17" s="1"/>
  <c r="J571" i="17" s="1"/>
  <c r="A573" i="17" l="1"/>
  <c r="C573" i="17" s="1"/>
  <c r="F572" i="17"/>
  <c r="H572" i="17" s="1"/>
  <c r="J572" i="17" s="1"/>
  <c r="A574" i="17" l="1"/>
  <c r="C574" i="17" s="1"/>
  <c r="F573" i="17"/>
  <c r="H573" i="17" s="1"/>
  <c r="J573" i="17" s="1"/>
  <c r="A575" i="17" l="1"/>
  <c r="C575" i="17" s="1"/>
  <c r="F574" i="17"/>
  <c r="H574" i="17" s="1"/>
  <c r="J574" i="17" s="1"/>
  <c r="A576" i="17" l="1"/>
  <c r="C576" i="17" s="1"/>
  <c r="F575" i="17"/>
  <c r="H575" i="17" s="1"/>
  <c r="J575" i="17" s="1"/>
  <c r="A577" i="17" l="1"/>
  <c r="C577" i="17" s="1"/>
  <c r="F576" i="17"/>
  <c r="H576" i="17" s="1"/>
  <c r="J576" i="17" s="1"/>
  <c r="A578" i="17" l="1"/>
  <c r="C578" i="17" s="1"/>
  <c r="F577" i="17"/>
  <c r="H577" i="17" s="1"/>
  <c r="J577" i="17" s="1"/>
  <c r="A579" i="17" l="1"/>
  <c r="C579" i="17" s="1"/>
  <c r="F578" i="17"/>
  <c r="H578" i="17" s="1"/>
  <c r="J578" i="17" s="1"/>
  <c r="A580" i="17" l="1"/>
  <c r="C580" i="17" s="1"/>
  <c r="F579" i="17"/>
  <c r="H579" i="17" s="1"/>
  <c r="J579" i="17" s="1"/>
  <c r="A581" i="17" l="1"/>
  <c r="C581" i="17" s="1"/>
  <c r="F580" i="17"/>
  <c r="H580" i="17" s="1"/>
  <c r="J580" i="17" s="1"/>
  <c r="A582" i="17" l="1"/>
  <c r="C582" i="17" s="1"/>
  <c r="F581" i="17"/>
  <c r="H581" i="17" s="1"/>
  <c r="J581" i="17" s="1"/>
  <c r="A583" i="17" l="1"/>
  <c r="C583" i="17" s="1"/>
  <c r="F582" i="17"/>
  <c r="H582" i="17" s="1"/>
  <c r="J582" i="17" s="1"/>
  <c r="A584" i="17" l="1"/>
  <c r="C584" i="17" s="1"/>
  <c r="F583" i="17"/>
  <c r="H583" i="17" s="1"/>
  <c r="J583" i="17" s="1"/>
  <c r="A585" i="17" l="1"/>
  <c r="C585" i="17" s="1"/>
  <c r="F584" i="17"/>
  <c r="H584" i="17" s="1"/>
  <c r="J584" i="17" s="1"/>
  <c r="A586" i="17" l="1"/>
  <c r="C586" i="17" s="1"/>
  <c r="F585" i="17"/>
  <c r="H585" i="17" s="1"/>
  <c r="J585" i="17" s="1"/>
  <c r="A587" i="17" l="1"/>
  <c r="C587" i="17" s="1"/>
  <c r="F586" i="17"/>
  <c r="H586" i="17" s="1"/>
  <c r="J586" i="17" s="1"/>
  <c r="A588" i="17" l="1"/>
  <c r="C588" i="17" s="1"/>
  <c r="F587" i="17"/>
  <c r="H587" i="17" s="1"/>
  <c r="J587" i="17" s="1"/>
  <c r="A589" i="17" l="1"/>
  <c r="F588" i="17"/>
  <c r="H588" i="17" s="1"/>
  <c r="J588" i="17" s="1"/>
  <c r="C589" i="17" l="1"/>
  <c r="A590" i="17"/>
  <c r="F589" i="17"/>
  <c r="H589" i="17" s="1"/>
  <c r="J589" i="17" s="1"/>
  <c r="A591" i="17" l="1"/>
  <c r="C590" i="17"/>
  <c r="F590" i="17"/>
  <c r="H590" i="17" s="1"/>
  <c r="J590" i="17" s="1"/>
  <c r="A592" i="17" l="1"/>
  <c r="C591" i="17"/>
  <c r="F591" i="17"/>
  <c r="H591" i="17" s="1"/>
  <c r="J591" i="17" s="1"/>
  <c r="A593" i="17" l="1"/>
  <c r="C592" i="17"/>
  <c r="F592" i="17"/>
  <c r="H592" i="17" s="1"/>
  <c r="J592" i="17" s="1"/>
  <c r="A594" i="17" l="1"/>
  <c r="C593" i="17"/>
  <c r="F593" i="17"/>
  <c r="H593" i="17" s="1"/>
  <c r="J593" i="17" s="1"/>
  <c r="A595" i="17" l="1"/>
  <c r="C594" i="17"/>
  <c r="F594" i="17"/>
  <c r="H594" i="17" s="1"/>
  <c r="J594" i="17" s="1"/>
  <c r="A596" i="17" l="1"/>
  <c r="C595" i="17"/>
  <c r="F595" i="17"/>
  <c r="H595" i="17" s="1"/>
  <c r="J595" i="17" s="1"/>
  <c r="A597" i="17" l="1"/>
  <c r="C596" i="17"/>
  <c r="F596" i="17"/>
  <c r="H596" i="17" s="1"/>
  <c r="J596" i="17" s="1"/>
  <c r="C597" i="17" l="1"/>
  <c r="A598" i="17"/>
  <c r="F597" i="17"/>
  <c r="H597" i="17" s="1"/>
  <c r="J597" i="17" s="1"/>
  <c r="A599" i="17" l="1"/>
  <c r="C598" i="17"/>
  <c r="F598" i="17"/>
  <c r="H598" i="17" s="1"/>
  <c r="J598" i="17" s="1"/>
  <c r="A600" i="17" l="1"/>
  <c r="C599" i="17"/>
  <c r="F599" i="17"/>
  <c r="H599" i="17" s="1"/>
  <c r="J599" i="17" s="1"/>
  <c r="A601" i="17" l="1"/>
  <c r="A602" i="17" s="1"/>
  <c r="C600" i="17"/>
  <c r="F600" i="17"/>
  <c r="H600" i="17" s="1"/>
  <c r="J600"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macalvo</author>
  </authors>
  <commentList>
    <comment ref="C101" authorId="0" shapeId="0" xr:uid="{00000000-0006-0000-0600-000001000000}">
      <text>
        <r>
          <rPr>
            <b/>
            <sz val="8"/>
            <color indexed="81"/>
            <rFont val="Tahoma"/>
            <family val="2"/>
          </rPr>
          <t>macalvo:</t>
        </r>
        <r>
          <rPr>
            <sz val="8"/>
            <color indexed="81"/>
            <rFont val="Tahoma"/>
            <family val="2"/>
          </rPr>
          <t xml:space="preserve">
uniquement les données guadeloupe.</t>
        </r>
      </text>
    </comment>
  </commentList>
</comments>
</file>

<file path=xl/sharedStrings.xml><?xml version="1.0" encoding="utf-8"?>
<sst xmlns="http://schemas.openxmlformats.org/spreadsheetml/2006/main" count="363" uniqueCount="317">
  <si>
    <t>N° Dep</t>
  </si>
  <si>
    <t>Libelle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</si>
  <si>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</si>
  <si>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</si>
  <si>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</si>
  <si>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</si>
  <si>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</si>
  <si>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</si>
  <si>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</si>
  <si>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</si>
  <si>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</si>
  <si>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</si>
  <si>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</si>
  <si>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</si>
  <si>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</si>
  <si>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</si>
  <si>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</si>
  <si>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</si>
  <si>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</si>
  <si>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</si>
  <si>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</si>
  <si>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</si>
  <si>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</si>
  <si>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</si>
  <si>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</si>
  <si>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</si>
  <si>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</si>
  <si>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</si>
  <si>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</si>
  <si>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</si>
  <si>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</si>
  <si>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</si>
  <si>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</si>
  <si>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</si>
  <si>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</si>
  <si>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</si>
  <si>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</si>
  <si>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</si>
  <si>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</si>
  <si>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</si>
  <si>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</si>
  <si>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</si>
  <si>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</si>
  <si>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</si>
  <si>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</si>
  <si>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</si>
  <si>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</si>
  <si>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</si>
  <si>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</si>
  <si>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</si>
  <si>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</si>
  <si>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</si>
  <si>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</si>
  <si>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</si>
  <si>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</si>
  <si>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</si>
  <si>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</si>
  <si>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</si>
  <si>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</si>
  <si>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</si>
  <si>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</si>
  <si>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</si>
  <si>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</si>
  <si>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</si>
  <si>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</si>
  <si>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</si>
  <si>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</si>
  <si>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</si>
  <si>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</si>
  <si>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</si>
  <si>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</si>
  <si>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</si>
  <si>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</si>
  <si>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</si>
  <si>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</si>
  <si>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</si>
  <si>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</si>
  <si>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</si>
  <si>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</si>
  <si>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</si>
  <si>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</si>
  <si>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</si>
  <si>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</si>
  <si>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</si>
  <si>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</si>
  <si>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</si>
  <si>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</si>
  <si>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</si>
  <si>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</si>
  <si>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</si>
  <si>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</si>
  <si>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</si>
  <si>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</si>
  <si>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</si>
  <si>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</si>
  <si>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</si>
  <si>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</si>
  <si>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</si>
  <si>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</si>
  <si>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</si>
  <si>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</si>
  <si>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</si>
  <si>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</si>
  <si>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</si>
  <si>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</si>
  <si>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</si>
  <si>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</si>
  <si>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</si>
  <si>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</si>
  <si>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</si>
  <si>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</si>
  <si>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</si>
  <si>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</si>
  <si>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</si>
  <si>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</si>
  <si>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</si>
  <si>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</si>
  <si>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</si>
  <si>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</si>
  <si>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</si>
  <si>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</si>
  <si>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</si>
  <si>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</si>
  <si>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</si>
  <si>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</si>
  <si>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</si>
  <si>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</si>
  <si>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</si>
  <si>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</si>
  <si>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</si>
  <si>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</si>
  <si>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</si>
  <si>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</si>
  <si>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</si>
  <si>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</si>
  <si>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</si>
  <si>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</si>
  <si>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</si>
  <si>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</si>
  <si>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</si>
  <si>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</si>
  <si>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</si>
  <si>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</si>
  <si>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</si>
  <si>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</si>
  <si>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</si>
  <si>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</si>
  <si>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</si>
  <si>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</si>
  <si>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</si>
  <si>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</si>
  <si>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</si>
  <si>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</si>
  <si>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</si>
  <si>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</si>
  <si>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</si>
  <si>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</si>
  <si>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</si>
  <si>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</si>
  <si>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</si>
  <si>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</si>
  <si>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</si>
  <si>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</si>
  <si>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</si>
  <si>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</si>
  <si>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</si>
  <si>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</si>
  <si>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</si>
  <si>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</si>
  <si>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</si>
  <si>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</si>
  <si>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</si>
  <si>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</si>
  <si>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</si>
  <si>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</si>
  <si>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</si>
  <si>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</si>
  <si>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</si>
  <si>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</si>
  <si>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</si>
  <si>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</si>
  <si>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</si>
  <si>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</si>
  <si>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</si>
  <si>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</si>
  <si>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</si>
  <si>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</si>
  <si>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</si>
  <si>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</si>
  <si>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</si>
  <si>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</si>
  <si>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</si>
  <si>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</si>
  <si>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</si>
  <si>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30 à 39 ans</t>
  </si>
  <si>
    <t>40 à 49 ans</t>
  </si>
  <si>
    <t>50 à 59 ans</t>
  </si>
  <si>
    <t>pop 15-64</t>
  </si>
  <si>
    <t>Homme</t>
  </si>
  <si>
    <t>Femme</t>
  </si>
  <si>
    <t xml:space="preserve">Guadeloupe </t>
  </si>
  <si>
    <t xml:space="preserve">Martinique </t>
  </si>
  <si>
    <t>Guyane</t>
  </si>
  <si>
    <t>La Réunion</t>
  </si>
  <si>
    <t>Allocataire seul</t>
  </si>
  <si>
    <t>Par enfant supplémentaire</t>
  </si>
  <si>
    <t>Allocataire en couple</t>
  </si>
  <si>
    <t>En %</t>
  </si>
  <si>
    <t>taux (en %)</t>
  </si>
  <si>
    <t xml:space="preserve">effectifs </t>
  </si>
  <si>
    <t>Mayotte</t>
  </si>
  <si>
    <t>Un enfant</t>
  </si>
  <si>
    <t>Deux enfants</t>
  </si>
  <si>
    <t>Sans enfant</t>
  </si>
  <si>
    <t>En euros</t>
  </si>
  <si>
    <t xml:space="preserve">Allocataire seul avec majoration </t>
  </si>
  <si>
    <t>Caractéristiques</t>
  </si>
  <si>
    <r>
      <t>Sexe</t>
    </r>
    <r>
      <rPr>
        <b/>
        <vertAlign val="superscript"/>
        <sz val="8"/>
        <color theme="1"/>
        <rFont val="Arial"/>
        <family val="2"/>
      </rPr>
      <t>1</t>
    </r>
  </si>
  <si>
    <r>
      <t>Inscrits à Pôle emploi</t>
    </r>
    <r>
      <rPr>
        <b/>
        <vertAlign val="superscript"/>
        <sz val="8"/>
        <color theme="1"/>
        <rFont val="Arial"/>
        <family val="2"/>
      </rPr>
      <t>1</t>
    </r>
  </si>
  <si>
    <t>pa</t>
  </si>
  <si>
    <t>bonus</t>
  </si>
  <si>
    <t>Couple avec pesonne(s) à charge</t>
  </si>
  <si>
    <t>Homme avec un enfant : 5</t>
  </si>
  <si>
    <t>Âge</t>
  </si>
  <si>
    <t>Couple sans personne à charge</t>
  </si>
  <si>
    <t>60 ans ou plus</t>
  </si>
  <si>
    <t>Effectifs (en nombre)</t>
  </si>
  <si>
    <t xml:space="preserve"> Prime d’activité non majorée</t>
  </si>
  <si>
    <t>Prime d’activité majorée</t>
  </si>
  <si>
    <t>Prime d’activité</t>
  </si>
  <si>
    <t>dont couple avec un seul actif : 13</t>
  </si>
  <si>
    <t>Moins de 25 ans</t>
  </si>
  <si>
    <t>Source &gt; Législation.</t>
  </si>
  <si>
    <t>-</t>
  </si>
  <si>
    <r>
      <t>Situation familiale</t>
    </r>
    <r>
      <rPr>
        <b/>
        <vertAlign val="superscript"/>
        <sz val="8"/>
        <color theme="1"/>
        <rFont val="Arial"/>
        <family val="2"/>
      </rPr>
      <t>2</t>
    </r>
  </si>
  <si>
    <t>Nombre de bonifications individuelles au sein du foyer</t>
  </si>
  <si>
    <t>Femme enceinte : 7</t>
  </si>
  <si>
    <t>Femme avec un enfant : 42</t>
  </si>
  <si>
    <t>dont couple avec un seul actif : 3,5</t>
  </si>
  <si>
    <t>dont couple avec deux actifs : 2,5</t>
  </si>
  <si>
    <t>dont couple avec deux actifs : 7</t>
  </si>
  <si>
    <t>MF</t>
  </si>
  <si>
    <t>SMIC horaire au 31 décembre 2019</t>
  </si>
  <si>
    <t xml:space="preserve">bonus </t>
  </si>
  <si>
    <t>PA</t>
  </si>
  <si>
    <t xml:space="preserve"> Personne seule sans enfant</t>
  </si>
  <si>
    <t>708,21 (grossesse)</t>
  </si>
  <si>
    <t>Minimum social</t>
  </si>
  <si>
    <t>RSA</t>
  </si>
  <si>
    <t>ASS</t>
  </si>
  <si>
    <t>AAH</t>
  </si>
  <si>
    <t>Situation au 31 décembre 2016</t>
  </si>
  <si>
    <t>Non majorée</t>
  </si>
  <si>
    <t>Majorée</t>
  </si>
  <si>
    <t>Total</t>
  </si>
  <si>
    <t>PA 
+ 
ASS</t>
  </si>
  <si>
    <t>PA 
+ 
AAH</t>
  </si>
  <si>
    <t>Situation au 31 décembre 2017</t>
  </si>
  <si>
    <t xml:space="preserve">      RSA</t>
  </si>
  <si>
    <t xml:space="preserve">      ASS</t>
  </si>
  <si>
    <t xml:space="preserve">      AAH</t>
  </si>
  <si>
    <t>25 à 29 ans</t>
  </si>
  <si>
    <t>nd</t>
  </si>
  <si>
    <t>seuil de versement</t>
  </si>
  <si>
    <t>avant seuil</t>
  </si>
  <si>
    <t>après seuil</t>
  </si>
  <si>
    <r>
      <t>Ancienneté dans la prime d’activité</t>
    </r>
    <r>
      <rPr>
        <b/>
        <vertAlign val="superscript"/>
        <sz val="8"/>
        <color theme="1"/>
        <rFont val="Arial"/>
        <family val="2"/>
      </rPr>
      <t>1</t>
    </r>
  </si>
  <si>
    <t>Seul sans personne à charge</t>
  </si>
  <si>
    <t>Seul avec personne(s) à charge</t>
  </si>
  <si>
    <t xml:space="preserve">   Décédés</t>
  </si>
  <si>
    <t xml:space="preserve">1 an à moins de 2 ans  </t>
  </si>
  <si>
    <t>Part percevant également un autre dispositif</t>
  </si>
  <si>
    <t>Tableau 2 - Caractéristiques des allocataires de la prime d’activité, fin 2017</t>
  </si>
  <si>
    <t>Moins de 1 an</t>
  </si>
  <si>
    <t>Femme avec plus d’un enfant : 43</t>
  </si>
  <si>
    <t>Homme avec plus d’un enfant : 3</t>
  </si>
  <si>
    <t>Tableau 4 - Devenir un an après des bénéficiaires de la prime d’activité au 31 décembre 2016</t>
  </si>
  <si>
    <t>Prime d’activité seule</t>
  </si>
  <si>
    <t>Ensemble des bénéficiaires de la prime d’activité</t>
  </si>
  <si>
    <t>Présents dans la prime d’activité</t>
  </si>
  <si>
    <t>Prime d’activité seule, dont</t>
  </si>
  <si>
    <t>Prime d’activité + minimum social, dont</t>
  </si>
  <si>
    <t xml:space="preserve">   Indemnisés au titre du chômage et bénéficiaires d’un minimum social, dont</t>
  </si>
  <si>
    <t xml:space="preserve">   Indemnisés au titre du chômage sans bénéficier d’un minimum social</t>
  </si>
  <si>
    <t xml:space="preserve">   Ni bénéficiaires d’un minimum social ni indemnisés au titre du chomâge</t>
  </si>
  <si>
    <t xml:space="preserve">  Bénéficiaires d’un minimum social, dont</t>
  </si>
  <si>
    <r>
      <t xml:space="preserve">23                                                                            </t>
    </r>
    <r>
      <rPr>
        <i/>
        <sz val="8"/>
        <color theme="1"/>
        <rFont val="Arial"/>
        <family val="2"/>
      </rPr>
      <t>dont inactif avec enfant(s) actif(s) : &lt; 0,5</t>
    </r>
  </si>
  <si>
    <t>dont couple inactif avec enfant(s) actif(s) : &lt; 0,2</t>
  </si>
  <si>
    <t xml:space="preserve">      prime d’activité non majorée</t>
  </si>
  <si>
    <t xml:space="preserve">      prime d’activité majorée</t>
  </si>
  <si>
    <r>
      <t>Couple monoactif</t>
    </r>
    <r>
      <rPr>
        <vertAlign val="superscript"/>
        <sz val="8"/>
        <color theme="1"/>
        <rFont val="Arial"/>
        <family val="2"/>
      </rPr>
      <t>1</t>
    </r>
    <r>
      <rPr>
        <sz val="8"/>
        <color theme="1"/>
        <rFont val="Arial"/>
        <family val="2"/>
      </rPr>
      <t xml:space="preserve"> avec un enfant</t>
    </r>
  </si>
  <si>
    <t>nd : non disponible.
1. Les répartitions par sexe et ancienneté dans la prime d’activité et la part d’inscrits à Pôle emploi sont calculées sur le champ des
bénéficiaires ; les autres répartitions sur les seuls allocataires.
2. Dans l’ensemble de la population, la répartition par situation familiale a été calculée au niveau du ménage, sans tenir compte des
ménages complexes, en se restreignant aux personnes de référence.
Note &gt; Dans ce tableau, on appelle « actif » une personne déclarant des revenus d’activité. L’ancienneté dans la prime d’activité est
calculée comme la présence ou non dans le dispositif au 31 décembre de chaque année. Les allers-retours en cours d’année ne sont
donc pas comptabilisés.
Champ &gt; France ; ensemble de la population : ménages ordinaires en France (hors Mayotte).
Sources &gt; CNAF et MSA pour les effectifs ; CNAF pour les répartitions (96,3 % des allocataires de la prime d’activité relèvent des
CAF) ; DREES, ENIACRAMS, pour le taux d’inscription à Pôle emploi et la répartition selon l’ancienneté dans la prime d’activité ; Insee,
enquête Emploi 2017, pour les caractéristiques de l’ensemble de la population.</t>
  </si>
  <si>
    <r>
      <t>ARE</t>
    </r>
    <r>
      <rPr>
        <b/>
        <vertAlign val="superscript"/>
        <sz val="8"/>
        <color theme="1"/>
        <rFont val="Arial"/>
        <family val="2"/>
      </rPr>
      <t>2</t>
    </r>
  </si>
  <si>
    <r>
      <t>Ensemble des minima</t>
    </r>
    <r>
      <rPr>
        <vertAlign val="superscript"/>
        <sz val="8"/>
        <color theme="1"/>
        <rFont val="Arial"/>
        <family val="2"/>
      </rPr>
      <t>1</t>
    </r>
  </si>
  <si>
    <t>Tableau 3 - Part de bénéficiaires de la prime d’activité percevant un minimum social
d’insertion ou l’allocation d’aide au retour à l’emploi, fin 2017</t>
  </si>
  <si>
    <t>1. L’ensemble des minima comprend ici le RSA, l’ASS et l’AAH.
2. ARE : allocation d’aide au retour à l’emploi.
Note &gt; Pour la prime d’activité et le RSA, les chiffres concernent l’ensemble des bénéficiaires : les allocataires mais aussi les
conjoints. Pour l’ASS, l’AAH et l’ARE, les chiffres ne concernent que les allocataires. En plus du cumul de la prime d’activité avec
un minimum social, les cumuls de minima sociaux entre eux sont peu fréquents mais possibles (voir fiche 06). Ici, lorsqu’une
personne cumule la prime d’activité avec deux minima sociaux, elle apparaît dans chacune des colonnes associées, ce qui
explique, outre les questions d’arrondis, que la somme des trois premières colonnes ne corresponde pas à la colonne « Ensemble
des minima ».
Lecture &gt; Parmi les bénéficiaires de la prime d’activité fin 2017, 12,1 % perçoivent également le RSA.
Champ &gt; France, bénéficiaires de la prime d’activité âgés de 16 ans ou plus au 31 décembre 2017.
Source &gt; DREES, ENIACRAMS.</t>
  </si>
  <si>
    <r>
      <t>Cumul de la prime d’activité avec un minimum social</t>
    </r>
    <r>
      <rPr>
        <b/>
        <vertAlign val="superscript"/>
        <sz val="8"/>
        <color theme="1"/>
        <rFont val="Arial"/>
        <family val="2"/>
      </rPr>
      <t>1</t>
    </r>
  </si>
  <si>
    <r>
      <t>PA</t>
    </r>
    <r>
      <rPr>
        <vertAlign val="superscript"/>
        <sz val="8"/>
        <color theme="1"/>
        <rFont val="Arial"/>
        <family val="2"/>
      </rPr>
      <t>2</t>
    </r>
    <r>
      <rPr>
        <sz val="8"/>
        <color theme="1"/>
        <rFont val="Arial"/>
        <family val="2"/>
      </rPr>
      <t xml:space="preserve"> 
+ 
RSA</t>
    </r>
  </si>
  <si>
    <r>
      <t>PA 
+ 
minimum social</t>
    </r>
    <r>
      <rPr>
        <vertAlign val="superscript"/>
        <sz val="8"/>
        <color theme="1"/>
        <rFont val="Arial"/>
        <family val="2"/>
      </rPr>
      <t>3</t>
    </r>
  </si>
  <si>
    <t xml:space="preserve">  Bénéficiaires d’un minimum social et non indemnisés au titre du chômage, dont</t>
  </si>
  <si>
    <t>Tableau 5 - Situation un an avant des bénéficiaires de la prime d’activité
au 31 décembre 2017</t>
  </si>
  <si>
    <t>1 à 3 : voir tableau 4.
Note &gt; Pour la prime d’activité et le RSA, les chiffres concernent l’ensemble des bénéficiaires : les allocataires mais aussi les
conjoints. Pour l’ASS et l’AAH, les chiffres ne concernent que les allocataires.
Lecture &gt; Parmi les bénéficiaires de la prime d’activité seule non majorée fin 2017, 62,2 % percevaient déjà la prime d’activité
un an auparavant.
Champ &gt; France, bénéficiaires âgés de 16 à 64 ans au 31 décembre 2017.
Source &gt; DREES, ENIACRAMS.</t>
  </si>
  <si>
    <t>Carte 1 - Part d’allocataires de la prime d’activité, fin 2017, parmi la population âgée
de 15 à 64 ans</t>
  </si>
  <si>
    <r>
      <t>Schéma 1 -  Montant mensuel de la prime d’activité, au 1</t>
    </r>
    <r>
      <rPr>
        <b/>
        <vertAlign val="superscript"/>
        <sz val="8"/>
        <rFont val="Arial"/>
        <family val="2"/>
      </rPr>
      <t>er</t>
    </r>
    <r>
      <rPr>
        <b/>
        <sz val="8"/>
        <rFont val="Arial"/>
        <family val="2"/>
      </rPr>
      <t xml:space="preserve"> avril 2019, selon le revenu
d’activité et la situation familiale d’un foyer ayant pour unique ressource des revenus
d’activité</t>
    </r>
  </si>
  <si>
    <t>1. Couple monoactif : couple dont un seul membre déclare des revenus d’activité.
Note &gt; En dessous de 15 euros, la prime d’activité n’est pas versée. Ce schéma prend en compte ce seuil de versement.
Lecture &gt; Une personne seule sans enfant avec un revenu d’activité mensuel net de 700 euros, et sans autres ressources, perçoit 307 euros de prime d’activité par mois.
Source &gt; Législation.</t>
  </si>
  <si>
    <r>
      <t>Tableau 1 - Barème des montants mensuels forfaitaires de la prime d’activité, selon le type de foyer, au 1</t>
    </r>
    <r>
      <rPr>
        <b/>
        <vertAlign val="superscript"/>
        <sz val="8"/>
        <color theme="1"/>
        <rFont val="Arial"/>
        <family val="2"/>
      </rPr>
      <t>er</t>
    </r>
    <r>
      <rPr>
        <b/>
        <sz val="8"/>
        <color theme="1"/>
        <rFont val="Arial"/>
        <family val="2"/>
      </rPr>
      <t xml:space="preserve"> avril 2019</t>
    </r>
  </si>
  <si>
    <t>Ensemble de la population de 18 à 64 ans vivant dans un ménage dont au moins une personne est en emploi</t>
  </si>
  <si>
    <t xml:space="preserve">Non-présents dans la prime d’activité </t>
  </si>
  <si>
    <t xml:space="preserve">Note &gt; Pour la prime d’activité et le RSA, les chiffres concernent l’ensemble des bénéficiaires : les allocataires mais aussi les conjoints. Pour l’ASS et l’AAH, les chiffres ne concernent que les allocataires. </t>
  </si>
  <si>
    <r>
      <t>Champ</t>
    </r>
    <r>
      <rPr>
        <sz val="8"/>
        <color theme="1"/>
        <rFont val="Arial"/>
        <family val="2"/>
      </rPr>
      <t xml:space="preserve"> &gt; France, bénéficiaires âgés de 16 à 58 ans au 31 décembre 2016</t>
    </r>
    <r>
      <rPr>
        <sz val="8"/>
        <rFont val="Arial"/>
        <family val="2"/>
      </rPr>
      <t>.</t>
    </r>
  </si>
  <si>
    <r>
      <t xml:space="preserve">Source </t>
    </r>
    <r>
      <rPr>
        <sz val="8"/>
        <color theme="1"/>
        <rFont val="Arial"/>
        <family val="2"/>
      </rPr>
      <t>&gt; DREES, ENIACRAMS.</t>
    </r>
  </si>
  <si>
    <t>1. En plus du cumul avec la prime d’activité, les cumuls de minima sociaux sont peu fréquents mais possibles (voir fiche 06). Lorsqu’une personne perçoit, en plus de la prime d’activité, deux minima sociaux fin 2016, elle apparaît dans chacune des colonnes correspondant au cumul avec ces minima. Lorsqu’une personne perçoit deux minima fin 2017, pour les colonnes « PA + RSA », « PA + ASS » et « PA + AAH », elle n’apparaît que dans une ligne et est assignée en priorité vers le minimum qu’elle touchait fin 2016 (si elle perçoit toujours la prime d’activité, il s’agit des lignes de la partie « Présents dans la prime d’activité » ; sinon, il s’agit des lignes de la partie « Non présents dans la prime d’activité »). En revanche, pour les autres colonnes du tableau, lorsqu’une personne perçoit deux minima fin 2017, elle apparaît dans deux lignes, parmi celles du RSA, de l’ASS et de l’AAH (si elle perçoit toujours la prime d’activité, il s’agit des lignes de la partie « Présents dans la prime d’activité » ; sinon, il s’agit des lignes de la partie « Non présents dans la prime d’activité »), ce qui explique que le pourcentage de présents dans la catégorie « Prime d’activité + minimum social » ne corresponde pas à la somme des lignes RSA, ASS et AAH associées. Il en est de même parmi les non-présents dans la prime d’activité, pour le pourcentage de présents dans la catégorie « Bénéficiaires d’un minimum social non indemnisés au titre du chômage » ou « Indemnisés au titre du chômage et bénéficiaires d’un minimum social ».</t>
  </si>
  <si>
    <t xml:space="preserve">3. Cette colonne correspond au cumul de la prime d’activité avec le RSA, l’ASS ou l’AAH. </t>
  </si>
  <si>
    <t>2. PA : prime d’activité.</t>
  </si>
  <si>
    <t>Lecture &gt; Parmi les bénéficiaires de la prime d’activité seule non majorée fin 2016, 61,6 % la perçoivent encore un an après et 35,8 % ne perçoivent plus la prime d’activité.</t>
  </si>
  <si>
    <t>Non-présents dans la prime d’activité</t>
  </si>
  <si>
    <r>
      <t>Note &gt; En France, on compte en moyenne 6,8 allocataires de la prime d´activité pour 100 habitants âgés de 15 à 64 ans.
Champ &gt; France.
Sources &gt; CNAF ; MSA ; Insee, population estimée au 1</t>
    </r>
    <r>
      <rPr>
        <vertAlign val="superscript"/>
        <sz val="8"/>
        <color theme="1"/>
        <rFont val="Arial"/>
        <family val="2"/>
      </rPr>
      <t>er</t>
    </r>
    <r>
      <rPr>
        <sz val="8"/>
        <color theme="1"/>
        <rFont val="Arial"/>
        <family val="2"/>
      </rPr>
      <t xml:space="preserve"> janvier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</si>
</sst>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 &quot;€&quot;;[Red]\-#,##0\ &quot;€&quot;"/>
    <numFmt numFmtId="165" formatCode="#,##0.00\ &quot;€&quot;;[Red]\-#,##0.00\ &quot;€&quot;"/>
    <numFmt numFmtId="166" formatCode="_-* #,##0.00\ &quot;€&quot;_-;\-* #,##0.00\ &quot;€&quot;_-;_-* &quot;-&quot;??\ &quot;€&quot;_-;_-@_-"/>
    <numFmt numFmtId="167" formatCode="0.0"/>
    <numFmt numFmtId="168" formatCode="_-* #,##0.00\ [$€-1]_-;\-* #,##0.00\ [$€-1]_-;_-* &quot;-&quot;??\ [$€-1]_-"/>
    <numFmt numFmtId="169" formatCode="#,##0\ _€"/>
    <numFmt numFmtId="170" formatCode="#,##0_ ;[Red]\-#,##0\ "/>
    <numFmt numFmtId="171" formatCode="_-* #,##0.00\ [$€-1]_-;\-* #,##0.00\ [$€-1]_-;_-* \-??\ [$€-1]_-"/>
    <numFmt numFmtId="172" formatCode="#,##0.0\ _€"/>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8"/>
      <name val="Arial"/>
      <family val="2"/>
    </font>
    <font>
      <sz val="8"/>
      <color indexed="81"/>
      <name val="Tahoma"/>
      <family val="2"/>
    </font>
    <font>
      <b/>
      <sz val="8"/>
      <color indexed="81"/>
      <name val="Tahoma"/>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theme="1"/>
      <name val="Arial"/>
      <family val="2"/>
    </font>
    <font>
      <sz val="8"/>
      <color theme="1"/>
      <name val="Arial"/>
      <family val="2"/>
    </font>
    <font>
      <b/>
      <vertAlign val="superscript"/>
      <sz val="8"/>
      <color theme="1"/>
      <name val="Arial"/>
      <family val="2"/>
    </font>
    <font>
      <sz val="11"/>
      <name val="Calibri"/>
      <family val="2"/>
    </font>
    <font>
      <i/>
      <sz val="8"/>
      <color theme="1"/>
      <name val="Arial"/>
      <family val="2"/>
    </font>
    <font>
      <b/>
      <u/>
      <sz val="8"/>
      <color theme="1"/>
      <name val="Arial"/>
      <family val="2"/>
    </font>
    <font>
      <sz val="10"/>
      <color rgb="FF000000"/>
      <name val="Times New Roman"/>
      <family val="1"/>
    </font>
    <font>
      <b/>
      <sz val="10"/>
      <name val="Arial"/>
      <family val="2"/>
    </font>
    <font>
      <vertAlign val="superscript"/>
      <sz val="8"/>
      <color theme="1"/>
      <name val="Arial"/>
      <family val="2"/>
    </font>
    <font>
      <b/>
      <sz val="8"/>
      <name val="Arial"/>
      <family val="2"/>
    </font>
    <font>
      <i/>
      <sz val="8"/>
      <name val="Arial"/>
      <family val="2"/>
    </font>
    <font>
      <b/>
      <vertAlign val="superscript"/>
      <sz val="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5" tint="0.79998168889431442"/>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67">
    <xf numFmtId="0" fontId="0" fillId="0" borderId="0"/>
    <xf numFmtId="168" fontId="6" fillId="0" borderId="0" applyFont="0" applyFill="0" applyBorder="0" applyAlignment="0" applyProtection="0"/>
    <xf numFmtId="0" fontId="6" fillId="0" borderId="0"/>
    <xf numFmtId="0" fontId="7"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11" fillId="21" borderId="3" applyNumberFormat="0" applyFont="0" applyAlignment="0" applyProtection="0"/>
    <xf numFmtId="0" fontId="17" fillId="7" borderId="1" applyNumberFormat="0" applyAlignment="0" applyProtection="0"/>
    <xf numFmtId="166" fontId="18" fillId="0" borderId="0" applyFont="0" applyFill="0" applyBorder="0" applyAlignment="0" applyProtection="0"/>
    <xf numFmtId="0" fontId="19" fillId="3" borderId="0" applyNumberFormat="0" applyBorder="0" applyAlignment="0" applyProtection="0"/>
    <xf numFmtId="0" fontId="20" fillId="22" borderId="0" applyNumberFormat="0" applyBorder="0" applyAlignment="0" applyProtection="0"/>
    <xf numFmtId="9" fontId="6" fillId="0" borderId="0" applyFont="0" applyFill="0" applyBorder="0" applyAlignment="0" applyProtection="0"/>
    <xf numFmtId="0" fontId="21" fillId="4" borderId="0" applyNumberFormat="0" applyBorder="0" applyAlignment="0" applyProtection="0"/>
    <xf numFmtId="0" fontId="22" fillId="20" borderId="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8" fillId="0" borderId="8" applyNumberFormat="0" applyFill="0" applyAlignment="0" applyProtection="0"/>
    <xf numFmtId="0" fontId="29" fillId="23" borderId="9" applyNumberFormat="0" applyAlignment="0" applyProtection="0"/>
    <xf numFmtId="0" fontId="6" fillId="0" borderId="0"/>
    <xf numFmtId="0" fontId="5" fillId="0" borderId="0"/>
    <xf numFmtId="0" fontId="5" fillId="0" borderId="0"/>
    <xf numFmtId="0" fontId="4" fillId="0" borderId="0"/>
    <xf numFmtId="166" fontId="33" fillId="0" borderId="0" applyFont="0" applyFill="0" applyBorder="0" applyAlignment="0" applyProtection="0"/>
    <xf numFmtId="171" fontId="6" fillId="0" borderId="0" applyFill="0" applyBorder="0" applyAlignment="0" applyProtection="0"/>
    <xf numFmtId="0" fontId="6" fillId="0" borderId="0"/>
    <xf numFmtId="166" fontId="6" fillId="0" borderId="0" applyFont="0" applyFill="0" applyBorder="0" applyAlignment="0" applyProtection="0"/>
    <xf numFmtId="166" fontId="6" fillId="0" borderId="0" applyFont="0" applyFill="0" applyBorder="0" applyAlignment="0" applyProtection="0"/>
    <xf numFmtId="0" fontId="6" fillId="0" borderId="0"/>
    <xf numFmtId="0" fontId="3" fillId="0" borderId="0"/>
    <xf numFmtId="0" fontId="6" fillId="0" borderId="0"/>
    <xf numFmtId="168" fontId="6" fillId="0" borderId="0" applyFont="0" applyFill="0" applyBorder="0" applyAlignment="0" applyProtection="0"/>
    <xf numFmtId="0" fontId="6" fillId="21" borderId="3" applyNumberFormat="0" applyFont="0" applyAlignment="0" applyProtection="0"/>
    <xf numFmtId="166" fontId="18" fillId="0" borderId="0" applyFont="0" applyFill="0" applyBorder="0" applyAlignment="0" applyProtection="0"/>
    <xf numFmtId="0" fontId="3" fillId="0" borderId="0"/>
    <xf numFmtId="0" fontId="3" fillId="0" borderId="0"/>
    <xf numFmtId="166" fontId="33" fillId="0" borderId="0" applyFont="0" applyFill="0" applyBorder="0" applyAlignment="0" applyProtection="0"/>
    <xf numFmtId="0" fontId="2" fillId="0" borderId="0"/>
    <xf numFmtId="0" fontId="1" fillId="0" borderId="0"/>
  </cellStyleXfs>
  <cellXfs count="192">
    <xf numFmtId="0" fontId="0" fillId="0" borderId="0" xfId="0"/>
    <xf numFmtId="0" fontId="30" fillId="0" borderId="10" xfId="0" applyFont="1" applyFill="1" applyBorder="1" applyAlignment="1">
      <alignment horizontal="center" vertical="center" wrapText="1"/>
    </xf>
    <xf numFmtId="0" fontId="30" fillId="0" borderId="10" xfId="0" applyFont="1" applyFill="1" applyBorder="1" applyAlignment="1">
      <alignment vertical="center" wrapText="1"/>
    </xf>
    <xf numFmtId="0" fontId="31" fillId="0" borderId="10" xfId="0" applyFont="1" applyFill="1" applyBorder="1" applyAlignment="1">
      <alignment vertical="center"/>
    </xf>
    <xf numFmtId="0" fontId="31" fillId="0" borderId="10" xfId="0" applyFont="1" applyFill="1" applyBorder="1" applyAlignment="1">
      <alignment vertical="center" wrapText="1"/>
    </xf>
    <xf numFmtId="1" fontId="31" fillId="0" borderId="10" xfId="0" applyNumberFormat="1" applyFont="1" applyFill="1" applyBorder="1" applyAlignment="1">
      <alignment horizontal="center" vertical="center" wrapText="1"/>
    </xf>
    <xf numFmtId="0" fontId="30" fillId="0" borderId="10" xfId="0" applyFont="1" applyFill="1" applyBorder="1" applyAlignment="1">
      <alignment horizontal="left" vertical="center" wrapText="1"/>
    </xf>
    <xf numFmtId="0" fontId="31" fillId="0" borderId="10" xfId="0" applyFont="1" applyFill="1" applyBorder="1" applyAlignment="1">
      <alignment horizontal="left" vertical="center" wrapText="1"/>
    </xf>
    <xf numFmtId="1" fontId="31" fillId="0" borderId="10" xfId="0" applyNumberFormat="1" applyFont="1" applyFill="1" applyBorder="1" applyAlignment="1">
      <alignment horizontal="center" vertical="center"/>
    </xf>
    <xf numFmtId="1" fontId="31" fillId="0" borderId="10" xfId="0" applyNumberFormat="1" applyFont="1" applyFill="1" applyBorder="1" applyAlignment="1">
      <alignment vertical="center"/>
    </xf>
    <xf numFmtId="0" fontId="31" fillId="0" borderId="10" xfId="0" applyFont="1" applyFill="1" applyBorder="1" applyAlignment="1">
      <alignment horizontal="center" vertical="center" wrapText="1"/>
    </xf>
    <xf numFmtId="1" fontId="30" fillId="0" borderId="10" xfId="0" applyNumberFormat="1" applyFont="1" applyFill="1" applyBorder="1" applyAlignment="1">
      <alignment horizontal="center" vertical="center" wrapText="1"/>
    </xf>
    <xf numFmtId="3" fontId="30" fillId="0" borderId="10" xfId="0" applyNumberFormat="1" applyFont="1" applyFill="1" applyBorder="1" applyAlignment="1">
      <alignment horizontal="center" vertical="center"/>
    </xf>
    <xf numFmtId="0" fontId="30" fillId="0" borderId="10" xfId="0" applyFont="1" applyFill="1" applyBorder="1" applyAlignment="1">
      <alignment vertical="center"/>
    </xf>
    <xf numFmtId="0" fontId="31" fillId="0" borderId="0" xfId="0" applyFont="1" applyFill="1" applyAlignment="1">
      <alignment vertical="center"/>
    </xf>
    <xf numFmtId="0" fontId="31" fillId="0" borderId="0" xfId="0" applyFont="1" applyFill="1" applyBorder="1" applyAlignment="1">
      <alignment horizontal="center" vertical="center"/>
    </xf>
    <xf numFmtId="0" fontId="35" fillId="0" borderId="0" xfId="0" applyFont="1" applyFill="1" applyAlignment="1">
      <alignment vertical="center"/>
    </xf>
    <xf numFmtId="0" fontId="31" fillId="0" borderId="0" xfId="0" applyFont="1" applyFill="1" applyBorder="1" applyAlignment="1">
      <alignment vertical="center"/>
    </xf>
    <xf numFmtId="0" fontId="30" fillId="0" borderId="10" xfId="0" applyNumberFormat="1" applyFont="1" applyFill="1" applyBorder="1" applyAlignment="1">
      <alignment horizontal="center" vertical="center" wrapText="1"/>
    </xf>
    <xf numFmtId="0" fontId="31" fillId="0" borderId="0" xfId="0" applyFont="1" applyFill="1" applyAlignment="1">
      <alignment horizontal="center" vertical="center" wrapText="1"/>
    </xf>
    <xf numFmtId="0" fontId="31" fillId="0" borderId="10" xfId="2" quotePrefix="1" applyFont="1" applyFill="1" applyBorder="1" applyAlignment="1">
      <alignment horizontal="center" vertical="center"/>
    </xf>
    <xf numFmtId="0" fontId="31" fillId="0" borderId="10" xfId="2" applyFont="1" applyFill="1" applyBorder="1" applyAlignment="1">
      <alignment horizontal="left" vertical="center"/>
    </xf>
    <xf numFmtId="169" fontId="31" fillId="0" borderId="10" xfId="3" applyNumberFormat="1" applyFont="1" applyFill="1" applyBorder="1" applyAlignment="1">
      <alignment horizontal="center" vertical="center"/>
    </xf>
    <xf numFmtId="167" fontId="31" fillId="0" borderId="10" xfId="0" applyNumberFormat="1" applyFont="1" applyFill="1" applyBorder="1" applyAlignment="1">
      <alignment vertical="center"/>
    </xf>
    <xf numFmtId="0" fontId="31" fillId="0" borderId="10" xfId="0" quotePrefix="1" applyFont="1" applyFill="1" applyBorder="1" applyAlignment="1">
      <alignment horizontal="center" vertical="center"/>
    </xf>
    <xf numFmtId="0" fontId="31" fillId="0" borderId="10" xfId="0" applyFont="1" applyFill="1" applyBorder="1" applyAlignment="1">
      <alignment horizontal="left" vertical="center"/>
    </xf>
    <xf numFmtId="0" fontId="31" fillId="0" borderId="10" xfId="2" applyFont="1" applyFill="1" applyBorder="1" applyAlignment="1">
      <alignment horizontal="center" vertical="center"/>
    </xf>
    <xf numFmtId="167" fontId="31" fillId="0" borderId="0" xfId="0" applyNumberFormat="1" applyFont="1" applyFill="1" applyAlignment="1">
      <alignment vertical="center"/>
    </xf>
    <xf numFmtId="169" fontId="35" fillId="0" borderId="0" xfId="0" applyNumberFormat="1" applyFont="1" applyFill="1" applyAlignment="1">
      <alignment vertical="center"/>
    </xf>
    <xf numFmtId="169" fontId="31" fillId="0" borderId="0" xfId="0" applyNumberFormat="1" applyFont="1" applyFill="1" applyBorder="1" applyAlignment="1">
      <alignment horizontal="center" vertical="center"/>
    </xf>
    <xf numFmtId="169" fontId="31" fillId="0" borderId="0" xfId="0" applyNumberFormat="1" applyFont="1" applyFill="1" applyBorder="1" applyAlignment="1">
      <alignment horizontal="left" vertical="center"/>
    </xf>
    <xf numFmtId="0" fontId="30" fillId="0" borderId="0" xfId="0" applyFont="1" applyFill="1" applyAlignment="1">
      <alignment vertical="center"/>
    </xf>
    <xf numFmtId="0" fontId="31" fillId="0" borderId="0" xfId="0" applyFont="1" applyFill="1" applyAlignment="1">
      <alignment horizontal="right" vertical="center"/>
    </xf>
    <xf numFmtId="1" fontId="31" fillId="0" borderId="0" xfId="0" applyNumberFormat="1" applyFont="1" applyFill="1" applyAlignment="1">
      <alignment vertical="center"/>
    </xf>
    <xf numFmtId="0" fontId="31" fillId="0" borderId="14" xfId="0" applyFont="1" applyFill="1" applyBorder="1" applyAlignment="1">
      <alignment vertical="center"/>
    </xf>
    <xf numFmtId="2" fontId="31" fillId="0" borderId="10" xfId="0" applyNumberFormat="1" applyFont="1" applyFill="1" applyBorder="1" applyAlignment="1">
      <alignment horizontal="center" vertical="center" wrapText="1"/>
    </xf>
    <xf numFmtId="0" fontId="31" fillId="0" borderId="0" xfId="0" applyFont="1" applyFill="1" applyAlignment="1">
      <alignment vertical="center" wrapText="1"/>
    </xf>
    <xf numFmtId="2" fontId="31" fillId="0" borderId="0" xfId="0" applyNumberFormat="1" applyFont="1" applyFill="1" applyAlignment="1">
      <alignment vertical="center"/>
    </xf>
    <xf numFmtId="3" fontId="31" fillId="0" borderId="10" xfId="0" applyNumberFormat="1" applyFont="1" applyFill="1" applyBorder="1" applyAlignment="1">
      <alignment vertical="center"/>
    </xf>
    <xf numFmtId="172" fontId="31" fillId="0" borderId="0" xfId="0" applyNumberFormat="1" applyFont="1" applyFill="1" applyAlignment="1">
      <alignment vertical="center"/>
    </xf>
    <xf numFmtId="169" fontId="31" fillId="0" borderId="0" xfId="0" applyNumberFormat="1" applyFont="1" applyFill="1" applyAlignment="1">
      <alignment vertical="center"/>
    </xf>
    <xf numFmtId="0" fontId="2" fillId="0" borderId="0" xfId="65"/>
    <xf numFmtId="4" fontId="31" fillId="0" borderId="10" xfId="0" applyNumberFormat="1" applyFont="1" applyFill="1" applyBorder="1" applyAlignment="1">
      <alignment horizontal="center" vertical="center" wrapText="1"/>
    </xf>
    <xf numFmtId="0" fontId="36" fillId="0" borderId="0" xfId="0" applyFont="1"/>
    <xf numFmtId="3" fontId="30" fillId="27" borderId="10" xfId="0" applyNumberFormat="1" applyFont="1" applyFill="1" applyBorder="1" applyAlignment="1">
      <alignment horizontal="center" vertical="center"/>
    </xf>
    <xf numFmtId="0" fontId="30" fillId="27" borderId="10" xfId="0" applyFont="1" applyFill="1" applyBorder="1" applyAlignment="1">
      <alignment vertical="center"/>
    </xf>
    <xf numFmtId="1" fontId="30" fillId="27" borderId="10" xfId="0" applyNumberFormat="1" applyFont="1" applyFill="1" applyBorder="1" applyAlignment="1">
      <alignment horizontal="center" vertical="center" wrapText="1"/>
    </xf>
    <xf numFmtId="1" fontId="30" fillId="27" borderId="13" xfId="0" applyNumberFormat="1" applyFont="1" applyFill="1" applyBorder="1" applyAlignment="1">
      <alignment horizontal="center" vertical="center" wrapText="1"/>
    </xf>
    <xf numFmtId="1" fontId="34" fillId="27" borderId="10" xfId="0" applyNumberFormat="1" applyFont="1" applyFill="1" applyBorder="1" applyAlignment="1">
      <alignment horizontal="center" vertical="center" wrapText="1"/>
    </xf>
    <xf numFmtId="1" fontId="34" fillId="27" borderId="11" xfId="0" applyNumberFormat="1" applyFont="1" applyFill="1" applyBorder="1" applyAlignment="1">
      <alignment horizontal="center" vertical="center" wrapText="1"/>
    </xf>
    <xf numFmtId="1" fontId="31" fillId="27" borderId="10" xfId="0" applyNumberFormat="1" applyFont="1" applyFill="1" applyBorder="1" applyAlignment="1">
      <alignment horizontal="center" vertical="center" wrapText="1"/>
    </xf>
    <xf numFmtId="1" fontId="30" fillId="27" borderId="10" xfId="0" applyNumberFormat="1" applyFont="1" applyFill="1" applyBorder="1" applyAlignment="1">
      <alignment horizontal="center" vertical="center"/>
    </xf>
    <xf numFmtId="1" fontId="31" fillId="27" borderId="10" xfId="0" applyNumberFormat="1" applyFont="1" applyFill="1" applyBorder="1" applyAlignment="1">
      <alignment vertical="center"/>
    </xf>
    <xf numFmtId="0" fontId="1" fillId="0" borderId="0" xfId="66"/>
    <xf numFmtId="167" fontId="1" fillId="0" borderId="0" xfId="66" applyNumberFormat="1"/>
    <xf numFmtId="0" fontId="37" fillId="0" borderId="0" xfId="0" applyFont="1"/>
    <xf numFmtId="0" fontId="30" fillId="0" borderId="0" xfId="65" applyFont="1" applyAlignment="1">
      <alignment horizontal="right" vertical="center"/>
    </xf>
    <xf numFmtId="166" fontId="39" fillId="24" borderId="18" xfId="51" applyFont="1" applyFill="1" applyBorder="1"/>
    <xf numFmtId="0" fontId="30" fillId="0" borderId="0" xfId="65" applyFont="1" applyAlignment="1">
      <alignment horizontal="left" vertical="center"/>
    </xf>
    <xf numFmtId="0" fontId="31" fillId="0" borderId="0" xfId="65" applyFont="1"/>
    <xf numFmtId="166" fontId="31" fillId="0" borderId="0" xfId="65" applyNumberFormat="1" applyFont="1"/>
    <xf numFmtId="165" fontId="30" fillId="25" borderId="0" xfId="65" applyNumberFormat="1" applyFont="1" applyFill="1"/>
    <xf numFmtId="2" fontId="31" fillId="0" borderId="0" xfId="65" applyNumberFormat="1" applyFont="1"/>
    <xf numFmtId="165" fontId="31" fillId="24" borderId="0" xfId="65" applyNumberFormat="1" applyFont="1" applyFill="1"/>
    <xf numFmtId="165" fontId="31" fillId="0" borderId="0" xfId="65" applyNumberFormat="1" applyFont="1"/>
    <xf numFmtId="0" fontId="31" fillId="0" borderId="0" xfId="65" applyFont="1" applyAlignment="1">
      <alignment horizontal="left" vertical="center"/>
    </xf>
    <xf numFmtId="0" fontId="8" fillId="0" borderId="0" xfId="0" applyFont="1" applyAlignment="1">
      <alignment vertical="center"/>
    </xf>
    <xf numFmtId="164" fontId="31" fillId="0" borderId="0" xfId="65" applyNumberFormat="1" applyFont="1"/>
    <xf numFmtId="0" fontId="31" fillId="26" borderId="0" xfId="65" applyFont="1" applyFill="1"/>
    <xf numFmtId="0" fontId="31" fillId="0" borderId="0" xfId="65" applyFont="1" applyFill="1"/>
    <xf numFmtId="170" fontId="31" fillId="0" borderId="0" xfId="65" applyNumberFormat="1" applyFont="1"/>
    <xf numFmtId="167" fontId="31" fillId="0" borderId="0" xfId="65" applyNumberFormat="1" applyFont="1"/>
    <xf numFmtId="0" fontId="31" fillId="0" borderId="0" xfId="66" applyFont="1"/>
    <xf numFmtId="0" fontId="31" fillId="0" borderId="0" xfId="66" applyFont="1" applyAlignment="1">
      <alignment horizontal="right" vertical="center"/>
    </xf>
    <xf numFmtId="0" fontId="31" fillId="0" borderId="0" xfId="66" applyFont="1" applyAlignment="1">
      <alignment wrapText="1"/>
    </xf>
    <xf numFmtId="0" fontId="39" fillId="0" borderId="0" xfId="66" applyFont="1" applyFill="1" applyAlignment="1"/>
    <xf numFmtId="0" fontId="31" fillId="0" borderId="0" xfId="66" applyFont="1" applyFill="1"/>
    <xf numFmtId="0" fontId="39" fillId="28" borderId="18" xfId="66" applyFont="1" applyFill="1" applyBorder="1" applyAlignment="1">
      <alignment wrapText="1"/>
    </xf>
    <xf numFmtId="167" fontId="39" fillId="28" borderId="18" xfId="66" applyNumberFormat="1" applyFont="1" applyFill="1" applyBorder="1" applyAlignment="1">
      <alignment horizontal="center" vertical="center"/>
    </xf>
    <xf numFmtId="0" fontId="31" fillId="0" borderId="22" xfId="66" applyFont="1" applyBorder="1" applyAlignment="1">
      <alignment horizontal="left"/>
    </xf>
    <xf numFmtId="167" fontId="31" fillId="0" borderId="22" xfId="66" applyNumberFormat="1" applyFont="1" applyBorder="1" applyAlignment="1">
      <alignment horizontal="center" vertical="center"/>
    </xf>
    <xf numFmtId="167" fontId="31" fillId="0" borderId="22" xfId="66" applyNumberFormat="1" applyFont="1" applyBorder="1" applyAlignment="1">
      <alignment horizontal="center"/>
    </xf>
    <xf numFmtId="0" fontId="40" fillId="0" borderId="27" xfId="66" applyFont="1" applyFill="1" applyBorder="1" applyAlignment="1">
      <alignment horizontal="left" vertical="center" wrapText="1"/>
    </xf>
    <xf numFmtId="167" fontId="34" fillId="0" borderId="27" xfId="66" applyNumberFormat="1" applyFont="1" applyBorder="1" applyAlignment="1">
      <alignment horizontal="center" vertical="center"/>
    </xf>
    <xf numFmtId="167" fontId="31" fillId="0" borderId="0" xfId="66" applyNumberFormat="1" applyFont="1"/>
    <xf numFmtId="0" fontId="8" fillId="0" borderId="27" xfId="66" applyFont="1" applyFill="1" applyBorder="1" applyAlignment="1">
      <alignment horizontal="left" vertical="top" wrapText="1"/>
    </xf>
    <xf numFmtId="167" fontId="31" fillId="0" borderId="27" xfId="66" applyNumberFormat="1" applyFont="1" applyBorder="1" applyAlignment="1">
      <alignment horizontal="center" vertical="center"/>
    </xf>
    <xf numFmtId="0" fontId="40" fillId="0" borderId="0" xfId="66" applyFont="1" applyFill="1" applyBorder="1" applyAlignment="1">
      <alignment horizontal="left" vertical="top"/>
    </xf>
    <xf numFmtId="0" fontId="34" fillId="0" borderId="27" xfId="66" applyFont="1" applyBorder="1" applyAlignment="1">
      <alignment horizontal="center" vertical="center"/>
    </xf>
    <xf numFmtId="167" fontId="34" fillId="0" borderId="32" xfId="66" applyNumberFormat="1" applyFont="1" applyBorder="1" applyAlignment="1">
      <alignment horizontal="center" vertical="center"/>
    </xf>
    <xf numFmtId="167" fontId="30" fillId="28" borderId="18" xfId="66" applyNumberFormat="1" applyFont="1" applyFill="1" applyBorder="1" applyAlignment="1">
      <alignment horizontal="center" vertical="center"/>
    </xf>
    <xf numFmtId="0" fontId="8" fillId="0" borderId="22" xfId="66" applyFont="1" applyFill="1" applyBorder="1" applyAlignment="1">
      <alignment horizontal="left" vertical="center" wrapText="1"/>
    </xf>
    <xf numFmtId="167" fontId="34" fillId="0" borderId="27" xfId="66" applyNumberFormat="1" applyFont="1" applyFill="1" applyBorder="1" applyAlignment="1">
      <alignment horizontal="center" vertical="center"/>
    </xf>
    <xf numFmtId="0" fontId="40" fillId="0" borderId="32" xfId="66" applyFont="1" applyFill="1" applyBorder="1" applyAlignment="1">
      <alignment horizontal="left" vertical="center" wrapText="1"/>
    </xf>
    <xf numFmtId="0" fontId="8" fillId="0" borderId="27" xfId="66" applyFont="1" applyFill="1" applyBorder="1" applyAlignment="1">
      <alignment horizontal="left" vertical="center" wrapText="1"/>
    </xf>
    <xf numFmtId="0" fontId="8" fillId="0" borderId="18" xfId="66" applyFont="1" applyFill="1" applyBorder="1" applyAlignment="1">
      <alignment wrapText="1"/>
    </xf>
    <xf numFmtId="167" fontId="31" fillId="0" borderId="18" xfId="66" applyNumberFormat="1" applyFont="1" applyBorder="1" applyAlignment="1">
      <alignment horizontal="center" vertical="center"/>
    </xf>
    <xf numFmtId="0" fontId="31" fillId="0" borderId="0" xfId="66" applyFont="1" applyAlignment="1">
      <alignment horizontal="right"/>
    </xf>
    <xf numFmtId="0" fontId="39" fillId="0" borderId="0" xfId="0" applyFont="1" applyAlignment="1">
      <alignment horizontal="left" vertical="top" wrapText="1"/>
    </xf>
    <xf numFmtId="0" fontId="31" fillId="0" borderId="0" xfId="65" applyFont="1" applyAlignment="1">
      <alignment horizontal="left" vertical="top" wrapText="1"/>
    </xf>
    <xf numFmtId="0" fontId="31" fillId="0" borderId="0" xfId="65" applyFont="1" applyAlignment="1">
      <alignment horizontal="left" vertical="top"/>
    </xf>
    <xf numFmtId="0" fontId="31" fillId="0" borderId="0" xfId="0" applyFont="1" applyFill="1" applyAlignment="1">
      <alignment horizontal="left" vertical="top" wrapText="1"/>
    </xf>
    <xf numFmtId="0" fontId="31" fillId="0" borderId="0" xfId="0" applyFont="1" applyFill="1" applyAlignment="1">
      <alignment horizontal="left" vertical="top"/>
    </xf>
    <xf numFmtId="1" fontId="30" fillId="0" borderId="11" xfId="0" applyNumberFormat="1" applyFont="1" applyFill="1" applyBorder="1" applyAlignment="1">
      <alignment horizontal="center" vertical="center" wrapText="1"/>
    </xf>
    <xf numFmtId="1" fontId="30" fillId="0" borderId="12" xfId="0" applyNumberFormat="1" applyFont="1" applyFill="1" applyBorder="1" applyAlignment="1">
      <alignment horizontal="center" vertical="center" wrapText="1"/>
    </xf>
    <xf numFmtId="1" fontId="30" fillId="0" borderId="13" xfId="0" applyNumberFormat="1" applyFont="1" applyFill="1" applyBorder="1" applyAlignment="1">
      <alignment horizontal="center" vertical="center" wrapText="1"/>
    </xf>
    <xf numFmtId="0" fontId="31" fillId="0" borderId="11"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13" xfId="0" applyFont="1" applyFill="1" applyBorder="1" applyAlignment="1">
      <alignment horizontal="left" vertical="center" wrapText="1"/>
    </xf>
    <xf numFmtId="1" fontId="30" fillId="27" borderId="11" xfId="0" applyNumberFormat="1" applyFont="1" applyFill="1" applyBorder="1" applyAlignment="1">
      <alignment horizontal="center" vertical="center" wrapText="1"/>
    </xf>
    <xf numFmtId="1" fontId="30" fillId="27" borderId="12" xfId="0" applyNumberFormat="1" applyFont="1" applyFill="1" applyBorder="1" applyAlignment="1">
      <alignment horizontal="center" vertical="center" wrapText="1"/>
    </xf>
    <xf numFmtId="1" fontId="30" fillId="27" borderId="13" xfId="0" applyNumberFormat="1" applyFont="1" applyFill="1" applyBorder="1" applyAlignment="1">
      <alignment horizontal="center" vertical="center" wrapText="1"/>
    </xf>
    <xf numFmtId="3" fontId="30" fillId="0" borderId="11" xfId="0" applyNumberFormat="1" applyFont="1" applyFill="1" applyBorder="1" applyAlignment="1">
      <alignment horizontal="center" vertical="center"/>
    </xf>
    <xf numFmtId="3" fontId="30" fillId="0" borderId="12" xfId="0" applyNumberFormat="1" applyFont="1" applyFill="1" applyBorder="1" applyAlignment="1">
      <alignment horizontal="center" vertical="center"/>
    </xf>
    <xf numFmtId="3" fontId="30" fillId="0" borderId="13" xfId="0" applyNumberFormat="1" applyFont="1" applyFill="1" applyBorder="1" applyAlignment="1">
      <alignment horizontal="center" vertical="center"/>
    </xf>
    <xf numFmtId="0" fontId="30" fillId="0" borderId="0" xfId="66" applyFont="1" applyAlignment="1">
      <alignment horizontal="left" wrapText="1"/>
    </xf>
    <xf numFmtId="0" fontId="31" fillId="0" borderId="0" xfId="66" applyFont="1" applyAlignment="1">
      <alignment horizontal="left" wrapText="1"/>
    </xf>
    <xf numFmtId="0" fontId="30" fillId="0" borderId="33" xfId="66" applyFont="1" applyBorder="1" applyAlignment="1">
      <alignment horizontal="left" vertical="center" wrapText="1"/>
    </xf>
    <xf numFmtId="0" fontId="30" fillId="0" borderId="34" xfId="66" applyFont="1" applyBorder="1" applyAlignment="1">
      <alignment horizontal="left" vertical="center" wrapText="1"/>
    </xf>
    <xf numFmtId="0" fontId="30" fillId="0" borderId="26" xfId="66" applyFont="1" applyBorder="1" applyAlignment="1">
      <alignment horizontal="left" vertical="center" wrapText="1"/>
    </xf>
    <xf numFmtId="0" fontId="30" fillId="0" borderId="35" xfId="66" applyFont="1" applyBorder="1" applyAlignment="1">
      <alignment horizontal="left" vertical="center" wrapText="1"/>
    </xf>
    <xf numFmtId="0" fontId="30" fillId="0" borderId="36" xfId="66" applyFont="1" applyBorder="1" applyAlignment="1">
      <alignment horizontal="left" vertical="center" wrapText="1"/>
    </xf>
    <xf numFmtId="0" fontId="30" fillId="0" borderId="31" xfId="66" applyFont="1" applyBorder="1" applyAlignment="1">
      <alignment horizontal="left" vertical="center" wrapText="1"/>
    </xf>
    <xf numFmtId="167" fontId="31" fillId="0" borderId="23" xfId="66" applyNumberFormat="1" applyFont="1" applyBorder="1" applyAlignment="1">
      <alignment horizontal="center" vertical="center" wrapText="1"/>
    </xf>
    <xf numFmtId="167" fontId="31" fillId="0" borderId="28" xfId="66" applyNumberFormat="1" applyFont="1" applyBorder="1" applyAlignment="1">
      <alignment horizontal="center" vertical="center" wrapText="1"/>
    </xf>
    <xf numFmtId="167" fontId="31" fillId="0" borderId="24" xfId="66" applyNumberFormat="1" applyFont="1" applyBorder="1" applyAlignment="1">
      <alignment horizontal="center" vertical="center" wrapText="1"/>
    </xf>
    <xf numFmtId="167" fontId="31" fillId="0" borderId="29" xfId="66" applyNumberFormat="1" applyFont="1" applyBorder="1" applyAlignment="1">
      <alignment horizontal="center" vertical="center" wrapText="1"/>
    </xf>
    <xf numFmtId="167" fontId="31" fillId="0" borderId="25" xfId="66" applyNumberFormat="1" applyFont="1" applyBorder="1" applyAlignment="1">
      <alignment horizontal="center" vertical="center" wrapText="1"/>
    </xf>
    <xf numFmtId="167" fontId="31" fillId="0" borderId="30" xfId="66" applyNumberFormat="1" applyFont="1" applyBorder="1" applyAlignment="1">
      <alignment horizontal="center" vertical="center" wrapText="1"/>
    </xf>
    <xf numFmtId="167" fontId="31" fillId="0" borderId="26" xfId="66" applyNumberFormat="1" applyFont="1" applyBorder="1" applyAlignment="1">
      <alignment horizontal="center" vertical="center" wrapText="1"/>
    </xf>
    <xf numFmtId="167" fontId="31" fillId="0" borderId="31" xfId="66" applyNumberFormat="1" applyFont="1" applyBorder="1" applyAlignment="1">
      <alignment horizontal="center" vertical="center" wrapText="1"/>
    </xf>
    <xf numFmtId="167" fontId="31" fillId="0" borderId="22" xfId="66" applyNumberFormat="1" applyFont="1" applyBorder="1" applyAlignment="1">
      <alignment horizontal="center" vertical="center" wrapText="1"/>
    </xf>
    <xf numFmtId="167" fontId="31" fillId="0" borderId="32" xfId="66" applyNumberFormat="1" applyFont="1" applyBorder="1" applyAlignment="1">
      <alignment horizontal="center" vertical="center" wrapText="1"/>
    </xf>
    <xf numFmtId="0" fontId="31" fillId="0" borderId="34" xfId="66" applyFont="1" applyBorder="1" applyAlignment="1">
      <alignment wrapText="1"/>
    </xf>
    <xf numFmtId="0" fontId="31" fillId="0" borderId="0" xfId="66" applyFont="1" applyBorder="1" applyAlignment="1">
      <alignment wrapText="1"/>
    </xf>
    <xf numFmtId="0" fontId="30" fillId="0" borderId="0" xfId="66" applyFont="1" applyBorder="1" applyAlignment="1">
      <alignment horizontal="left" wrapText="1"/>
    </xf>
    <xf numFmtId="0" fontId="31" fillId="0" borderId="0" xfId="66" applyFont="1" applyBorder="1" applyAlignment="1">
      <alignment horizontal="left" vertical="top" wrapText="1"/>
    </xf>
    <xf numFmtId="0" fontId="31" fillId="0" borderId="0" xfId="66" applyFont="1" applyAlignment="1">
      <alignment horizontal="left" vertical="top" wrapText="1"/>
    </xf>
    <xf numFmtId="0" fontId="39" fillId="0" borderId="0" xfId="66" applyFont="1" applyFill="1" applyAlignment="1">
      <alignment horizontal="left" vertical="center" wrapText="1"/>
    </xf>
    <xf numFmtId="0" fontId="31" fillId="0" borderId="0" xfId="66" applyFont="1" applyAlignment="1">
      <alignment horizontal="left" vertical="center" wrapText="1"/>
    </xf>
    <xf numFmtId="0" fontId="30" fillId="0" borderId="19" xfId="66" applyFont="1" applyBorder="1" applyAlignment="1">
      <alignment horizontal="center" vertical="center" wrapText="1"/>
    </xf>
    <xf numFmtId="0" fontId="30" fillId="0" borderId="20" xfId="66" applyFont="1" applyBorder="1" applyAlignment="1">
      <alignment horizontal="center" vertical="center" wrapText="1"/>
    </xf>
    <xf numFmtId="0" fontId="30" fillId="0" borderId="21" xfId="66" applyFont="1" applyBorder="1" applyAlignment="1">
      <alignment horizontal="center" vertical="center" wrapText="1"/>
    </xf>
    <xf numFmtId="0" fontId="30" fillId="0" borderId="22" xfId="66" applyFont="1" applyBorder="1" applyAlignment="1">
      <alignment horizontal="center" vertical="center" wrapText="1"/>
    </xf>
    <xf numFmtId="0" fontId="30" fillId="0" borderId="27" xfId="66" applyFont="1" applyBorder="1" applyAlignment="1">
      <alignment horizontal="center" vertical="center" wrapText="1"/>
    </xf>
    <xf numFmtId="0" fontId="30" fillId="0" borderId="32" xfId="66" applyFont="1" applyBorder="1" applyAlignment="1">
      <alignment horizontal="center" vertical="center" wrapText="1"/>
    </xf>
    <xf numFmtId="0" fontId="31" fillId="0" borderId="23" xfId="66" applyFont="1" applyBorder="1" applyAlignment="1">
      <alignment horizontal="center" vertical="center" wrapText="1"/>
    </xf>
    <xf numFmtId="0" fontId="31" fillId="0" borderId="28" xfId="66" applyFont="1" applyBorder="1" applyAlignment="1">
      <alignment horizontal="center" vertical="center" wrapText="1"/>
    </xf>
    <xf numFmtId="0" fontId="31" fillId="0" borderId="24" xfId="66" applyFont="1" applyBorder="1" applyAlignment="1">
      <alignment horizontal="center" vertical="center" wrapText="1"/>
    </xf>
    <xf numFmtId="0" fontId="31" fillId="0" borderId="29" xfId="66" applyFont="1" applyBorder="1" applyAlignment="1">
      <alignment horizontal="center" vertical="center" wrapText="1"/>
    </xf>
    <xf numFmtId="0" fontId="31" fillId="0" borderId="25" xfId="66" applyFont="1" applyBorder="1" applyAlignment="1">
      <alignment horizontal="center" vertical="center" wrapText="1"/>
    </xf>
    <xf numFmtId="0" fontId="31" fillId="0" borderId="30" xfId="66" applyFont="1" applyBorder="1" applyAlignment="1">
      <alignment horizontal="center" vertical="center" wrapText="1"/>
    </xf>
    <xf numFmtId="0" fontId="31" fillId="0" borderId="26" xfId="66" applyFont="1" applyBorder="1" applyAlignment="1">
      <alignment horizontal="center" vertical="center" wrapText="1"/>
    </xf>
    <xf numFmtId="0" fontId="31" fillId="0" borderId="31" xfId="66" applyFont="1" applyBorder="1" applyAlignment="1">
      <alignment horizontal="center" vertical="center" wrapText="1"/>
    </xf>
    <xf numFmtId="0" fontId="31" fillId="0" borderId="27" xfId="66" applyFont="1" applyBorder="1" applyAlignment="1">
      <alignment horizontal="center" vertical="center" wrapText="1"/>
    </xf>
    <xf numFmtId="0" fontId="31" fillId="0" borderId="32" xfId="66" applyFont="1" applyBorder="1" applyAlignment="1">
      <alignment horizontal="center" vertical="center"/>
    </xf>
    <xf numFmtId="0" fontId="31" fillId="0" borderId="0" xfId="66" applyFont="1" applyBorder="1" applyAlignment="1">
      <alignment horizontal="left" wrapText="1"/>
    </xf>
    <xf numFmtId="0" fontId="31" fillId="0" borderId="0" xfId="66" applyFont="1" applyAlignment="1">
      <alignment wrapText="1"/>
    </xf>
    <xf numFmtId="0" fontId="31" fillId="0" borderId="22" xfId="66" applyFont="1" applyBorder="1" applyAlignment="1">
      <alignment horizontal="center" vertical="center" wrapText="1"/>
    </xf>
    <xf numFmtId="0" fontId="31" fillId="0" borderId="32" xfId="66" applyFont="1" applyBorder="1" applyAlignment="1">
      <alignment horizontal="center" vertical="center" wrapText="1"/>
    </xf>
    <xf numFmtId="0" fontId="39" fillId="0" borderId="22" xfId="66" applyFont="1" applyFill="1" applyBorder="1" applyAlignment="1">
      <alignment horizontal="center" vertical="center" textRotation="90" wrapText="1"/>
    </xf>
    <xf numFmtId="0" fontId="39" fillId="0" borderId="27" xfId="66" applyFont="1" applyFill="1" applyBorder="1" applyAlignment="1">
      <alignment horizontal="center" vertical="center" textRotation="90" wrapText="1"/>
    </xf>
    <xf numFmtId="0" fontId="39" fillId="0" borderId="32" xfId="66" applyFont="1" applyFill="1" applyBorder="1" applyAlignment="1">
      <alignment horizontal="center" vertical="center" textRotation="90" wrapText="1"/>
    </xf>
    <xf numFmtId="0" fontId="31" fillId="0" borderId="34" xfId="66" applyFont="1" applyBorder="1" applyAlignment="1">
      <alignment vertical="center" wrapText="1"/>
    </xf>
    <xf numFmtId="0" fontId="8" fillId="0" borderId="0" xfId="66" applyFont="1" applyFill="1" applyBorder="1" applyAlignment="1">
      <alignment vertical="center" wrapText="1" readingOrder="1"/>
    </xf>
    <xf numFmtId="0" fontId="31" fillId="0" borderId="0" xfId="66" applyFont="1" applyBorder="1" applyAlignment="1">
      <alignment vertical="center" wrapText="1" readingOrder="1"/>
    </xf>
    <xf numFmtId="0" fontId="31" fillId="0" borderId="0" xfId="66" applyFont="1" applyBorder="1" applyAlignment="1">
      <alignment vertical="center" wrapText="1"/>
    </xf>
    <xf numFmtId="0" fontId="31" fillId="0" borderId="33" xfId="66" applyFont="1" applyFill="1" applyBorder="1" applyAlignment="1">
      <alignment horizontal="center"/>
    </xf>
    <xf numFmtId="0" fontId="31" fillId="0" borderId="26" xfId="66" applyFont="1" applyFill="1" applyBorder="1" applyAlignment="1">
      <alignment horizontal="center"/>
    </xf>
    <xf numFmtId="0" fontId="31" fillId="0" borderId="37" xfId="66" applyFont="1" applyFill="1" applyBorder="1" applyAlignment="1">
      <alignment horizontal="center"/>
    </xf>
    <xf numFmtId="0" fontId="31" fillId="0" borderId="38" xfId="66" applyFont="1" applyFill="1" applyBorder="1" applyAlignment="1">
      <alignment horizontal="center"/>
    </xf>
    <xf numFmtId="0" fontId="31" fillId="0" borderId="35" xfId="66" applyFont="1" applyFill="1" applyBorder="1" applyAlignment="1">
      <alignment horizontal="center"/>
    </xf>
    <xf numFmtId="0" fontId="31" fillId="0" borderId="31" xfId="66" applyFont="1" applyFill="1" applyBorder="1" applyAlignment="1">
      <alignment horizontal="center"/>
    </xf>
    <xf numFmtId="0" fontId="30" fillId="0" borderId="19" xfId="66" applyFont="1" applyBorder="1" applyAlignment="1">
      <alignment horizontal="center" wrapText="1"/>
    </xf>
    <xf numFmtId="0" fontId="30" fillId="0" borderId="20" xfId="66" applyFont="1" applyBorder="1" applyAlignment="1">
      <alignment horizontal="center" wrapText="1"/>
    </xf>
    <xf numFmtId="0" fontId="31" fillId="0" borderId="20" xfId="66" applyFont="1" applyBorder="1" applyAlignment="1">
      <alignment wrapText="1"/>
    </xf>
    <xf numFmtId="0" fontId="31" fillId="0" borderId="21" xfId="66" applyFont="1" applyBorder="1" applyAlignment="1">
      <alignment wrapText="1"/>
    </xf>
    <xf numFmtId="0" fontId="30" fillId="0" borderId="35" xfId="66" applyFont="1" applyBorder="1" applyAlignment="1">
      <alignment horizontal="center" vertical="center"/>
    </xf>
    <xf numFmtId="0" fontId="30" fillId="0" borderId="36" xfId="66" applyFont="1" applyBorder="1" applyAlignment="1">
      <alignment horizontal="center" vertical="center"/>
    </xf>
    <xf numFmtId="0" fontId="30" fillId="0" borderId="31" xfId="66" applyFont="1" applyBorder="1" applyAlignment="1">
      <alignment horizontal="center" vertical="center"/>
    </xf>
    <xf numFmtId="0" fontId="30" fillId="0" borderId="35" xfId="66" applyFont="1" applyBorder="1" applyAlignment="1">
      <alignment horizontal="center" vertical="center" wrapText="1"/>
    </xf>
    <xf numFmtId="0" fontId="30" fillId="0" borderId="36" xfId="66" applyFont="1" applyBorder="1" applyAlignment="1">
      <alignment horizontal="center" vertical="center" wrapText="1"/>
    </xf>
    <xf numFmtId="0" fontId="31" fillId="0" borderId="31" xfId="66" applyFont="1" applyBorder="1" applyAlignment="1"/>
    <xf numFmtId="0" fontId="31" fillId="0" borderId="22" xfId="66" applyFont="1" applyBorder="1" applyAlignment="1">
      <alignment horizontal="center" vertical="center"/>
    </xf>
    <xf numFmtId="0" fontId="39" fillId="0" borderId="0" xfId="66" applyFont="1" applyFill="1" applyAlignment="1">
      <alignment wrapText="1"/>
    </xf>
    <xf numFmtId="0" fontId="31" fillId="0" borderId="1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15" xfId="0" applyFont="1" applyFill="1" applyBorder="1" applyAlignment="1">
      <alignment horizontal="center" vertical="center"/>
    </xf>
    <xf numFmtId="0" fontId="30" fillId="0" borderId="0" xfId="0" applyFont="1" applyFill="1" applyAlignment="1">
      <alignment horizontal="left" vertical="center" wrapText="1"/>
    </xf>
    <xf numFmtId="0" fontId="30" fillId="0" borderId="0" xfId="0" applyFont="1" applyFill="1" applyAlignment="1">
      <alignment horizontal="left" vertical="center"/>
    </xf>
    <xf numFmtId="169" fontId="31" fillId="0" borderId="0" xfId="0" applyNumberFormat="1" applyFont="1" applyFill="1" applyBorder="1" applyAlignment="1">
      <alignment horizontal="left" vertical="top" wrapText="1"/>
    </xf>
    <xf numFmtId="169" fontId="31" fillId="0" borderId="0" xfId="0" applyNumberFormat="1" applyFont="1" applyFill="1" applyBorder="1" applyAlignment="1">
      <alignment horizontal="left" vertical="top"/>
    </xf>
  </cellXfs>
  <cellStyles count="67">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Commentaire 2 2" xfId="60" xr:uid="{00000000-0005-0000-0000-00001C000000}"/>
    <cellStyle name="Entrée 2" xfId="32" xr:uid="{00000000-0005-0000-0000-00001D000000}"/>
    <cellStyle name="Euro" xfId="1" xr:uid="{00000000-0005-0000-0000-00001E000000}"/>
    <cellStyle name="Euro 2" xfId="33" xr:uid="{00000000-0005-0000-0000-00001F000000}"/>
    <cellStyle name="Euro 2 2" xfId="61" xr:uid="{00000000-0005-0000-0000-000020000000}"/>
    <cellStyle name="Euro 2 3" xfId="55" xr:uid="{00000000-0005-0000-0000-000021000000}"/>
    <cellStyle name="Euro 3" xfId="51" xr:uid="{00000000-0005-0000-0000-000022000000}"/>
    <cellStyle name="Euro 3 2" xfId="64" xr:uid="{00000000-0005-0000-0000-000023000000}"/>
    <cellStyle name="Euro 3 3" xfId="54" xr:uid="{00000000-0005-0000-0000-000024000000}"/>
    <cellStyle name="Euro 4" xfId="59" xr:uid="{00000000-0005-0000-0000-000025000000}"/>
    <cellStyle name="Euro 5" xfId="52" xr:uid="{00000000-0005-0000-0000-000026000000}"/>
    <cellStyle name="Insatisfaisant 2" xfId="34" xr:uid="{00000000-0005-0000-0000-000027000000}"/>
    <cellStyle name="Neutre 2" xfId="35" xr:uid="{00000000-0005-0000-0000-000028000000}"/>
    <cellStyle name="Normal" xfId="0" builtinId="0"/>
    <cellStyle name="Normal 2" xfId="47" xr:uid="{00000000-0005-0000-0000-00002A000000}"/>
    <cellStyle name="Normal 2 2" xfId="48" xr:uid="{00000000-0005-0000-0000-00002B000000}"/>
    <cellStyle name="Normal 2 2 2" xfId="62" xr:uid="{00000000-0005-0000-0000-00002C000000}"/>
    <cellStyle name="Normal 2 2 3" xfId="56" xr:uid="{00000000-0005-0000-0000-00002D000000}"/>
    <cellStyle name="Normal 3" xfId="49" xr:uid="{00000000-0005-0000-0000-00002E000000}"/>
    <cellStyle name="Normal 3 2" xfId="57" xr:uid="{00000000-0005-0000-0000-00002F000000}"/>
    <cellStyle name="Normal 4" xfId="50" xr:uid="{00000000-0005-0000-0000-000030000000}"/>
    <cellStyle name="Normal 4 2" xfId="63" xr:uid="{00000000-0005-0000-0000-000031000000}"/>
    <cellStyle name="Normal 4 3" xfId="58" xr:uid="{00000000-0005-0000-0000-000032000000}"/>
    <cellStyle name="Normal 4 4" xfId="65" xr:uid="{00000000-0005-0000-0000-000033000000}"/>
    <cellStyle name="Normal 5" xfId="53" xr:uid="{00000000-0005-0000-0000-000034000000}"/>
    <cellStyle name="Normal 6" xfId="66" xr:uid="{00000000-0005-0000-0000-000035000000}"/>
    <cellStyle name="Normal_API CNAF 31.12.96 METR (5)" xfId="2" xr:uid="{00000000-0005-0000-0000-000036000000}"/>
    <cellStyle name="Normal_CAFMAS4B" xfId="3" xr:uid="{00000000-0005-0000-0000-000037000000}"/>
    <cellStyle name="Pourcentage 2" xfId="36" xr:uid="{00000000-0005-0000-0000-000038000000}"/>
    <cellStyle name="Satisfaisant 2" xfId="37" xr:uid="{00000000-0005-0000-0000-000039000000}"/>
    <cellStyle name="Sortie 2" xfId="38" xr:uid="{00000000-0005-0000-0000-00003A000000}"/>
    <cellStyle name="Texte explicatif 2" xfId="39" xr:uid="{00000000-0005-0000-0000-00003B000000}"/>
    <cellStyle name="Titre 1 2" xfId="41" xr:uid="{00000000-0005-0000-0000-00003D000000}"/>
    <cellStyle name="Titre 2" xfId="40" xr:uid="{00000000-0005-0000-0000-00003C000000}"/>
    <cellStyle name="Titre 2 2" xfId="42" xr:uid="{00000000-0005-0000-0000-00003E000000}"/>
    <cellStyle name="Titre 3 2" xfId="43" xr:uid="{00000000-0005-0000-0000-00003F000000}"/>
    <cellStyle name="Titre 4 2" xfId="44" xr:uid="{00000000-0005-0000-0000-000040000000}"/>
    <cellStyle name="Total 2" xfId="45" xr:uid="{00000000-0005-0000-0000-000041000000}"/>
    <cellStyle name="Vérification 2" xfId="46" xr:uid="{00000000-0005-0000-0000-00004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24"/>
  <sheetViews>
    <sheetView showGridLines="0" tabSelected="1" topLeftCell="G43" workbookViewId="0">
      <selection activeCell="P53" sqref="P53"/>
    </sheetView>
  </sheetViews>
  <sheetFormatPr baseColWidth="10" defaultColWidth="11.5" defaultRowHeight="15"/>
  <cols>
    <col min="1" max="1" width="34.6640625" style="41" bestFit="1" customWidth="1"/>
    <col min="2" max="3" width="14.5" style="41" customWidth="1"/>
    <col min="4" max="4" width="5.5" style="41" customWidth="1"/>
    <col min="5" max="5" width="11.5" style="41"/>
    <col min="6" max="6" width="12.5" style="41" bestFit="1" customWidth="1"/>
    <col min="7" max="7" width="14.5" style="41" customWidth="1"/>
    <col min="8" max="10" width="11.5" style="41"/>
    <col min="11" max="11" width="11.83203125" style="41" bestFit="1" customWidth="1"/>
    <col min="12" max="19" width="11.5" style="41"/>
    <col min="20" max="20" width="21.83203125" style="41" customWidth="1"/>
    <col min="21" max="16384" width="11.5" style="41"/>
  </cols>
  <sheetData>
    <row r="1" spans="1:35">
      <c r="A1" s="56" t="s">
        <v>241</v>
      </c>
      <c r="B1" s="57">
        <v>551.51</v>
      </c>
      <c r="C1" s="57">
        <v>992.72</v>
      </c>
      <c r="D1" s="58"/>
      <c r="E1" s="59" t="s">
        <v>242</v>
      </c>
      <c r="F1" s="59"/>
      <c r="G1" s="59"/>
      <c r="H1" s="59"/>
      <c r="I1" s="59" t="s">
        <v>243</v>
      </c>
      <c r="J1" s="60">
        <f>29.101*B1/100</f>
        <v>160.49492509999999</v>
      </c>
      <c r="K1" s="60"/>
      <c r="L1" s="59"/>
      <c r="M1" s="59"/>
      <c r="N1" s="59"/>
      <c r="O1" s="59"/>
      <c r="P1" s="59"/>
      <c r="Q1" s="59"/>
      <c r="R1" s="59"/>
      <c r="S1" s="59"/>
      <c r="T1" s="59"/>
      <c r="U1" s="59"/>
      <c r="V1" s="59"/>
      <c r="W1" s="59"/>
      <c r="X1" s="59"/>
      <c r="Y1" s="59"/>
      <c r="Z1" s="59"/>
      <c r="AA1" s="59"/>
      <c r="AB1" s="59"/>
      <c r="AC1" s="59"/>
      <c r="AD1" s="59"/>
      <c r="AE1" s="59"/>
      <c r="AF1" s="59"/>
      <c r="AG1" s="59"/>
      <c r="AH1" s="59"/>
      <c r="AI1" s="59"/>
    </row>
    <row r="2" spans="1:35">
      <c r="A2" s="59"/>
      <c r="B2" s="59"/>
      <c r="C2" s="59"/>
      <c r="D2" s="59"/>
      <c r="E2" s="61">
        <v>10.029999999999999</v>
      </c>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row>
    <row r="3" spans="1:35" ht="144" customHeight="1">
      <c r="A3" s="59"/>
      <c r="B3" s="59"/>
      <c r="C3" s="62"/>
      <c r="D3" s="59"/>
      <c r="E3" s="63">
        <f>59*E2</f>
        <v>591.77</v>
      </c>
      <c r="F3" s="64">
        <f>E2*35</f>
        <v>351.04999999999995</v>
      </c>
      <c r="G3" s="59"/>
      <c r="H3" s="59"/>
      <c r="I3" s="98" t="s">
        <v>303</v>
      </c>
      <c r="J3" s="98"/>
      <c r="K3" s="98"/>
      <c r="L3" s="98"/>
      <c r="M3" s="98"/>
      <c r="N3" s="98"/>
      <c r="O3" s="59"/>
      <c r="P3" s="59"/>
      <c r="Q3" s="59"/>
      <c r="R3" s="59"/>
      <c r="S3" s="59"/>
      <c r="T3" s="59"/>
      <c r="U3" s="59"/>
      <c r="V3" s="59"/>
      <c r="W3" s="59"/>
      <c r="X3" s="59"/>
      <c r="Y3" s="59"/>
      <c r="Z3" s="59"/>
      <c r="AA3" s="59"/>
      <c r="AB3" s="59"/>
      <c r="AC3" s="59"/>
      <c r="AD3" s="59"/>
      <c r="AE3" s="59"/>
      <c r="AF3" s="59"/>
      <c r="AG3" s="59"/>
      <c r="AH3" s="59"/>
      <c r="AI3" s="59"/>
    </row>
    <row r="4" spans="1:35">
      <c r="A4" s="65"/>
      <c r="B4" s="59"/>
      <c r="C4" s="59"/>
      <c r="D4" s="59"/>
      <c r="E4" s="63">
        <f>120*E2</f>
        <v>1203.5999999999999</v>
      </c>
      <c r="F4" s="64">
        <f>F3*4</f>
        <v>1404.1999999999998</v>
      </c>
      <c r="G4" s="59"/>
      <c r="H4" s="59"/>
      <c r="I4" s="66"/>
      <c r="J4" s="59"/>
      <c r="K4" s="59"/>
      <c r="L4" s="59"/>
      <c r="M4" s="59"/>
      <c r="N4" s="59"/>
      <c r="O4" s="59"/>
      <c r="P4" s="59"/>
      <c r="Q4" s="59"/>
      <c r="R4" s="59"/>
      <c r="S4" s="59"/>
      <c r="T4" s="59"/>
      <c r="U4" s="59"/>
      <c r="V4" s="59"/>
      <c r="W4" s="59"/>
      <c r="X4" s="59"/>
      <c r="Y4" s="59"/>
      <c r="Z4" s="59"/>
      <c r="AA4" s="59"/>
      <c r="AB4" s="59"/>
      <c r="AC4" s="59"/>
      <c r="AD4" s="59"/>
      <c r="AE4" s="59"/>
      <c r="AF4" s="59"/>
      <c r="AG4" s="59"/>
      <c r="AH4" s="59"/>
      <c r="AI4" s="59"/>
    </row>
    <row r="5" spans="1:35">
      <c r="A5" s="58"/>
      <c r="B5" s="59"/>
      <c r="C5" s="59"/>
      <c r="D5" s="59"/>
      <c r="E5" s="67">
        <f>1.2*E2</f>
        <v>12.036</v>
      </c>
      <c r="F5" s="59"/>
      <c r="G5" s="59" t="s">
        <v>244</v>
      </c>
      <c r="H5" s="59" t="s">
        <v>263</v>
      </c>
      <c r="I5" s="59"/>
      <c r="J5" s="59">
        <v>15</v>
      </c>
      <c r="K5" s="59"/>
      <c r="L5" s="59"/>
      <c r="M5" s="59"/>
      <c r="N5" s="59"/>
      <c r="O5" s="59"/>
      <c r="P5" s="59"/>
      <c r="Q5" s="59"/>
      <c r="R5" s="59"/>
      <c r="S5" s="59"/>
      <c r="T5" s="59"/>
      <c r="U5" s="59"/>
      <c r="V5" s="59"/>
      <c r="W5" s="59"/>
      <c r="X5" s="59"/>
      <c r="Y5" s="59"/>
      <c r="Z5" s="59"/>
      <c r="AA5" s="59"/>
      <c r="AB5" s="59"/>
      <c r="AC5" s="59"/>
      <c r="AD5" s="59"/>
      <c r="AE5" s="59"/>
      <c r="AF5" s="59"/>
      <c r="AG5" s="59"/>
      <c r="AH5" s="59"/>
      <c r="AI5" s="59"/>
    </row>
    <row r="6" spans="1:35">
      <c r="A6" s="58"/>
      <c r="B6" s="59"/>
      <c r="C6" s="59"/>
      <c r="D6" s="59"/>
      <c r="E6" s="67"/>
      <c r="F6" s="59"/>
      <c r="G6" s="59" t="s">
        <v>264</v>
      </c>
      <c r="H6" s="59"/>
      <c r="I6" s="59" t="s">
        <v>265</v>
      </c>
      <c r="J6" s="59"/>
      <c r="K6" s="59"/>
      <c r="L6" s="59"/>
      <c r="M6" s="59"/>
      <c r="N6" s="59"/>
      <c r="O6" s="59"/>
      <c r="P6" s="59"/>
      <c r="Q6" s="59"/>
      <c r="R6" s="59"/>
      <c r="S6" s="59"/>
      <c r="T6" s="59"/>
      <c r="U6" s="59"/>
      <c r="V6" s="59"/>
      <c r="W6" s="59"/>
      <c r="X6" s="59"/>
      <c r="Y6" s="59"/>
      <c r="Z6" s="59"/>
      <c r="AA6" s="59"/>
      <c r="AB6" s="59"/>
      <c r="AC6" s="59"/>
      <c r="AD6" s="59"/>
      <c r="AE6" s="59"/>
      <c r="AF6" s="59"/>
      <c r="AG6" s="59"/>
      <c r="AH6" s="59"/>
      <c r="AI6" s="59"/>
    </row>
    <row r="7" spans="1:35">
      <c r="A7" s="59"/>
      <c r="B7" s="68" t="s">
        <v>229</v>
      </c>
      <c r="C7" s="68" t="s">
        <v>229</v>
      </c>
      <c r="D7" s="69"/>
      <c r="E7" s="59"/>
      <c r="F7" s="59" t="s">
        <v>220</v>
      </c>
      <c r="G7" s="59" t="s">
        <v>245</v>
      </c>
      <c r="H7" s="59" t="s">
        <v>290</v>
      </c>
      <c r="I7" s="59" t="s">
        <v>245</v>
      </c>
      <c r="J7" s="59" t="s">
        <v>290</v>
      </c>
      <c r="K7" s="59"/>
      <c r="L7" s="59"/>
      <c r="M7" s="59"/>
      <c r="N7" s="59"/>
      <c r="O7" s="59"/>
      <c r="P7" s="59"/>
      <c r="Q7" s="59"/>
      <c r="R7" s="59"/>
      <c r="S7" s="59"/>
      <c r="T7" s="59"/>
      <c r="U7" s="59"/>
      <c r="V7" s="59"/>
      <c r="W7" s="59"/>
      <c r="X7" s="59"/>
      <c r="Y7" s="59"/>
      <c r="Z7" s="59"/>
      <c r="AA7" s="59"/>
      <c r="AB7" s="59"/>
      <c r="AC7" s="59"/>
      <c r="AD7" s="59"/>
      <c r="AE7" s="59"/>
      <c r="AF7" s="59"/>
      <c r="AG7" s="59"/>
      <c r="AH7" s="59"/>
      <c r="AI7" s="59"/>
    </row>
    <row r="8" spans="1:35">
      <c r="A8" s="59">
        <v>0</v>
      </c>
      <c r="B8" s="70">
        <f>MAX(0,IF((A8+$B$4+$B$3)&lt;$B$1,0.61*A8,$B$1-0.39*A8-$B$3-$B$4)+MAX(0,IF(A8&lt;$E$3,0,IF(A8&lt;$E$4,160.49*(A8-$E$3)/($E$4-$E$3),IF(A8&lt;$E$2,160.49,160.49)))))</f>
        <v>0</v>
      </c>
      <c r="C8" s="62">
        <f>MAX(0,IF((A8+$C$4+$C$3)&lt;$C$1,0.61*A8,$C$1-0.39*A8-$C$3-$C$4)+MAX(0,IF(A8&lt;$E$3,0,IF(A8&lt;$E$4,160.49*(A8-$E$3)/($E$4-$E$3),IF(A8&lt;$E$2,160.49,160.49)))))</f>
        <v>0</v>
      </c>
      <c r="D8" s="67"/>
      <c r="E8" s="59"/>
      <c r="F8" s="59">
        <f>(A8&gt;$E$3)*(A8&lt;$E$4)*(A8-$E$3)/($E$4-$E$3)*$J$1+(A8&gt;=$E$4)*$J$1</f>
        <v>0</v>
      </c>
      <c r="G8" s="59">
        <f>MAX(0,$B$1+0.61*A8+F8-MAX($B$1,A8))</f>
        <v>0</v>
      </c>
      <c r="H8" s="59">
        <f>MAX(0,$C$1+0.61*A8+F8-MAX($C$1,A8))</f>
        <v>0</v>
      </c>
      <c r="I8" s="59">
        <f>G8*(G8&gt;$J$5)</f>
        <v>0</v>
      </c>
      <c r="J8" s="59">
        <f>H8*(H8&gt;$J$5)</f>
        <v>0</v>
      </c>
      <c r="K8" s="59"/>
      <c r="L8" s="59"/>
      <c r="M8" s="59"/>
      <c r="N8" s="59"/>
      <c r="O8" s="59"/>
      <c r="P8" s="59"/>
      <c r="Q8" s="59"/>
      <c r="R8" s="59"/>
      <c r="S8" s="59"/>
      <c r="T8" s="59"/>
      <c r="U8" s="59"/>
      <c r="V8" s="59"/>
      <c r="W8" s="59"/>
      <c r="X8" s="59"/>
      <c r="Y8" s="59"/>
      <c r="Z8" s="59"/>
      <c r="AA8" s="59"/>
      <c r="AB8" s="59"/>
      <c r="AC8" s="59"/>
      <c r="AD8" s="59"/>
      <c r="AE8" s="59"/>
      <c r="AF8" s="59"/>
      <c r="AG8" s="59"/>
      <c r="AH8" s="59"/>
      <c r="AI8" s="59"/>
    </row>
    <row r="9" spans="1:35">
      <c r="A9" s="59">
        <v>5</v>
      </c>
      <c r="B9" s="70">
        <f t="shared" ref="B9:B72" si="0">MAX(0,IF((A9+$B$4+$B$3)&lt;$B$1,0.61*A9,$B$1-0.39*A9-$B$3-$B$4)+MAX(0,IF(A9&lt;$E$3,0,IF(A9&lt;$E$4,160.49*(A9-$E$3)/($E$4-$E$3),IF(A9&lt;$E$2,160.49,160.49)))))</f>
        <v>3.05</v>
      </c>
      <c r="C9" s="62">
        <f>MAX(0,IF((A9+$C$4+$C$3)&lt;$C$1,0.61*A9,$C$1-0.39*A9-$C$3-$C$4)+MAX(0,IF(A9&lt;$E$3,0,IF(A9&lt;$E$4,160.49*(A9-$E$3)/($E$4-$E$3),IF(A9&lt;$E$2,160.49,160.49)))))</f>
        <v>3.05</v>
      </c>
      <c r="D9" s="67"/>
      <c r="E9" s="59"/>
      <c r="F9" s="59">
        <f t="shared" ref="F9:F72" si="1">(A9&gt;$E$3)*(A9&lt;$E$4)*(A9-$E$3)/($E$4-$E$3)*$J$1+(A9&gt;=$E$4)*$J$1</f>
        <v>0</v>
      </c>
      <c r="G9" s="59">
        <f t="shared" ref="G9:G72" si="2">MAX(0,$B$1+0.61*A9+F9-MAX($B$1,A9))</f>
        <v>3.0499999999999545</v>
      </c>
      <c r="H9" s="59">
        <f t="shared" ref="H9:H72" si="3">MAX(0,$C$1+0.61*A9+F9-MAX($C$1,A9))</f>
        <v>3.0499999999999545</v>
      </c>
      <c r="I9" s="59">
        <f t="shared" ref="I9:I72" si="4">G9*(G9&gt;$J$5)</f>
        <v>0</v>
      </c>
      <c r="J9" s="59">
        <f t="shared" ref="J9:J72" si="5">H9*(H9&gt;$J$5)</f>
        <v>0</v>
      </c>
      <c r="K9" s="59"/>
      <c r="L9" s="59"/>
      <c r="M9" s="59"/>
      <c r="N9" s="59"/>
      <c r="O9" s="59"/>
      <c r="P9" s="59"/>
      <c r="Q9" s="59"/>
      <c r="R9" s="59"/>
      <c r="S9" s="59"/>
      <c r="T9" s="59"/>
      <c r="U9" s="59"/>
      <c r="V9" s="59"/>
      <c r="W9" s="59"/>
      <c r="X9" s="59"/>
      <c r="Y9" s="59"/>
      <c r="Z9" s="59"/>
      <c r="AA9" s="59"/>
      <c r="AB9" s="59"/>
      <c r="AC9" s="59"/>
      <c r="AD9" s="59"/>
      <c r="AE9" s="59"/>
      <c r="AF9" s="59"/>
      <c r="AG9" s="59"/>
      <c r="AH9" s="59"/>
      <c r="AI9" s="59"/>
    </row>
    <row r="10" spans="1:35">
      <c r="A10" s="59">
        <f>A9+5</f>
        <v>10</v>
      </c>
      <c r="B10" s="70">
        <f t="shared" si="0"/>
        <v>6.1</v>
      </c>
      <c r="C10" s="62">
        <f t="shared" ref="C10:C72" si="6">MAX(0,IF((A10+$C$4+$C$3)&lt;$C$1,0.61*A10,$C$1-0.39*A10-$C$3-$C$4)+MAX(0,IF(A10&lt;$E$3,0,IF(A10&lt;$E$4,160.49*(A10-$E$3)/($E$4-$E$3),IF(A10&lt;$E$2,160.49,160.49)))))</f>
        <v>6.1</v>
      </c>
      <c r="D10" s="67"/>
      <c r="E10" s="59"/>
      <c r="F10" s="59">
        <f t="shared" si="1"/>
        <v>0</v>
      </c>
      <c r="G10" s="59">
        <f t="shared" si="2"/>
        <v>6.1000000000000227</v>
      </c>
      <c r="H10" s="59">
        <f t="shared" si="3"/>
        <v>6.1000000000000227</v>
      </c>
      <c r="I10" s="59">
        <f t="shared" si="4"/>
        <v>0</v>
      </c>
      <c r="J10" s="59">
        <f t="shared" si="5"/>
        <v>0</v>
      </c>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row>
    <row r="11" spans="1:35">
      <c r="A11" s="59">
        <f t="shared" ref="A11:A74" si="7">A10+5</f>
        <v>15</v>
      </c>
      <c r="B11" s="70">
        <f t="shared" si="0"/>
        <v>9.15</v>
      </c>
      <c r="C11" s="62">
        <f t="shared" si="6"/>
        <v>9.15</v>
      </c>
      <c r="D11" s="67"/>
      <c r="E11" s="59"/>
      <c r="F11" s="59">
        <f t="shared" si="1"/>
        <v>0</v>
      </c>
      <c r="G11" s="59">
        <f t="shared" si="2"/>
        <v>9.1499999999999773</v>
      </c>
      <c r="H11" s="59">
        <f t="shared" si="3"/>
        <v>9.1499999999999773</v>
      </c>
      <c r="I11" s="59">
        <f t="shared" si="4"/>
        <v>0</v>
      </c>
      <c r="J11" s="59">
        <f t="shared" si="5"/>
        <v>0</v>
      </c>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row>
    <row r="12" spans="1:35">
      <c r="A12" s="59">
        <f t="shared" si="7"/>
        <v>20</v>
      </c>
      <c r="B12" s="70">
        <f t="shared" si="0"/>
        <v>12.2</v>
      </c>
      <c r="C12" s="62">
        <f t="shared" si="6"/>
        <v>12.2</v>
      </c>
      <c r="D12" s="67"/>
      <c r="E12" s="59"/>
      <c r="F12" s="59">
        <f t="shared" si="1"/>
        <v>0</v>
      </c>
      <c r="G12" s="59">
        <f t="shared" si="2"/>
        <v>12.200000000000045</v>
      </c>
      <c r="H12" s="59">
        <f t="shared" si="3"/>
        <v>12.200000000000045</v>
      </c>
      <c r="I12" s="59">
        <f t="shared" si="4"/>
        <v>0</v>
      </c>
      <c r="J12" s="59">
        <f t="shared" si="5"/>
        <v>0</v>
      </c>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row>
    <row r="13" spans="1:35">
      <c r="A13" s="59">
        <f t="shared" si="7"/>
        <v>25</v>
      </c>
      <c r="B13" s="70">
        <f t="shared" si="0"/>
        <v>15.25</v>
      </c>
      <c r="C13" s="62">
        <f t="shared" si="6"/>
        <v>15.25</v>
      </c>
      <c r="D13" s="67"/>
      <c r="E13" s="59"/>
      <c r="F13" s="59">
        <f t="shared" si="1"/>
        <v>0</v>
      </c>
      <c r="G13" s="59">
        <f t="shared" si="2"/>
        <v>15.25</v>
      </c>
      <c r="H13" s="59">
        <f t="shared" si="3"/>
        <v>15.25</v>
      </c>
      <c r="I13" s="59">
        <f t="shared" si="4"/>
        <v>15.25</v>
      </c>
      <c r="J13" s="59">
        <f t="shared" si="5"/>
        <v>15.25</v>
      </c>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row>
    <row r="14" spans="1:35">
      <c r="A14" s="59">
        <f t="shared" si="7"/>
        <v>30</v>
      </c>
      <c r="B14" s="70">
        <f t="shared" si="0"/>
        <v>18.3</v>
      </c>
      <c r="C14" s="62">
        <f t="shared" si="6"/>
        <v>18.3</v>
      </c>
      <c r="D14" s="67"/>
      <c r="E14" s="59"/>
      <c r="F14" s="59">
        <f t="shared" si="1"/>
        <v>0</v>
      </c>
      <c r="G14" s="59">
        <f t="shared" si="2"/>
        <v>18.299999999999955</v>
      </c>
      <c r="H14" s="59">
        <f t="shared" si="3"/>
        <v>18.299999999999955</v>
      </c>
      <c r="I14" s="59">
        <f t="shared" si="4"/>
        <v>18.299999999999955</v>
      </c>
      <c r="J14" s="59">
        <f t="shared" si="5"/>
        <v>18.299999999999955</v>
      </c>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c r="A15" s="59">
        <f t="shared" si="7"/>
        <v>35</v>
      </c>
      <c r="B15" s="70">
        <f t="shared" si="0"/>
        <v>21.349999999999998</v>
      </c>
      <c r="C15" s="62">
        <f t="shared" si="6"/>
        <v>21.349999999999998</v>
      </c>
      <c r="D15" s="67"/>
      <c r="E15" s="59"/>
      <c r="F15" s="59">
        <f t="shared" si="1"/>
        <v>0</v>
      </c>
      <c r="G15" s="59">
        <f t="shared" si="2"/>
        <v>21.350000000000023</v>
      </c>
      <c r="H15" s="59">
        <f t="shared" si="3"/>
        <v>21.350000000000023</v>
      </c>
      <c r="I15" s="59">
        <f t="shared" si="4"/>
        <v>21.350000000000023</v>
      </c>
      <c r="J15" s="59">
        <f t="shared" si="5"/>
        <v>21.350000000000023</v>
      </c>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row>
    <row r="16" spans="1:35">
      <c r="A16" s="59">
        <f t="shared" si="7"/>
        <v>40</v>
      </c>
      <c r="B16" s="70">
        <f t="shared" si="0"/>
        <v>24.4</v>
      </c>
      <c r="C16" s="62">
        <f t="shared" si="6"/>
        <v>24.4</v>
      </c>
      <c r="D16" s="67"/>
      <c r="E16" s="59"/>
      <c r="F16" s="59">
        <f t="shared" si="1"/>
        <v>0</v>
      </c>
      <c r="G16" s="59">
        <f t="shared" si="2"/>
        <v>24.399999999999977</v>
      </c>
      <c r="H16" s="59">
        <f t="shared" si="3"/>
        <v>24.399999999999977</v>
      </c>
      <c r="I16" s="59">
        <f t="shared" si="4"/>
        <v>24.399999999999977</v>
      </c>
      <c r="J16" s="59">
        <f t="shared" si="5"/>
        <v>24.399999999999977</v>
      </c>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row>
    <row r="17" spans="1:35">
      <c r="A17" s="59">
        <f t="shared" si="7"/>
        <v>45</v>
      </c>
      <c r="B17" s="70">
        <f t="shared" si="0"/>
        <v>27.45</v>
      </c>
      <c r="C17" s="62">
        <f t="shared" si="6"/>
        <v>27.45</v>
      </c>
      <c r="D17" s="67"/>
      <c r="E17" s="59"/>
      <c r="F17" s="59">
        <f t="shared" si="1"/>
        <v>0</v>
      </c>
      <c r="G17" s="59">
        <f t="shared" si="2"/>
        <v>27.450000000000045</v>
      </c>
      <c r="H17" s="59">
        <f t="shared" si="3"/>
        <v>27.450000000000045</v>
      </c>
      <c r="I17" s="59">
        <f t="shared" si="4"/>
        <v>27.450000000000045</v>
      </c>
      <c r="J17" s="59">
        <f t="shared" si="5"/>
        <v>27.450000000000045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row>
    <row r="18" spans="1:35">
      <c r="A18" s="59">
        <f t="shared" si="7"/>
        <v>50</v>
      </c>
      <c r="B18" s="70">
        <f t="shared" si="0"/>
        <v>30.5</v>
      </c>
      <c r="C18" s="62">
        <f t="shared" si="6"/>
        <v>30.5</v>
      </c>
      <c r="D18" s="67"/>
      <c r="E18" s="59"/>
      <c r="F18" s="59">
        <f t="shared" si="1"/>
        <v>0</v>
      </c>
      <c r="G18" s="59">
        <f t="shared" si="2"/>
        <v>30.5</v>
      </c>
      <c r="H18" s="59">
        <f t="shared" si="3"/>
        <v>30.5</v>
      </c>
      <c r="I18" s="59">
        <f t="shared" si="4"/>
        <v>30.5</v>
      </c>
      <c r="J18" s="59">
        <f t="shared" si="5"/>
        <v>30.5</v>
      </c>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row>
    <row r="19" spans="1:35">
      <c r="A19" s="59">
        <f t="shared" si="7"/>
        <v>55</v>
      </c>
      <c r="B19" s="70">
        <f t="shared" si="0"/>
        <v>33.549999999999997</v>
      </c>
      <c r="C19" s="62">
        <f t="shared" si="6"/>
        <v>33.549999999999997</v>
      </c>
      <c r="D19" s="67"/>
      <c r="E19" s="59"/>
      <c r="F19" s="59">
        <f t="shared" si="1"/>
        <v>0</v>
      </c>
      <c r="G19" s="59">
        <f t="shared" si="2"/>
        <v>33.549999999999955</v>
      </c>
      <c r="H19" s="59">
        <f t="shared" si="3"/>
        <v>33.549999999999955</v>
      </c>
      <c r="I19" s="59">
        <f t="shared" si="4"/>
        <v>33.549999999999955</v>
      </c>
      <c r="J19" s="59">
        <f t="shared" si="5"/>
        <v>33.549999999999955</v>
      </c>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row>
    <row r="20" spans="1:35">
      <c r="A20" s="59">
        <f t="shared" si="7"/>
        <v>60</v>
      </c>
      <c r="B20" s="70">
        <f t="shared" si="0"/>
        <v>36.6</v>
      </c>
      <c r="C20" s="62">
        <f t="shared" si="6"/>
        <v>36.6</v>
      </c>
      <c r="D20" s="67"/>
      <c r="E20" s="59"/>
      <c r="F20" s="59">
        <f t="shared" si="1"/>
        <v>0</v>
      </c>
      <c r="G20" s="59">
        <f t="shared" si="2"/>
        <v>36.600000000000023</v>
      </c>
      <c r="H20" s="59">
        <f t="shared" si="3"/>
        <v>36.599999999999909</v>
      </c>
      <c r="I20" s="59">
        <f t="shared" si="4"/>
        <v>36.600000000000023</v>
      </c>
      <c r="J20" s="59">
        <f t="shared" si="5"/>
        <v>36.599999999999909</v>
      </c>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row>
    <row r="21" spans="1:35">
      <c r="A21" s="59">
        <f t="shared" si="7"/>
        <v>65</v>
      </c>
      <c r="B21" s="70">
        <f t="shared" si="0"/>
        <v>39.65</v>
      </c>
      <c r="C21" s="62">
        <f t="shared" si="6"/>
        <v>39.65</v>
      </c>
      <c r="D21" s="67"/>
      <c r="E21" s="59"/>
      <c r="F21" s="59">
        <f t="shared" si="1"/>
        <v>0</v>
      </c>
      <c r="G21" s="59">
        <f t="shared" si="2"/>
        <v>39.649999999999977</v>
      </c>
      <c r="H21" s="59">
        <f t="shared" si="3"/>
        <v>39.650000000000091</v>
      </c>
      <c r="I21" s="59">
        <f t="shared" si="4"/>
        <v>39.649999999999977</v>
      </c>
      <c r="J21" s="59">
        <f t="shared" si="5"/>
        <v>39.650000000000091</v>
      </c>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row>
    <row r="22" spans="1:35">
      <c r="A22" s="59">
        <f t="shared" si="7"/>
        <v>70</v>
      </c>
      <c r="B22" s="70">
        <f t="shared" si="0"/>
        <v>42.699999999999996</v>
      </c>
      <c r="C22" s="62">
        <f t="shared" si="6"/>
        <v>42.699999999999996</v>
      </c>
      <c r="D22" s="67"/>
      <c r="E22" s="59"/>
      <c r="F22" s="59">
        <f t="shared" si="1"/>
        <v>0</v>
      </c>
      <c r="G22" s="59">
        <f t="shared" si="2"/>
        <v>42.700000000000045</v>
      </c>
      <c r="H22" s="59">
        <f t="shared" si="3"/>
        <v>42.700000000000045</v>
      </c>
      <c r="I22" s="59">
        <f t="shared" si="4"/>
        <v>42.700000000000045</v>
      </c>
      <c r="J22" s="59">
        <f t="shared" si="5"/>
        <v>42.700000000000045</v>
      </c>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row>
    <row r="23" spans="1:35">
      <c r="A23" s="59">
        <f t="shared" si="7"/>
        <v>75</v>
      </c>
      <c r="B23" s="70">
        <f t="shared" si="0"/>
        <v>45.75</v>
      </c>
      <c r="C23" s="62">
        <f t="shared" si="6"/>
        <v>45.75</v>
      </c>
      <c r="D23" s="67"/>
      <c r="E23" s="59"/>
      <c r="F23" s="59">
        <f t="shared" si="1"/>
        <v>0</v>
      </c>
      <c r="G23" s="59">
        <f t="shared" si="2"/>
        <v>45.75</v>
      </c>
      <c r="H23" s="59">
        <f t="shared" si="3"/>
        <v>45.75</v>
      </c>
      <c r="I23" s="59">
        <f t="shared" si="4"/>
        <v>45.75</v>
      </c>
      <c r="J23" s="59">
        <f t="shared" si="5"/>
        <v>45.75</v>
      </c>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row>
    <row r="24" spans="1:35">
      <c r="A24" s="59">
        <f t="shared" si="7"/>
        <v>80</v>
      </c>
      <c r="B24" s="70">
        <f t="shared" si="0"/>
        <v>48.8</v>
      </c>
      <c r="C24" s="62">
        <f t="shared" si="6"/>
        <v>48.8</v>
      </c>
      <c r="D24" s="67"/>
      <c r="E24" s="59"/>
      <c r="F24" s="59">
        <f t="shared" si="1"/>
        <v>0</v>
      </c>
      <c r="G24" s="59">
        <f t="shared" si="2"/>
        <v>48.799999999999955</v>
      </c>
      <c r="H24" s="59">
        <f t="shared" si="3"/>
        <v>48.799999999999955</v>
      </c>
      <c r="I24" s="59">
        <f t="shared" si="4"/>
        <v>48.799999999999955</v>
      </c>
      <c r="J24" s="59">
        <f t="shared" si="5"/>
        <v>48.799999999999955</v>
      </c>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row>
    <row r="25" spans="1:35">
      <c r="A25" s="59">
        <f t="shared" si="7"/>
        <v>85</v>
      </c>
      <c r="B25" s="70">
        <f t="shared" si="0"/>
        <v>51.85</v>
      </c>
      <c r="C25" s="62">
        <f t="shared" si="6"/>
        <v>51.85</v>
      </c>
      <c r="D25" s="67"/>
      <c r="E25" s="59"/>
      <c r="F25" s="59">
        <f t="shared" si="1"/>
        <v>0</v>
      </c>
      <c r="G25" s="59">
        <f t="shared" si="2"/>
        <v>51.850000000000023</v>
      </c>
      <c r="H25" s="59">
        <f t="shared" si="3"/>
        <v>51.849999999999909</v>
      </c>
      <c r="I25" s="59">
        <f t="shared" si="4"/>
        <v>51.850000000000023</v>
      </c>
      <c r="J25" s="59">
        <f t="shared" si="5"/>
        <v>51.849999999999909</v>
      </c>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row>
    <row r="26" spans="1:35">
      <c r="A26" s="59">
        <f t="shared" si="7"/>
        <v>90</v>
      </c>
      <c r="B26" s="70">
        <f t="shared" si="0"/>
        <v>54.9</v>
      </c>
      <c r="C26" s="62">
        <f t="shared" si="6"/>
        <v>54.9</v>
      </c>
      <c r="D26" s="67"/>
      <c r="E26" s="59"/>
      <c r="F26" s="59">
        <f t="shared" si="1"/>
        <v>0</v>
      </c>
      <c r="G26" s="59">
        <f t="shared" si="2"/>
        <v>54.899999999999977</v>
      </c>
      <c r="H26" s="59">
        <f t="shared" si="3"/>
        <v>54.900000000000091</v>
      </c>
      <c r="I26" s="59">
        <f t="shared" si="4"/>
        <v>54.899999999999977</v>
      </c>
      <c r="J26" s="59">
        <f t="shared" si="5"/>
        <v>54.900000000000091</v>
      </c>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row>
    <row r="27" spans="1:35">
      <c r="A27" s="59">
        <f t="shared" si="7"/>
        <v>95</v>
      </c>
      <c r="B27" s="70">
        <f t="shared" si="0"/>
        <v>57.949999999999996</v>
      </c>
      <c r="C27" s="62">
        <f t="shared" si="6"/>
        <v>57.949999999999996</v>
      </c>
      <c r="D27" s="67"/>
      <c r="E27" s="59"/>
      <c r="F27" s="59">
        <f t="shared" si="1"/>
        <v>0</v>
      </c>
      <c r="G27" s="59">
        <f t="shared" si="2"/>
        <v>57.950000000000045</v>
      </c>
      <c r="H27" s="59">
        <f t="shared" si="3"/>
        <v>57.950000000000045</v>
      </c>
      <c r="I27" s="59">
        <f t="shared" si="4"/>
        <v>57.950000000000045</v>
      </c>
      <c r="J27" s="59">
        <f t="shared" si="5"/>
        <v>57.950000000000045</v>
      </c>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row>
    <row r="28" spans="1:35">
      <c r="A28" s="59">
        <f t="shared" si="7"/>
        <v>100</v>
      </c>
      <c r="B28" s="70">
        <f t="shared" si="0"/>
        <v>61</v>
      </c>
      <c r="C28" s="62">
        <f t="shared" si="6"/>
        <v>61</v>
      </c>
      <c r="D28" s="67"/>
      <c r="E28" s="59"/>
      <c r="F28" s="59">
        <f t="shared" si="1"/>
        <v>0</v>
      </c>
      <c r="G28" s="59">
        <f t="shared" si="2"/>
        <v>61</v>
      </c>
      <c r="H28" s="59">
        <f t="shared" si="3"/>
        <v>61</v>
      </c>
      <c r="I28" s="59">
        <f t="shared" si="4"/>
        <v>61</v>
      </c>
      <c r="J28" s="59">
        <f t="shared" si="5"/>
        <v>61</v>
      </c>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row>
    <row r="29" spans="1:35">
      <c r="A29" s="59">
        <f t="shared" si="7"/>
        <v>105</v>
      </c>
      <c r="B29" s="70">
        <f t="shared" si="0"/>
        <v>64.05</v>
      </c>
      <c r="C29" s="62">
        <f t="shared" si="6"/>
        <v>64.05</v>
      </c>
      <c r="D29" s="67"/>
      <c r="E29" s="59"/>
      <c r="F29" s="59">
        <f t="shared" si="1"/>
        <v>0</v>
      </c>
      <c r="G29" s="59">
        <f t="shared" si="2"/>
        <v>64.049999999999955</v>
      </c>
      <c r="H29" s="59">
        <f t="shared" si="3"/>
        <v>64.049999999999955</v>
      </c>
      <c r="I29" s="59">
        <f t="shared" si="4"/>
        <v>64.049999999999955</v>
      </c>
      <c r="J29" s="59">
        <f t="shared" si="5"/>
        <v>64.049999999999955</v>
      </c>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row>
    <row r="30" spans="1:35">
      <c r="A30" s="59">
        <f t="shared" si="7"/>
        <v>110</v>
      </c>
      <c r="B30" s="70">
        <f t="shared" si="0"/>
        <v>67.099999999999994</v>
      </c>
      <c r="C30" s="62">
        <f t="shared" si="6"/>
        <v>67.099999999999994</v>
      </c>
      <c r="D30" s="67"/>
      <c r="E30" s="59"/>
      <c r="F30" s="59">
        <f t="shared" si="1"/>
        <v>0</v>
      </c>
      <c r="G30" s="59">
        <f t="shared" si="2"/>
        <v>67.100000000000023</v>
      </c>
      <c r="H30" s="59">
        <f t="shared" si="3"/>
        <v>67.099999999999909</v>
      </c>
      <c r="I30" s="59">
        <f t="shared" si="4"/>
        <v>67.100000000000023</v>
      </c>
      <c r="J30" s="59">
        <f t="shared" si="5"/>
        <v>67.099999999999909</v>
      </c>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row>
    <row r="31" spans="1:35">
      <c r="A31" s="59">
        <f t="shared" si="7"/>
        <v>115</v>
      </c>
      <c r="B31" s="70">
        <f t="shared" si="0"/>
        <v>70.149999999999991</v>
      </c>
      <c r="C31" s="62">
        <f t="shared" si="6"/>
        <v>70.149999999999991</v>
      </c>
      <c r="D31" s="67"/>
      <c r="E31" s="59"/>
      <c r="F31" s="59">
        <f t="shared" si="1"/>
        <v>0</v>
      </c>
      <c r="G31" s="59">
        <f t="shared" si="2"/>
        <v>70.149999999999977</v>
      </c>
      <c r="H31" s="59">
        <f t="shared" si="3"/>
        <v>70.150000000000091</v>
      </c>
      <c r="I31" s="59">
        <f t="shared" si="4"/>
        <v>70.149999999999977</v>
      </c>
      <c r="J31" s="59">
        <f t="shared" si="5"/>
        <v>70.150000000000091</v>
      </c>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row>
    <row r="32" spans="1:35">
      <c r="A32" s="59">
        <f t="shared" si="7"/>
        <v>120</v>
      </c>
      <c r="B32" s="70">
        <f t="shared" si="0"/>
        <v>73.2</v>
      </c>
      <c r="C32" s="62">
        <f t="shared" si="6"/>
        <v>73.2</v>
      </c>
      <c r="D32" s="67"/>
      <c r="E32" s="59"/>
      <c r="F32" s="59">
        <f t="shared" si="1"/>
        <v>0</v>
      </c>
      <c r="G32" s="59">
        <f t="shared" si="2"/>
        <v>73.200000000000045</v>
      </c>
      <c r="H32" s="59">
        <f t="shared" si="3"/>
        <v>73.200000000000045</v>
      </c>
      <c r="I32" s="59">
        <f t="shared" si="4"/>
        <v>73.200000000000045</v>
      </c>
      <c r="J32" s="59">
        <f t="shared" si="5"/>
        <v>73.200000000000045</v>
      </c>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row>
    <row r="33" spans="1:35">
      <c r="A33" s="59">
        <f t="shared" si="7"/>
        <v>125</v>
      </c>
      <c r="B33" s="70">
        <f t="shared" si="0"/>
        <v>76.25</v>
      </c>
      <c r="C33" s="62">
        <f t="shared" si="6"/>
        <v>76.25</v>
      </c>
      <c r="D33" s="67"/>
      <c r="E33" s="59"/>
      <c r="F33" s="59">
        <f t="shared" si="1"/>
        <v>0</v>
      </c>
      <c r="G33" s="59">
        <f t="shared" si="2"/>
        <v>76.25</v>
      </c>
      <c r="H33" s="59">
        <f t="shared" si="3"/>
        <v>76.25</v>
      </c>
      <c r="I33" s="59">
        <f t="shared" si="4"/>
        <v>76.25</v>
      </c>
      <c r="J33" s="59">
        <f t="shared" si="5"/>
        <v>76.25</v>
      </c>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row>
    <row r="34" spans="1:35">
      <c r="A34" s="59">
        <f t="shared" si="7"/>
        <v>130</v>
      </c>
      <c r="B34" s="70">
        <f t="shared" si="0"/>
        <v>79.3</v>
      </c>
      <c r="C34" s="62">
        <f t="shared" si="6"/>
        <v>79.3</v>
      </c>
      <c r="D34" s="67"/>
      <c r="E34" s="59"/>
      <c r="F34" s="59">
        <f t="shared" si="1"/>
        <v>0</v>
      </c>
      <c r="G34" s="59">
        <f t="shared" si="2"/>
        <v>79.299999999999955</v>
      </c>
      <c r="H34" s="59">
        <f t="shared" si="3"/>
        <v>79.299999999999955</v>
      </c>
      <c r="I34" s="59">
        <f t="shared" si="4"/>
        <v>79.299999999999955</v>
      </c>
      <c r="J34" s="59">
        <f t="shared" si="5"/>
        <v>79.299999999999955</v>
      </c>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row>
    <row r="35" spans="1:35">
      <c r="A35" s="59">
        <f t="shared" si="7"/>
        <v>135</v>
      </c>
      <c r="B35" s="70">
        <f t="shared" si="0"/>
        <v>82.35</v>
      </c>
      <c r="C35" s="62">
        <f t="shared" si="6"/>
        <v>82.35</v>
      </c>
      <c r="D35" s="67"/>
      <c r="E35" s="59"/>
      <c r="F35" s="59">
        <f t="shared" si="1"/>
        <v>0</v>
      </c>
      <c r="G35" s="59">
        <f t="shared" si="2"/>
        <v>82.350000000000023</v>
      </c>
      <c r="H35" s="59">
        <f>MAX(0,$C$1+0.61*A35+F35-MAX($C$1,A35))</f>
        <v>82.349999999999909</v>
      </c>
      <c r="I35" s="59">
        <f t="shared" si="4"/>
        <v>82.350000000000023</v>
      </c>
      <c r="J35" s="59">
        <f t="shared" si="5"/>
        <v>82.349999999999909</v>
      </c>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row>
    <row r="36" spans="1:35">
      <c r="A36" s="59">
        <f t="shared" si="7"/>
        <v>140</v>
      </c>
      <c r="B36" s="70">
        <f t="shared" si="0"/>
        <v>85.399999999999991</v>
      </c>
      <c r="C36" s="62">
        <f t="shared" si="6"/>
        <v>85.399999999999991</v>
      </c>
      <c r="D36" s="67"/>
      <c r="E36" s="59"/>
      <c r="F36" s="59">
        <f t="shared" si="1"/>
        <v>0</v>
      </c>
      <c r="G36" s="59">
        <f t="shared" si="2"/>
        <v>85.399999999999977</v>
      </c>
      <c r="H36" s="59">
        <f t="shared" si="3"/>
        <v>85.400000000000091</v>
      </c>
      <c r="I36" s="59">
        <f t="shared" si="4"/>
        <v>85.399999999999977</v>
      </c>
      <c r="J36" s="59">
        <f t="shared" si="5"/>
        <v>85.400000000000091</v>
      </c>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row>
    <row r="37" spans="1:35">
      <c r="A37" s="59">
        <f t="shared" si="7"/>
        <v>145</v>
      </c>
      <c r="B37" s="70">
        <f t="shared" si="0"/>
        <v>88.45</v>
      </c>
      <c r="C37" s="62">
        <f t="shared" si="6"/>
        <v>88.45</v>
      </c>
      <c r="D37" s="67"/>
      <c r="E37" s="59"/>
      <c r="F37" s="59">
        <f t="shared" si="1"/>
        <v>0</v>
      </c>
      <c r="G37" s="59">
        <f t="shared" si="2"/>
        <v>88.450000000000045</v>
      </c>
      <c r="H37" s="59">
        <f t="shared" si="3"/>
        <v>88.450000000000045</v>
      </c>
      <c r="I37" s="59">
        <f t="shared" si="4"/>
        <v>88.450000000000045</v>
      </c>
      <c r="J37" s="59">
        <f t="shared" si="5"/>
        <v>88.450000000000045</v>
      </c>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row>
    <row r="38" spans="1:35">
      <c r="A38" s="59">
        <f t="shared" si="7"/>
        <v>150</v>
      </c>
      <c r="B38" s="70">
        <f t="shared" si="0"/>
        <v>91.5</v>
      </c>
      <c r="C38" s="62">
        <f t="shared" si="6"/>
        <v>91.5</v>
      </c>
      <c r="D38" s="67"/>
      <c r="E38" s="59"/>
      <c r="F38" s="59">
        <f t="shared" si="1"/>
        <v>0</v>
      </c>
      <c r="G38" s="59">
        <f t="shared" si="2"/>
        <v>91.5</v>
      </c>
      <c r="H38" s="59">
        <f t="shared" si="3"/>
        <v>91.5</v>
      </c>
      <c r="I38" s="59">
        <f t="shared" si="4"/>
        <v>91.5</v>
      </c>
      <c r="J38" s="59">
        <f t="shared" si="5"/>
        <v>91.5</v>
      </c>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row>
    <row r="39" spans="1:35">
      <c r="A39" s="59">
        <f t="shared" si="7"/>
        <v>155</v>
      </c>
      <c r="B39" s="70">
        <f t="shared" si="0"/>
        <v>94.55</v>
      </c>
      <c r="C39" s="62">
        <f t="shared" si="6"/>
        <v>94.55</v>
      </c>
      <c r="D39" s="67"/>
      <c r="E39" s="59"/>
      <c r="F39" s="59">
        <f t="shared" si="1"/>
        <v>0</v>
      </c>
      <c r="G39" s="59">
        <f t="shared" si="2"/>
        <v>94.549999999999955</v>
      </c>
      <c r="H39" s="59">
        <f t="shared" si="3"/>
        <v>94.549999999999955</v>
      </c>
      <c r="I39" s="59">
        <f t="shared" si="4"/>
        <v>94.549999999999955</v>
      </c>
      <c r="J39" s="59">
        <f t="shared" si="5"/>
        <v>94.549999999999955</v>
      </c>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row>
    <row r="40" spans="1:35">
      <c r="A40" s="59">
        <f t="shared" si="7"/>
        <v>160</v>
      </c>
      <c r="B40" s="70">
        <f t="shared" si="0"/>
        <v>97.6</v>
      </c>
      <c r="C40" s="62">
        <f t="shared" si="6"/>
        <v>97.6</v>
      </c>
      <c r="D40" s="67"/>
      <c r="E40" s="59"/>
      <c r="F40" s="59">
        <f t="shared" si="1"/>
        <v>0</v>
      </c>
      <c r="G40" s="59">
        <f t="shared" si="2"/>
        <v>97.600000000000023</v>
      </c>
      <c r="H40" s="59">
        <f t="shared" si="3"/>
        <v>97.599999999999909</v>
      </c>
      <c r="I40" s="59">
        <f t="shared" si="4"/>
        <v>97.600000000000023</v>
      </c>
      <c r="J40" s="59">
        <f t="shared" si="5"/>
        <v>97.599999999999909</v>
      </c>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row>
    <row r="41" spans="1:35">
      <c r="A41" s="59">
        <f t="shared" si="7"/>
        <v>165</v>
      </c>
      <c r="B41" s="70">
        <f t="shared" si="0"/>
        <v>100.64999999999999</v>
      </c>
      <c r="C41" s="62">
        <f t="shared" si="6"/>
        <v>100.64999999999999</v>
      </c>
      <c r="D41" s="67"/>
      <c r="E41" s="59"/>
      <c r="F41" s="59">
        <f t="shared" si="1"/>
        <v>0</v>
      </c>
      <c r="G41" s="59">
        <f t="shared" si="2"/>
        <v>100.64999999999998</v>
      </c>
      <c r="H41" s="59">
        <f t="shared" si="3"/>
        <v>100.65000000000009</v>
      </c>
      <c r="I41" s="59">
        <f t="shared" si="4"/>
        <v>100.64999999999998</v>
      </c>
      <c r="J41" s="59">
        <f t="shared" si="5"/>
        <v>100.65000000000009</v>
      </c>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row>
    <row r="42" spans="1:35">
      <c r="A42" s="59">
        <f t="shared" si="7"/>
        <v>170</v>
      </c>
      <c r="B42" s="70">
        <f t="shared" si="0"/>
        <v>103.7</v>
      </c>
      <c r="C42" s="62">
        <f t="shared" si="6"/>
        <v>103.7</v>
      </c>
      <c r="D42" s="67"/>
      <c r="E42" s="59"/>
      <c r="F42" s="59">
        <f t="shared" si="1"/>
        <v>0</v>
      </c>
      <c r="G42" s="59">
        <f t="shared" si="2"/>
        <v>103.70000000000005</v>
      </c>
      <c r="H42" s="59">
        <f t="shared" si="3"/>
        <v>103.70000000000005</v>
      </c>
      <c r="I42" s="59">
        <f t="shared" si="4"/>
        <v>103.70000000000005</v>
      </c>
      <c r="J42" s="59">
        <f t="shared" si="5"/>
        <v>103.70000000000005</v>
      </c>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row>
    <row r="43" spans="1:35">
      <c r="A43" s="59">
        <f t="shared" si="7"/>
        <v>175</v>
      </c>
      <c r="B43" s="70">
        <f t="shared" si="0"/>
        <v>106.75</v>
      </c>
      <c r="C43" s="62">
        <f t="shared" si="6"/>
        <v>106.75</v>
      </c>
      <c r="D43" s="67"/>
      <c r="E43" s="59"/>
      <c r="F43" s="59">
        <f t="shared" si="1"/>
        <v>0</v>
      </c>
      <c r="G43" s="59">
        <f t="shared" si="2"/>
        <v>106.75</v>
      </c>
      <c r="H43" s="59">
        <f t="shared" si="3"/>
        <v>106.75</v>
      </c>
      <c r="I43" s="59">
        <f t="shared" si="4"/>
        <v>106.75</v>
      </c>
      <c r="J43" s="59">
        <f t="shared" si="5"/>
        <v>106.75</v>
      </c>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row>
    <row r="44" spans="1:35">
      <c r="A44" s="59">
        <f t="shared" si="7"/>
        <v>180</v>
      </c>
      <c r="B44" s="70">
        <f t="shared" si="0"/>
        <v>109.8</v>
      </c>
      <c r="C44" s="62">
        <f t="shared" si="6"/>
        <v>109.8</v>
      </c>
      <c r="D44" s="67"/>
      <c r="E44" s="59"/>
      <c r="F44" s="59">
        <f t="shared" si="1"/>
        <v>0</v>
      </c>
      <c r="G44" s="59">
        <f t="shared" si="2"/>
        <v>109.79999999999995</v>
      </c>
      <c r="H44" s="59">
        <f t="shared" si="3"/>
        <v>109.79999999999995</v>
      </c>
      <c r="I44" s="59">
        <f t="shared" si="4"/>
        <v>109.79999999999995</v>
      </c>
      <c r="J44" s="59">
        <f t="shared" si="5"/>
        <v>109.79999999999995</v>
      </c>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row>
    <row r="45" spans="1:35">
      <c r="A45" s="59">
        <f t="shared" si="7"/>
        <v>185</v>
      </c>
      <c r="B45" s="70">
        <f t="shared" si="0"/>
        <v>112.85</v>
      </c>
      <c r="C45" s="62">
        <f t="shared" si="6"/>
        <v>112.85</v>
      </c>
      <c r="D45" s="67"/>
      <c r="E45" s="59"/>
      <c r="F45" s="59">
        <f t="shared" si="1"/>
        <v>0</v>
      </c>
      <c r="G45" s="59">
        <f t="shared" si="2"/>
        <v>112.85000000000002</v>
      </c>
      <c r="H45" s="59">
        <f t="shared" si="3"/>
        <v>112.84999999999991</v>
      </c>
      <c r="I45" s="59">
        <f t="shared" si="4"/>
        <v>112.85000000000002</v>
      </c>
      <c r="J45" s="59">
        <f t="shared" si="5"/>
        <v>112.84999999999991</v>
      </c>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row>
    <row r="46" spans="1:35">
      <c r="A46" s="59">
        <f>A47+5</f>
        <v>195</v>
      </c>
      <c r="B46" s="70">
        <f t="shared" si="0"/>
        <v>118.95</v>
      </c>
      <c r="C46" s="62">
        <f t="shared" si="6"/>
        <v>118.95</v>
      </c>
      <c r="D46" s="67"/>
      <c r="E46" s="59"/>
      <c r="F46" s="59">
        <f t="shared" si="1"/>
        <v>0</v>
      </c>
      <c r="G46" s="59">
        <f t="shared" si="2"/>
        <v>118.95000000000005</v>
      </c>
      <c r="H46" s="59">
        <f t="shared" si="3"/>
        <v>118.95000000000005</v>
      </c>
      <c r="I46" s="59">
        <f t="shared" si="4"/>
        <v>118.95000000000005</v>
      </c>
      <c r="J46" s="59">
        <f t="shared" si="5"/>
        <v>118.95000000000005</v>
      </c>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row>
    <row r="47" spans="1:35">
      <c r="A47" s="59">
        <f>A45+5</f>
        <v>190</v>
      </c>
      <c r="B47" s="70">
        <f>MAX(0,IF((A47+$B$4+$B$3)&lt;$B$1,0.61*A47,$B$1-0.39*A47-$B$3-$B$4)+MAX(0,IF(A47&lt;$E$3,0,IF(A47&lt;$E$4,160.49*(A47-$E$3)/($E$4-$E$3),IF(A47&lt;$E$2,160.49,160.49)))))</f>
        <v>115.89999999999999</v>
      </c>
      <c r="C47" s="62">
        <f>MAX(0,IF((A47+$C$4+$C$3)&lt;$C$1,0.61*A47,$C$1-0.39*A47-$C$3-$C$4)+MAX(0,IF(A47&lt;$E$3,0,IF(A47&lt;$E$4,160.49*(A47-$E$3)/($E$4-$E$3),IF(A47&lt;$E$2,160.49,160.49)))))</f>
        <v>115.89999999999999</v>
      </c>
      <c r="D47" s="67"/>
      <c r="E47" s="59"/>
      <c r="F47" s="59">
        <f>(A47&gt;$E$3)*(A47&lt;$E$4)*(A47-$E$3)/($E$4-$E$3)*$J$1+(A47&gt;=$E$4)*$J$1</f>
        <v>0</v>
      </c>
      <c r="G47" s="59">
        <f>MAX(0,$B$1+0.61*A47+F47-MAX($B$1,A47))</f>
        <v>115.89999999999998</v>
      </c>
      <c r="H47" s="59">
        <f>MAX(0,$C$1+0.61*A47+F47-MAX($C$1,A47))</f>
        <v>115.90000000000009</v>
      </c>
      <c r="I47" s="59">
        <f>G47*(G47&gt;$J$5)</f>
        <v>115.89999999999998</v>
      </c>
      <c r="J47" s="59">
        <f>H47*(H47&gt;$J$5)</f>
        <v>115.90000000000009</v>
      </c>
      <c r="K47" s="59"/>
      <c r="L47" s="59"/>
      <c r="M47" s="99" t="s">
        <v>304</v>
      </c>
      <c r="N47" s="100"/>
      <c r="O47" s="100"/>
      <c r="P47" s="100"/>
      <c r="Q47" s="100"/>
      <c r="R47" s="100"/>
      <c r="S47" s="100"/>
      <c r="T47" s="100"/>
      <c r="U47" s="59"/>
      <c r="V47" s="59"/>
      <c r="W47" s="59"/>
      <c r="X47" s="59"/>
      <c r="Y47" s="59"/>
      <c r="Z47" s="59"/>
      <c r="AA47" s="59"/>
      <c r="AB47" s="59"/>
      <c r="AC47" s="59"/>
      <c r="AD47" s="59"/>
      <c r="AE47" s="59"/>
      <c r="AF47" s="59"/>
      <c r="AG47" s="59"/>
      <c r="AH47" s="59"/>
      <c r="AI47" s="59"/>
    </row>
    <row r="48" spans="1:35" ht="15" customHeight="1">
      <c r="A48" s="59">
        <f>A46+5</f>
        <v>200</v>
      </c>
      <c r="B48" s="70">
        <f t="shared" si="0"/>
        <v>122</v>
      </c>
      <c r="C48" s="62">
        <f t="shared" si="6"/>
        <v>122</v>
      </c>
      <c r="D48" s="67"/>
      <c r="E48" s="59"/>
      <c r="F48" s="59">
        <f t="shared" si="1"/>
        <v>0</v>
      </c>
      <c r="G48" s="59">
        <f t="shared" si="2"/>
        <v>122</v>
      </c>
      <c r="H48" s="59">
        <f t="shared" si="3"/>
        <v>122</v>
      </c>
      <c r="I48" s="59">
        <f t="shared" si="4"/>
        <v>122</v>
      </c>
      <c r="J48" s="59">
        <f t="shared" si="5"/>
        <v>122</v>
      </c>
      <c r="K48" s="59"/>
      <c r="L48" s="59"/>
      <c r="M48" s="100"/>
      <c r="N48" s="100"/>
      <c r="O48" s="100"/>
      <c r="P48" s="100"/>
      <c r="Q48" s="100"/>
      <c r="R48" s="100"/>
      <c r="S48" s="100"/>
      <c r="T48" s="100"/>
      <c r="U48" s="59"/>
      <c r="V48" s="59"/>
      <c r="W48" s="59"/>
      <c r="X48" s="59"/>
      <c r="Y48" s="59"/>
      <c r="Z48" s="59"/>
      <c r="AA48" s="59"/>
      <c r="AB48" s="59"/>
      <c r="AC48" s="59"/>
      <c r="AD48" s="59"/>
      <c r="AE48" s="59"/>
      <c r="AF48" s="59"/>
      <c r="AG48" s="59"/>
      <c r="AH48" s="59"/>
      <c r="AI48" s="59"/>
    </row>
    <row r="49" spans="1:35">
      <c r="A49" s="59">
        <f>A48+5</f>
        <v>205</v>
      </c>
      <c r="B49" s="70">
        <f t="shared" si="0"/>
        <v>125.05</v>
      </c>
      <c r="C49" s="62">
        <f t="shared" si="6"/>
        <v>125.05</v>
      </c>
      <c r="D49" s="67"/>
      <c r="E49" s="59"/>
      <c r="F49" s="59">
        <f t="shared" si="1"/>
        <v>0</v>
      </c>
      <c r="G49" s="59">
        <f t="shared" si="2"/>
        <v>125.04999999999995</v>
      </c>
      <c r="H49" s="59">
        <f t="shared" si="3"/>
        <v>125.04999999999995</v>
      </c>
      <c r="I49" s="59">
        <f t="shared" si="4"/>
        <v>125.04999999999995</v>
      </c>
      <c r="J49" s="59">
        <f t="shared" si="5"/>
        <v>125.04999999999995</v>
      </c>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row>
    <row r="50" spans="1:35">
      <c r="A50" s="59">
        <f t="shared" si="7"/>
        <v>210</v>
      </c>
      <c r="B50" s="70">
        <f t="shared" si="0"/>
        <v>128.1</v>
      </c>
      <c r="C50" s="62">
        <f t="shared" si="6"/>
        <v>128.1</v>
      </c>
      <c r="D50" s="67"/>
      <c r="E50" s="59"/>
      <c r="F50" s="59">
        <f t="shared" si="1"/>
        <v>0</v>
      </c>
      <c r="G50" s="59">
        <f t="shared" si="2"/>
        <v>128.10000000000002</v>
      </c>
      <c r="H50" s="59">
        <f t="shared" si="3"/>
        <v>128.09999999999991</v>
      </c>
      <c r="I50" s="59">
        <f t="shared" si="4"/>
        <v>128.10000000000002</v>
      </c>
      <c r="J50" s="59">
        <f t="shared" si="5"/>
        <v>128.09999999999991</v>
      </c>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row>
    <row r="51" spans="1:35">
      <c r="A51" s="59">
        <f t="shared" si="7"/>
        <v>215</v>
      </c>
      <c r="B51" s="70">
        <f t="shared" si="0"/>
        <v>131.15</v>
      </c>
      <c r="C51" s="62">
        <f t="shared" si="6"/>
        <v>131.15</v>
      </c>
      <c r="D51" s="67"/>
      <c r="E51" s="59"/>
      <c r="F51" s="59">
        <f t="shared" si="1"/>
        <v>0</v>
      </c>
      <c r="G51" s="59">
        <f t="shared" si="2"/>
        <v>131.14999999999998</v>
      </c>
      <c r="H51" s="59">
        <f t="shared" si="3"/>
        <v>131.15000000000009</v>
      </c>
      <c r="I51" s="59">
        <f t="shared" si="4"/>
        <v>131.14999999999998</v>
      </c>
      <c r="J51" s="59">
        <f t="shared" si="5"/>
        <v>131.15000000000009</v>
      </c>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row>
    <row r="52" spans="1:35">
      <c r="A52" s="59">
        <f t="shared" si="7"/>
        <v>220</v>
      </c>
      <c r="B52" s="70">
        <f t="shared" si="0"/>
        <v>134.19999999999999</v>
      </c>
      <c r="C52" s="62">
        <f t="shared" si="6"/>
        <v>134.19999999999999</v>
      </c>
      <c r="D52" s="67"/>
      <c r="E52" s="59"/>
      <c r="F52" s="59">
        <f t="shared" si="1"/>
        <v>0</v>
      </c>
      <c r="G52" s="59">
        <f t="shared" si="2"/>
        <v>134.20000000000005</v>
      </c>
      <c r="H52" s="59">
        <f t="shared" si="3"/>
        <v>134.20000000000005</v>
      </c>
      <c r="I52" s="59">
        <f t="shared" si="4"/>
        <v>134.20000000000005</v>
      </c>
      <c r="J52" s="59">
        <f t="shared" si="5"/>
        <v>134.20000000000005</v>
      </c>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5">
      <c r="A53" s="59">
        <f t="shared" si="7"/>
        <v>225</v>
      </c>
      <c r="B53" s="70">
        <f t="shared" si="0"/>
        <v>137.25</v>
      </c>
      <c r="C53" s="62">
        <f t="shared" si="6"/>
        <v>137.25</v>
      </c>
      <c r="D53" s="67"/>
      <c r="E53" s="59"/>
      <c r="F53" s="59">
        <f t="shared" si="1"/>
        <v>0</v>
      </c>
      <c r="G53" s="59">
        <f t="shared" si="2"/>
        <v>137.25</v>
      </c>
      <c r="H53" s="59">
        <f t="shared" si="3"/>
        <v>137.25</v>
      </c>
      <c r="I53" s="59">
        <f t="shared" si="4"/>
        <v>137.25</v>
      </c>
      <c r="J53" s="59">
        <f t="shared" si="5"/>
        <v>137.25</v>
      </c>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5">
      <c r="A54" s="59">
        <f t="shared" si="7"/>
        <v>230</v>
      </c>
      <c r="B54" s="70">
        <f t="shared" si="0"/>
        <v>140.29999999999998</v>
      </c>
      <c r="C54" s="62">
        <f t="shared" si="6"/>
        <v>140.29999999999998</v>
      </c>
      <c r="D54" s="67"/>
      <c r="E54" s="59"/>
      <c r="F54" s="59">
        <f t="shared" si="1"/>
        <v>0</v>
      </c>
      <c r="G54" s="59">
        <f t="shared" si="2"/>
        <v>140.29999999999995</v>
      </c>
      <c r="H54" s="59">
        <f t="shared" si="3"/>
        <v>140.29999999999995</v>
      </c>
      <c r="I54" s="59">
        <f t="shared" si="4"/>
        <v>140.29999999999995</v>
      </c>
      <c r="J54" s="59">
        <f t="shared" si="5"/>
        <v>140.29999999999995</v>
      </c>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5">
      <c r="A55" s="59">
        <f t="shared" si="7"/>
        <v>235</v>
      </c>
      <c r="B55" s="70">
        <f t="shared" si="0"/>
        <v>143.35</v>
      </c>
      <c r="C55" s="62">
        <f t="shared" si="6"/>
        <v>143.35</v>
      </c>
      <c r="D55" s="67"/>
      <c r="E55" s="59"/>
      <c r="F55" s="59">
        <f t="shared" si="1"/>
        <v>0</v>
      </c>
      <c r="G55" s="59">
        <f t="shared" si="2"/>
        <v>143.35000000000002</v>
      </c>
      <c r="H55" s="59">
        <f t="shared" si="3"/>
        <v>143.34999999999991</v>
      </c>
      <c r="I55" s="59">
        <f t="shared" si="4"/>
        <v>143.35000000000002</v>
      </c>
      <c r="J55" s="59">
        <f t="shared" si="5"/>
        <v>143.34999999999991</v>
      </c>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5">
      <c r="A56" s="59">
        <f t="shared" si="7"/>
        <v>240</v>
      </c>
      <c r="B56" s="70">
        <f t="shared" si="0"/>
        <v>146.4</v>
      </c>
      <c r="C56" s="62">
        <f t="shared" si="6"/>
        <v>146.4</v>
      </c>
      <c r="D56" s="67"/>
      <c r="E56" s="59"/>
      <c r="F56" s="59">
        <f t="shared" si="1"/>
        <v>0</v>
      </c>
      <c r="G56" s="59">
        <f t="shared" si="2"/>
        <v>146.39999999999998</v>
      </c>
      <c r="H56" s="59">
        <f t="shared" si="3"/>
        <v>146.40000000000009</v>
      </c>
      <c r="I56" s="59">
        <f t="shared" si="4"/>
        <v>146.39999999999998</v>
      </c>
      <c r="J56" s="59">
        <f t="shared" si="5"/>
        <v>146.40000000000009</v>
      </c>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5">
      <c r="A57" s="59">
        <f t="shared" si="7"/>
        <v>245</v>
      </c>
      <c r="B57" s="70">
        <f t="shared" si="0"/>
        <v>149.44999999999999</v>
      </c>
      <c r="C57" s="62">
        <f t="shared" si="6"/>
        <v>149.44999999999999</v>
      </c>
      <c r="D57" s="67"/>
      <c r="E57" s="59"/>
      <c r="F57" s="59">
        <f t="shared" si="1"/>
        <v>0</v>
      </c>
      <c r="G57" s="59">
        <f t="shared" si="2"/>
        <v>149.45000000000005</v>
      </c>
      <c r="H57" s="59">
        <f t="shared" si="3"/>
        <v>149.45000000000005</v>
      </c>
      <c r="I57" s="59">
        <f t="shared" si="4"/>
        <v>149.45000000000005</v>
      </c>
      <c r="J57" s="59">
        <f t="shared" si="5"/>
        <v>149.45000000000005</v>
      </c>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5">
      <c r="A58" s="59">
        <f t="shared" si="7"/>
        <v>250</v>
      </c>
      <c r="B58" s="70">
        <f t="shared" si="0"/>
        <v>152.5</v>
      </c>
      <c r="C58" s="62">
        <f t="shared" si="6"/>
        <v>152.5</v>
      </c>
      <c r="D58" s="67"/>
      <c r="E58" s="59"/>
      <c r="F58" s="59">
        <f t="shared" si="1"/>
        <v>0</v>
      </c>
      <c r="G58" s="59">
        <f t="shared" si="2"/>
        <v>152.5</v>
      </c>
      <c r="H58" s="59">
        <f t="shared" si="3"/>
        <v>152.5</v>
      </c>
      <c r="I58" s="59">
        <f t="shared" si="4"/>
        <v>152.5</v>
      </c>
      <c r="J58" s="59">
        <f t="shared" si="5"/>
        <v>152.5</v>
      </c>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5">
      <c r="A59" s="59">
        <f t="shared" si="7"/>
        <v>255</v>
      </c>
      <c r="B59" s="70">
        <f t="shared" si="0"/>
        <v>155.54999999999998</v>
      </c>
      <c r="C59" s="62">
        <f t="shared" si="6"/>
        <v>155.54999999999998</v>
      </c>
      <c r="D59" s="67"/>
      <c r="E59" s="59"/>
      <c r="F59" s="59">
        <f t="shared" si="1"/>
        <v>0</v>
      </c>
      <c r="G59" s="59">
        <f t="shared" si="2"/>
        <v>155.54999999999995</v>
      </c>
      <c r="H59" s="59">
        <f t="shared" si="3"/>
        <v>155.54999999999995</v>
      </c>
      <c r="I59" s="59">
        <f t="shared" si="4"/>
        <v>155.54999999999995</v>
      </c>
      <c r="J59" s="59">
        <f t="shared" si="5"/>
        <v>155.54999999999995</v>
      </c>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5">
      <c r="A60" s="59">
        <f t="shared" si="7"/>
        <v>260</v>
      </c>
      <c r="B60" s="70">
        <f t="shared" si="0"/>
        <v>158.6</v>
      </c>
      <c r="C60" s="62">
        <f t="shared" si="6"/>
        <v>158.6</v>
      </c>
      <c r="D60" s="67"/>
      <c r="E60" s="59"/>
      <c r="F60" s="59">
        <f t="shared" si="1"/>
        <v>0</v>
      </c>
      <c r="G60" s="59">
        <f t="shared" si="2"/>
        <v>158.60000000000002</v>
      </c>
      <c r="H60" s="59">
        <f t="shared" si="3"/>
        <v>158.59999999999991</v>
      </c>
      <c r="I60" s="59">
        <f t="shared" si="4"/>
        <v>158.60000000000002</v>
      </c>
      <c r="J60" s="59">
        <f t="shared" si="5"/>
        <v>158.59999999999991</v>
      </c>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5">
      <c r="A61" s="59">
        <f t="shared" si="7"/>
        <v>265</v>
      </c>
      <c r="B61" s="70">
        <f t="shared" si="0"/>
        <v>161.65</v>
      </c>
      <c r="C61" s="62">
        <f t="shared" si="6"/>
        <v>161.65</v>
      </c>
      <c r="D61" s="67"/>
      <c r="E61" s="59"/>
      <c r="F61" s="59">
        <f t="shared" si="1"/>
        <v>0</v>
      </c>
      <c r="G61" s="59">
        <f t="shared" si="2"/>
        <v>161.64999999999998</v>
      </c>
      <c r="H61" s="59">
        <f t="shared" si="3"/>
        <v>161.65000000000009</v>
      </c>
      <c r="I61" s="59">
        <f t="shared" si="4"/>
        <v>161.64999999999998</v>
      </c>
      <c r="J61" s="59">
        <f t="shared" si="5"/>
        <v>161.65000000000009</v>
      </c>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5">
      <c r="A62" s="59">
        <f t="shared" si="7"/>
        <v>270</v>
      </c>
      <c r="B62" s="70">
        <f t="shared" si="0"/>
        <v>164.7</v>
      </c>
      <c r="C62" s="62">
        <f t="shared" si="6"/>
        <v>164.7</v>
      </c>
      <c r="D62" s="67"/>
      <c r="E62" s="59"/>
      <c r="F62" s="59">
        <f t="shared" si="1"/>
        <v>0</v>
      </c>
      <c r="G62" s="59">
        <f t="shared" si="2"/>
        <v>164.70000000000005</v>
      </c>
      <c r="H62" s="59">
        <f t="shared" si="3"/>
        <v>164.70000000000005</v>
      </c>
      <c r="I62" s="59">
        <f t="shared" si="4"/>
        <v>164.70000000000005</v>
      </c>
      <c r="J62" s="59">
        <f t="shared" si="5"/>
        <v>164.70000000000005</v>
      </c>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5">
      <c r="A63" s="59">
        <f t="shared" si="7"/>
        <v>275</v>
      </c>
      <c r="B63" s="70">
        <f t="shared" si="0"/>
        <v>167.75</v>
      </c>
      <c r="C63" s="62">
        <f t="shared" si="6"/>
        <v>167.75</v>
      </c>
      <c r="D63" s="67"/>
      <c r="E63" s="59"/>
      <c r="F63" s="59">
        <f t="shared" si="1"/>
        <v>0</v>
      </c>
      <c r="G63" s="59">
        <f t="shared" si="2"/>
        <v>167.75</v>
      </c>
      <c r="H63" s="59">
        <f t="shared" si="3"/>
        <v>167.75</v>
      </c>
      <c r="I63" s="59">
        <f t="shared" si="4"/>
        <v>167.75</v>
      </c>
      <c r="J63" s="59">
        <f t="shared" si="5"/>
        <v>167.75</v>
      </c>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5">
      <c r="A64" s="59">
        <f t="shared" si="7"/>
        <v>280</v>
      </c>
      <c r="B64" s="70">
        <f t="shared" si="0"/>
        <v>170.79999999999998</v>
      </c>
      <c r="C64" s="62">
        <f t="shared" si="6"/>
        <v>170.79999999999998</v>
      </c>
      <c r="D64" s="67"/>
      <c r="E64" s="59"/>
      <c r="F64" s="59">
        <f t="shared" si="1"/>
        <v>0</v>
      </c>
      <c r="G64" s="59">
        <f t="shared" si="2"/>
        <v>170.79999999999995</v>
      </c>
      <c r="H64" s="59">
        <f t="shared" si="3"/>
        <v>170.79999999999995</v>
      </c>
      <c r="I64" s="59">
        <f t="shared" si="4"/>
        <v>170.79999999999995</v>
      </c>
      <c r="J64" s="59">
        <f t="shared" si="5"/>
        <v>170.79999999999995</v>
      </c>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c r="A65" s="59">
        <f t="shared" si="7"/>
        <v>285</v>
      </c>
      <c r="B65" s="70">
        <f t="shared" si="0"/>
        <v>173.85</v>
      </c>
      <c r="C65" s="62">
        <f t="shared" si="6"/>
        <v>173.85</v>
      </c>
      <c r="D65" s="67"/>
      <c r="E65" s="59"/>
      <c r="F65" s="59">
        <f t="shared" si="1"/>
        <v>0</v>
      </c>
      <c r="G65" s="59">
        <f t="shared" si="2"/>
        <v>173.85000000000002</v>
      </c>
      <c r="H65" s="59">
        <f t="shared" si="3"/>
        <v>173.84999999999991</v>
      </c>
      <c r="I65" s="59">
        <f t="shared" si="4"/>
        <v>173.85000000000002</v>
      </c>
      <c r="J65" s="59">
        <f t="shared" si="5"/>
        <v>173.84999999999991</v>
      </c>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c r="A66" s="59">
        <f t="shared" si="7"/>
        <v>290</v>
      </c>
      <c r="B66" s="70">
        <f t="shared" si="0"/>
        <v>176.9</v>
      </c>
      <c r="C66" s="62">
        <f t="shared" si="6"/>
        <v>176.9</v>
      </c>
      <c r="D66" s="67"/>
      <c r="E66" s="59"/>
      <c r="F66" s="59">
        <f t="shared" si="1"/>
        <v>0</v>
      </c>
      <c r="G66" s="59">
        <f t="shared" si="2"/>
        <v>176.89999999999998</v>
      </c>
      <c r="H66" s="59">
        <f t="shared" si="3"/>
        <v>176.90000000000009</v>
      </c>
      <c r="I66" s="59">
        <f t="shared" si="4"/>
        <v>176.89999999999998</v>
      </c>
      <c r="J66" s="59">
        <f t="shared" si="5"/>
        <v>176.90000000000009</v>
      </c>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c r="A67" s="59">
        <f t="shared" si="7"/>
        <v>295</v>
      </c>
      <c r="B67" s="70">
        <f t="shared" si="0"/>
        <v>179.95</v>
      </c>
      <c r="C67" s="62">
        <f t="shared" si="6"/>
        <v>179.95</v>
      </c>
      <c r="D67" s="67"/>
      <c r="E67" s="59"/>
      <c r="F67" s="59">
        <f t="shared" si="1"/>
        <v>0</v>
      </c>
      <c r="G67" s="59">
        <f t="shared" si="2"/>
        <v>179.95000000000005</v>
      </c>
      <c r="H67" s="59">
        <f t="shared" si="3"/>
        <v>179.95000000000005</v>
      </c>
      <c r="I67" s="59">
        <f t="shared" si="4"/>
        <v>179.95000000000005</v>
      </c>
      <c r="J67" s="59">
        <f t="shared" si="5"/>
        <v>179.95000000000005</v>
      </c>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c r="A68" s="59">
        <f t="shared" si="7"/>
        <v>300</v>
      </c>
      <c r="B68" s="70">
        <f t="shared" si="0"/>
        <v>183</v>
      </c>
      <c r="C68" s="62">
        <f t="shared" si="6"/>
        <v>183</v>
      </c>
      <c r="D68" s="67"/>
      <c r="E68" s="59"/>
      <c r="F68" s="59">
        <f t="shared" si="1"/>
        <v>0</v>
      </c>
      <c r="G68" s="59">
        <f t="shared" si="2"/>
        <v>183</v>
      </c>
      <c r="H68" s="59">
        <f t="shared" si="3"/>
        <v>183</v>
      </c>
      <c r="I68" s="59">
        <f t="shared" si="4"/>
        <v>183</v>
      </c>
      <c r="J68" s="59">
        <f t="shared" si="5"/>
        <v>183</v>
      </c>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c r="A69" s="59">
        <f t="shared" si="7"/>
        <v>305</v>
      </c>
      <c r="B69" s="70">
        <f t="shared" si="0"/>
        <v>186.04999999999998</v>
      </c>
      <c r="C69" s="62">
        <f t="shared" si="6"/>
        <v>186.04999999999998</v>
      </c>
      <c r="D69" s="67"/>
      <c r="E69" s="59"/>
      <c r="F69" s="59">
        <f t="shared" si="1"/>
        <v>0</v>
      </c>
      <c r="G69" s="59">
        <f t="shared" si="2"/>
        <v>186.04999999999995</v>
      </c>
      <c r="H69" s="59">
        <f t="shared" si="3"/>
        <v>186.04999999999995</v>
      </c>
      <c r="I69" s="59">
        <f t="shared" si="4"/>
        <v>186.04999999999995</v>
      </c>
      <c r="J69" s="59">
        <f t="shared" si="5"/>
        <v>186.04999999999995</v>
      </c>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c r="A70" s="59">
        <f t="shared" si="7"/>
        <v>310</v>
      </c>
      <c r="B70" s="70">
        <f t="shared" si="0"/>
        <v>189.1</v>
      </c>
      <c r="C70" s="62">
        <f t="shared" si="6"/>
        <v>189.1</v>
      </c>
      <c r="D70" s="67"/>
      <c r="E70" s="59"/>
      <c r="F70" s="59">
        <f t="shared" si="1"/>
        <v>0</v>
      </c>
      <c r="G70" s="59">
        <f t="shared" si="2"/>
        <v>189.10000000000002</v>
      </c>
      <c r="H70" s="59">
        <f t="shared" si="3"/>
        <v>189.09999999999991</v>
      </c>
      <c r="I70" s="59">
        <f t="shared" si="4"/>
        <v>189.10000000000002</v>
      </c>
      <c r="J70" s="59">
        <f t="shared" si="5"/>
        <v>189.09999999999991</v>
      </c>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c r="A71" s="59">
        <f t="shared" si="7"/>
        <v>315</v>
      </c>
      <c r="B71" s="70">
        <f t="shared" si="0"/>
        <v>192.15</v>
      </c>
      <c r="C71" s="62">
        <f t="shared" si="6"/>
        <v>192.15</v>
      </c>
      <c r="D71" s="67"/>
      <c r="E71" s="59"/>
      <c r="F71" s="59">
        <f t="shared" si="1"/>
        <v>0</v>
      </c>
      <c r="G71" s="59">
        <f t="shared" si="2"/>
        <v>192.14999999999998</v>
      </c>
      <c r="H71" s="59">
        <f t="shared" si="3"/>
        <v>192.15000000000009</v>
      </c>
      <c r="I71" s="59">
        <f t="shared" si="4"/>
        <v>192.14999999999998</v>
      </c>
      <c r="J71" s="59">
        <f t="shared" si="5"/>
        <v>192.15000000000009</v>
      </c>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c r="A72" s="59">
        <f t="shared" si="7"/>
        <v>320</v>
      </c>
      <c r="B72" s="70">
        <f t="shared" si="0"/>
        <v>195.2</v>
      </c>
      <c r="C72" s="62">
        <f t="shared" si="6"/>
        <v>195.2</v>
      </c>
      <c r="D72" s="67"/>
      <c r="E72" s="59"/>
      <c r="F72" s="59">
        <f t="shared" si="1"/>
        <v>0</v>
      </c>
      <c r="G72" s="59">
        <f t="shared" si="2"/>
        <v>195.20000000000005</v>
      </c>
      <c r="H72" s="59">
        <f t="shared" si="3"/>
        <v>195.20000000000005</v>
      </c>
      <c r="I72" s="59">
        <f t="shared" si="4"/>
        <v>195.20000000000005</v>
      </c>
      <c r="J72" s="59">
        <f t="shared" si="5"/>
        <v>195.20000000000005</v>
      </c>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c r="A73" s="59">
        <f t="shared" si="7"/>
        <v>325</v>
      </c>
      <c r="B73" s="70">
        <f t="shared" ref="B73:B136" si="8">MAX(0,IF((A73+$B$4+$B$3)&lt;$B$1,0.61*A73,$B$1-0.39*A73-$B$3-$B$4)+MAX(0,IF(A73&lt;$E$3,0,IF(A73&lt;$E$4,160.49*(A73-$E$3)/($E$4-$E$3),IF(A73&lt;$E$2,160.49,160.49)))))</f>
        <v>198.25</v>
      </c>
      <c r="C73" s="62">
        <f t="shared" ref="C73:C75" si="9">MAX(0,IF((A73+$C$4+$C$3)&lt;$C$1,0.61*A73,$C$1-0.39*A73-$C$3-$C$4)+MAX(0,IF(A73&lt;$E$3,0,IF(A73&lt;$E$4,160.49*(A73-$E$3)/($E$4-$E$3),IF(A73&lt;$E$2,160.49,160.49)))))</f>
        <v>198.25</v>
      </c>
      <c r="D73" s="67"/>
      <c r="E73" s="59"/>
      <c r="F73" s="59">
        <f t="shared" ref="F73:F136" si="10">(A73&gt;$E$3)*(A73&lt;$E$4)*(A73-$E$3)/($E$4-$E$3)*$J$1+(A73&gt;=$E$4)*$J$1</f>
        <v>0</v>
      </c>
      <c r="G73" s="59">
        <f t="shared" ref="G73:G136" si="11">MAX(0,$B$1+0.61*A73+F73-MAX($B$1,A73))</f>
        <v>198.25</v>
      </c>
      <c r="H73" s="59">
        <f t="shared" ref="H73:H136" si="12">MAX(0,$C$1+0.61*A73+F73-MAX($C$1,A73))</f>
        <v>198.25</v>
      </c>
      <c r="I73" s="59">
        <f t="shared" ref="I73:I136" si="13">G73*(G73&gt;$J$5)</f>
        <v>198.25</v>
      </c>
      <c r="J73" s="59">
        <f t="shared" ref="J73:J136" si="14">H73*(H73&gt;$J$5)</f>
        <v>198.25</v>
      </c>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c r="A74" s="59">
        <f t="shared" si="7"/>
        <v>330</v>
      </c>
      <c r="B74" s="70">
        <f t="shared" si="8"/>
        <v>201.29999999999998</v>
      </c>
      <c r="C74" s="62">
        <f t="shared" si="9"/>
        <v>201.29999999999998</v>
      </c>
      <c r="D74" s="67"/>
      <c r="E74" s="59"/>
      <c r="F74" s="59">
        <f t="shared" si="10"/>
        <v>0</v>
      </c>
      <c r="G74" s="59">
        <f t="shared" si="11"/>
        <v>201.29999999999995</v>
      </c>
      <c r="H74" s="59">
        <f t="shared" si="12"/>
        <v>201.29999999999995</v>
      </c>
      <c r="I74" s="59">
        <f t="shared" si="13"/>
        <v>201.29999999999995</v>
      </c>
      <c r="J74" s="59">
        <f t="shared" si="14"/>
        <v>201.29999999999995</v>
      </c>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c r="A75" s="59">
        <f t="shared" ref="A75:A88" si="15">A74+5</f>
        <v>335</v>
      </c>
      <c r="B75" s="70">
        <f t="shared" si="8"/>
        <v>204.35</v>
      </c>
      <c r="C75" s="62">
        <f t="shared" si="9"/>
        <v>204.35</v>
      </c>
      <c r="D75" s="67"/>
      <c r="E75" s="59"/>
      <c r="F75" s="59">
        <f t="shared" si="10"/>
        <v>0</v>
      </c>
      <c r="G75" s="59">
        <f t="shared" si="11"/>
        <v>204.35000000000002</v>
      </c>
      <c r="H75" s="59">
        <f t="shared" si="12"/>
        <v>204.34999999999991</v>
      </c>
      <c r="I75" s="59">
        <f t="shared" si="13"/>
        <v>204.35000000000002</v>
      </c>
      <c r="J75" s="59">
        <f t="shared" si="14"/>
        <v>204.34999999999991</v>
      </c>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c r="A76" s="59">
        <f t="shared" si="15"/>
        <v>340</v>
      </c>
      <c r="B76" s="70">
        <f t="shared" si="8"/>
        <v>207.4</v>
      </c>
      <c r="C76" s="62">
        <f>MAX(0,IF((A76+$C$4+$C$3)&lt;$C$1,0.61*A76,$C$1-0.39*A76-$C$3-$C$4)+MAX(0,IF(A76&lt;$E$3,0,IF(A76&lt;$E$4,160.49*(A76-$E$3)/($E$4-$E$3),IF(A76&lt;$E$2,160.49,160.49)))))</f>
        <v>207.4</v>
      </c>
      <c r="D76" s="67"/>
      <c r="E76" s="59"/>
      <c r="F76" s="59">
        <f t="shared" si="10"/>
        <v>0</v>
      </c>
      <c r="G76" s="59">
        <f t="shared" si="11"/>
        <v>207.39999999999998</v>
      </c>
      <c r="H76" s="59">
        <f t="shared" si="12"/>
        <v>207.40000000000009</v>
      </c>
      <c r="I76" s="59">
        <f t="shared" si="13"/>
        <v>207.39999999999998</v>
      </c>
      <c r="J76" s="59">
        <f t="shared" si="14"/>
        <v>207.40000000000009</v>
      </c>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c r="A77" s="59">
        <f t="shared" si="15"/>
        <v>345</v>
      </c>
      <c r="B77" s="70">
        <f t="shared" si="8"/>
        <v>210.45</v>
      </c>
      <c r="C77" s="62">
        <f t="shared" ref="C77:C126" si="16">MAX(0,IF((A77+$C$4+$C$3)&lt;$C$1,0.61*A77,$C$1-0.39*A77-$C$3-$C$4)+MAX(0,IF(A77&lt;$E$3,0,IF(A77&lt;$E$4,160.49*(A77-$E$3)/($E$4-$E$3),IF(A77&lt;$E$2,160.49,160.49)))))</f>
        <v>210.45</v>
      </c>
      <c r="D77" s="67"/>
      <c r="E77" s="59"/>
      <c r="F77" s="59">
        <f t="shared" si="10"/>
        <v>0</v>
      </c>
      <c r="G77" s="59">
        <f t="shared" si="11"/>
        <v>210.45000000000005</v>
      </c>
      <c r="H77" s="59">
        <f t="shared" si="12"/>
        <v>210.45000000000005</v>
      </c>
      <c r="I77" s="59">
        <f t="shared" si="13"/>
        <v>210.45000000000005</v>
      </c>
      <c r="J77" s="59">
        <f t="shared" si="14"/>
        <v>210.45000000000005</v>
      </c>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c r="A78" s="59">
        <f t="shared" si="15"/>
        <v>350</v>
      </c>
      <c r="B78" s="70">
        <f t="shared" si="8"/>
        <v>213.5</v>
      </c>
      <c r="C78" s="62">
        <f t="shared" si="16"/>
        <v>213.5</v>
      </c>
      <c r="D78" s="67"/>
      <c r="E78" s="59"/>
      <c r="F78" s="59">
        <f t="shared" si="10"/>
        <v>0</v>
      </c>
      <c r="G78" s="59">
        <f t="shared" si="11"/>
        <v>213.5</v>
      </c>
      <c r="H78" s="59">
        <f t="shared" si="12"/>
        <v>213.5</v>
      </c>
      <c r="I78" s="59">
        <f t="shared" si="13"/>
        <v>213.5</v>
      </c>
      <c r="J78" s="59">
        <f t="shared" si="14"/>
        <v>213.5</v>
      </c>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c r="A79" s="59">
        <f t="shared" si="15"/>
        <v>355</v>
      </c>
      <c r="B79" s="70">
        <f t="shared" si="8"/>
        <v>216.54999999999998</v>
      </c>
      <c r="C79" s="62">
        <f t="shared" si="16"/>
        <v>216.54999999999998</v>
      </c>
      <c r="D79" s="67"/>
      <c r="E79" s="59"/>
      <c r="F79" s="59">
        <f t="shared" si="10"/>
        <v>0</v>
      </c>
      <c r="G79" s="59">
        <f t="shared" si="11"/>
        <v>216.54999999999995</v>
      </c>
      <c r="H79" s="59">
        <f t="shared" si="12"/>
        <v>216.54999999999995</v>
      </c>
      <c r="I79" s="59">
        <f t="shared" si="13"/>
        <v>216.54999999999995</v>
      </c>
      <c r="J79" s="59">
        <f t="shared" si="14"/>
        <v>216.54999999999995</v>
      </c>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c r="A80" s="59">
        <f t="shared" si="15"/>
        <v>360</v>
      </c>
      <c r="B80" s="70">
        <f t="shared" si="8"/>
        <v>219.6</v>
      </c>
      <c r="C80" s="62">
        <f t="shared" si="16"/>
        <v>219.6</v>
      </c>
      <c r="D80" s="67"/>
      <c r="E80" s="59"/>
      <c r="F80" s="59">
        <f t="shared" si="10"/>
        <v>0</v>
      </c>
      <c r="G80" s="59">
        <f t="shared" si="11"/>
        <v>219.60000000000002</v>
      </c>
      <c r="H80" s="59">
        <f t="shared" si="12"/>
        <v>219.59999999999991</v>
      </c>
      <c r="I80" s="59">
        <f t="shared" si="13"/>
        <v>219.60000000000002</v>
      </c>
      <c r="J80" s="59">
        <f t="shared" si="14"/>
        <v>219.59999999999991</v>
      </c>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5">
      <c r="A81" s="59">
        <f t="shared" si="15"/>
        <v>365</v>
      </c>
      <c r="B81" s="70">
        <f t="shared" si="8"/>
        <v>222.65</v>
      </c>
      <c r="C81" s="62">
        <f t="shared" si="16"/>
        <v>222.65</v>
      </c>
      <c r="D81" s="67"/>
      <c r="E81" s="59"/>
      <c r="F81" s="59">
        <f t="shared" si="10"/>
        <v>0</v>
      </c>
      <c r="G81" s="59">
        <f t="shared" si="11"/>
        <v>222.64999999999998</v>
      </c>
      <c r="H81" s="59">
        <f t="shared" si="12"/>
        <v>222.65000000000009</v>
      </c>
      <c r="I81" s="59">
        <f t="shared" si="13"/>
        <v>222.64999999999998</v>
      </c>
      <c r="J81" s="59">
        <f t="shared" si="14"/>
        <v>222.65000000000009</v>
      </c>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5">
      <c r="A82" s="59">
        <f t="shared" si="15"/>
        <v>370</v>
      </c>
      <c r="B82" s="70">
        <f t="shared" si="8"/>
        <v>225.7</v>
      </c>
      <c r="C82" s="62">
        <f t="shared" si="16"/>
        <v>225.7</v>
      </c>
      <c r="D82" s="67"/>
      <c r="E82" s="59"/>
      <c r="F82" s="59">
        <f t="shared" si="10"/>
        <v>0</v>
      </c>
      <c r="G82" s="59">
        <f t="shared" si="11"/>
        <v>225.70000000000005</v>
      </c>
      <c r="H82" s="59">
        <f t="shared" si="12"/>
        <v>225.70000000000005</v>
      </c>
      <c r="I82" s="59">
        <f t="shared" si="13"/>
        <v>225.70000000000005</v>
      </c>
      <c r="J82" s="59">
        <f t="shared" si="14"/>
        <v>225.70000000000005</v>
      </c>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5">
      <c r="A83" s="59">
        <f t="shared" si="15"/>
        <v>375</v>
      </c>
      <c r="B83" s="70">
        <f t="shared" si="8"/>
        <v>228.75</v>
      </c>
      <c r="C83" s="62">
        <f t="shared" si="16"/>
        <v>228.75</v>
      </c>
      <c r="D83" s="67"/>
      <c r="E83" s="59"/>
      <c r="F83" s="59">
        <f t="shared" si="10"/>
        <v>0</v>
      </c>
      <c r="G83" s="59">
        <f t="shared" si="11"/>
        <v>228.75</v>
      </c>
      <c r="H83" s="59">
        <f t="shared" si="12"/>
        <v>228.75</v>
      </c>
      <c r="I83" s="59">
        <f t="shared" si="13"/>
        <v>228.75</v>
      </c>
      <c r="J83" s="59">
        <f t="shared" si="14"/>
        <v>228.75</v>
      </c>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5">
      <c r="A84" s="59">
        <f t="shared" si="15"/>
        <v>380</v>
      </c>
      <c r="B84" s="70">
        <f t="shared" si="8"/>
        <v>231.79999999999998</v>
      </c>
      <c r="C84" s="62">
        <f t="shared" si="16"/>
        <v>231.79999999999998</v>
      </c>
      <c r="D84" s="67"/>
      <c r="E84" s="59"/>
      <c r="F84" s="59">
        <f t="shared" si="10"/>
        <v>0</v>
      </c>
      <c r="G84" s="59">
        <f t="shared" si="11"/>
        <v>231.79999999999995</v>
      </c>
      <c r="H84" s="59">
        <f t="shared" si="12"/>
        <v>231.79999999999995</v>
      </c>
      <c r="I84" s="59">
        <f t="shared" si="13"/>
        <v>231.79999999999995</v>
      </c>
      <c r="J84" s="59">
        <f t="shared" si="14"/>
        <v>231.79999999999995</v>
      </c>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5">
      <c r="A85" s="59">
        <f t="shared" si="15"/>
        <v>385</v>
      </c>
      <c r="B85" s="70">
        <f t="shared" si="8"/>
        <v>234.85</v>
      </c>
      <c r="C85" s="62">
        <f t="shared" si="16"/>
        <v>234.85</v>
      </c>
      <c r="D85" s="67"/>
      <c r="E85" s="59"/>
      <c r="F85" s="59">
        <f t="shared" si="10"/>
        <v>0</v>
      </c>
      <c r="G85" s="59">
        <f t="shared" si="11"/>
        <v>234.85000000000002</v>
      </c>
      <c r="H85" s="59">
        <f t="shared" si="12"/>
        <v>234.84999999999991</v>
      </c>
      <c r="I85" s="59">
        <f t="shared" si="13"/>
        <v>234.85000000000002</v>
      </c>
      <c r="J85" s="59">
        <f t="shared" si="14"/>
        <v>234.84999999999991</v>
      </c>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5">
      <c r="A86" s="59">
        <f t="shared" si="15"/>
        <v>390</v>
      </c>
      <c r="B86" s="70">
        <f t="shared" si="8"/>
        <v>237.9</v>
      </c>
      <c r="C86" s="62">
        <f t="shared" si="16"/>
        <v>237.9</v>
      </c>
      <c r="D86" s="67"/>
      <c r="E86" s="59"/>
      <c r="F86" s="59">
        <f t="shared" si="10"/>
        <v>0</v>
      </c>
      <c r="G86" s="59">
        <f t="shared" si="11"/>
        <v>237.89999999999998</v>
      </c>
      <c r="H86" s="59">
        <f t="shared" si="12"/>
        <v>237.90000000000009</v>
      </c>
      <c r="I86" s="59">
        <f t="shared" si="13"/>
        <v>237.89999999999998</v>
      </c>
      <c r="J86" s="59">
        <f t="shared" si="14"/>
        <v>237.90000000000009</v>
      </c>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5">
      <c r="A87" s="59">
        <f t="shared" si="15"/>
        <v>395</v>
      </c>
      <c r="B87" s="70">
        <f t="shared" si="8"/>
        <v>240.95</v>
      </c>
      <c r="C87" s="62">
        <f t="shared" si="16"/>
        <v>240.95</v>
      </c>
      <c r="D87" s="67"/>
      <c r="E87" s="59"/>
      <c r="F87" s="59">
        <f t="shared" si="10"/>
        <v>0</v>
      </c>
      <c r="G87" s="59">
        <f t="shared" si="11"/>
        <v>240.95000000000005</v>
      </c>
      <c r="H87" s="59">
        <f t="shared" si="12"/>
        <v>240.95000000000005</v>
      </c>
      <c r="I87" s="59">
        <f t="shared" si="13"/>
        <v>240.95000000000005</v>
      </c>
      <c r="J87" s="59">
        <f t="shared" si="14"/>
        <v>240.95000000000005</v>
      </c>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5">
      <c r="A88" s="59">
        <f t="shared" si="15"/>
        <v>400</v>
      </c>
      <c r="B88" s="70">
        <f t="shared" si="8"/>
        <v>244</v>
      </c>
      <c r="C88" s="62">
        <f t="shared" si="16"/>
        <v>244</v>
      </c>
      <c r="D88" s="67"/>
      <c r="E88" s="59"/>
      <c r="F88" s="59">
        <f t="shared" si="10"/>
        <v>0</v>
      </c>
      <c r="G88" s="59">
        <f t="shared" si="11"/>
        <v>244</v>
      </c>
      <c r="H88" s="59">
        <f t="shared" si="12"/>
        <v>244</v>
      </c>
      <c r="I88" s="59">
        <f t="shared" si="13"/>
        <v>244</v>
      </c>
      <c r="J88" s="59">
        <f t="shared" si="14"/>
        <v>244</v>
      </c>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row>
    <row r="89" spans="1:35">
      <c r="A89" s="59">
        <f>A88+5</f>
        <v>405</v>
      </c>
      <c r="B89" s="70">
        <f t="shared" si="8"/>
        <v>247.04999999999998</v>
      </c>
      <c r="C89" s="62">
        <f t="shared" si="16"/>
        <v>247.04999999999998</v>
      </c>
      <c r="D89" s="67"/>
      <c r="E89" s="59"/>
      <c r="F89" s="59">
        <f t="shared" si="10"/>
        <v>0</v>
      </c>
      <c r="G89" s="59">
        <f t="shared" si="11"/>
        <v>247.04999999999995</v>
      </c>
      <c r="H89" s="59">
        <f t="shared" si="12"/>
        <v>247.04999999999995</v>
      </c>
      <c r="I89" s="59">
        <f t="shared" si="13"/>
        <v>247.04999999999995</v>
      </c>
      <c r="J89" s="59">
        <f t="shared" si="14"/>
        <v>247.04999999999995</v>
      </c>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row>
    <row r="90" spans="1:35">
      <c r="A90" s="59">
        <f t="shared" ref="A90:A153" si="17">A89+5</f>
        <v>410</v>
      </c>
      <c r="B90" s="70">
        <f t="shared" si="8"/>
        <v>250.1</v>
      </c>
      <c r="C90" s="62">
        <f t="shared" si="16"/>
        <v>250.1</v>
      </c>
      <c r="D90" s="67"/>
      <c r="E90" s="59"/>
      <c r="F90" s="59">
        <f t="shared" si="10"/>
        <v>0</v>
      </c>
      <c r="G90" s="59">
        <f t="shared" si="11"/>
        <v>250.10000000000002</v>
      </c>
      <c r="H90" s="59">
        <f t="shared" si="12"/>
        <v>250.09999999999991</v>
      </c>
      <c r="I90" s="59">
        <f t="shared" si="13"/>
        <v>250.10000000000002</v>
      </c>
      <c r="J90" s="59">
        <f t="shared" si="14"/>
        <v>250.09999999999991</v>
      </c>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row>
    <row r="91" spans="1:35">
      <c r="A91" s="59">
        <f t="shared" si="17"/>
        <v>415</v>
      </c>
      <c r="B91" s="70">
        <f t="shared" si="8"/>
        <v>253.15</v>
      </c>
      <c r="C91" s="62">
        <f t="shared" si="16"/>
        <v>253.15</v>
      </c>
      <c r="D91" s="67"/>
      <c r="E91" s="59"/>
      <c r="F91" s="59">
        <f t="shared" si="10"/>
        <v>0</v>
      </c>
      <c r="G91" s="59">
        <f t="shared" si="11"/>
        <v>253.14999999999998</v>
      </c>
      <c r="H91" s="59">
        <f t="shared" si="12"/>
        <v>253.15000000000009</v>
      </c>
      <c r="I91" s="59">
        <f t="shared" si="13"/>
        <v>253.14999999999998</v>
      </c>
      <c r="J91" s="59">
        <f t="shared" si="14"/>
        <v>253.15000000000009</v>
      </c>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row>
    <row r="92" spans="1:35">
      <c r="A92" s="59">
        <f t="shared" si="17"/>
        <v>420</v>
      </c>
      <c r="B92" s="70">
        <f t="shared" si="8"/>
        <v>256.2</v>
      </c>
      <c r="C92" s="62">
        <f t="shared" si="16"/>
        <v>256.2</v>
      </c>
      <c r="D92" s="67"/>
      <c r="E92" s="59"/>
      <c r="F92" s="59">
        <f t="shared" si="10"/>
        <v>0</v>
      </c>
      <c r="G92" s="59">
        <f t="shared" si="11"/>
        <v>256.20000000000005</v>
      </c>
      <c r="H92" s="59">
        <f t="shared" si="12"/>
        <v>256.20000000000005</v>
      </c>
      <c r="I92" s="59">
        <f t="shared" si="13"/>
        <v>256.20000000000005</v>
      </c>
      <c r="J92" s="59">
        <f t="shared" si="14"/>
        <v>256.20000000000005</v>
      </c>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row>
    <row r="93" spans="1:35">
      <c r="A93" s="59">
        <f t="shared" si="17"/>
        <v>425</v>
      </c>
      <c r="B93" s="70">
        <f t="shared" si="8"/>
        <v>259.25</v>
      </c>
      <c r="C93" s="62">
        <f t="shared" si="16"/>
        <v>259.25</v>
      </c>
      <c r="D93" s="67"/>
      <c r="E93" s="59"/>
      <c r="F93" s="59">
        <f t="shared" si="10"/>
        <v>0</v>
      </c>
      <c r="G93" s="59">
        <f t="shared" si="11"/>
        <v>259.25</v>
      </c>
      <c r="H93" s="59">
        <f t="shared" si="12"/>
        <v>259.25</v>
      </c>
      <c r="I93" s="59">
        <f t="shared" si="13"/>
        <v>259.25</v>
      </c>
      <c r="J93" s="59">
        <f t="shared" si="14"/>
        <v>259.25</v>
      </c>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row>
    <row r="94" spans="1:35">
      <c r="A94" s="59">
        <f t="shared" si="17"/>
        <v>430</v>
      </c>
      <c r="B94" s="70">
        <f t="shared" si="8"/>
        <v>262.3</v>
      </c>
      <c r="C94" s="62">
        <f t="shared" si="16"/>
        <v>262.3</v>
      </c>
      <c r="D94" s="67"/>
      <c r="E94" s="59"/>
      <c r="F94" s="59">
        <f t="shared" si="10"/>
        <v>0</v>
      </c>
      <c r="G94" s="59">
        <f t="shared" si="11"/>
        <v>262.29999999999995</v>
      </c>
      <c r="H94" s="59">
        <f t="shared" si="12"/>
        <v>262.29999999999995</v>
      </c>
      <c r="I94" s="59">
        <f t="shared" si="13"/>
        <v>262.29999999999995</v>
      </c>
      <c r="J94" s="59">
        <f t="shared" si="14"/>
        <v>262.29999999999995</v>
      </c>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row>
    <row r="95" spans="1:35">
      <c r="A95" s="59">
        <f t="shared" si="17"/>
        <v>435</v>
      </c>
      <c r="B95" s="70">
        <f t="shared" si="8"/>
        <v>265.34999999999997</v>
      </c>
      <c r="C95" s="62">
        <f t="shared" si="16"/>
        <v>265.34999999999997</v>
      </c>
      <c r="D95" s="67"/>
      <c r="E95" s="59"/>
      <c r="F95" s="59">
        <f t="shared" si="10"/>
        <v>0</v>
      </c>
      <c r="G95" s="59">
        <f t="shared" si="11"/>
        <v>265.34999999999991</v>
      </c>
      <c r="H95" s="59">
        <f t="shared" si="12"/>
        <v>265.34999999999991</v>
      </c>
      <c r="I95" s="59">
        <f t="shared" si="13"/>
        <v>265.34999999999991</v>
      </c>
      <c r="J95" s="59">
        <f t="shared" si="14"/>
        <v>265.34999999999991</v>
      </c>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row>
    <row r="96" spans="1:35">
      <c r="A96" s="59">
        <f t="shared" si="17"/>
        <v>440</v>
      </c>
      <c r="B96" s="70">
        <f t="shared" si="8"/>
        <v>268.39999999999998</v>
      </c>
      <c r="C96" s="62">
        <f t="shared" si="16"/>
        <v>268.39999999999998</v>
      </c>
      <c r="D96" s="67"/>
      <c r="E96" s="59"/>
      <c r="F96" s="59">
        <f t="shared" si="10"/>
        <v>0</v>
      </c>
      <c r="G96" s="59">
        <f t="shared" si="11"/>
        <v>268.39999999999998</v>
      </c>
      <c r="H96" s="59">
        <f t="shared" si="12"/>
        <v>268.39999999999986</v>
      </c>
      <c r="I96" s="59">
        <f t="shared" si="13"/>
        <v>268.39999999999998</v>
      </c>
      <c r="J96" s="59">
        <f t="shared" si="14"/>
        <v>268.39999999999986</v>
      </c>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row>
    <row r="97" spans="1:35">
      <c r="A97" s="59">
        <f t="shared" si="17"/>
        <v>445</v>
      </c>
      <c r="B97" s="70">
        <f t="shared" si="8"/>
        <v>271.45</v>
      </c>
      <c r="C97" s="62">
        <f t="shared" si="16"/>
        <v>271.45</v>
      </c>
      <c r="D97" s="67"/>
      <c r="E97" s="59"/>
      <c r="F97" s="59">
        <f t="shared" si="10"/>
        <v>0</v>
      </c>
      <c r="G97" s="59">
        <f t="shared" si="11"/>
        <v>271.45000000000005</v>
      </c>
      <c r="H97" s="59">
        <f t="shared" si="12"/>
        <v>271.45000000000005</v>
      </c>
      <c r="I97" s="59">
        <f t="shared" si="13"/>
        <v>271.45000000000005</v>
      </c>
      <c r="J97" s="59">
        <f t="shared" si="14"/>
        <v>271.45000000000005</v>
      </c>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row>
    <row r="98" spans="1:35">
      <c r="A98" s="59">
        <f t="shared" si="17"/>
        <v>450</v>
      </c>
      <c r="B98" s="70">
        <f t="shared" si="8"/>
        <v>274.5</v>
      </c>
      <c r="C98" s="62">
        <f t="shared" si="16"/>
        <v>274.5</v>
      </c>
      <c r="D98" s="67"/>
      <c r="E98" s="59"/>
      <c r="F98" s="59">
        <f t="shared" si="10"/>
        <v>0</v>
      </c>
      <c r="G98" s="59">
        <f t="shared" si="11"/>
        <v>274.5</v>
      </c>
      <c r="H98" s="59">
        <f t="shared" si="12"/>
        <v>274.5</v>
      </c>
      <c r="I98" s="59">
        <f t="shared" si="13"/>
        <v>274.5</v>
      </c>
      <c r="J98" s="59">
        <f t="shared" si="14"/>
        <v>274.5</v>
      </c>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row>
    <row r="99" spans="1:35">
      <c r="A99" s="59">
        <f t="shared" si="17"/>
        <v>455</v>
      </c>
      <c r="B99" s="70">
        <f t="shared" si="8"/>
        <v>277.55</v>
      </c>
      <c r="C99" s="62">
        <f t="shared" si="16"/>
        <v>277.55</v>
      </c>
      <c r="D99" s="67"/>
      <c r="E99" s="59"/>
      <c r="F99" s="59">
        <f t="shared" si="10"/>
        <v>0</v>
      </c>
      <c r="G99" s="59">
        <f t="shared" si="11"/>
        <v>277.54999999999995</v>
      </c>
      <c r="H99" s="59">
        <f t="shared" si="12"/>
        <v>277.54999999999995</v>
      </c>
      <c r="I99" s="59">
        <f t="shared" si="13"/>
        <v>277.54999999999995</v>
      </c>
      <c r="J99" s="59">
        <f t="shared" si="14"/>
        <v>277.54999999999995</v>
      </c>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row>
    <row r="100" spans="1:35">
      <c r="A100" s="59">
        <f t="shared" si="17"/>
        <v>460</v>
      </c>
      <c r="B100" s="70">
        <f t="shared" si="8"/>
        <v>280.59999999999997</v>
      </c>
      <c r="C100" s="62">
        <f t="shared" si="16"/>
        <v>280.59999999999997</v>
      </c>
      <c r="D100" s="67"/>
      <c r="E100" s="59"/>
      <c r="F100" s="59">
        <f t="shared" si="10"/>
        <v>0</v>
      </c>
      <c r="G100" s="59">
        <f t="shared" si="11"/>
        <v>280.59999999999991</v>
      </c>
      <c r="H100" s="59">
        <f t="shared" si="12"/>
        <v>280.59999999999991</v>
      </c>
      <c r="I100" s="59">
        <f t="shared" si="13"/>
        <v>280.59999999999991</v>
      </c>
      <c r="J100" s="59">
        <f t="shared" si="14"/>
        <v>280.59999999999991</v>
      </c>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row>
    <row r="101" spans="1:35">
      <c r="A101" s="59">
        <f t="shared" si="17"/>
        <v>465</v>
      </c>
      <c r="B101" s="70">
        <f t="shared" si="8"/>
        <v>283.64999999999998</v>
      </c>
      <c r="C101" s="62">
        <f t="shared" si="16"/>
        <v>283.64999999999998</v>
      </c>
      <c r="D101" s="67"/>
      <c r="E101" s="59"/>
      <c r="F101" s="59">
        <f t="shared" si="10"/>
        <v>0</v>
      </c>
      <c r="G101" s="59">
        <f t="shared" si="11"/>
        <v>283.64999999999998</v>
      </c>
      <c r="H101" s="59">
        <f t="shared" si="12"/>
        <v>283.64999999999986</v>
      </c>
      <c r="I101" s="59">
        <f t="shared" si="13"/>
        <v>283.64999999999998</v>
      </c>
      <c r="J101" s="59">
        <f t="shared" si="14"/>
        <v>283.64999999999986</v>
      </c>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row>
    <row r="102" spans="1:35">
      <c r="A102" s="59">
        <f t="shared" si="17"/>
        <v>470</v>
      </c>
      <c r="B102" s="70">
        <f t="shared" si="8"/>
        <v>286.7</v>
      </c>
      <c r="C102" s="62">
        <f t="shared" si="16"/>
        <v>286.7</v>
      </c>
      <c r="D102" s="67"/>
      <c r="E102" s="59"/>
      <c r="F102" s="59">
        <f t="shared" si="10"/>
        <v>0</v>
      </c>
      <c r="G102" s="59">
        <f t="shared" si="11"/>
        <v>286.70000000000005</v>
      </c>
      <c r="H102" s="59">
        <f t="shared" si="12"/>
        <v>286.70000000000005</v>
      </c>
      <c r="I102" s="59">
        <f t="shared" si="13"/>
        <v>286.70000000000005</v>
      </c>
      <c r="J102" s="59">
        <f t="shared" si="14"/>
        <v>286.70000000000005</v>
      </c>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row>
    <row r="103" spans="1:35">
      <c r="A103" s="59">
        <f t="shared" si="17"/>
        <v>475</v>
      </c>
      <c r="B103" s="70">
        <f t="shared" si="8"/>
        <v>289.75</v>
      </c>
      <c r="C103" s="62">
        <f t="shared" si="16"/>
        <v>289.75</v>
      </c>
      <c r="D103" s="67"/>
      <c r="E103" s="59"/>
      <c r="F103" s="59">
        <f t="shared" si="10"/>
        <v>0</v>
      </c>
      <c r="G103" s="59">
        <f t="shared" si="11"/>
        <v>289.75</v>
      </c>
      <c r="H103" s="59">
        <f t="shared" si="12"/>
        <v>289.75</v>
      </c>
      <c r="I103" s="59">
        <f t="shared" si="13"/>
        <v>289.75</v>
      </c>
      <c r="J103" s="59">
        <f t="shared" si="14"/>
        <v>289.75</v>
      </c>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row>
    <row r="104" spans="1:35">
      <c r="A104" s="59">
        <f t="shared" si="17"/>
        <v>480</v>
      </c>
      <c r="B104" s="70">
        <f t="shared" si="8"/>
        <v>292.8</v>
      </c>
      <c r="C104" s="62">
        <f t="shared" si="16"/>
        <v>292.8</v>
      </c>
      <c r="D104" s="67"/>
      <c r="E104" s="59"/>
      <c r="F104" s="59">
        <f t="shared" si="10"/>
        <v>0</v>
      </c>
      <c r="G104" s="59">
        <f t="shared" si="11"/>
        <v>292.79999999999995</v>
      </c>
      <c r="H104" s="59">
        <f t="shared" si="12"/>
        <v>292.79999999999995</v>
      </c>
      <c r="I104" s="59">
        <f t="shared" si="13"/>
        <v>292.79999999999995</v>
      </c>
      <c r="J104" s="59">
        <f t="shared" si="14"/>
        <v>292.79999999999995</v>
      </c>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row>
    <row r="105" spans="1:35">
      <c r="A105" s="59">
        <f t="shared" si="17"/>
        <v>485</v>
      </c>
      <c r="B105" s="70">
        <f t="shared" si="8"/>
        <v>295.84999999999997</v>
      </c>
      <c r="C105" s="62">
        <f t="shared" si="16"/>
        <v>295.84999999999997</v>
      </c>
      <c r="D105" s="67"/>
      <c r="E105" s="59"/>
      <c r="F105" s="59">
        <f t="shared" si="10"/>
        <v>0</v>
      </c>
      <c r="G105" s="59">
        <f t="shared" si="11"/>
        <v>295.84999999999991</v>
      </c>
      <c r="H105" s="59">
        <f t="shared" si="12"/>
        <v>295.84999999999991</v>
      </c>
      <c r="I105" s="59">
        <f t="shared" si="13"/>
        <v>295.84999999999991</v>
      </c>
      <c r="J105" s="59">
        <f t="shared" si="14"/>
        <v>295.84999999999991</v>
      </c>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row>
    <row r="106" spans="1:35">
      <c r="A106" s="59">
        <f t="shared" si="17"/>
        <v>490</v>
      </c>
      <c r="B106" s="70">
        <f t="shared" si="8"/>
        <v>298.89999999999998</v>
      </c>
      <c r="C106" s="62">
        <f t="shared" si="16"/>
        <v>298.89999999999998</v>
      </c>
      <c r="D106" s="67"/>
      <c r="E106" s="59"/>
      <c r="F106" s="59">
        <f t="shared" si="10"/>
        <v>0</v>
      </c>
      <c r="G106" s="59">
        <f t="shared" si="11"/>
        <v>298.89999999999998</v>
      </c>
      <c r="H106" s="59">
        <f t="shared" si="12"/>
        <v>298.89999999999986</v>
      </c>
      <c r="I106" s="59">
        <f t="shared" si="13"/>
        <v>298.89999999999998</v>
      </c>
      <c r="J106" s="59">
        <f t="shared" si="14"/>
        <v>298.89999999999986</v>
      </c>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row>
    <row r="107" spans="1:35">
      <c r="A107" s="59">
        <f t="shared" si="17"/>
        <v>495</v>
      </c>
      <c r="B107" s="70">
        <f t="shared" si="8"/>
        <v>301.95</v>
      </c>
      <c r="C107" s="62">
        <f t="shared" si="16"/>
        <v>301.95</v>
      </c>
      <c r="D107" s="67"/>
      <c r="E107" s="59"/>
      <c r="F107" s="59">
        <f t="shared" si="10"/>
        <v>0</v>
      </c>
      <c r="G107" s="59">
        <f t="shared" si="11"/>
        <v>301.95000000000005</v>
      </c>
      <c r="H107" s="59">
        <f t="shared" si="12"/>
        <v>301.95000000000005</v>
      </c>
      <c r="I107" s="59">
        <f t="shared" si="13"/>
        <v>301.95000000000005</v>
      </c>
      <c r="J107" s="59">
        <f t="shared" si="14"/>
        <v>301.95000000000005</v>
      </c>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row>
    <row r="108" spans="1:35">
      <c r="A108" s="59">
        <f t="shared" si="17"/>
        <v>500</v>
      </c>
      <c r="B108" s="70">
        <f t="shared" si="8"/>
        <v>305</v>
      </c>
      <c r="C108" s="62">
        <f t="shared" si="16"/>
        <v>305</v>
      </c>
      <c r="D108" s="67"/>
      <c r="E108" s="59"/>
      <c r="F108" s="59">
        <f t="shared" si="10"/>
        <v>0</v>
      </c>
      <c r="G108" s="59">
        <f t="shared" si="11"/>
        <v>305</v>
      </c>
      <c r="H108" s="59">
        <f t="shared" si="12"/>
        <v>305</v>
      </c>
      <c r="I108" s="59">
        <f t="shared" si="13"/>
        <v>305</v>
      </c>
      <c r="J108" s="59">
        <f t="shared" si="14"/>
        <v>305</v>
      </c>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row>
    <row r="109" spans="1:35">
      <c r="A109" s="59">
        <f t="shared" si="17"/>
        <v>505</v>
      </c>
      <c r="B109" s="70">
        <f t="shared" si="8"/>
        <v>308.05</v>
      </c>
      <c r="C109" s="62">
        <f t="shared" si="16"/>
        <v>308.05</v>
      </c>
      <c r="D109" s="67"/>
      <c r="E109" s="59"/>
      <c r="F109" s="59">
        <f t="shared" si="10"/>
        <v>0</v>
      </c>
      <c r="G109" s="59">
        <f t="shared" si="11"/>
        <v>308.04999999999995</v>
      </c>
      <c r="H109" s="59">
        <f t="shared" si="12"/>
        <v>308.04999999999995</v>
      </c>
      <c r="I109" s="59">
        <f t="shared" si="13"/>
        <v>308.04999999999995</v>
      </c>
      <c r="J109" s="59">
        <f t="shared" si="14"/>
        <v>308.04999999999995</v>
      </c>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row>
    <row r="110" spans="1:35">
      <c r="A110" s="59">
        <f t="shared" si="17"/>
        <v>510</v>
      </c>
      <c r="B110" s="70">
        <f t="shared" si="8"/>
        <v>311.09999999999997</v>
      </c>
      <c r="C110" s="62">
        <f t="shared" si="16"/>
        <v>311.09999999999997</v>
      </c>
      <c r="D110" s="67"/>
      <c r="E110" s="59"/>
      <c r="F110" s="59">
        <f t="shared" si="10"/>
        <v>0</v>
      </c>
      <c r="G110" s="59">
        <f t="shared" si="11"/>
        <v>311.09999999999991</v>
      </c>
      <c r="H110" s="59">
        <f t="shared" si="12"/>
        <v>311.09999999999991</v>
      </c>
      <c r="I110" s="59">
        <f t="shared" si="13"/>
        <v>311.09999999999991</v>
      </c>
      <c r="J110" s="59">
        <f t="shared" si="14"/>
        <v>311.09999999999991</v>
      </c>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row>
    <row r="111" spans="1:35">
      <c r="A111" s="59">
        <f t="shared" si="17"/>
        <v>515</v>
      </c>
      <c r="B111" s="70">
        <f t="shared" si="8"/>
        <v>314.14999999999998</v>
      </c>
      <c r="C111" s="62">
        <f t="shared" si="16"/>
        <v>314.14999999999998</v>
      </c>
      <c r="D111" s="67"/>
      <c r="E111" s="59"/>
      <c r="F111" s="59">
        <f t="shared" si="10"/>
        <v>0</v>
      </c>
      <c r="G111" s="59">
        <f t="shared" si="11"/>
        <v>314.14999999999998</v>
      </c>
      <c r="H111" s="59">
        <f t="shared" si="12"/>
        <v>314.14999999999986</v>
      </c>
      <c r="I111" s="59">
        <f t="shared" si="13"/>
        <v>314.14999999999998</v>
      </c>
      <c r="J111" s="59">
        <f t="shared" si="14"/>
        <v>314.14999999999986</v>
      </c>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row>
    <row r="112" spans="1:35">
      <c r="A112" s="59">
        <f t="shared" si="17"/>
        <v>520</v>
      </c>
      <c r="B112" s="70">
        <f t="shared" si="8"/>
        <v>317.2</v>
      </c>
      <c r="C112" s="62">
        <f t="shared" si="16"/>
        <v>317.2</v>
      </c>
      <c r="D112" s="67"/>
      <c r="E112" s="59"/>
      <c r="F112" s="59">
        <f t="shared" si="10"/>
        <v>0</v>
      </c>
      <c r="G112" s="59">
        <f t="shared" si="11"/>
        <v>317.20000000000005</v>
      </c>
      <c r="H112" s="59">
        <f t="shared" si="12"/>
        <v>317.20000000000005</v>
      </c>
      <c r="I112" s="59">
        <f t="shared" si="13"/>
        <v>317.20000000000005</v>
      </c>
      <c r="J112" s="59">
        <f t="shared" si="14"/>
        <v>317.20000000000005</v>
      </c>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row>
    <row r="113" spans="1:35">
      <c r="A113" s="59">
        <f t="shared" si="17"/>
        <v>525</v>
      </c>
      <c r="B113" s="70">
        <f t="shared" si="8"/>
        <v>320.25</v>
      </c>
      <c r="C113" s="62">
        <f t="shared" si="16"/>
        <v>320.25</v>
      </c>
      <c r="D113" s="67"/>
      <c r="E113" s="59"/>
      <c r="F113" s="59">
        <f t="shared" si="10"/>
        <v>0</v>
      </c>
      <c r="G113" s="59">
        <f t="shared" si="11"/>
        <v>320.25</v>
      </c>
      <c r="H113" s="59">
        <f t="shared" si="12"/>
        <v>320.25</v>
      </c>
      <c r="I113" s="59">
        <f t="shared" si="13"/>
        <v>320.25</v>
      </c>
      <c r="J113" s="59">
        <f t="shared" si="14"/>
        <v>320.25</v>
      </c>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row>
    <row r="114" spans="1:35">
      <c r="A114" s="59">
        <f t="shared" si="17"/>
        <v>530</v>
      </c>
      <c r="B114" s="70">
        <f t="shared" si="8"/>
        <v>323.3</v>
      </c>
      <c r="C114" s="62">
        <f t="shared" si="16"/>
        <v>323.3</v>
      </c>
      <c r="D114" s="67"/>
      <c r="E114" s="59"/>
      <c r="F114" s="59">
        <f t="shared" si="10"/>
        <v>0</v>
      </c>
      <c r="G114" s="59">
        <f t="shared" si="11"/>
        <v>323.29999999999995</v>
      </c>
      <c r="H114" s="59">
        <f t="shared" si="12"/>
        <v>323.29999999999995</v>
      </c>
      <c r="I114" s="59">
        <f t="shared" si="13"/>
        <v>323.29999999999995</v>
      </c>
      <c r="J114" s="59">
        <f t="shared" si="14"/>
        <v>323.29999999999995</v>
      </c>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row>
    <row r="115" spans="1:35">
      <c r="A115" s="59">
        <f t="shared" si="17"/>
        <v>535</v>
      </c>
      <c r="B115" s="70">
        <f t="shared" si="8"/>
        <v>326.34999999999997</v>
      </c>
      <c r="C115" s="62">
        <f t="shared" si="16"/>
        <v>326.34999999999997</v>
      </c>
      <c r="D115" s="67"/>
      <c r="E115" s="59"/>
      <c r="F115" s="59">
        <f t="shared" si="10"/>
        <v>0</v>
      </c>
      <c r="G115" s="59">
        <f t="shared" si="11"/>
        <v>326.34999999999991</v>
      </c>
      <c r="H115" s="59">
        <f t="shared" si="12"/>
        <v>326.34999999999991</v>
      </c>
      <c r="I115" s="59">
        <f t="shared" si="13"/>
        <v>326.34999999999991</v>
      </c>
      <c r="J115" s="59">
        <f t="shared" si="14"/>
        <v>326.34999999999991</v>
      </c>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row>
    <row r="116" spans="1:35">
      <c r="A116" s="59">
        <f t="shared" si="17"/>
        <v>540</v>
      </c>
      <c r="B116" s="70">
        <f t="shared" si="8"/>
        <v>329.4</v>
      </c>
      <c r="C116" s="62">
        <f t="shared" si="16"/>
        <v>329.4</v>
      </c>
      <c r="D116" s="67"/>
      <c r="E116" s="59"/>
      <c r="F116" s="59">
        <f t="shared" si="10"/>
        <v>0</v>
      </c>
      <c r="G116" s="59">
        <f t="shared" si="11"/>
        <v>329.4</v>
      </c>
      <c r="H116" s="59">
        <f t="shared" si="12"/>
        <v>329.39999999999986</v>
      </c>
      <c r="I116" s="59">
        <f t="shared" si="13"/>
        <v>329.4</v>
      </c>
      <c r="J116" s="59">
        <f t="shared" si="14"/>
        <v>329.39999999999986</v>
      </c>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row>
    <row r="117" spans="1:35">
      <c r="A117" s="59">
        <f t="shared" si="17"/>
        <v>545</v>
      </c>
      <c r="B117" s="70">
        <f t="shared" si="8"/>
        <v>332.45</v>
      </c>
      <c r="C117" s="62">
        <f t="shared" si="16"/>
        <v>332.45</v>
      </c>
      <c r="D117" s="67"/>
      <c r="E117" s="59"/>
      <c r="F117" s="59">
        <f t="shared" si="10"/>
        <v>0</v>
      </c>
      <c r="G117" s="59">
        <f t="shared" si="11"/>
        <v>332.45000000000005</v>
      </c>
      <c r="H117" s="59">
        <f t="shared" si="12"/>
        <v>332.45000000000005</v>
      </c>
      <c r="I117" s="59">
        <f t="shared" si="13"/>
        <v>332.45000000000005</v>
      </c>
      <c r="J117" s="59">
        <f t="shared" si="14"/>
        <v>332.45000000000005</v>
      </c>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row>
    <row r="118" spans="1:35">
      <c r="A118" s="59">
        <f t="shared" si="17"/>
        <v>550</v>
      </c>
      <c r="B118" s="70">
        <f t="shared" si="8"/>
        <v>335.5</v>
      </c>
      <c r="C118" s="62">
        <f t="shared" si="16"/>
        <v>335.5</v>
      </c>
      <c r="D118" s="67"/>
      <c r="E118" s="59"/>
      <c r="F118" s="59">
        <f t="shared" si="10"/>
        <v>0</v>
      </c>
      <c r="G118" s="59">
        <f t="shared" si="11"/>
        <v>335.5</v>
      </c>
      <c r="H118" s="59">
        <f t="shared" si="12"/>
        <v>335.5</v>
      </c>
      <c r="I118" s="59">
        <f t="shared" si="13"/>
        <v>335.5</v>
      </c>
      <c r="J118" s="59">
        <f t="shared" si="14"/>
        <v>335.5</v>
      </c>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row>
    <row r="119" spans="1:35">
      <c r="A119" s="59">
        <f t="shared" si="17"/>
        <v>555</v>
      </c>
      <c r="B119" s="70">
        <f t="shared" si="8"/>
        <v>335.05999999999995</v>
      </c>
      <c r="C119" s="62">
        <f t="shared" si="16"/>
        <v>338.55</v>
      </c>
      <c r="D119" s="67"/>
      <c r="E119" s="59"/>
      <c r="F119" s="59">
        <f t="shared" si="10"/>
        <v>0</v>
      </c>
      <c r="G119" s="59">
        <f t="shared" si="11"/>
        <v>335.05999999999995</v>
      </c>
      <c r="H119" s="59">
        <f t="shared" si="12"/>
        <v>338.54999999999995</v>
      </c>
      <c r="I119" s="59">
        <f t="shared" si="13"/>
        <v>335.05999999999995</v>
      </c>
      <c r="J119" s="59">
        <f t="shared" si="14"/>
        <v>338.54999999999995</v>
      </c>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row>
    <row r="120" spans="1:35">
      <c r="A120" s="59">
        <f t="shared" si="17"/>
        <v>560</v>
      </c>
      <c r="B120" s="70">
        <f t="shared" si="8"/>
        <v>333.11</v>
      </c>
      <c r="C120" s="62">
        <f t="shared" si="16"/>
        <v>341.59999999999997</v>
      </c>
      <c r="D120" s="67"/>
      <c r="E120" s="59"/>
      <c r="F120" s="59">
        <f t="shared" si="10"/>
        <v>0</v>
      </c>
      <c r="G120" s="59">
        <f t="shared" si="11"/>
        <v>333.1099999999999</v>
      </c>
      <c r="H120" s="59">
        <f t="shared" si="12"/>
        <v>341.59999999999991</v>
      </c>
      <c r="I120" s="59">
        <f t="shared" si="13"/>
        <v>333.1099999999999</v>
      </c>
      <c r="J120" s="59">
        <f t="shared" si="14"/>
        <v>341.59999999999991</v>
      </c>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row>
    <row r="121" spans="1:35">
      <c r="A121" s="59">
        <f t="shared" si="17"/>
        <v>565</v>
      </c>
      <c r="B121" s="70">
        <f t="shared" si="8"/>
        <v>331.15999999999997</v>
      </c>
      <c r="C121" s="62">
        <f t="shared" si="16"/>
        <v>344.65</v>
      </c>
      <c r="D121" s="67"/>
      <c r="E121" s="59"/>
      <c r="F121" s="59">
        <f t="shared" si="10"/>
        <v>0</v>
      </c>
      <c r="G121" s="59">
        <f t="shared" si="11"/>
        <v>331.15999999999997</v>
      </c>
      <c r="H121" s="59">
        <f t="shared" si="12"/>
        <v>344.64999999999986</v>
      </c>
      <c r="I121" s="59">
        <f t="shared" si="13"/>
        <v>331.15999999999997</v>
      </c>
      <c r="J121" s="59">
        <f t="shared" si="14"/>
        <v>344.64999999999986</v>
      </c>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row>
    <row r="122" spans="1:35">
      <c r="A122" s="59">
        <f t="shared" si="17"/>
        <v>570</v>
      </c>
      <c r="B122" s="70">
        <f t="shared" si="8"/>
        <v>329.21</v>
      </c>
      <c r="C122" s="62">
        <f t="shared" si="16"/>
        <v>347.7</v>
      </c>
      <c r="D122" s="67"/>
      <c r="E122" s="70"/>
      <c r="F122" s="59">
        <f t="shared" si="10"/>
        <v>0</v>
      </c>
      <c r="G122" s="59">
        <f t="shared" si="11"/>
        <v>329.21000000000004</v>
      </c>
      <c r="H122" s="59">
        <f t="shared" si="12"/>
        <v>347.70000000000005</v>
      </c>
      <c r="I122" s="59">
        <f t="shared" si="13"/>
        <v>329.21000000000004</v>
      </c>
      <c r="J122" s="59">
        <f t="shared" si="14"/>
        <v>347.70000000000005</v>
      </c>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row>
    <row r="123" spans="1:35">
      <c r="A123" s="59">
        <f t="shared" si="17"/>
        <v>575</v>
      </c>
      <c r="B123" s="70">
        <f t="shared" si="8"/>
        <v>327.26</v>
      </c>
      <c r="C123" s="62">
        <f t="shared" si="16"/>
        <v>350.75</v>
      </c>
      <c r="D123" s="67"/>
      <c r="E123" s="59"/>
      <c r="F123" s="59">
        <f t="shared" si="10"/>
        <v>0</v>
      </c>
      <c r="G123" s="59">
        <f t="shared" si="11"/>
        <v>327.26</v>
      </c>
      <c r="H123" s="59">
        <f t="shared" si="12"/>
        <v>350.75</v>
      </c>
      <c r="I123" s="59">
        <f t="shared" si="13"/>
        <v>327.26</v>
      </c>
      <c r="J123" s="59">
        <f t="shared" si="14"/>
        <v>350.75</v>
      </c>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row>
    <row r="124" spans="1:35">
      <c r="A124" s="59">
        <f t="shared" si="17"/>
        <v>580</v>
      </c>
      <c r="B124" s="70">
        <f t="shared" si="8"/>
        <v>325.30999999999995</v>
      </c>
      <c r="C124" s="62">
        <f t="shared" si="16"/>
        <v>353.8</v>
      </c>
      <c r="D124" s="67"/>
      <c r="E124" s="59"/>
      <c r="F124" s="59">
        <f t="shared" si="10"/>
        <v>0</v>
      </c>
      <c r="G124" s="59">
        <f t="shared" si="11"/>
        <v>325.30999999999995</v>
      </c>
      <c r="H124" s="59">
        <f t="shared" si="12"/>
        <v>353.79999999999995</v>
      </c>
      <c r="I124" s="59">
        <f t="shared" si="13"/>
        <v>325.30999999999995</v>
      </c>
      <c r="J124" s="59">
        <f t="shared" si="14"/>
        <v>353.79999999999995</v>
      </c>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row>
    <row r="125" spans="1:35">
      <c r="A125" s="59">
        <f t="shared" si="17"/>
        <v>585</v>
      </c>
      <c r="B125" s="70">
        <f t="shared" si="8"/>
        <v>323.36</v>
      </c>
      <c r="C125" s="62">
        <f t="shared" si="16"/>
        <v>356.84999999999997</v>
      </c>
      <c r="D125" s="67"/>
      <c r="E125" s="59"/>
      <c r="F125" s="59">
        <f t="shared" si="10"/>
        <v>0</v>
      </c>
      <c r="G125" s="59">
        <f t="shared" si="11"/>
        <v>323.3599999999999</v>
      </c>
      <c r="H125" s="59">
        <f t="shared" si="12"/>
        <v>356.84999999999991</v>
      </c>
      <c r="I125" s="59">
        <f t="shared" si="13"/>
        <v>323.3599999999999</v>
      </c>
      <c r="J125" s="59">
        <f t="shared" si="14"/>
        <v>356.84999999999991</v>
      </c>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row>
    <row r="126" spans="1:35">
      <c r="A126" s="59">
        <f t="shared" si="17"/>
        <v>590</v>
      </c>
      <c r="B126" s="70">
        <f t="shared" si="8"/>
        <v>321.40999999999997</v>
      </c>
      <c r="C126" s="62">
        <f t="shared" si="16"/>
        <v>359.9</v>
      </c>
      <c r="D126" s="67"/>
      <c r="E126" s="59"/>
      <c r="F126" s="59">
        <f t="shared" si="10"/>
        <v>0</v>
      </c>
      <c r="G126" s="59">
        <f t="shared" si="11"/>
        <v>321.40999999999997</v>
      </c>
      <c r="H126" s="59">
        <f t="shared" si="12"/>
        <v>359.89999999999986</v>
      </c>
      <c r="I126" s="59">
        <f t="shared" si="13"/>
        <v>321.40999999999997</v>
      </c>
      <c r="J126" s="59">
        <f t="shared" si="14"/>
        <v>359.89999999999986</v>
      </c>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row>
    <row r="127" spans="1:35">
      <c r="A127" s="59">
        <f t="shared" si="17"/>
        <v>595</v>
      </c>
      <c r="B127" s="70">
        <f t="shared" si="8"/>
        <v>320.30726590719644</v>
      </c>
      <c r="C127" s="62">
        <f>MAX(0,IF((A127+$C$4+$C$3)&lt;$C$1,0.61*A127,$C$1-0.39*A127-$C$3-$C$4)+MAX(0,IF(A127&lt;$E$3,0,IF(A127&lt;$E$4,160.49*(A127-$E$3)/($E$4-$E$3),IF(A127&lt;$E$2,160.49,160.49)))))</f>
        <v>363.79726590719645</v>
      </c>
      <c r="D127" s="67"/>
      <c r="E127" s="59"/>
      <c r="F127" s="62">
        <f t="shared" si="10"/>
        <v>0.84729190800222765</v>
      </c>
      <c r="G127" s="59">
        <f t="shared" si="11"/>
        <v>320.3072919080023</v>
      </c>
      <c r="H127" s="59">
        <f t="shared" si="12"/>
        <v>363.79729190800231</v>
      </c>
      <c r="I127" s="59">
        <f t="shared" si="13"/>
        <v>320.3072919080023</v>
      </c>
      <c r="J127" s="59">
        <f t="shared" si="14"/>
        <v>363.79729190800231</v>
      </c>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row>
    <row r="128" spans="1:35">
      <c r="A128" s="59">
        <f t="shared" si="17"/>
        <v>600</v>
      </c>
      <c r="B128" s="70">
        <f t="shared" si="8"/>
        <v>319.66882303907948</v>
      </c>
      <c r="C128" s="62">
        <f t="shared" ref="C128:C191" si="18">MAX(0,IF((A128+$C$4+$C$3)&lt;$C$1,0.61*A128,$C$1-0.39*A128-$C$3-$C$4)+MAX(0,IF(A128&lt;$E$3,0,IF(A128&lt;$E$4,160.49*(A128-$E$3)/($E$4-$E$3),IF(A128&lt;$E$2,160.49,160.49)))))</f>
        <v>368.15882303907949</v>
      </c>
      <c r="D128" s="67"/>
      <c r="E128" s="59"/>
      <c r="F128" s="62">
        <f t="shared" si="10"/>
        <v>2.1588892888106219</v>
      </c>
      <c r="G128" s="59">
        <f t="shared" si="11"/>
        <v>319.66888928881065</v>
      </c>
      <c r="H128" s="59">
        <f t="shared" si="12"/>
        <v>368.15888928881054</v>
      </c>
      <c r="I128" s="59">
        <f t="shared" si="13"/>
        <v>319.66888928881065</v>
      </c>
      <c r="J128" s="59">
        <f t="shared" si="14"/>
        <v>368.15888928881054</v>
      </c>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row>
    <row r="129" spans="1:35">
      <c r="A129" s="59">
        <f t="shared" si="17"/>
        <v>605</v>
      </c>
      <c r="B129" s="70">
        <f t="shared" si="8"/>
        <v>319.03038017096247</v>
      </c>
      <c r="C129" s="62">
        <f t="shared" si="18"/>
        <v>372.52038017096254</v>
      </c>
      <c r="D129" s="67"/>
      <c r="E129" s="59"/>
      <c r="F129" s="62">
        <f t="shared" si="10"/>
        <v>3.4704866696190169</v>
      </c>
      <c r="G129" s="59">
        <f t="shared" si="11"/>
        <v>319.03048666961899</v>
      </c>
      <c r="H129" s="59">
        <f t="shared" si="12"/>
        <v>372.520486669619</v>
      </c>
      <c r="I129" s="59">
        <f t="shared" si="13"/>
        <v>319.03048666961899</v>
      </c>
      <c r="J129" s="59">
        <f t="shared" si="14"/>
        <v>372.520486669619</v>
      </c>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row>
    <row r="130" spans="1:35">
      <c r="A130" s="59">
        <f t="shared" si="17"/>
        <v>610</v>
      </c>
      <c r="B130" s="70">
        <f t="shared" si="8"/>
        <v>318.39193730284558</v>
      </c>
      <c r="C130" s="62">
        <f t="shared" si="18"/>
        <v>376.88193730284553</v>
      </c>
      <c r="D130" s="67"/>
      <c r="E130" s="59"/>
      <c r="F130" s="62">
        <f t="shared" si="10"/>
        <v>4.7820840504274109</v>
      </c>
      <c r="G130" s="59">
        <f t="shared" si="11"/>
        <v>318.39208405042734</v>
      </c>
      <c r="H130" s="59">
        <f t="shared" si="12"/>
        <v>376.88208405042724</v>
      </c>
      <c r="I130" s="59">
        <f t="shared" si="13"/>
        <v>318.39208405042734</v>
      </c>
      <c r="J130" s="59">
        <f t="shared" si="14"/>
        <v>376.88208405042724</v>
      </c>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row>
    <row r="131" spans="1:35">
      <c r="A131" s="59">
        <f t="shared" si="17"/>
        <v>615</v>
      </c>
      <c r="B131" s="70">
        <f t="shared" si="8"/>
        <v>317.75349443472857</v>
      </c>
      <c r="C131" s="62">
        <f t="shared" si="18"/>
        <v>381.24349443472858</v>
      </c>
      <c r="D131" s="67"/>
      <c r="E131" s="59"/>
      <c r="F131" s="62">
        <f t="shared" si="10"/>
        <v>6.0936814312358054</v>
      </c>
      <c r="G131" s="59">
        <f t="shared" si="11"/>
        <v>317.7536814312358</v>
      </c>
      <c r="H131" s="59">
        <f t="shared" si="12"/>
        <v>381.2436814312357</v>
      </c>
      <c r="I131" s="59">
        <f t="shared" si="13"/>
        <v>317.7536814312358</v>
      </c>
      <c r="J131" s="59">
        <f t="shared" si="14"/>
        <v>381.2436814312357</v>
      </c>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row>
    <row r="132" spans="1:35">
      <c r="A132" s="59">
        <f t="shared" si="17"/>
        <v>620</v>
      </c>
      <c r="B132" s="70">
        <f t="shared" si="8"/>
        <v>317.11505156661161</v>
      </c>
      <c r="C132" s="62">
        <f t="shared" si="18"/>
        <v>385.60505156661162</v>
      </c>
      <c r="D132" s="67"/>
      <c r="E132" s="59"/>
      <c r="F132" s="62">
        <f t="shared" si="10"/>
        <v>7.4052788120442008</v>
      </c>
      <c r="G132" s="59">
        <f t="shared" si="11"/>
        <v>317.11527881204427</v>
      </c>
      <c r="H132" s="59">
        <f t="shared" si="12"/>
        <v>385.60527881204416</v>
      </c>
      <c r="I132" s="59">
        <f t="shared" si="13"/>
        <v>317.11527881204427</v>
      </c>
      <c r="J132" s="59">
        <f t="shared" si="14"/>
        <v>385.60527881204416</v>
      </c>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row>
    <row r="133" spans="1:35">
      <c r="A133" s="59">
        <f t="shared" si="17"/>
        <v>625</v>
      </c>
      <c r="B133" s="70">
        <f t="shared" si="8"/>
        <v>316.47660869849466</v>
      </c>
      <c r="C133" s="62">
        <f t="shared" si="18"/>
        <v>389.96660869849467</v>
      </c>
      <c r="D133" s="67"/>
      <c r="E133" s="59"/>
      <c r="F133" s="62">
        <f t="shared" si="10"/>
        <v>8.7168761928525953</v>
      </c>
      <c r="G133" s="59">
        <f t="shared" si="11"/>
        <v>316.47687619285261</v>
      </c>
      <c r="H133" s="59">
        <f t="shared" si="12"/>
        <v>389.96687619285262</v>
      </c>
      <c r="I133" s="59">
        <f t="shared" si="13"/>
        <v>316.47687619285261</v>
      </c>
      <c r="J133" s="59">
        <f t="shared" si="14"/>
        <v>389.96687619285262</v>
      </c>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row>
    <row r="134" spans="1:35">
      <c r="A134" s="59">
        <f t="shared" si="17"/>
        <v>630</v>
      </c>
      <c r="B134" s="70">
        <f t="shared" si="8"/>
        <v>315.83816583037765</v>
      </c>
      <c r="C134" s="62">
        <f t="shared" si="18"/>
        <v>394.32816583037771</v>
      </c>
      <c r="D134" s="67"/>
      <c r="E134" s="59"/>
      <c r="F134" s="62">
        <f t="shared" si="10"/>
        <v>10.028473573660991</v>
      </c>
      <c r="G134" s="59">
        <f t="shared" si="11"/>
        <v>315.83847357366096</v>
      </c>
      <c r="H134" s="59">
        <f t="shared" si="12"/>
        <v>394.32847357366086</v>
      </c>
      <c r="I134" s="59">
        <f t="shared" si="13"/>
        <v>315.83847357366096</v>
      </c>
      <c r="J134" s="59">
        <f t="shared" si="14"/>
        <v>394.32847357366086</v>
      </c>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row>
    <row r="135" spans="1:35">
      <c r="A135" s="59">
        <f t="shared" si="17"/>
        <v>635</v>
      </c>
      <c r="B135" s="70">
        <f t="shared" si="8"/>
        <v>315.19972296226081</v>
      </c>
      <c r="C135" s="62">
        <f t="shared" si="18"/>
        <v>398.6897229622607</v>
      </c>
      <c r="D135" s="67"/>
      <c r="E135" s="59"/>
      <c r="F135" s="62">
        <f t="shared" si="10"/>
        <v>11.340070954469386</v>
      </c>
      <c r="G135" s="59">
        <f t="shared" si="11"/>
        <v>315.20007095446931</v>
      </c>
      <c r="H135" s="59">
        <f t="shared" si="12"/>
        <v>398.69007095446932</v>
      </c>
      <c r="I135" s="59">
        <f t="shared" si="13"/>
        <v>315.20007095446931</v>
      </c>
      <c r="J135" s="59">
        <f t="shared" si="14"/>
        <v>398.69007095446932</v>
      </c>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row>
    <row r="136" spans="1:35">
      <c r="A136" s="59">
        <f t="shared" si="17"/>
        <v>640</v>
      </c>
      <c r="B136" s="70">
        <f t="shared" si="8"/>
        <v>314.5612800941438</v>
      </c>
      <c r="C136" s="62">
        <f t="shared" si="18"/>
        <v>403.05128009414381</v>
      </c>
      <c r="D136" s="67"/>
      <c r="E136" s="59"/>
      <c r="F136" s="62">
        <f t="shared" si="10"/>
        <v>12.651668335277778</v>
      </c>
      <c r="G136" s="59">
        <f t="shared" si="11"/>
        <v>314.56166833527777</v>
      </c>
      <c r="H136" s="59">
        <f t="shared" si="12"/>
        <v>403.05166833527755</v>
      </c>
      <c r="I136" s="59">
        <f t="shared" si="13"/>
        <v>314.56166833527777</v>
      </c>
      <c r="J136" s="59">
        <f t="shared" si="14"/>
        <v>403.05166833527755</v>
      </c>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row>
    <row r="137" spans="1:35">
      <c r="A137" s="59">
        <f t="shared" si="17"/>
        <v>645</v>
      </c>
      <c r="B137" s="70">
        <f t="shared" ref="B137:B200" si="19">MAX(0,IF((A137+$B$4+$B$3)&lt;$B$1,0.61*A137,$B$1-0.39*A137-$B$3-$B$4)+MAX(0,IF(A137&lt;$E$3,0,IF(A137&lt;$E$4,160.49*(A137-$E$3)/($E$4-$E$3),IF(A137&lt;$E$2,160.49,160.49)))))</f>
        <v>313.92283722602684</v>
      </c>
      <c r="C137" s="62">
        <f t="shared" si="18"/>
        <v>407.41283722602685</v>
      </c>
      <c r="D137" s="67"/>
      <c r="E137" s="59"/>
      <c r="F137" s="62">
        <f t="shared" ref="F137:F200" si="20">(A137&gt;$E$3)*(A137&lt;$E$4)*(A137-$E$3)/($E$4-$E$3)*$J$1+(A137&gt;=$E$4)*$J$1</f>
        <v>13.963265716086173</v>
      </c>
      <c r="G137" s="59">
        <f t="shared" ref="G137:G200" si="21">MAX(0,$B$1+0.61*A137+F137-MAX($B$1,A137))</f>
        <v>313.92326571608623</v>
      </c>
      <c r="H137" s="59">
        <f t="shared" ref="H137:H200" si="22">MAX(0,$C$1+0.61*A137+F137-MAX($C$1,A137))</f>
        <v>407.41326571608624</v>
      </c>
      <c r="I137" s="59">
        <f t="shared" ref="I137:I200" si="23">G137*(G137&gt;$J$5)</f>
        <v>313.92326571608623</v>
      </c>
      <c r="J137" s="59">
        <f t="shared" ref="J137:J200" si="24">H137*(H137&gt;$J$5)</f>
        <v>407.41326571608624</v>
      </c>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row>
    <row r="138" spans="1:35">
      <c r="A138" s="59">
        <f t="shared" si="17"/>
        <v>650</v>
      </c>
      <c r="B138" s="70">
        <f t="shared" si="19"/>
        <v>313.28439435790989</v>
      </c>
      <c r="C138" s="62">
        <f t="shared" si="18"/>
        <v>411.7743943579099</v>
      </c>
      <c r="D138" s="67"/>
      <c r="E138" s="59"/>
      <c r="F138" s="62">
        <f t="shared" si="20"/>
        <v>15.274863096894569</v>
      </c>
      <c r="G138" s="59">
        <f t="shared" si="21"/>
        <v>313.28486309689458</v>
      </c>
      <c r="H138" s="59">
        <f t="shared" si="22"/>
        <v>411.77486309689448</v>
      </c>
      <c r="I138" s="59">
        <f t="shared" si="23"/>
        <v>313.28486309689458</v>
      </c>
      <c r="J138" s="59">
        <f t="shared" si="24"/>
        <v>411.77486309689448</v>
      </c>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row>
    <row r="139" spans="1:35">
      <c r="A139" s="59">
        <f t="shared" si="17"/>
        <v>655</v>
      </c>
      <c r="B139" s="70">
        <f t="shared" si="19"/>
        <v>312.64595148979288</v>
      </c>
      <c r="C139" s="62">
        <f t="shared" si="18"/>
        <v>416.13595148979294</v>
      </c>
      <c r="D139" s="67"/>
      <c r="E139" s="59"/>
      <c r="F139" s="62">
        <f t="shared" si="20"/>
        <v>16.586460477702961</v>
      </c>
      <c r="G139" s="59">
        <f t="shared" si="21"/>
        <v>312.64646047770293</v>
      </c>
      <c r="H139" s="59">
        <f t="shared" si="22"/>
        <v>416.13646047770294</v>
      </c>
      <c r="I139" s="59">
        <f t="shared" si="23"/>
        <v>312.64646047770293</v>
      </c>
      <c r="J139" s="59">
        <f t="shared" si="24"/>
        <v>416.13646047770294</v>
      </c>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row>
    <row r="140" spans="1:35">
      <c r="A140" s="59">
        <f t="shared" si="17"/>
        <v>660</v>
      </c>
      <c r="B140" s="70">
        <f t="shared" si="19"/>
        <v>312.00750862167592</v>
      </c>
      <c r="C140" s="62">
        <f t="shared" si="18"/>
        <v>420.49750862167593</v>
      </c>
      <c r="D140" s="67"/>
      <c r="E140" s="59"/>
      <c r="F140" s="62">
        <f t="shared" si="20"/>
        <v>17.898057858511358</v>
      </c>
      <c r="G140" s="59">
        <f t="shared" si="21"/>
        <v>312.00805785851128</v>
      </c>
      <c r="H140" s="59">
        <f t="shared" si="22"/>
        <v>420.49805785851117</v>
      </c>
      <c r="I140" s="59">
        <f t="shared" si="23"/>
        <v>312.00805785851128</v>
      </c>
      <c r="J140" s="59">
        <f t="shared" si="24"/>
        <v>420.49805785851117</v>
      </c>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row>
    <row r="141" spans="1:35">
      <c r="A141" s="59">
        <f t="shared" si="17"/>
        <v>665</v>
      </c>
      <c r="B141" s="70">
        <f t="shared" si="19"/>
        <v>311.36906575355897</v>
      </c>
      <c r="C141" s="62">
        <f t="shared" si="18"/>
        <v>424.85906575355898</v>
      </c>
      <c r="D141" s="67"/>
      <c r="E141" s="59"/>
      <c r="F141" s="62">
        <f t="shared" si="20"/>
        <v>19.209655239319751</v>
      </c>
      <c r="G141" s="59">
        <f t="shared" si="21"/>
        <v>311.36965523931974</v>
      </c>
      <c r="H141" s="59">
        <f t="shared" si="22"/>
        <v>424.85965523931964</v>
      </c>
      <c r="I141" s="59">
        <f t="shared" si="23"/>
        <v>311.36965523931974</v>
      </c>
      <c r="J141" s="59">
        <f t="shared" si="24"/>
        <v>424.85965523931964</v>
      </c>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row>
    <row r="142" spans="1:35">
      <c r="A142" s="59">
        <f t="shared" si="17"/>
        <v>670</v>
      </c>
      <c r="B142" s="70">
        <f t="shared" si="19"/>
        <v>310.73062288544202</v>
      </c>
      <c r="C142" s="62">
        <f t="shared" si="18"/>
        <v>429.22062288544203</v>
      </c>
      <c r="D142" s="67"/>
      <c r="E142" s="59"/>
      <c r="F142" s="62">
        <f t="shared" si="20"/>
        <v>20.521252620128145</v>
      </c>
      <c r="G142" s="59">
        <f t="shared" si="21"/>
        <v>310.7312526201282</v>
      </c>
      <c r="H142" s="59">
        <f t="shared" si="22"/>
        <v>429.2212526201281</v>
      </c>
      <c r="I142" s="59">
        <f t="shared" si="23"/>
        <v>310.7312526201282</v>
      </c>
      <c r="J142" s="59">
        <f t="shared" si="24"/>
        <v>429.2212526201281</v>
      </c>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row>
    <row r="143" spans="1:35">
      <c r="A143" s="59">
        <f t="shared" si="17"/>
        <v>675</v>
      </c>
      <c r="B143" s="70">
        <f t="shared" si="19"/>
        <v>310.09218001732506</v>
      </c>
      <c r="C143" s="62">
        <f t="shared" si="18"/>
        <v>433.58218001732507</v>
      </c>
      <c r="D143" s="67"/>
      <c r="E143" s="59"/>
      <c r="F143" s="62">
        <f t="shared" si="20"/>
        <v>21.832850000936542</v>
      </c>
      <c r="G143" s="59">
        <f t="shared" si="21"/>
        <v>310.09285000093655</v>
      </c>
      <c r="H143" s="59">
        <f t="shared" si="22"/>
        <v>433.58285000093656</v>
      </c>
      <c r="I143" s="59">
        <f t="shared" si="23"/>
        <v>310.09285000093655</v>
      </c>
      <c r="J143" s="59">
        <f t="shared" si="24"/>
        <v>433.58285000093656</v>
      </c>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row>
    <row r="144" spans="1:35">
      <c r="A144" s="59">
        <f t="shared" si="17"/>
        <v>680</v>
      </c>
      <c r="B144" s="70">
        <f t="shared" si="19"/>
        <v>309.45373714920811</v>
      </c>
      <c r="C144" s="62">
        <f t="shared" si="18"/>
        <v>437.94373714920812</v>
      </c>
      <c r="D144" s="67"/>
      <c r="E144" s="59"/>
      <c r="F144" s="62">
        <f t="shared" si="20"/>
        <v>23.144447381744936</v>
      </c>
      <c r="G144" s="59">
        <f t="shared" si="21"/>
        <v>309.4544473817449</v>
      </c>
      <c r="H144" s="59">
        <f t="shared" si="22"/>
        <v>437.94444738174479</v>
      </c>
      <c r="I144" s="59">
        <f t="shared" si="23"/>
        <v>309.4544473817449</v>
      </c>
      <c r="J144" s="59">
        <f t="shared" si="24"/>
        <v>437.94444738174479</v>
      </c>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row>
    <row r="145" spans="1:35">
      <c r="A145" s="59">
        <f t="shared" si="17"/>
        <v>685</v>
      </c>
      <c r="B145" s="70">
        <f t="shared" si="19"/>
        <v>308.8152942810911</v>
      </c>
      <c r="C145" s="62">
        <f t="shared" si="18"/>
        <v>442.30529428109111</v>
      </c>
      <c r="D145" s="67"/>
      <c r="E145" s="59"/>
      <c r="F145" s="62">
        <f t="shared" si="20"/>
        <v>24.456044762553329</v>
      </c>
      <c r="G145" s="59">
        <f t="shared" si="21"/>
        <v>308.81604476255325</v>
      </c>
      <c r="H145" s="59">
        <f t="shared" si="22"/>
        <v>442.30604476255326</v>
      </c>
      <c r="I145" s="59">
        <f t="shared" si="23"/>
        <v>308.81604476255325</v>
      </c>
      <c r="J145" s="59">
        <f t="shared" si="24"/>
        <v>442.30604476255326</v>
      </c>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row>
    <row r="146" spans="1:35">
      <c r="A146" s="59">
        <f t="shared" si="17"/>
        <v>690</v>
      </c>
      <c r="B146" s="70">
        <f t="shared" si="19"/>
        <v>308.17685141297414</v>
      </c>
      <c r="C146" s="62">
        <f t="shared" si="18"/>
        <v>446.66685141297415</v>
      </c>
      <c r="D146" s="67"/>
      <c r="E146" s="59"/>
      <c r="F146" s="62">
        <f t="shared" si="20"/>
        <v>25.767642143361726</v>
      </c>
      <c r="G146" s="59">
        <f t="shared" si="21"/>
        <v>308.17764214336171</v>
      </c>
      <c r="H146" s="59">
        <f t="shared" si="22"/>
        <v>446.66764214336149</v>
      </c>
      <c r="I146" s="59">
        <f t="shared" si="23"/>
        <v>308.17764214336171</v>
      </c>
      <c r="J146" s="59">
        <f t="shared" si="24"/>
        <v>446.66764214336149</v>
      </c>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row>
    <row r="147" spans="1:35">
      <c r="A147" s="59">
        <f t="shared" si="17"/>
        <v>695</v>
      </c>
      <c r="B147" s="70">
        <f t="shared" si="19"/>
        <v>307.53840854485725</v>
      </c>
      <c r="C147" s="62">
        <f t="shared" si="18"/>
        <v>451.02840854485726</v>
      </c>
      <c r="D147" s="67"/>
      <c r="E147" s="59"/>
      <c r="F147" s="62">
        <f t="shared" si="20"/>
        <v>27.079239524170116</v>
      </c>
      <c r="G147" s="59">
        <f t="shared" si="21"/>
        <v>307.53923952417017</v>
      </c>
      <c r="H147" s="59">
        <f t="shared" si="22"/>
        <v>451.02923952417018</v>
      </c>
      <c r="I147" s="59">
        <f t="shared" si="23"/>
        <v>307.53923952417017</v>
      </c>
      <c r="J147" s="59">
        <f t="shared" si="24"/>
        <v>451.02923952417018</v>
      </c>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row>
    <row r="148" spans="1:35">
      <c r="A148" s="59">
        <f t="shared" si="17"/>
        <v>700</v>
      </c>
      <c r="B148" s="70">
        <f t="shared" si="19"/>
        <v>306.89996567674029</v>
      </c>
      <c r="C148" s="62">
        <f t="shared" si="18"/>
        <v>455.3899656767403</v>
      </c>
      <c r="D148" s="67"/>
      <c r="E148" s="59"/>
      <c r="F148" s="62">
        <f t="shared" si="20"/>
        <v>28.390836904978514</v>
      </c>
      <c r="G148" s="59">
        <f t="shared" si="21"/>
        <v>306.90083690497852</v>
      </c>
      <c r="H148" s="59">
        <f t="shared" si="22"/>
        <v>455.39083690497841</v>
      </c>
      <c r="I148" s="59">
        <f t="shared" si="23"/>
        <v>306.90083690497852</v>
      </c>
      <c r="J148" s="59">
        <f t="shared" si="24"/>
        <v>455.39083690497841</v>
      </c>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row>
    <row r="149" spans="1:35">
      <c r="A149" s="59">
        <f t="shared" si="17"/>
        <v>705</v>
      </c>
      <c r="B149" s="70">
        <f t="shared" si="19"/>
        <v>306.26152280862334</v>
      </c>
      <c r="C149" s="62">
        <f t="shared" si="18"/>
        <v>459.75152280862335</v>
      </c>
      <c r="D149" s="67"/>
      <c r="E149" s="59"/>
      <c r="F149" s="62">
        <f t="shared" si="20"/>
        <v>29.702434285786907</v>
      </c>
      <c r="G149" s="59">
        <f t="shared" si="21"/>
        <v>306.26243428578687</v>
      </c>
      <c r="H149" s="59">
        <f t="shared" si="22"/>
        <v>459.75243428578688</v>
      </c>
      <c r="I149" s="59">
        <f t="shared" si="23"/>
        <v>306.26243428578687</v>
      </c>
      <c r="J149" s="59">
        <f t="shared" si="24"/>
        <v>459.75243428578688</v>
      </c>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row>
    <row r="150" spans="1:35">
      <c r="A150" s="59">
        <f t="shared" si="17"/>
        <v>710</v>
      </c>
      <c r="B150" s="70">
        <f t="shared" si="19"/>
        <v>305.62307994050633</v>
      </c>
      <c r="C150" s="62">
        <f t="shared" si="18"/>
        <v>464.11307994050634</v>
      </c>
      <c r="D150" s="67"/>
      <c r="E150" s="59"/>
      <c r="F150" s="62">
        <f t="shared" si="20"/>
        <v>31.014031666595301</v>
      </c>
      <c r="G150" s="59">
        <f t="shared" si="21"/>
        <v>305.62403166659522</v>
      </c>
      <c r="H150" s="59">
        <f t="shared" si="22"/>
        <v>464.11403166659511</v>
      </c>
      <c r="I150" s="59">
        <f t="shared" si="23"/>
        <v>305.62403166659522</v>
      </c>
      <c r="J150" s="59">
        <f t="shared" si="24"/>
        <v>464.11403166659511</v>
      </c>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row>
    <row r="151" spans="1:35">
      <c r="A151" s="59">
        <f t="shared" si="17"/>
        <v>715</v>
      </c>
      <c r="B151" s="70">
        <f t="shared" si="19"/>
        <v>304.98463707238938</v>
      </c>
      <c r="C151" s="62">
        <f t="shared" si="18"/>
        <v>468.47463707238938</v>
      </c>
      <c r="D151" s="67"/>
      <c r="E151" s="59"/>
      <c r="F151" s="62">
        <f t="shared" si="20"/>
        <v>32.325629047403702</v>
      </c>
      <c r="G151" s="59">
        <f t="shared" si="21"/>
        <v>304.98562904740368</v>
      </c>
      <c r="H151" s="59">
        <f t="shared" si="22"/>
        <v>468.47562904740357</v>
      </c>
      <c r="I151" s="59">
        <f t="shared" si="23"/>
        <v>304.98562904740368</v>
      </c>
      <c r="J151" s="59">
        <f t="shared" si="24"/>
        <v>468.47562904740357</v>
      </c>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row>
    <row r="152" spans="1:35">
      <c r="A152" s="59">
        <f t="shared" si="17"/>
        <v>720</v>
      </c>
      <c r="B152" s="70">
        <f t="shared" si="19"/>
        <v>304.34619420427242</v>
      </c>
      <c r="C152" s="62">
        <f t="shared" si="18"/>
        <v>472.83619420427243</v>
      </c>
      <c r="D152" s="67"/>
      <c r="E152" s="59"/>
      <c r="F152" s="62">
        <f t="shared" si="20"/>
        <v>33.637226428212088</v>
      </c>
      <c r="G152" s="59">
        <f t="shared" si="21"/>
        <v>304.34722642821202</v>
      </c>
      <c r="H152" s="59">
        <f t="shared" si="22"/>
        <v>472.83722642821203</v>
      </c>
      <c r="I152" s="59">
        <f t="shared" si="23"/>
        <v>304.34722642821202</v>
      </c>
      <c r="J152" s="59">
        <f t="shared" si="24"/>
        <v>472.83722642821203</v>
      </c>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row>
    <row r="153" spans="1:35">
      <c r="A153" s="59">
        <f t="shared" si="17"/>
        <v>725</v>
      </c>
      <c r="B153" s="70">
        <f t="shared" si="19"/>
        <v>303.70775133615547</v>
      </c>
      <c r="C153" s="62">
        <f t="shared" si="18"/>
        <v>477.19775133615548</v>
      </c>
      <c r="D153" s="67"/>
      <c r="E153" s="59"/>
      <c r="F153" s="62">
        <f t="shared" si="20"/>
        <v>34.948823809020482</v>
      </c>
      <c r="G153" s="59">
        <f t="shared" si="21"/>
        <v>303.70882380902049</v>
      </c>
      <c r="H153" s="59">
        <f t="shared" si="22"/>
        <v>477.1988238090205</v>
      </c>
      <c r="I153" s="59">
        <f t="shared" si="23"/>
        <v>303.70882380902049</v>
      </c>
      <c r="J153" s="59">
        <f t="shared" si="24"/>
        <v>477.1988238090205</v>
      </c>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row>
    <row r="154" spans="1:35">
      <c r="A154" s="59">
        <f t="shared" ref="A154:A217" si="25">A153+5</f>
        <v>730</v>
      </c>
      <c r="B154" s="70">
        <f t="shared" si="19"/>
        <v>303.06930846803851</v>
      </c>
      <c r="C154" s="62">
        <f t="shared" si="18"/>
        <v>481.55930846803852</v>
      </c>
      <c r="D154" s="67"/>
      <c r="E154" s="59"/>
      <c r="F154" s="62">
        <f t="shared" si="20"/>
        <v>36.260421189828882</v>
      </c>
      <c r="G154" s="59">
        <f t="shared" si="21"/>
        <v>303.07042118982872</v>
      </c>
      <c r="H154" s="59">
        <f t="shared" si="22"/>
        <v>481.56042118982873</v>
      </c>
      <c r="I154" s="59">
        <f t="shared" si="23"/>
        <v>303.07042118982872</v>
      </c>
      <c r="J154" s="59">
        <f t="shared" si="24"/>
        <v>481.56042118982873</v>
      </c>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row>
    <row r="155" spans="1:35">
      <c r="A155" s="59">
        <f t="shared" si="25"/>
        <v>735</v>
      </c>
      <c r="B155" s="70">
        <f t="shared" si="19"/>
        <v>302.4308655999215</v>
      </c>
      <c r="C155" s="62">
        <f t="shared" si="18"/>
        <v>485.92086559992151</v>
      </c>
      <c r="D155" s="67"/>
      <c r="E155" s="59"/>
      <c r="F155" s="62">
        <f t="shared" si="20"/>
        <v>37.572018570637276</v>
      </c>
      <c r="G155" s="59">
        <f t="shared" si="21"/>
        <v>302.43201857063718</v>
      </c>
      <c r="H155" s="59">
        <f t="shared" si="22"/>
        <v>485.92201857063719</v>
      </c>
      <c r="I155" s="59">
        <f t="shared" si="23"/>
        <v>302.43201857063718</v>
      </c>
      <c r="J155" s="59">
        <f t="shared" si="24"/>
        <v>485.92201857063719</v>
      </c>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row>
    <row r="156" spans="1:35">
      <c r="A156" s="59">
        <f t="shared" si="25"/>
        <v>740</v>
      </c>
      <c r="B156" s="70">
        <f t="shared" si="19"/>
        <v>301.79242273180455</v>
      </c>
      <c r="C156" s="62">
        <f t="shared" si="18"/>
        <v>490.28242273180456</v>
      </c>
      <c r="D156" s="67"/>
      <c r="E156" s="59"/>
      <c r="F156" s="62">
        <f t="shared" si="20"/>
        <v>38.88361595144567</v>
      </c>
      <c r="G156" s="59">
        <f t="shared" si="21"/>
        <v>301.79361595144564</v>
      </c>
      <c r="H156" s="59">
        <f t="shared" si="22"/>
        <v>490.28361595144543</v>
      </c>
      <c r="I156" s="59">
        <f t="shared" si="23"/>
        <v>301.79361595144564</v>
      </c>
      <c r="J156" s="59">
        <f t="shared" si="24"/>
        <v>490.28361595144543</v>
      </c>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row>
    <row r="157" spans="1:35">
      <c r="A157" s="59">
        <f t="shared" si="25"/>
        <v>745</v>
      </c>
      <c r="B157" s="70">
        <f t="shared" si="19"/>
        <v>301.1539798636876</v>
      </c>
      <c r="C157" s="62">
        <f t="shared" si="18"/>
        <v>494.6439798636876</v>
      </c>
      <c r="D157" s="67"/>
      <c r="E157" s="59"/>
      <c r="F157" s="62">
        <f t="shared" si="20"/>
        <v>40.195213332254063</v>
      </c>
      <c r="G157" s="59">
        <f t="shared" si="21"/>
        <v>301.15521333225411</v>
      </c>
      <c r="H157" s="59">
        <f t="shared" si="22"/>
        <v>494.64521333225412</v>
      </c>
      <c r="I157" s="59">
        <f t="shared" si="23"/>
        <v>301.15521333225411</v>
      </c>
      <c r="J157" s="59">
        <f t="shared" si="24"/>
        <v>494.64521333225412</v>
      </c>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row>
    <row r="158" spans="1:35">
      <c r="A158" s="59">
        <f t="shared" si="25"/>
        <v>750</v>
      </c>
      <c r="B158" s="70">
        <f t="shared" si="19"/>
        <v>300.51553699557064</v>
      </c>
      <c r="C158" s="62">
        <f t="shared" si="18"/>
        <v>499.00553699557065</v>
      </c>
      <c r="D158" s="67"/>
      <c r="E158" s="59"/>
      <c r="F158" s="62">
        <f t="shared" si="20"/>
        <v>41.506810713062464</v>
      </c>
      <c r="G158" s="59">
        <f t="shared" si="21"/>
        <v>300.51681071306257</v>
      </c>
      <c r="H158" s="59">
        <f t="shared" si="22"/>
        <v>499.00681071306258</v>
      </c>
      <c r="I158" s="59">
        <f t="shared" si="23"/>
        <v>300.51681071306257</v>
      </c>
      <c r="J158" s="59">
        <f t="shared" si="24"/>
        <v>499.00681071306258</v>
      </c>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row>
    <row r="159" spans="1:35">
      <c r="A159" s="59">
        <f t="shared" si="25"/>
        <v>755</v>
      </c>
      <c r="B159" s="70">
        <f t="shared" si="19"/>
        <v>299.87709412745369</v>
      </c>
      <c r="C159" s="62">
        <f t="shared" si="18"/>
        <v>503.3670941274537</v>
      </c>
      <c r="D159" s="67"/>
      <c r="E159" s="59"/>
      <c r="F159" s="62">
        <f t="shared" si="20"/>
        <v>42.81840809387085</v>
      </c>
      <c r="G159" s="59">
        <f t="shared" si="21"/>
        <v>299.8784080938708</v>
      </c>
      <c r="H159" s="59">
        <f t="shared" si="22"/>
        <v>503.36840809387081</v>
      </c>
      <c r="I159" s="59">
        <f t="shared" si="23"/>
        <v>299.8784080938708</v>
      </c>
      <c r="J159" s="59">
        <f t="shared" si="24"/>
        <v>503.36840809387081</v>
      </c>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row>
    <row r="160" spans="1:35">
      <c r="A160" s="59">
        <f t="shared" si="25"/>
        <v>760</v>
      </c>
      <c r="B160" s="70">
        <f t="shared" si="19"/>
        <v>299.23865125933673</v>
      </c>
      <c r="C160" s="62">
        <f t="shared" si="18"/>
        <v>507.72865125933674</v>
      </c>
      <c r="D160" s="67"/>
      <c r="E160" s="59"/>
      <c r="F160" s="62">
        <f t="shared" si="20"/>
        <v>44.130005474679251</v>
      </c>
      <c r="G160" s="59">
        <f t="shared" si="21"/>
        <v>299.24000547467904</v>
      </c>
      <c r="H160" s="59">
        <f t="shared" si="22"/>
        <v>507.73000547467905</v>
      </c>
      <c r="I160" s="59">
        <f t="shared" si="23"/>
        <v>299.24000547467904</v>
      </c>
      <c r="J160" s="59">
        <f t="shared" si="24"/>
        <v>507.73000547467905</v>
      </c>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row>
    <row r="161" spans="1:35">
      <c r="A161" s="59">
        <f t="shared" si="25"/>
        <v>765</v>
      </c>
      <c r="B161" s="70">
        <f t="shared" si="19"/>
        <v>298.60020839121978</v>
      </c>
      <c r="C161" s="62">
        <f t="shared" si="18"/>
        <v>512.09020839121979</v>
      </c>
      <c r="D161" s="67"/>
      <c r="E161" s="59"/>
      <c r="F161" s="62">
        <f t="shared" si="20"/>
        <v>45.441602855487645</v>
      </c>
      <c r="G161" s="59">
        <f t="shared" si="21"/>
        <v>298.60160285548773</v>
      </c>
      <c r="H161" s="59">
        <f t="shared" si="22"/>
        <v>512.09160285548751</v>
      </c>
      <c r="I161" s="59">
        <f t="shared" si="23"/>
        <v>298.60160285548773</v>
      </c>
      <c r="J161" s="59">
        <f t="shared" si="24"/>
        <v>512.09160285548751</v>
      </c>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row>
    <row r="162" spans="1:35">
      <c r="A162" s="59">
        <f t="shared" si="25"/>
        <v>770</v>
      </c>
      <c r="B162" s="70">
        <f t="shared" si="19"/>
        <v>297.96176552310283</v>
      </c>
      <c r="C162" s="62">
        <f t="shared" si="18"/>
        <v>516.45176552310284</v>
      </c>
      <c r="D162" s="67"/>
      <c r="E162" s="59"/>
      <c r="F162" s="62">
        <f t="shared" si="20"/>
        <v>46.753200236296031</v>
      </c>
      <c r="G162" s="59">
        <f t="shared" si="21"/>
        <v>297.96320023629596</v>
      </c>
      <c r="H162" s="59">
        <f t="shared" si="22"/>
        <v>516.45320023629597</v>
      </c>
      <c r="I162" s="59">
        <f t="shared" si="23"/>
        <v>297.96320023629596</v>
      </c>
      <c r="J162" s="59">
        <f t="shared" si="24"/>
        <v>516.45320023629597</v>
      </c>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row>
    <row r="163" spans="1:35">
      <c r="A163" s="59">
        <f t="shared" si="25"/>
        <v>775</v>
      </c>
      <c r="B163" s="70">
        <f t="shared" si="19"/>
        <v>297.32332265498587</v>
      </c>
      <c r="C163" s="62">
        <f t="shared" si="18"/>
        <v>520.81332265498588</v>
      </c>
      <c r="D163" s="67"/>
      <c r="E163" s="59"/>
      <c r="F163" s="62">
        <f t="shared" si="20"/>
        <v>48.064797617104432</v>
      </c>
      <c r="G163" s="59">
        <f t="shared" si="21"/>
        <v>297.32479761710442</v>
      </c>
      <c r="H163" s="59">
        <f t="shared" si="22"/>
        <v>520.81479761710443</v>
      </c>
      <c r="I163" s="59">
        <f t="shared" si="23"/>
        <v>297.32479761710442</v>
      </c>
      <c r="J163" s="59">
        <f t="shared" si="24"/>
        <v>520.81479761710443</v>
      </c>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row>
    <row r="164" spans="1:35">
      <c r="A164" s="59">
        <f t="shared" si="25"/>
        <v>780</v>
      </c>
      <c r="B164" s="70">
        <f t="shared" si="19"/>
        <v>296.68487978686892</v>
      </c>
      <c r="C164" s="62">
        <f t="shared" si="18"/>
        <v>525.17487978686893</v>
      </c>
      <c r="D164" s="67"/>
      <c r="E164" s="59"/>
      <c r="F164" s="62">
        <f t="shared" si="20"/>
        <v>49.376394997912826</v>
      </c>
      <c r="G164" s="59">
        <f t="shared" si="21"/>
        <v>296.68639499791288</v>
      </c>
      <c r="H164" s="59">
        <f t="shared" si="22"/>
        <v>525.17639499791289</v>
      </c>
      <c r="I164" s="59">
        <f t="shared" si="23"/>
        <v>296.68639499791288</v>
      </c>
      <c r="J164" s="59">
        <f t="shared" si="24"/>
        <v>525.17639499791289</v>
      </c>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row>
    <row r="165" spans="1:35">
      <c r="A165" s="59">
        <f t="shared" si="25"/>
        <v>785</v>
      </c>
      <c r="B165" s="70">
        <f t="shared" si="19"/>
        <v>296.04643691875191</v>
      </c>
      <c r="C165" s="62">
        <f t="shared" si="18"/>
        <v>529.53643691875186</v>
      </c>
      <c r="D165" s="67"/>
      <c r="E165" s="59"/>
      <c r="F165" s="62">
        <f t="shared" si="20"/>
        <v>50.687992378721219</v>
      </c>
      <c r="G165" s="59">
        <f t="shared" si="21"/>
        <v>296.04799237872112</v>
      </c>
      <c r="H165" s="59">
        <f t="shared" si="22"/>
        <v>529.53799237872113</v>
      </c>
      <c r="I165" s="59">
        <f t="shared" si="23"/>
        <v>296.04799237872112</v>
      </c>
      <c r="J165" s="59">
        <f t="shared" si="24"/>
        <v>529.53799237872113</v>
      </c>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row>
    <row r="166" spans="1:35">
      <c r="A166" s="59">
        <f t="shared" si="25"/>
        <v>790</v>
      </c>
      <c r="B166" s="70">
        <f t="shared" si="19"/>
        <v>295.40799405063495</v>
      </c>
      <c r="C166" s="62">
        <f t="shared" si="18"/>
        <v>533.89799405063502</v>
      </c>
      <c r="D166" s="67"/>
      <c r="E166" s="59"/>
      <c r="F166" s="62">
        <f t="shared" si="20"/>
        <v>51.999589759529613</v>
      </c>
      <c r="G166" s="59">
        <f t="shared" si="21"/>
        <v>295.40958975952935</v>
      </c>
      <c r="H166" s="59">
        <f t="shared" si="22"/>
        <v>533.89958975952936</v>
      </c>
      <c r="I166" s="59">
        <f t="shared" si="23"/>
        <v>295.40958975952935</v>
      </c>
      <c r="J166" s="59">
        <f t="shared" si="24"/>
        <v>533.89958975952936</v>
      </c>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row>
    <row r="167" spans="1:35">
      <c r="A167" s="59">
        <f t="shared" si="25"/>
        <v>795</v>
      </c>
      <c r="B167" s="70">
        <f t="shared" si="19"/>
        <v>294.769551182518</v>
      </c>
      <c r="C167" s="62">
        <f t="shared" si="18"/>
        <v>538.25955118251807</v>
      </c>
      <c r="D167" s="67"/>
      <c r="E167" s="59"/>
      <c r="F167" s="62">
        <f t="shared" si="20"/>
        <v>53.311187140338014</v>
      </c>
      <c r="G167" s="59">
        <f t="shared" si="21"/>
        <v>294.77118714033804</v>
      </c>
      <c r="H167" s="59">
        <f t="shared" si="22"/>
        <v>538.26118714033805</v>
      </c>
      <c r="I167" s="59">
        <f t="shared" si="23"/>
        <v>294.77118714033804</v>
      </c>
      <c r="J167" s="59">
        <f t="shared" si="24"/>
        <v>538.26118714033805</v>
      </c>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row>
    <row r="168" spans="1:35">
      <c r="A168" s="59">
        <f t="shared" si="25"/>
        <v>800</v>
      </c>
      <c r="B168" s="70">
        <f t="shared" si="19"/>
        <v>294.13110831440105</v>
      </c>
      <c r="C168" s="62">
        <f t="shared" si="18"/>
        <v>542.62110831440111</v>
      </c>
      <c r="D168" s="67"/>
      <c r="E168" s="59"/>
      <c r="F168" s="62">
        <f t="shared" si="20"/>
        <v>54.6227845211464</v>
      </c>
      <c r="G168" s="59">
        <f t="shared" si="21"/>
        <v>294.13278452114628</v>
      </c>
      <c r="H168" s="59">
        <f t="shared" si="22"/>
        <v>542.62278452114629</v>
      </c>
      <c r="I168" s="59">
        <f t="shared" si="23"/>
        <v>294.13278452114628</v>
      </c>
      <c r="J168" s="59">
        <f t="shared" si="24"/>
        <v>542.62278452114629</v>
      </c>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row>
    <row r="169" spans="1:35">
      <c r="A169" s="59">
        <f t="shared" si="25"/>
        <v>805</v>
      </c>
      <c r="B169" s="70">
        <f t="shared" si="19"/>
        <v>293.49266544628409</v>
      </c>
      <c r="C169" s="62">
        <f t="shared" si="18"/>
        <v>546.98266544628416</v>
      </c>
      <c r="D169" s="67"/>
      <c r="E169" s="59"/>
      <c r="F169" s="62">
        <f t="shared" si="20"/>
        <v>55.934381901954801</v>
      </c>
      <c r="G169" s="59">
        <f t="shared" si="21"/>
        <v>293.49438190195474</v>
      </c>
      <c r="H169" s="59">
        <f t="shared" si="22"/>
        <v>546.98438190195475</v>
      </c>
      <c r="I169" s="59">
        <f t="shared" si="23"/>
        <v>293.49438190195474</v>
      </c>
      <c r="J169" s="59">
        <f t="shared" si="24"/>
        <v>546.98438190195475</v>
      </c>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row>
    <row r="170" spans="1:35">
      <c r="A170" s="59">
        <f t="shared" si="25"/>
        <v>810</v>
      </c>
      <c r="B170" s="70">
        <f t="shared" si="19"/>
        <v>292.85422257816708</v>
      </c>
      <c r="C170" s="62">
        <f t="shared" si="18"/>
        <v>551.34422257816709</v>
      </c>
      <c r="D170" s="67"/>
      <c r="E170" s="59"/>
      <c r="F170" s="62">
        <f t="shared" si="20"/>
        <v>57.245979282763194</v>
      </c>
      <c r="G170" s="59">
        <f t="shared" si="21"/>
        <v>292.8559792827632</v>
      </c>
      <c r="H170" s="59">
        <f t="shared" si="22"/>
        <v>551.34597928276321</v>
      </c>
      <c r="I170" s="59">
        <f t="shared" si="23"/>
        <v>292.8559792827632</v>
      </c>
      <c r="J170" s="59">
        <f t="shared" si="24"/>
        <v>551.34597928276321</v>
      </c>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row>
    <row r="171" spans="1:35">
      <c r="A171" s="59">
        <f t="shared" si="25"/>
        <v>815</v>
      </c>
      <c r="B171" s="70">
        <f t="shared" si="19"/>
        <v>292.21577971005013</v>
      </c>
      <c r="C171" s="62">
        <f t="shared" si="18"/>
        <v>555.70577971005014</v>
      </c>
      <c r="D171" s="67"/>
      <c r="E171" s="59"/>
      <c r="F171" s="62">
        <f t="shared" si="20"/>
        <v>58.557576663571595</v>
      </c>
      <c r="G171" s="59">
        <f t="shared" si="21"/>
        <v>292.21757666357144</v>
      </c>
      <c r="H171" s="59">
        <f t="shared" si="22"/>
        <v>555.70757666357144</v>
      </c>
      <c r="I171" s="59">
        <f t="shared" si="23"/>
        <v>292.21757666357144</v>
      </c>
      <c r="J171" s="59">
        <f t="shared" si="24"/>
        <v>555.70757666357144</v>
      </c>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row>
    <row r="172" spans="1:35">
      <c r="A172" s="59">
        <f t="shared" si="25"/>
        <v>820</v>
      </c>
      <c r="B172" s="70">
        <f t="shared" si="19"/>
        <v>291.57733684193317</v>
      </c>
      <c r="C172" s="62">
        <f t="shared" si="18"/>
        <v>560.06733684193318</v>
      </c>
      <c r="D172" s="67"/>
      <c r="E172" s="59"/>
      <c r="F172" s="62">
        <f t="shared" si="20"/>
        <v>59.869174044379982</v>
      </c>
      <c r="G172" s="59">
        <f t="shared" si="21"/>
        <v>291.57917404438012</v>
      </c>
      <c r="H172" s="59">
        <f t="shared" si="22"/>
        <v>560.06917404438013</v>
      </c>
      <c r="I172" s="59">
        <f t="shared" si="23"/>
        <v>291.57917404438012</v>
      </c>
      <c r="J172" s="59">
        <f t="shared" si="24"/>
        <v>560.06917404438013</v>
      </c>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row>
    <row r="173" spans="1:35">
      <c r="A173" s="59">
        <f t="shared" si="25"/>
        <v>825</v>
      </c>
      <c r="B173" s="70">
        <f t="shared" si="19"/>
        <v>290.93889397381628</v>
      </c>
      <c r="C173" s="62">
        <f t="shared" si="18"/>
        <v>564.42889397381623</v>
      </c>
      <c r="D173" s="67"/>
      <c r="E173" s="59"/>
      <c r="F173" s="62">
        <f t="shared" si="20"/>
        <v>61.180771425188375</v>
      </c>
      <c r="G173" s="59">
        <f t="shared" si="21"/>
        <v>290.94077142518836</v>
      </c>
      <c r="H173" s="59">
        <f t="shared" si="22"/>
        <v>564.43077142518837</v>
      </c>
      <c r="I173" s="59">
        <f t="shared" si="23"/>
        <v>290.94077142518836</v>
      </c>
      <c r="J173" s="59">
        <f t="shared" si="24"/>
        <v>564.43077142518837</v>
      </c>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row>
    <row r="174" spans="1:35">
      <c r="A174" s="59">
        <f t="shared" si="25"/>
        <v>830</v>
      </c>
      <c r="B174" s="70">
        <f t="shared" si="19"/>
        <v>290.30045110569932</v>
      </c>
      <c r="C174" s="62">
        <f t="shared" si="18"/>
        <v>568.79045110569928</v>
      </c>
      <c r="D174" s="67"/>
      <c r="E174" s="59"/>
      <c r="F174" s="62">
        <f t="shared" si="20"/>
        <v>62.492368805996776</v>
      </c>
      <c r="G174" s="59">
        <f t="shared" si="21"/>
        <v>290.30236880599682</v>
      </c>
      <c r="H174" s="59">
        <f t="shared" si="22"/>
        <v>568.79236880599683</v>
      </c>
      <c r="I174" s="59">
        <f t="shared" si="23"/>
        <v>290.30236880599682</v>
      </c>
      <c r="J174" s="59">
        <f t="shared" si="24"/>
        <v>568.79236880599683</v>
      </c>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row>
    <row r="175" spans="1:35">
      <c r="A175" s="59">
        <f t="shared" si="25"/>
        <v>835</v>
      </c>
      <c r="B175" s="70">
        <f t="shared" si="19"/>
        <v>289.66200823758231</v>
      </c>
      <c r="C175" s="62">
        <f t="shared" si="18"/>
        <v>573.15200823758232</v>
      </c>
      <c r="D175" s="67"/>
      <c r="E175" s="59"/>
      <c r="F175" s="62">
        <f t="shared" si="20"/>
        <v>63.803966186805162</v>
      </c>
      <c r="G175" s="59">
        <f t="shared" si="21"/>
        <v>289.66396618680506</v>
      </c>
      <c r="H175" s="59">
        <f t="shared" si="22"/>
        <v>573.15396618680506</v>
      </c>
      <c r="I175" s="59">
        <f t="shared" si="23"/>
        <v>289.66396618680506</v>
      </c>
      <c r="J175" s="59">
        <f t="shared" si="24"/>
        <v>573.15396618680506</v>
      </c>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row>
    <row r="176" spans="1:35">
      <c r="A176" s="59">
        <f t="shared" si="25"/>
        <v>840</v>
      </c>
      <c r="B176" s="70">
        <f t="shared" si="19"/>
        <v>289.02356536946536</v>
      </c>
      <c r="C176" s="62">
        <f t="shared" si="18"/>
        <v>577.51356536946537</v>
      </c>
      <c r="D176" s="67"/>
      <c r="E176" s="59"/>
      <c r="F176" s="62">
        <f t="shared" si="20"/>
        <v>65.115563567613563</v>
      </c>
      <c r="G176" s="59">
        <f t="shared" si="21"/>
        <v>289.02556356761352</v>
      </c>
      <c r="H176" s="59">
        <f t="shared" si="22"/>
        <v>577.51556356761353</v>
      </c>
      <c r="I176" s="59">
        <f t="shared" si="23"/>
        <v>289.02556356761352</v>
      </c>
      <c r="J176" s="59">
        <f t="shared" si="24"/>
        <v>577.51556356761353</v>
      </c>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row>
    <row r="177" spans="1:35">
      <c r="A177" s="59">
        <f t="shared" si="25"/>
        <v>845</v>
      </c>
      <c r="B177" s="70">
        <f t="shared" si="19"/>
        <v>288.38512250134841</v>
      </c>
      <c r="C177" s="62">
        <f t="shared" si="18"/>
        <v>581.87512250134841</v>
      </c>
      <c r="D177" s="67"/>
      <c r="E177" s="59"/>
      <c r="F177" s="62">
        <f t="shared" si="20"/>
        <v>66.427160948421957</v>
      </c>
      <c r="G177" s="59">
        <f t="shared" si="21"/>
        <v>288.38716094842198</v>
      </c>
      <c r="H177" s="59">
        <f t="shared" si="22"/>
        <v>581.87716094842199</v>
      </c>
      <c r="I177" s="59">
        <f t="shared" si="23"/>
        <v>288.38716094842198</v>
      </c>
      <c r="J177" s="59">
        <f t="shared" si="24"/>
        <v>581.87716094842199</v>
      </c>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row>
    <row r="178" spans="1:35">
      <c r="A178" s="59">
        <f t="shared" si="25"/>
        <v>850</v>
      </c>
      <c r="B178" s="70">
        <f t="shared" si="19"/>
        <v>287.74667963323145</v>
      </c>
      <c r="C178" s="62">
        <f t="shared" si="18"/>
        <v>586.23667963323146</v>
      </c>
      <c r="D178" s="67"/>
      <c r="E178" s="59"/>
      <c r="F178" s="62">
        <f t="shared" si="20"/>
        <v>67.73875832923035</v>
      </c>
      <c r="G178" s="59">
        <f t="shared" si="21"/>
        <v>287.74875832923044</v>
      </c>
      <c r="H178" s="59">
        <f t="shared" si="22"/>
        <v>586.23875832923045</v>
      </c>
      <c r="I178" s="59">
        <f t="shared" si="23"/>
        <v>287.74875832923044</v>
      </c>
      <c r="J178" s="59">
        <f t="shared" si="24"/>
        <v>586.23875832923045</v>
      </c>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row>
    <row r="179" spans="1:35">
      <c r="A179" s="59">
        <f t="shared" si="25"/>
        <v>855</v>
      </c>
      <c r="B179" s="70">
        <f t="shared" si="19"/>
        <v>287.1082367651145</v>
      </c>
      <c r="C179" s="62">
        <f t="shared" si="18"/>
        <v>590.59823676511451</v>
      </c>
      <c r="D179" s="67"/>
      <c r="E179" s="59"/>
      <c r="F179" s="62">
        <f t="shared" si="20"/>
        <v>69.050355710038744</v>
      </c>
      <c r="G179" s="59">
        <f t="shared" si="21"/>
        <v>287.11035571003868</v>
      </c>
      <c r="H179" s="59">
        <f t="shared" si="22"/>
        <v>590.60035571003868</v>
      </c>
      <c r="I179" s="59">
        <f t="shared" si="23"/>
        <v>287.11035571003868</v>
      </c>
      <c r="J179" s="59">
        <f t="shared" si="24"/>
        <v>590.60035571003868</v>
      </c>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c r="AH179" s="59"/>
      <c r="AI179" s="59"/>
    </row>
    <row r="180" spans="1:35">
      <c r="A180" s="59">
        <f t="shared" si="25"/>
        <v>860</v>
      </c>
      <c r="B180" s="70">
        <f t="shared" si="19"/>
        <v>286.46979389699754</v>
      </c>
      <c r="C180" s="62">
        <f t="shared" si="18"/>
        <v>594.95979389699755</v>
      </c>
      <c r="D180" s="67"/>
      <c r="E180" s="59"/>
      <c r="F180" s="62">
        <f t="shared" si="20"/>
        <v>70.361953090847138</v>
      </c>
      <c r="G180" s="59">
        <f t="shared" si="21"/>
        <v>286.47195309084736</v>
      </c>
      <c r="H180" s="59">
        <f t="shared" si="22"/>
        <v>594.96195309084737</v>
      </c>
      <c r="I180" s="59">
        <f t="shared" si="23"/>
        <v>286.47195309084736</v>
      </c>
      <c r="J180" s="59">
        <f t="shared" si="24"/>
        <v>594.96195309084737</v>
      </c>
      <c r="K180" s="59"/>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row>
    <row r="181" spans="1:35">
      <c r="A181" s="59">
        <f t="shared" si="25"/>
        <v>865</v>
      </c>
      <c r="B181" s="70">
        <f t="shared" si="19"/>
        <v>285.83135102888059</v>
      </c>
      <c r="C181" s="62">
        <f t="shared" si="18"/>
        <v>599.3213510288806</v>
      </c>
      <c r="D181" s="67"/>
      <c r="E181" s="59"/>
      <c r="F181" s="62">
        <f t="shared" si="20"/>
        <v>71.673550471655531</v>
      </c>
      <c r="G181" s="59">
        <f t="shared" si="21"/>
        <v>285.83355047165537</v>
      </c>
      <c r="H181" s="59">
        <f t="shared" si="22"/>
        <v>599.32355047165538</v>
      </c>
      <c r="I181" s="59">
        <f t="shared" si="23"/>
        <v>285.83355047165537</v>
      </c>
      <c r="J181" s="59">
        <f t="shared" si="24"/>
        <v>599.32355047165538</v>
      </c>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row>
    <row r="182" spans="1:35">
      <c r="A182" s="59">
        <f t="shared" si="25"/>
        <v>870</v>
      </c>
      <c r="B182" s="70">
        <f t="shared" si="19"/>
        <v>285.19290816076364</v>
      </c>
      <c r="C182" s="62">
        <f t="shared" si="18"/>
        <v>603.68290816076353</v>
      </c>
      <c r="D182" s="67"/>
      <c r="E182" s="59"/>
      <c r="F182" s="62">
        <f t="shared" si="20"/>
        <v>72.985147852463925</v>
      </c>
      <c r="G182" s="59">
        <f t="shared" si="21"/>
        <v>285.19514785246406</v>
      </c>
      <c r="H182" s="59">
        <f t="shared" si="22"/>
        <v>603.68514785246407</v>
      </c>
      <c r="I182" s="59">
        <f t="shared" si="23"/>
        <v>285.19514785246406</v>
      </c>
      <c r="J182" s="59">
        <f t="shared" si="24"/>
        <v>603.68514785246407</v>
      </c>
      <c r="K182" s="59"/>
      <c r="L182" s="59"/>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row>
    <row r="183" spans="1:35">
      <c r="A183" s="59">
        <f t="shared" si="25"/>
        <v>875</v>
      </c>
      <c r="B183" s="70">
        <f t="shared" si="19"/>
        <v>284.55446529264668</v>
      </c>
      <c r="C183" s="62">
        <f t="shared" si="18"/>
        <v>608.04446529264669</v>
      </c>
      <c r="D183" s="67"/>
      <c r="E183" s="59"/>
      <c r="F183" s="62">
        <f t="shared" si="20"/>
        <v>74.296745233272318</v>
      </c>
      <c r="G183" s="59">
        <f t="shared" si="21"/>
        <v>284.5567452332723</v>
      </c>
      <c r="H183" s="59">
        <f t="shared" si="22"/>
        <v>608.0467452332723</v>
      </c>
      <c r="I183" s="59">
        <f t="shared" si="23"/>
        <v>284.5567452332723</v>
      </c>
      <c r="J183" s="59">
        <f t="shared" si="24"/>
        <v>608.0467452332723</v>
      </c>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row>
    <row r="184" spans="1:35">
      <c r="A184" s="59">
        <f t="shared" si="25"/>
        <v>880</v>
      </c>
      <c r="B184" s="70">
        <f t="shared" si="19"/>
        <v>283.91602242452973</v>
      </c>
      <c r="C184" s="62">
        <f t="shared" si="18"/>
        <v>612.40602242452962</v>
      </c>
      <c r="D184" s="67"/>
      <c r="E184" s="59"/>
      <c r="F184" s="62">
        <f t="shared" si="20"/>
        <v>75.608342614080712</v>
      </c>
      <c r="G184" s="59">
        <f t="shared" si="21"/>
        <v>283.91834261408076</v>
      </c>
      <c r="H184" s="59">
        <f t="shared" si="22"/>
        <v>612.40834261408077</v>
      </c>
      <c r="I184" s="59">
        <f t="shared" si="23"/>
        <v>283.91834261408076</v>
      </c>
      <c r="J184" s="59">
        <f t="shared" si="24"/>
        <v>612.40834261408077</v>
      </c>
      <c r="K184" s="59"/>
      <c r="L184" s="59"/>
      <c r="M184" s="59"/>
      <c r="N184" s="59"/>
      <c r="O184" s="59"/>
      <c r="P184" s="59"/>
      <c r="Q184" s="59"/>
      <c r="R184" s="59"/>
      <c r="S184" s="59"/>
      <c r="T184" s="59"/>
      <c r="U184" s="59"/>
      <c r="V184" s="59"/>
      <c r="W184" s="59"/>
      <c r="X184" s="59"/>
      <c r="Y184" s="59"/>
      <c r="Z184" s="59"/>
      <c r="AA184" s="59"/>
      <c r="AB184" s="59"/>
      <c r="AC184" s="59"/>
      <c r="AD184" s="59"/>
      <c r="AE184" s="59"/>
      <c r="AF184" s="59"/>
      <c r="AG184" s="59"/>
      <c r="AH184" s="59"/>
      <c r="AI184" s="59"/>
    </row>
    <row r="185" spans="1:35">
      <c r="A185" s="59">
        <f t="shared" si="25"/>
        <v>885</v>
      </c>
      <c r="B185" s="70">
        <f t="shared" si="19"/>
        <v>283.27757955641272</v>
      </c>
      <c r="C185" s="62">
        <f t="shared" si="18"/>
        <v>616.76757955641278</v>
      </c>
      <c r="D185" s="67"/>
      <c r="E185" s="59"/>
      <c r="F185" s="62">
        <f t="shared" si="20"/>
        <v>76.919939994889106</v>
      </c>
      <c r="G185" s="59">
        <f t="shared" si="21"/>
        <v>283.27993999488922</v>
      </c>
      <c r="H185" s="59">
        <f t="shared" si="22"/>
        <v>616.76993999488923</v>
      </c>
      <c r="I185" s="59">
        <f t="shared" si="23"/>
        <v>283.27993999488922</v>
      </c>
      <c r="J185" s="59">
        <f t="shared" si="24"/>
        <v>616.76993999488923</v>
      </c>
      <c r="K185" s="59"/>
      <c r="L185" s="59"/>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row>
    <row r="186" spans="1:35">
      <c r="A186" s="59">
        <f t="shared" si="25"/>
        <v>890</v>
      </c>
      <c r="B186" s="70">
        <f t="shared" si="19"/>
        <v>282.63913668829576</v>
      </c>
      <c r="C186" s="62">
        <f t="shared" si="18"/>
        <v>621.12913668829572</v>
      </c>
      <c r="D186" s="67"/>
      <c r="E186" s="59"/>
      <c r="F186" s="62">
        <f t="shared" si="20"/>
        <v>78.231537375697513</v>
      </c>
      <c r="G186" s="59">
        <f t="shared" si="21"/>
        <v>282.64153737569745</v>
      </c>
      <c r="H186" s="59">
        <f t="shared" si="22"/>
        <v>621.13153737569746</v>
      </c>
      <c r="I186" s="59">
        <f t="shared" si="23"/>
        <v>282.64153737569745</v>
      </c>
      <c r="J186" s="59">
        <f t="shared" si="24"/>
        <v>621.13153737569746</v>
      </c>
      <c r="K186" s="59"/>
      <c r="L186" s="59"/>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row>
    <row r="187" spans="1:35">
      <c r="A187" s="59">
        <f t="shared" si="25"/>
        <v>895</v>
      </c>
      <c r="B187" s="70">
        <f t="shared" si="19"/>
        <v>282.00069382017881</v>
      </c>
      <c r="C187" s="62">
        <f t="shared" si="18"/>
        <v>625.49069382017876</v>
      </c>
      <c r="D187" s="67"/>
      <c r="E187" s="59"/>
      <c r="F187" s="62">
        <f t="shared" si="20"/>
        <v>79.543134756505907</v>
      </c>
      <c r="G187" s="59">
        <f t="shared" si="21"/>
        <v>282.00313475650591</v>
      </c>
      <c r="H187" s="59">
        <f t="shared" si="22"/>
        <v>625.49313475650592</v>
      </c>
      <c r="I187" s="59">
        <f t="shared" si="23"/>
        <v>282.00313475650591</v>
      </c>
      <c r="J187" s="59">
        <f t="shared" si="24"/>
        <v>625.49313475650592</v>
      </c>
      <c r="K187" s="59"/>
      <c r="L187" s="59"/>
      <c r="M187" s="59"/>
      <c r="N187" s="59"/>
      <c r="O187" s="59"/>
      <c r="P187" s="59"/>
      <c r="Q187" s="59"/>
      <c r="R187" s="59"/>
      <c r="S187" s="59"/>
      <c r="T187" s="59"/>
      <c r="U187" s="59"/>
      <c r="V187" s="59"/>
      <c r="W187" s="59"/>
      <c r="X187" s="59"/>
      <c r="Y187" s="59"/>
      <c r="Z187" s="59"/>
      <c r="AA187" s="59"/>
      <c r="AB187" s="59"/>
      <c r="AC187" s="59"/>
      <c r="AD187" s="59"/>
      <c r="AE187" s="59"/>
      <c r="AF187" s="59"/>
      <c r="AG187" s="59"/>
      <c r="AH187" s="59"/>
      <c r="AI187" s="59"/>
    </row>
    <row r="188" spans="1:35">
      <c r="A188" s="59">
        <f t="shared" si="25"/>
        <v>900</v>
      </c>
      <c r="B188" s="70">
        <f t="shared" si="19"/>
        <v>281.36225095206186</v>
      </c>
      <c r="C188" s="62">
        <f t="shared" si="18"/>
        <v>629.85225095206192</v>
      </c>
      <c r="D188" s="67"/>
      <c r="E188" s="59"/>
      <c r="F188" s="62">
        <f t="shared" si="20"/>
        <v>80.854732137314301</v>
      </c>
      <c r="G188" s="59">
        <f t="shared" si="21"/>
        <v>281.36473213731438</v>
      </c>
      <c r="H188" s="59">
        <f t="shared" si="22"/>
        <v>629.85473213731439</v>
      </c>
      <c r="I188" s="59">
        <f t="shared" si="23"/>
        <v>281.36473213731438</v>
      </c>
      <c r="J188" s="59">
        <f t="shared" si="24"/>
        <v>629.85473213731439</v>
      </c>
      <c r="K188" s="59"/>
      <c r="L188" s="59"/>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row>
    <row r="189" spans="1:35">
      <c r="A189" s="59">
        <f t="shared" si="25"/>
        <v>905</v>
      </c>
      <c r="B189" s="70">
        <f t="shared" si="19"/>
        <v>280.7238080839449</v>
      </c>
      <c r="C189" s="62">
        <f t="shared" si="18"/>
        <v>634.21380808394485</v>
      </c>
      <c r="D189" s="67"/>
      <c r="E189" s="59"/>
      <c r="F189" s="62">
        <f t="shared" si="20"/>
        <v>82.166329518122694</v>
      </c>
      <c r="G189" s="59">
        <f t="shared" si="21"/>
        <v>280.72632951812261</v>
      </c>
      <c r="H189" s="59">
        <f t="shared" si="22"/>
        <v>634.21632951812262</v>
      </c>
      <c r="I189" s="59">
        <f t="shared" si="23"/>
        <v>280.72632951812261</v>
      </c>
      <c r="J189" s="59">
        <f t="shared" si="24"/>
        <v>634.21632951812262</v>
      </c>
      <c r="K189" s="59"/>
      <c r="L189" s="59"/>
      <c r="M189" s="59"/>
      <c r="N189" s="59"/>
      <c r="O189" s="59"/>
      <c r="P189" s="59"/>
      <c r="Q189" s="59"/>
      <c r="R189" s="59"/>
      <c r="S189" s="59"/>
      <c r="T189" s="59"/>
      <c r="U189" s="59"/>
      <c r="V189" s="59"/>
      <c r="W189" s="59"/>
      <c r="X189" s="59"/>
      <c r="Y189" s="59"/>
      <c r="Z189" s="59"/>
      <c r="AA189" s="59"/>
      <c r="AB189" s="59"/>
      <c r="AC189" s="59"/>
      <c r="AD189" s="59"/>
      <c r="AE189" s="59"/>
      <c r="AF189" s="59"/>
      <c r="AG189" s="59"/>
      <c r="AH189" s="59"/>
      <c r="AI189" s="59"/>
    </row>
    <row r="190" spans="1:35">
      <c r="A190" s="59">
        <f t="shared" si="25"/>
        <v>910</v>
      </c>
      <c r="B190" s="70">
        <f t="shared" si="19"/>
        <v>280.08536521582789</v>
      </c>
      <c r="C190" s="62">
        <f t="shared" si="18"/>
        <v>638.57536521582801</v>
      </c>
      <c r="D190" s="67"/>
      <c r="E190" s="59"/>
      <c r="F190" s="62">
        <f t="shared" si="20"/>
        <v>83.477926898931074</v>
      </c>
      <c r="G190" s="59">
        <f t="shared" si="21"/>
        <v>280.0879268989313</v>
      </c>
      <c r="H190" s="59">
        <f t="shared" si="22"/>
        <v>638.57792689893131</v>
      </c>
      <c r="I190" s="59">
        <f t="shared" si="23"/>
        <v>280.0879268989313</v>
      </c>
      <c r="J190" s="59">
        <f t="shared" si="24"/>
        <v>638.57792689893131</v>
      </c>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row>
    <row r="191" spans="1:35">
      <c r="A191" s="59">
        <f t="shared" si="25"/>
        <v>915</v>
      </c>
      <c r="B191" s="70">
        <f t="shared" si="19"/>
        <v>279.44692234771094</v>
      </c>
      <c r="C191" s="62">
        <f t="shared" si="18"/>
        <v>642.93692234771095</v>
      </c>
      <c r="D191" s="67"/>
      <c r="E191" s="59"/>
      <c r="F191" s="62">
        <f t="shared" si="20"/>
        <v>84.789524279739481</v>
      </c>
      <c r="G191" s="59">
        <f t="shared" si="21"/>
        <v>279.44952427973931</v>
      </c>
      <c r="H191" s="59">
        <f t="shared" si="22"/>
        <v>642.93952427973932</v>
      </c>
      <c r="I191" s="59">
        <f t="shared" si="23"/>
        <v>279.44952427973931</v>
      </c>
      <c r="J191" s="59">
        <f t="shared" si="24"/>
        <v>642.93952427973932</v>
      </c>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row>
    <row r="192" spans="1:35">
      <c r="A192" s="59">
        <f t="shared" si="25"/>
        <v>920</v>
      </c>
      <c r="B192" s="70">
        <f t="shared" si="19"/>
        <v>278.80847947959398</v>
      </c>
      <c r="C192" s="62">
        <f t="shared" ref="C192:C255" si="26">MAX(0,IF((A192+$C$4+$C$3)&lt;$C$1,0.61*A192,$C$1-0.39*A192-$C$3-$C$4)+MAX(0,IF(A192&lt;$E$3,0,IF(A192&lt;$E$4,160.49*(A192-$E$3)/($E$4-$E$3),IF(A192&lt;$E$2,160.49,160.49)))))</f>
        <v>647.29847947959399</v>
      </c>
      <c r="D192" s="67"/>
      <c r="E192" s="59"/>
      <c r="F192" s="62">
        <f t="shared" si="20"/>
        <v>86.101121660547875</v>
      </c>
      <c r="G192" s="59">
        <f t="shared" si="21"/>
        <v>278.811121660548</v>
      </c>
      <c r="H192" s="59">
        <f t="shared" si="22"/>
        <v>647.30112166054801</v>
      </c>
      <c r="I192" s="59">
        <f t="shared" si="23"/>
        <v>278.811121660548</v>
      </c>
      <c r="J192" s="59">
        <f t="shared" si="24"/>
        <v>647.30112166054801</v>
      </c>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row>
    <row r="193" spans="1:35">
      <c r="A193" s="59">
        <f t="shared" si="25"/>
        <v>925</v>
      </c>
      <c r="B193" s="70">
        <f t="shared" si="19"/>
        <v>278.17003661147703</v>
      </c>
      <c r="C193" s="62">
        <f t="shared" si="26"/>
        <v>651.66003661147704</v>
      </c>
      <c r="D193" s="67"/>
      <c r="E193" s="59"/>
      <c r="F193" s="62">
        <f t="shared" si="20"/>
        <v>87.412719041356269</v>
      </c>
      <c r="G193" s="59">
        <f t="shared" si="21"/>
        <v>278.17271904135623</v>
      </c>
      <c r="H193" s="59">
        <f t="shared" si="22"/>
        <v>651.66271904135624</v>
      </c>
      <c r="I193" s="59">
        <f t="shared" si="23"/>
        <v>278.17271904135623</v>
      </c>
      <c r="J193" s="59">
        <f t="shared" si="24"/>
        <v>651.66271904135624</v>
      </c>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row>
    <row r="194" spans="1:35">
      <c r="A194" s="59">
        <f t="shared" si="25"/>
        <v>930</v>
      </c>
      <c r="B194" s="70">
        <f t="shared" si="19"/>
        <v>277.53159374336008</v>
      </c>
      <c r="C194" s="62">
        <f t="shared" si="26"/>
        <v>656.02159374336009</v>
      </c>
      <c r="D194" s="67"/>
      <c r="E194" s="59"/>
      <c r="F194" s="62">
        <f t="shared" si="20"/>
        <v>88.724316422164662</v>
      </c>
      <c r="G194" s="59">
        <f t="shared" si="21"/>
        <v>277.53431642216469</v>
      </c>
      <c r="H194" s="59">
        <f t="shared" si="22"/>
        <v>656.0243164221647</v>
      </c>
      <c r="I194" s="59">
        <f t="shared" si="23"/>
        <v>277.53431642216469</v>
      </c>
      <c r="J194" s="59">
        <f t="shared" si="24"/>
        <v>656.0243164221647</v>
      </c>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59"/>
    </row>
    <row r="195" spans="1:35">
      <c r="A195" s="59">
        <f t="shared" si="25"/>
        <v>935</v>
      </c>
      <c r="B195" s="70">
        <f t="shared" si="19"/>
        <v>276.89315087524312</v>
      </c>
      <c r="C195" s="62">
        <f t="shared" si="26"/>
        <v>660.38315087524313</v>
      </c>
      <c r="D195" s="67"/>
      <c r="E195" s="59"/>
      <c r="F195" s="62">
        <f t="shared" si="20"/>
        <v>90.035913802973056</v>
      </c>
      <c r="G195" s="59">
        <f t="shared" si="21"/>
        <v>276.89591380297315</v>
      </c>
      <c r="H195" s="59">
        <f t="shared" si="22"/>
        <v>660.38591380297316</v>
      </c>
      <c r="I195" s="59">
        <f t="shared" si="23"/>
        <v>276.89591380297315</v>
      </c>
      <c r="J195" s="59">
        <f t="shared" si="24"/>
        <v>660.38591380297316</v>
      </c>
      <c r="K195" s="59"/>
      <c r="L195" s="59"/>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row>
    <row r="196" spans="1:35">
      <c r="A196" s="59">
        <f t="shared" si="25"/>
        <v>940</v>
      </c>
      <c r="B196" s="70">
        <f t="shared" si="19"/>
        <v>276.25470800712617</v>
      </c>
      <c r="C196" s="62">
        <f t="shared" si="26"/>
        <v>664.74470800712618</v>
      </c>
      <c r="D196" s="67"/>
      <c r="E196" s="59"/>
      <c r="F196" s="62">
        <f t="shared" si="20"/>
        <v>91.34751118378145</v>
      </c>
      <c r="G196" s="59">
        <f t="shared" si="21"/>
        <v>276.25751118378139</v>
      </c>
      <c r="H196" s="59">
        <f t="shared" si="22"/>
        <v>664.7475111837814</v>
      </c>
      <c r="I196" s="59">
        <f t="shared" si="23"/>
        <v>276.25751118378139</v>
      </c>
      <c r="J196" s="59">
        <f t="shared" si="24"/>
        <v>664.7475111837814</v>
      </c>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row>
    <row r="197" spans="1:35">
      <c r="A197" s="59">
        <f t="shared" si="25"/>
        <v>945</v>
      </c>
      <c r="B197" s="70">
        <f t="shared" si="19"/>
        <v>275.61626513900922</v>
      </c>
      <c r="C197" s="62">
        <f t="shared" si="26"/>
        <v>669.10626513900911</v>
      </c>
      <c r="D197" s="67"/>
      <c r="E197" s="59"/>
      <c r="F197" s="62">
        <f t="shared" si="20"/>
        <v>92.659108564589857</v>
      </c>
      <c r="G197" s="59">
        <f t="shared" si="21"/>
        <v>275.61910856458985</v>
      </c>
      <c r="H197" s="59">
        <f t="shared" si="22"/>
        <v>669.10910856458986</v>
      </c>
      <c r="I197" s="59">
        <f t="shared" si="23"/>
        <v>275.61910856458985</v>
      </c>
      <c r="J197" s="59">
        <f t="shared" si="24"/>
        <v>669.10910856458986</v>
      </c>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row>
    <row r="198" spans="1:35">
      <c r="A198" s="59">
        <f t="shared" si="25"/>
        <v>950</v>
      </c>
      <c r="B198" s="70">
        <f t="shared" si="19"/>
        <v>274.97782227089226</v>
      </c>
      <c r="C198" s="62">
        <f t="shared" si="26"/>
        <v>673.46782227089227</v>
      </c>
      <c r="D198" s="67"/>
      <c r="E198" s="59"/>
      <c r="F198" s="62">
        <f t="shared" si="20"/>
        <v>93.970705945398237</v>
      </c>
      <c r="G198" s="59">
        <f t="shared" si="21"/>
        <v>274.98070594539831</v>
      </c>
      <c r="H198" s="59">
        <f t="shared" si="22"/>
        <v>673.47070594539832</v>
      </c>
      <c r="I198" s="59">
        <f t="shared" si="23"/>
        <v>274.98070594539831</v>
      </c>
      <c r="J198" s="59">
        <f t="shared" si="24"/>
        <v>673.47070594539832</v>
      </c>
      <c r="K198" s="59"/>
      <c r="L198" s="59"/>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row>
    <row r="199" spans="1:35">
      <c r="A199" s="59">
        <f t="shared" si="25"/>
        <v>955</v>
      </c>
      <c r="B199" s="70">
        <f t="shared" si="19"/>
        <v>274.33937940277531</v>
      </c>
      <c r="C199" s="62">
        <f t="shared" si="26"/>
        <v>677.8293794027752</v>
      </c>
      <c r="D199" s="67"/>
      <c r="E199" s="59"/>
      <c r="F199" s="59">
        <f t="shared" si="20"/>
        <v>95.28230332620663</v>
      </c>
      <c r="G199" s="59">
        <f t="shared" si="21"/>
        <v>274.34230332620655</v>
      </c>
      <c r="H199" s="59">
        <f t="shared" si="22"/>
        <v>677.83230332620656</v>
      </c>
      <c r="I199" s="59">
        <f t="shared" si="23"/>
        <v>274.34230332620655</v>
      </c>
      <c r="J199" s="59">
        <f t="shared" si="24"/>
        <v>677.83230332620656</v>
      </c>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row>
    <row r="200" spans="1:35">
      <c r="A200" s="59">
        <f t="shared" si="25"/>
        <v>960</v>
      </c>
      <c r="B200" s="70">
        <f t="shared" si="19"/>
        <v>273.7009365346583</v>
      </c>
      <c r="C200" s="62">
        <f t="shared" si="26"/>
        <v>682.19093653465836</v>
      </c>
      <c r="D200" s="67"/>
      <c r="E200" s="59"/>
      <c r="F200" s="59">
        <f t="shared" si="20"/>
        <v>96.593900707015038</v>
      </c>
      <c r="G200" s="59">
        <f t="shared" si="21"/>
        <v>273.70390070701524</v>
      </c>
      <c r="H200" s="59">
        <f t="shared" si="22"/>
        <v>682.19390070701525</v>
      </c>
      <c r="I200" s="59">
        <f t="shared" si="23"/>
        <v>273.70390070701524</v>
      </c>
      <c r="J200" s="59">
        <f t="shared" si="24"/>
        <v>682.19390070701525</v>
      </c>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row>
    <row r="201" spans="1:35">
      <c r="A201" s="59">
        <f t="shared" si="25"/>
        <v>965</v>
      </c>
      <c r="B201" s="70">
        <f t="shared" ref="B201:B264" si="27">MAX(0,IF((A201+$B$4+$B$3)&lt;$B$1,0.61*A201,$B$1-0.39*A201-$B$3-$B$4)+MAX(0,IF(A201&lt;$E$3,0,IF(A201&lt;$E$4,160.49*(A201-$E$3)/($E$4-$E$3),IF(A201&lt;$E$2,160.49,160.49)))))</f>
        <v>273.06249366654134</v>
      </c>
      <c r="C201" s="62">
        <f t="shared" si="26"/>
        <v>686.5524936665413</v>
      </c>
      <c r="D201" s="67"/>
      <c r="E201" s="59"/>
      <c r="F201" s="59">
        <f t="shared" ref="F201:F264" si="28">(A201&gt;$E$3)*(A201&lt;$E$4)*(A201-$E$3)/($E$4-$E$3)*$J$1+(A201&gt;=$E$4)*$J$1</f>
        <v>97.905498087823418</v>
      </c>
      <c r="G201" s="59">
        <f t="shared" ref="G201:G264" si="29">MAX(0,$B$1+0.61*A201+F201-MAX($B$1,A201))</f>
        <v>273.06549808782324</v>
      </c>
      <c r="H201" s="59">
        <f t="shared" ref="H201:H264" si="30">MAX(0,$C$1+0.61*A201+F201-MAX($C$1,A201))</f>
        <v>686.55549808782325</v>
      </c>
      <c r="I201" s="59">
        <f t="shared" ref="I201:I264" si="31">G201*(G201&gt;$J$5)</f>
        <v>273.06549808782324</v>
      </c>
      <c r="J201" s="59">
        <f t="shared" ref="J201:J264" si="32">H201*(H201&gt;$J$5)</f>
        <v>686.55549808782325</v>
      </c>
      <c r="K201" s="59"/>
      <c r="L201" s="59"/>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row>
    <row r="202" spans="1:35">
      <c r="A202" s="59">
        <f t="shared" si="25"/>
        <v>970</v>
      </c>
      <c r="B202" s="70">
        <f t="shared" si="27"/>
        <v>272.42405079842439</v>
      </c>
      <c r="C202" s="62">
        <f t="shared" si="26"/>
        <v>690.91405079842434</v>
      </c>
      <c r="D202" s="67"/>
      <c r="E202" s="59"/>
      <c r="F202" s="59">
        <f t="shared" si="28"/>
        <v>99.217095468631811</v>
      </c>
      <c r="G202" s="59">
        <f t="shared" si="29"/>
        <v>272.42709546863193</v>
      </c>
      <c r="H202" s="59">
        <f t="shared" si="30"/>
        <v>690.91709546863194</v>
      </c>
      <c r="I202" s="59">
        <f t="shared" si="31"/>
        <v>272.42709546863193</v>
      </c>
      <c r="J202" s="59">
        <f t="shared" si="32"/>
        <v>690.91709546863194</v>
      </c>
      <c r="K202" s="59"/>
      <c r="L202" s="59"/>
      <c r="M202" s="59"/>
      <c r="N202" s="59"/>
      <c r="O202" s="59"/>
      <c r="P202" s="59"/>
      <c r="Q202" s="59"/>
      <c r="R202" s="59"/>
      <c r="S202" s="59"/>
      <c r="T202" s="59"/>
      <c r="U202" s="59"/>
      <c r="V202" s="59"/>
      <c r="W202" s="59"/>
      <c r="X202" s="59"/>
      <c r="Y202" s="59"/>
      <c r="Z202" s="59"/>
      <c r="AA202" s="59"/>
      <c r="AB202" s="59"/>
      <c r="AC202" s="59"/>
      <c r="AD202" s="59"/>
      <c r="AE202" s="59"/>
      <c r="AF202" s="59"/>
      <c r="AG202" s="59"/>
      <c r="AH202" s="59"/>
      <c r="AI202" s="59"/>
    </row>
    <row r="203" spans="1:35">
      <c r="A203" s="59">
        <f t="shared" si="25"/>
        <v>975</v>
      </c>
      <c r="B203" s="70">
        <f t="shared" si="27"/>
        <v>271.78560793030744</v>
      </c>
      <c r="C203" s="62">
        <f t="shared" si="26"/>
        <v>695.2756079303075</v>
      </c>
      <c r="D203" s="67"/>
      <c r="E203" s="59"/>
      <c r="F203" s="59">
        <f t="shared" si="28"/>
        <v>100.52869284944022</v>
      </c>
      <c r="G203" s="59">
        <f t="shared" si="29"/>
        <v>271.78869284944017</v>
      </c>
      <c r="H203" s="59">
        <f t="shared" si="30"/>
        <v>695.27869284944018</v>
      </c>
      <c r="I203" s="59">
        <f t="shared" si="31"/>
        <v>271.78869284944017</v>
      </c>
      <c r="J203" s="59">
        <f t="shared" si="32"/>
        <v>695.27869284944018</v>
      </c>
      <c r="K203" s="59"/>
      <c r="L203" s="59"/>
      <c r="M203" s="59"/>
      <c r="N203" s="59"/>
      <c r="O203" s="59"/>
      <c r="P203" s="59"/>
      <c r="Q203" s="59"/>
      <c r="R203" s="59"/>
      <c r="S203" s="59"/>
      <c r="T203" s="59"/>
      <c r="U203" s="59"/>
      <c r="V203" s="59"/>
      <c r="W203" s="59"/>
      <c r="X203" s="59"/>
      <c r="Y203" s="59"/>
      <c r="Z203" s="59"/>
      <c r="AA203" s="59"/>
      <c r="AB203" s="59"/>
      <c r="AC203" s="59"/>
      <c r="AD203" s="59"/>
      <c r="AE203" s="59"/>
      <c r="AF203" s="59"/>
      <c r="AG203" s="59"/>
      <c r="AH203" s="59"/>
      <c r="AI203" s="59"/>
    </row>
    <row r="204" spans="1:35">
      <c r="A204" s="59">
        <f t="shared" si="25"/>
        <v>980</v>
      </c>
      <c r="B204" s="70">
        <f t="shared" si="27"/>
        <v>271.14716506219048</v>
      </c>
      <c r="C204" s="62">
        <f t="shared" si="26"/>
        <v>699.63716506219043</v>
      </c>
      <c r="D204" s="67"/>
      <c r="E204" s="59"/>
      <c r="F204" s="59">
        <f t="shared" si="28"/>
        <v>101.84029023024861</v>
      </c>
      <c r="G204" s="59">
        <f t="shared" si="29"/>
        <v>271.15029023024863</v>
      </c>
      <c r="H204" s="59">
        <f t="shared" si="30"/>
        <v>699.64029023024864</v>
      </c>
      <c r="I204" s="59">
        <f t="shared" si="31"/>
        <v>271.15029023024863</v>
      </c>
      <c r="J204" s="59">
        <f t="shared" si="32"/>
        <v>699.64029023024864</v>
      </c>
      <c r="K204" s="59"/>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59"/>
    </row>
    <row r="205" spans="1:35">
      <c r="A205" s="59">
        <f t="shared" si="25"/>
        <v>985</v>
      </c>
      <c r="B205" s="70">
        <f t="shared" si="27"/>
        <v>270.50872219407347</v>
      </c>
      <c r="C205" s="62">
        <f t="shared" si="26"/>
        <v>703.99872219407359</v>
      </c>
      <c r="D205" s="67"/>
      <c r="E205" s="59"/>
      <c r="F205" s="59">
        <f t="shared" si="28"/>
        <v>103.15188761105699</v>
      </c>
      <c r="G205" s="59">
        <f t="shared" si="29"/>
        <v>270.51188761105709</v>
      </c>
      <c r="H205" s="59">
        <f t="shared" si="30"/>
        <v>704.0018876110571</v>
      </c>
      <c r="I205" s="59">
        <f t="shared" si="31"/>
        <v>270.51188761105709</v>
      </c>
      <c r="J205" s="59">
        <f t="shared" si="32"/>
        <v>704.0018876110571</v>
      </c>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59"/>
    </row>
    <row r="206" spans="1:35">
      <c r="A206" s="59">
        <f t="shared" si="25"/>
        <v>990</v>
      </c>
      <c r="B206" s="70">
        <f t="shared" si="27"/>
        <v>269.87027932595652</v>
      </c>
      <c r="C206" s="62">
        <f t="shared" si="26"/>
        <v>708.36027932595653</v>
      </c>
      <c r="D206" s="67"/>
      <c r="E206" s="59"/>
      <c r="F206" s="59">
        <f t="shared" si="28"/>
        <v>104.4634849918654</v>
      </c>
      <c r="G206" s="59">
        <f t="shared" si="29"/>
        <v>269.87348499186533</v>
      </c>
      <c r="H206" s="59">
        <f t="shared" si="30"/>
        <v>708.36348499186533</v>
      </c>
      <c r="I206" s="59">
        <f t="shared" si="31"/>
        <v>269.87348499186533</v>
      </c>
      <c r="J206" s="59">
        <f t="shared" si="32"/>
        <v>708.36348499186533</v>
      </c>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c r="AI206" s="59"/>
    </row>
    <row r="207" spans="1:35">
      <c r="A207" s="59">
        <f t="shared" si="25"/>
        <v>995</v>
      </c>
      <c r="B207" s="70">
        <f t="shared" si="27"/>
        <v>269.23183645783962</v>
      </c>
      <c r="C207" s="62">
        <f t="shared" si="26"/>
        <v>710.44183645783971</v>
      </c>
      <c r="D207" s="67"/>
      <c r="E207" s="59"/>
      <c r="F207" s="59">
        <f t="shared" si="28"/>
        <v>105.77508237267379</v>
      </c>
      <c r="G207" s="59">
        <f t="shared" si="29"/>
        <v>269.23508237267379</v>
      </c>
      <c r="H207" s="59">
        <f t="shared" si="30"/>
        <v>710.44508237267382</v>
      </c>
      <c r="I207" s="59">
        <f t="shared" si="31"/>
        <v>269.23508237267379</v>
      </c>
      <c r="J207" s="59">
        <f t="shared" si="32"/>
        <v>710.44508237267382</v>
      </c>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row>
    <row r="208" spans="1:35">
      <c r="A208" s="59">
        <f t="shared" si="25"/>
        <v>1000</v>
      </c>
      <c r="B208" s="70">
        <f t="shared" si="27"/>
        <v>268.59339358972267</v>
      </c>
      <c r="C208" s="62">
        <f t="shared" si="26"/>
        <v>709.80339358972265</v>
      </c>
      <c r="D208" s="67"/>
      <c r="E208" s="59"/>
      <c r="F208" s="62">
        <f t="shared" si="28"/>
        <v>107.08667975348217</v>
      </c>
      <c r="G208" s="59">
        <f t="shared" si="29"/>
        <v>268.59667975348225</v>
      </c>
      <c r="H208" s="59">
        <f t="shared" si="30"/>
        <v>709.80667975348229</v>
      </c>
      <c r="I208" s="59">
        <f t="shared" si="31"/>
        <v>268.59667975348225</v>
      </c>
      <c r="J208" s="59">
        <f t="shared" si="32"/>
        <v>709.80667975348229</v>
      </c>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59"/>
    </row>
    <row r="209" spans="1:35">
      <c r="A209" s="59">
        <f t="shared" si="25"/>
        <v>1005</v>
      </c>
      <c r="B209" s="70">
        <f t="shared" si="27"/>
        <v>267.95495072160571</v>
      </c>
      <c r="C209" s="62">
        <f t="shared" si="26"/>
        <v>709.16495072160569</v>
      </c>
      <c r="D209" s="67"/>
      <c r="E209" s="59"/>
      <c r="F209" s="59">
        <f t="shared" si="28"/>
        <v>108.39827713429058</v>
      </c>
      <c r="G209" s="59">
        <f t="shared" si="29"/>
        <v>267.95827713429048</v>
      </c>
      <c r="H209" s="59">
        <f t="shared" si="30"/>
        <v>709.16827713429052</v>
      </c>
      <c r="I209" s="59">
        <f t="shared" si="31"/>
        <v>267.95827713429048</v>
      </c>
      <c r="J209" s="59">
        <f t="shared" si="32"/>
        <v>709.16827713429052</v>
      </c>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row>
    <row r="210" spans="1:35">
      <c r="A210" s="59">
        <f t="shared" si="25"/>
        <v>1010</v>
      </c>
      <c r="B210" s="70">
        <f t="shared" si="27"/>
        <v>267.3165078534887</v>
      </c>
      <c r="C210" s="62">
        <f t="shared" si="26"/>
        <v>708.52650785348874</v>
      </c>
      <c r="D210" s="67"/>
      <c r="E210" s="59"/>
      <c r="F210" s="59">
        <f t="shared" si="28"/>
        <v>109.70987451509897</v>
      </c>
      <c r="G210" s="59">
        <f t="shared" si="29"/>
        <v>267.31987451509917</v>
      </c>
      <c r="H210" s="59">
        <f t="shared" si="30"/>
        <v>708.52987451509921</v>
      </c>
      <c r="I210" s="59">
        <f t="shared" si="31"/>
        <v>267.31987451509917</v>
      </c>
      <c r="J210" s="59">
        <f t="shared" si="32"/>
        <v>708.52987451509921</v>
      </c>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c r="AH210" s="59"/>
      <c r="AI210" s="59"/>
    </row>
    <row r="211" spans="1:35">
      <c r="A211" s="59">
        <f t="shared" si="25"/>
        <v>1015</v>
      </c>
      <c r="B211" s="70">
        <f t="shared" si="27"/>
        <v>266.67806498537175</v>
      </c>
      <c r="C211" s="62">
        <f t="shared" si="26"/>
        <v>707.88806498537178</v>
      </c>
      <c r="D211" s="67"/>
      <c r="E211" s="59"/>
      <c r="F211" s="59">
        <f t="shared" si="28"/>
        <v>111.02147189590737</v>
      </c>
      <c r="G211" s="59">
        <f t="shared" si="29"/>
        <v>266.68147189590718</v>
      </c>
      <c r="H211" s="59">
        <f t="shared" si="30"/>
        <v>707.89147189590722</v>
      </c>
      <c r="I211" s="59">
        <f t="shared" si="31"/>
        <v>266.68147189590718</v>
      </c>
      <c r="J211" s="59">
        <f t="shared" si="32"/>
        <v>707.89147189590722</v>
      </c>
      <c r="K211" s="59"/>
      <c r="L211" s="59"/>
      <c r="M211" s="59"/>
      <c r="N211" s="59"/>
      <c r="O211" s="59"/>
      <c r="P211" s="59"/>
      <c r="Q211" s="59"/>
      <c r="R211" s="59"/>
      <c r="S211" s="59"/>
      <c r="T211" s="59"/>
      <c r="U211" s="59"/>
      <c r="V211" s="59"/>
      <c r="W211" s="59"/>
      <c r="X211" s="59"/>
      <c r="Y211" s="59"/>
      <c r="Z211" s="59"/>
      <c r="AA211" s="59"/>
      <c r="AB211" s="59"/>
      <c r="AC211" s="59"/>
      <c r="AD211" s="59"/>
      <c r="AE211" s="59"/>
      <c r="AF211" s="59"/>
      <c r="AG211" s="59"/>
      <c r="AH211" s="59"/>
      <c r="AI211" s="59"/>
    </row>
    <row r="212" spans="1:35">
      <c r="A212" s="59">
        <f t="shared" si="25"/>
        <v>1020</v>
      </c>
      <c r="B212" s="70">
        <f t="shared" si="27"/>
        <v>266.03962211725479</v>
      </c>
      <c r="C212" s="62">
        <f t="shared" si="26"/>
        <v>707.24962211725483</v>
      </c>
      <c r="D212" s="67"/>
      <c r="E212" s="59"/>
      <c r="F212" s="59">
        <f t="shared" si="28"/>
        <v>112.33306927671576</v>
      </c>
      <c r="G212" s="59">
        <f t="shared" si="29"/>
        <v>266.04306927671587</v>
      </c>
      <c r="H212" s="59">
        <f t="shared" si="30"/>
        <v>707.25306927671591</v>
      </c>
      <c r="I212" s="59">
        <f t="shared" si="31"/>
        <v>266.04306927671587</v>
      </c>
      <c r="J212" s="59">
        <f t="shared" si="32"/>
        <v>707.25306927671591</v>
      </c>
      <c r="K212" s="59"/>
      <c r="L212" s="59"/>
      <c r="M212" s="59"/>
      <c r="N212" s="59"/>
      <c r="O212" s="59"/>
      <c r="P212" s="59"/>
      <c r="Q212" s="59"/>
      <c r="R212" s="59"/>
      <c r="S212" s="59"/>
      <c r="T212" s="59"/>
      <c r="U212" s="59"/>
      <c r="V212" s="59"/>
      <c r="W212" s="59"/>
      <c r="X212" s="59"/>
      <c r="Y212" s="59"/>
      <c r="Z212" s="59"/>
      <c r="AA212" s="59"/>
      <c r="AB212" s="59"/>
      <c r="AC212" s="59"/>
      <c r="AD212" s="59"/>
      <c r="AE212" s="59"/>
      <c r="AF212" s="59"/>
      <c r="AG212" s="59"/>
      <c r="AH212" s="59"/>
      <c r="AI212" s="59"/>
    </row>
    <row r="213" spans="1:35">
      <c r="A213" s="59">
        <f t="shared" si="25"/>
        <v>1025</v>
      </c>
      <c r="B213" s="70">
        <f t="shared" si="27"/>
        <v>265.40117924913784</v>
      </c>
      <c r="C213" s="62">
        <f t="shared" si="26"/>
        <v>706.61117924913788</v>
      </c>
      <c r="D213" s="67"/>
      <c r="E213" s="59"/>
      <c r="F213" s="59">
        <f t="shared" si="28"/>
        <v>113.64466665752416</v>
      </c>
      <c r="G213" s="59">
        <f t="shared" si="29"/>
        <v>265.4046666575241</v>
      </c>
      <c r="H213" s="59">
        <f t="shared" si="30"/>
        <v>706.61466665752414</v>
      </c>
      <c r="I213" s="59">
        <f t="shared" si="31"/>
        <v>265.4046666575241</v>
      </c>
      <c r="J213" s="59">
        <f t="shared" si="32"/>
        <v>706.61466665752414</v>
      </c>
      <c r="K213" s="59"/>
      <c r="L213" s="59"/>
      <c r="M213" s="59"/>
      <c r="N213" s="59"/>
      <c r="O213" s="59"/>
      <c r="P213" s="59"/>
      <c r="Q213" s="59"/>
      <c r="R213" s="59"/>
      <c r="S213" s="59"/>
      <c r="T213" s="59"/>
      <c r="U213" s="59"/>
      <c r="V213" s="59"/>
      <c r="W213" s="59"/>
      <c r="X213" s="59"/>
      <c r="Y213" s="59"/>
      <c r="Z213" s="59"/>
      <c r="AA213" s="59"/>
      <c r="AB213" s="59"/>
      <c r="AC213" s="59"/>
      <c r="AD213" s="59"/>
      <c r="AE213" s="59"/>
      <c r="AF213" s="59"/>
      <c r="AG213" s="59"/>
      <c r="AH213" s="59"/>
      <c r="AI213" s="59"/>
    </row>
    <row r="214" spans="1:35">
      <c r="A214" s="59">
        <f t="shared" si="25"/>
        <v>1030</v>
      </c>
      <c r="B214" s="70">
        <f t="shared" si="27"/>
        <v>264.76273638102089</v>
      </c>
      <c r="C214" s="62">
        <f t="shared" si="26"/>
        <v>705.97273638102092</v>
      </c>
      <c r="D214" s="67"/>
      <c r="E214" s="59"/>
      <c r="F214" s="59">
        <f t="shared" si="28"/>
        <v>114.95626403833256</v>
      </c>
      <c r="G214" s="59">
        <f t="shared" si="29"/>
        <v>264.76626403833257</v>
      </c>
      <c r="H214" s="59">
        <f t="shared" si="30"/>
        <v>705.9762640383326</v>
      </c>
      <c r="I214" s="59">
        <f t="shared" si="31"/>
        <v>264.76626403833257</v>
      </c>
      <c r="J214" s="59">
        <f t="shared" si="32"/>
        <v>705.9762640383326</v>
      </c>
      <c r="K214" s="59"/>
      <c r="L214" s="59"/>
      <c r="M214" s="59"/>
      <c r="N214" s="59"/>
      <c r="O214" s="59"/>
      <c r="P214" s="59"/>
      <c r="Q214" s="59"/>
      <c r="R214" s="59"/>
      <c r="S214" s="59"/>
      <c r="T214" s="59"/>
      <c r="U214" s="59"/>
      <c r="V214" s="59"/>
      <c r="W214" s="59"/>
      <c r="X214" s="59"/>
      <c r="Y214" s="59"/>
      <c r="Z214" s="59"/>
      <c r="AA214" s="59"/>
      <c r="AB214" s="59"/>
      <c r="AC214" s="59"/>
      <c r="AD214" s="59"/>
      <c r="AE214" s="59"/>
      <c r="AF214" s="59"/>
      <c r="AG214" s="59"/>
      <c r="AH214" s="59"/>
      <c r="AI214" s="59"/>
    </row>
    <row r="215" spans="1:35">
      <c r="A215" s="59">
        <f t="shared" si="25"/>
        <v>1035</v>
      </c>
      <c r="B215" s="70">
        <f t="shared" si="27"/>
        <v>264.12429351290388</v>
      </c>
      <c r="C215" s="62">
        <f t="shared" si="26"/>
        <v>705.33429351290386</v>
      </c>
      <c r="D215" s="67"/>
      <c r="E215" s="59"/>
      <c r="F215" s="59">
        <f t="shared" si="28"/>
        <v>116.26786141914096</v>
      </c>
      <c r="G215" s="59">
        <f t="shared" si="29"/>
        <v>264.12786141914103</v>
      </c>
      <c r="H215" s="59">
        <f t="shared" si="30"/>
        <v>705.33786141914106</v>
      </c>
      <c r="I215" s="59">
        <f t="shared" si="31"/>
        <v>264.12786141914103</v>
      </c>
      <c r="J215" s="59">
        <f t="shared" si="32"/>
        <v>705.33786141914106</v>
      </c>
      <c r="K215" s="59"/>
      <c r="L215" s="59"/>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row>
    <row r="216" spans="1:35">
      <c r="A216" s="59">
        <f t="shared" si="25"/>
        <v>1040</v>
      </c>
      <c r="B216" s="70">
        <f t="shared" si="27"/>
        <v>263.48585064478692</v>
      </c>
      <c r="C216" s="62">
        <f t="shared" si="26"/>
        <v>704.69585064478701</v>
      </c>
      <c r="D216" s="67"/>
      <c r="E216" s="59"/>
      <c r="F216" s="59">
        <f t="shared" si="28"/>
        <v>117.57945879994934</v>
      </c>
      <c r="G216" s="59">
        <f t="shared" si="29"/>
        <v>263.48945879994926</v>
      </c>
      <c r="H216" s="59">
        <f t="shared" si="30"/>
        <v>704.6994587999493</v>
      </c>
      <c r="I216" s="59">
        <f t="shared" si="31"/>
        <v>263.48945879994926</v>
      </c>
      <c r="J216" s="59">
        <f t="shared" si="32"/>
        <v>704.6994587999493</v>
      </c>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row>
    <row r="217" spans="1:35">
      <c r="A217" s="59">
        <f t="shared" si="25"/>
        <v>1045</v>
      </c>
      <c r="B217" s="70">
        <f t="shared" si="27"/>
        <v>262.84740777666997</v>
      </c>
      <c r="C217" s="62">
        <f t="shared" si="26"/>
        <v>704.05740777667006</v>
      </c>
      <c r="D217" s="67"/>
      <c r="E217" s="59"/>
      <c r="F217" s="59">
        <f t="shared" si="28"/>
        <v>118.89105618075774</v>
      </c>
      <c r="G217" s="59">
        <f t="shared" si="29"/>
        <v>262.85105618075772</v>
      </c>
      <c r="H217" s="59">
        <f t="shared" si="30"/>
        <v>704.06105618075776</v>
      </c>
      <c r="I217" s="59">
        <f t="shared" si="31"/>
        <v>262.85105618075772</v>
      </c>
      <c r="J217" s="59">
        <f t="shared" si="32"/>
        <v>704.06105618075776</v>
      </c>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row>
    <row r="218" spans="1:35">
      <c r="A218" s="59">
        <f t="shared" ref="A218:A281" si="33">A217+5</f>
        <v>1050</v>
      </c>
      <c r="B218" s="70">
        <f t="shared" si="27"/>
        <v>262.20896490855307</v>
      </c>
      <c r="C218" s="62">
        <f t="shared" si="26"/>
        <v>703.41896490855311</v>
      </c>
      <c r="D218" s="67"/>
      <c r="E218" s="59"/>
      <c r="F218" s="59">
        <f t="shared" si="28"/>
        <v>120.20265356156614</v>
      </c>
      <c r="G218" s="59">
        <f t="shared" si="29"/>
        <v>262.21265356156619</v>
      </c>
      <c r="H218" s="59">
        <f t="shared" si="30"/>
        <v>703.42265356156622</v>
      </c>
      <c r="I218" s="59">
        <f t="shared" si="31"/>
        <v>262.21265356156619</v>
      </c>
      <c r="J218" s="59">
        <f t="shared" si="32"/>
        <v>703.42265356156622</v>
      </c>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row>
    <row r="219" spans="1:35">
      <c r="A219" s="59">
        <f t="shared" si="33"/>
        <v>1055</v>
      </c>
      <c r="B219" s="70">
        <f t="shared" si="27"/>
        <v>261.57052204043612</v>
      </c>
      <c r="C219" s="62">
        <f t="shared" si="26"/>
        <v>702.78052204043604</v>
      </c>
      <c r="D219" s="67"/>
      <c r="E219" s="59"/>
      <c r="F219" s="59">
        <f t="shared" si="28"/>
        <v>121.51425094237452</v>
      </c>
      <c r="G219" s="59">
        <f t="shared" si="29"/>
        <v>261.57425094237442</v>
      </c>
      <c r="H219" s="59">
        <f t="shared" si="30"/>
        <v>702.78425094237446</v>
      </c>
      <c r="I219" s="59">
        <f t="shared" si="31"/>
        <v>261.57425094237442</v>
      </c>
      <c r="J219" s="59">
        <f t="shared" si="32"/>
        <v>702.78425094237446</v>
      </c>
      <c r="K219" s="59"/>
      <c r="L219" s="59"/>
      <c r="M219" s="59"/>
      <c r="N219" s="59"/>
      <c r="O219" s="59"/>
      <c r="P219" s="59"/>
      <c r="Q219" s="59"/>
      <c r="R219" s="59"/>
      <c r="S219" s="59"/>
      <c r="T219" s="59"/>
      <c r="U219" s="59"/>
      <c r="V219" s="59"/>
      <c r="W219" s="59"/>
      <c r="X219" s="59"/>
      <c r="Y219" s="59"/>
      <c r="Z219" s="59"/>
      <c r="AA219" s="59"/>
      <c r="AB219" s="59"/>
      <c r="AC219" s="59"/>
      <c r="AD219" s="59"/>
      <c r="AE219" s="59"/>
      <c r="AF219" s="59"/>
      <c r="AG219" s="59"/>
      <c r="AH219" s="59"/>
      <c r="AI219" s="59"/>
    </row>
    <row r="220" spans="1:35">
      <c r="A220" s="59">
        <f t="shared" si="33"/>
        <v>1060</v>
      </c>
      <c r="B220" s="70">
        <f t="shared" si="27"/>
        <v>260.93207917231911</v>
      </c>
      <c r="C220" s="62">
        <f t="shared" si="26"/>
        <v>702.14207917231909</v>
      </c>
      <c r="D220" s="67"/>
      <c r="E220" s="59"/>
      <c r="F220" s="59">
        <f t="shared" si="28"/>
        <v>122.82584832318292</v>
      </c>
      <c r="G220" s="59">
        <f t="shared" si="29"/>
        <v>260.93584832318311</v>
      </c>
      <c r="H220" s="59">
        <f t="shared" si="30"/>
        <v>702.14584832318315</v>
      </c>
      <c r="I220" s="59">
        <f t="shared" si="31"/>
        <v>260.93584832318311</v>
      </c>
      <c r="J220" s="59">
        <f t="shared" si="32"/>
        <v>702.14584832318315</v>
      </c>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row>
    <row r="221" spans="1:35">
      <c r="A221" s="59">
        <f t="shared" si="33"/>
        <v>1065</v>
      </c>
      <c r="B221" s="70">
        <f t="shared" si="27"/>
        <v>260.29363630420215</v>
      </c>
      <c r="C221" s="62">
        <f t="shared" si="26"/>
        <v>701.50363630420213</v>
      </c>
      <c r="D221" s="67"/>
      <c r="E221" s="59"/>
      <c r="F221" s="59">
        <f t="shared" si="28"/>
        <v>124.13744570399132</v>
      </c>
      <c r="G221" s="59">
        <f t="shared" si="29"/>
        <v>260.29744570399112</v>
      </c>
      <c r="H221" s="59">
        <f t="shared" si="30"/>
        <v>701.50744570399115</v>
      </c>
      <c r="I221" s="59">
        <f t="shared" si="31"/>
        <v>260.29744570399112</v>
      </c>
      <c r="J221" s="59">
        <f t="shared" si="32"/>
        <v>701.50744570399115</v>
      </c>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row>
    <row r="222" spans="1:35">
      <c r="A222" s="59">
        <f t="shared" si="33"/>
        <v>1070</v>
      </c>
      <c r="B222" s="70">
        <f t="shared" si="27"/>
        <v>259.6551934360852</v>
      </c>
      <c r="C222" s="62">
        <f t="shared" si="26"/>
        <v>700.86519343608529</v>
      </c>
      <c r="D222" s="67"/>
      <c r="E222" s="59"/>
      <c r="F222" s="59">
        <f t="shared" si="28"/>
        <v>125.44904308479971</v>
      </c>
      <c r="G222" s="59">
        <f t="shared" si="29"/>
        <v>259.65904308479981</v>
      </c>
      <c r="H222" s="59">
        <f t="shared" si="30"/>
        <v>700.86904308479984</v>
      </c>
      <c r="I222" s="59">
        <f t="shared" si="31"/>
        <v>259.65904308479981</v>
      </c>
      <c r="J222" s="59">
        <f t="shared" si="32"/>
        <v>700.86904308479984</v>
      </c>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row>
    <row r="223" spans="1:35">
      <c r="A223" s="59">
        <f t="shared" si="33"/>
        <v>1075</v>
      </c>
      <c r="B223" s="70">
        <f t="shared" si="27"/>
        <v>259.01675056796824</v>
      </c>
      <c r="C223" s="62">
        <f t="shared" si="26"/>
        <v>700.22675056796834</v>
      </c>
      <c r="D223" s="67"/>
      <c r="E223" s="59"/>
      <c r="F223" s="59">
        <f t="shared" si="28"/>
        <v>126.76064046560811</v>
      </c>
      <c r="G223" s="59">
        <f t="shared" si="29"/>
        <v>259.02064046560804</v>
      </c>
      <c r="H223" s="59">
        <f t="shared" si="30"/>
        <v>700.23064046560808</v>
      </c>
      <c r="I223" s="59">
        <f t="shared" si="31"/>
        <v>259.02064046560804</v>
      </c>
      <c r="J223" s="59">
        <f t="shared" si="32"/>
        <v>700.23064046560808</v>
      </c>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row>
    <row r="224" spans="1:35">
      <c r="A224" s="59">
        <f t="shared" si="33"/>
        <v>1080</v>
      </c>
      <c r="B224" s="70">
        <f t="shared" si="27"/>
        <v>258.37830769985129</v>
      </c>
      <c r="C224" s="62">
        <f t="shared" si="26"/>
        <v>699.58830769985127</v>
      </c>
      <c r="D224" s="67"/>
      <c r="E224" s="59"/>
      <c r="F224" s="59">
        <f t="shared" si="28"/>
        <v>128.0722378464165</v>
      </c>
      <c r="G224" s="59">
        <f t="shared" si="29"/>
        <v>258.3822378464165</v>
      </c>
      <c r="H224" s="59">
        <f t="shared" si="30"/>
        <v>699.59223784641654</v>
      </c>
      <c r="I224" s="59">
        <f t="shared" si="31"/>
        <v>258.3822378464165</v>
      </c>
      <c r="J224" s="59">
        <f t="shared" si="32"/>
        <v>699.59223784641654</v>
      </c>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row>
    <row r="225" spans="1:35">
      <c r="A225" s="59">
        <f t="shared" si="33"/>
        <v>1085</v>
      </c>
      <c r="B225" s="70">
        <f t="shared" si="27"/>
        <v>257.73986483173428</v>
      </c>
      <c r="C225" s="62">
        <f t="shared" si="26"/>
        <v>698.9498648317342</v>
      </c>
      <c r="D225" s="67"/>
      <c r="E225" s="59"/>
      <c r="F225" s="59">
        <f t="shared" si="28"/>
        <v>129.38383522722489</v>
      </c>
      <c r="G225" s="59">
        <f t="shared" si="29"/>
        <v>257.74383522722496</v>
      </c>
      <c r="H225" s="59">
        <f t="shared" si="30"/>
        <v>698.953835227225</v>
      </c>
      <c r="I225" s="59">
        <f t="shared" si="31"/>
        <v>257.74383522722496</v>
      </c>
      <c r="J225" s="59">
        <f t="shared" si="32"/>
        <v>698.953835227225</v>
      </c>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row>
    <row r="226" spans="1:35">
      <c r="A226" s="59">
        <f t="shared" si="33"/>
        <v>1090</v>
      </c>
      <c r="B226" s="70">
        <f t="shared" si="27"/>
        <v>257.10142196361733</v>
      </c>
      <c r="C226" s="62">
        <f t="shared" si="26"/>
        <v>698.31142196361736</v>
      </c>
      <c r="D226" s="67"/>
      <c r="E226" s="59"/>
      <c r="F226" s="59">
        <f t="shared" si="28"/>
        <v>130.69543260803329</v>
      </c>
      <c r="G226" s="59">
        <f t="shared" si="29"/>
        <v>257.1054326080332</v>
      </c>
      <c r="H226" s="59">
        <f t="shared" si="30"/>
        <v>698.31543260803323</v>
      </c>
      <c r="I226" s="59">
        <f t="shared" si="31"/>
        <v>257.1054326080332</v>
      </c>
      <c r="J226" s="59">
        <f t="shared" si="32"/>
        <v>698.31543260803323</v>
      </c>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row>
    <row r="227" spans="1:35">
      <c r="A227" s="59">
        <f t="shared" si="33"/>
        <v>1095</v>
      </c>
      <c r="B227" s="70">
        <f t="shared" si="27"/>
        <v>256.46297909550037</v>
      </c>
      <c r="C227" s="62">
        <f t="shared" si="26"/>
        <v>697.67297909550052</v>
      </c>
      <c r="D227" s="67"/>
      <c r="E227" s="59"/>
      <c r="F227" s="59">
        <f t="shared" si="28"/>
        <v>132.00702998884168</v>
      </c>
      <c r="G227" s="59">
        <f t="shared" si="29"/>
        <v>256.46702998884166</v>
      </c>
      <c r="H227" s="59">
        <f t="shared" si="30"/>
        <v>697.6770299888417</v>
      </c>
      <c r="I227" s="59">
        <f t="shared" si="31"/>
        <v>256.46702998884166</v>
      </c>
      <c r="J227" s="59">
        <f t="shared" si="32"/>
        <v>697.6770299888417</v>
      </c>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row>
    <row r="228" spans="1:35">
      <c r="A228" s="59">
        <f t="shared" si="33"/>
        <v>1100</v>
      </c>
      <c r="B228" s="70">
        <f t="shared" si="27"/>
        <v>255.82453622738345</v>
      </c>
      <c r="C228" s="62">
        <f t="shared" si="26"/>
        <v>697.03453622738346</v>
      </c>
      <c r="D228" s="67"/>
      <c r="E228" s="59"/>
      <c r="F228" s="59">
        <f t="shared" si="28"/>
        <v>133.31862736965007</v>
      </c>
      <c r="G228" s="59">
        <f t="shared" si="29"/>
        <v>255.82862736965012</v>
      </c>
      <c r="H228" s="59">
        <f t="shared" si="30"/>
        <v>697.03862736965016</v>
      </c>
      <c r="I228" s="59">
        <f t="shared" si="31"/>
        <v>255.82862736965012</v>
      </c>
      <c r="J228" s="59">
        <f t="shared" si="32"/>
        <v>697.03862736965016</v>
      </c>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row>
    <row r="229" spans="1:35">
      <c r="A229" s="59">
        <f t="shared" si="33"/>
        <v>1105</v>
      </c>
      <c r="B229" s="70">
        <f t="shared" si="27"/>
        <v>255.18609335926649</v>
      </c>
      <c r="C229" s="62">
        <f t="shared" si="26"/>
        <v>696.3960933592665</v>
      </c>
      <c r="D229" s="67"/>
      <c r="E229" s="59"/>
      <c r="F229" s="59">
        <f t="shared" si="28"/>
        <v>134.63022475045847</v>
      </c>
      <c r="G229" s="59">
        <f t="shared" si="29"/>
        <v>255.19022475045836</v>
      </c>
      <c r="H229" s="59">
        <f t="shared" si="30"/>
        <v>696.40022475045839</v>
      </c>
      <c r="I229" s="59">
        <f t="shared" si="31"/>
        <v>255.19022475045836</v>
      </c>
      <c r="J229" s="59">
        <f t="shared" si="32"/>
        <v>696.40022475045839</v>
      </c>
      <c r="K229" s="59"/>
      <c r="L229" s="59"/>
      <c r="M229" s="59"/>
      <c r="N229" s="59"/>
      <c r="O229" s="59"/>
      <c r="P229" s="59"/>
      <c r="Q229" s="59"/>
      <c r="R229" s="59"/>
      <c r="S229" s="59"/>
      <c r="T229" s="59"/>
      <c r="U229" s="59"/>
      <c r="V229" s="59"/>
      <c r="W229" s="59"/>
      <c r="X229" s="59"/>
      <c r="Y229" s="59"/>
      <c r="Z229" s="59"/>
      <c r="AA229" s="59"/>
      <c r="AB229" s="59"/>
      <c r="AC229" s="59"/>
      <c r="AD229" s="59"/>
      <c r="AE229" s="59"/>
      <c r="AF229" s="59"/>
      <c r="AG229" s="59"/>
      <c r="AH229" s="59"/>
      <c r="AI229" s="59"/>
    </row>
    <row r="230" spans="1:35">
      <c r="A230" s="59">
        <f t="shared" si="33"/>
        <v>1110</v>
      </c>
      <c r="B230" s="70">
        <f t="shared" si="27"/>
        <v>254.54765049114948</v>
      </c>
      <c r="C230" s="62">
        <f t="shared" si="26"/>
        <v>695.75765049114943</v>
      </c>
      <c r="D230" s="67"/>
      <c r="E230" s="59"/>
      <c r="F230" s="59">
        <f t="shared" si="28"/>
        <v>135.94182213126686</v>
      </c>
      <c r="G230" s="59">
        <f t="shared" si="29"/>
        <v>254.55182213126704</v>
      </c>
      <c r="H230" s="59">
        <f t="shared" si="30"/>
        <v>695.76182213126708</v>
      </c>
      <c r="I230" s="59">
        <f t="shared" si="31"/>
        <v>254.55182213126704</v>
      </c>
      <c r="J230" s="59">
        <f t="shared" si="32"/>
        <v>695.76182213126708</v>
      </c>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row>
    <row r="231" spans="1:35">
      <c r="A231" s="59">
        <f t="shared" si="33"/>
        <v>1115</v>
      </c>
      <c r="B231" s="70">
        <f t="shared" si="27"/>
        <v>253.90920762303253</v>
      </c>
      <c r="C231" s="62">
        <f t="shared" si="26"/>
        <v>695.11920762303259</v>
      </c>
      <c r="D231" s="67"/>
      <c r="E231" s="59"/>
      <c r="F231" s="59">
        <f t="shared" si="28"/>
        <v>137.25341951207525</v>
      </c>
      <c r="G231" s="59">
        <f t="shared" si="29"/>
        <v>253.91341951207505</v>
      </c>
      <c r="H231" s="59">
        <f t="shared" si="30"/>
        <v>695.12341951207509</v>
      </c>
      <c r="I231" s="59">
        <f t="shared" si="31"/>
        <v>253.91341951207505</v>
      </c>
      <c r="J231" s="59">
        <f t="shared" si="32"/>
        <v>695.12341951207509</v>
      </c>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row>
    <row r="232" spans="1:35">
      <c r="A232" s="59">
        <f t="shared" si="33"/>
        <v>1120</v>
      </c>
      <c r="B232" s="70">
        <f t="shared" si="27"/>
        <v>253.27076475491558</v>
      </c>
      <c r="C232" s="62">
        <f t="shared" si="26"/>
        <v>694.48076475491564</v>
      </c>
      <c r="D232" s="67"/>
      <c r="E232" s="59"/>
      <c r="F232" s="59">
        <f t="shared" si="28"/>
        <v>138.56501689288365</v>
      </c>
      <c r="G232" s="59">
        <f t="shared" si="29"/>
        <v>253.27501689288374</v>
      </c>
      <c r="H232" s="59">
        <f t="shared" si="30"/>
        <v>694.48501689288378</v>
      </c>
      <c r="I232" s="59">
        <f t="shared" si="31"/>
        <v>253.27501689288374</v>
      </c>
      <c r="J232" s="59">
        <f t="shared" si="32"/>
        <v>694.48501689288378</v>
      </c>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row>
    <row r="233" spans="1:35">
      <c r="A233" s="59">
        <f t="shared" si="33"/>
        <v>1125</v>
      </c>
      <c r="B233" s="70">
        <f t="shared" si="27"/>
        <v>252.63232188679865</v>
      </c>
      <c r="C233" s="62">
        <f t="shared" si="26"/>
        <v>693.84232188679869</v>
      </c>
      <c r="D233" s="67"/>
      <c r="E233" s="59"/>
      <c r="F233" s="59">
        <f t="shared" si="28"/>
        <v>139.87661427369204</v>
      </c>
      <c r="G233" s="59">
        <f t="shared" si="29"/>
        <v>252.63661427369198</v>
      </c>
      <c r="H233" s="59">
        <f t="shared" si="30"/>
        <v>693.84661427369201</v>
      </c>
      <c r="I233" s="59">
        <f t="shared" si="31"/>
        <v>252.63661427369198</v>
      </c>
      <c r="J233" s="59">
        <f t="shared" si="32"/>
        <v>693.84661427369201</v>
      </c>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row>
    <row r="234" spans="1:35">
      <c r="A234" s="59">
        <f t="shared" si="33"/>
        <v>1130</v>
      </c>
      <c r="B234" s="70">
        <f t="shared" si="27"/>
        <v>251.9938790186817</v>
      </c>
      <c r="C234" s="62">
        <f t="shared" si="26"/>
        <v>693.20387901868162</v>
      </c>
      <c r="D234" s="67"/>
      <c r="E234" s="59"/>
      <c r="F234" s="59">
        <f t="shared" si="28"/>
        <v>141.18821165450044</v>
      </c>
      <c r="G234" s="59">
        <f t="shared" si="29"/>
        <v>251.99821165450044</v>
      </c>
      <c r="H234" s="59">
        <f t="shared" si="30"/>
        <v>693.20821165450047</v>
      </c>
      <c r="I234" s="59">
        <f t="shared" si="31"/>
        <v>251.99821165450044</v>
      </c>
      <c r="J234" s="59">
        <f t="shared" si="32"/>
        <v>693.20821165450047</v>
      </c>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row>
    <row r="235" spans="1:35">
      <c r="A235" s="59">
        <f t="shared" si="33"/>
        <v>1135</v>
      </c>
      <c r="B235" s="70">
        <f t="shared" si="27"/>
        <v>251.35543615056469</v>
      </c>
      <c r="C235" s="62">
        <f t="shared" si="26"/>
        <v>692.56543615056466</v>
      </c>
      <c r="D235" s="67"/>
      <c r="E235" s="59"/>
      <c r="F235" s="59">
        <f t="shared" si="28"/>
        <v>142.49980903530886</v>
      </c>
      <c r="G235" s="59">
        <f t="shared" si="29"/>
        <v>251.3598090353089</v>
      </c>
      <c r="H235" s="59">
        <f t="shared" si="30"/>
        <v>692.56980903530894</v>
      </c>
      <c r="I235" s="59">
        <f t="shared" si="31"/>
        <v>251.3598090353089</v>
      </c>
      <c r="J235" s="59">
        <f t="shared" si="32"/>
        <v>692.56980903530894</v>
      </c>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row>
    <row r="236" spans="1:35">
      <c r="A236" s="59">
        <f t="shared" si="33"/>
        <v>1140</v>
      </c>
      <c r="B236" s="70">
        <f t="shared" si="27"/>
        <v>250.71699328244773</v>
      </c>
      <c r="C236" s="62">
        <f t="shared" si="26"/>
        <v>691.92699328244771</v>
      </c>
      <c r="D236" s="67"/>
      <c r="E236" s="59"/>
      <c r="F236" s="59">
        <f t="shared" si="28"/>
        <v>143.81140641611722</v>
      </c>
      <c r="G236" s="59">
        <f t="shared" si="29"/>
        <v>250.72140641611713</v>
      </c>
      <c r="H236" s="59">
        <f t="shared" si="30"/>
        <v>691.93140641611717</v>
      </c>
      <c r="I236" s="59">
        <f t="shared" si="31"/>
        <v>250.72140641611713</v>
      </c>
      <c r="J236" s="59">
        <f t="shared" si="32"/>
        <v>691.93140641611717</v>
      </c>
      <c r="K236" s="59"/>
      <c r="L236" s="59"/>
      <c r="M236" s="59"/>
      <c r="N236" s="59"/>
      <c r="O236" s="59"/>
      <c r="P236" s="59"/>
      <c r="Q236" s="59"/>
      <c r="R236" s="59"/>
      <c r="S236" s="59"/>
      <c r="T236" s="59"/>
      <c r="U236" s="59"/>
      <c r="V236" s="59"/>
      <c r="W236" s="59"/>
      <c r="X236" s="59"/>
      <c r="Y236" s="59"/>
      <c r="Z236" s="59"/>
      <c r="AA236" s="59"/>
      <c r="AB236" s="59"/>
      <c r="AC236" s="59"/>
      <c r="AD236" s="59"/>
      <c r="AE236" s="59"/>
      <c r="AF236" s="59"/>
      <c r="AG236" s="59"/>
      <c r="AH236" s="59"/>
      <c r="AI236" s="59"/>
    </row>
    <row r="237" spans="1:35">
      <c r="A237" s="59">
        <f t="shared" si="33"/>
        <v>1145</v>
      </c>
      <c r="B237" s="70">
        <f t="shared" si="27"/>
        <v>250.07855041433078</v>
      </c>
      <c r="C237" s="62">
        <f t="shared" si="26"/>
        <v>691.28855041433087</v>
      </c>
      <c r="D237" s="67"/>
      <c r="E237" s="59"/>
      <c r="F237" s="59">
        <f t="shared" si="28"/>
        <v>145.12300379692562</v>
      </c>
      <c r="G237" s="59">
        <f t="shared" si="29"/>
        <v>250.0830037969256</v>
      </c>
      <c r="H237" s="59">
        <f t="shared" si="30"/>
        <v>691.29300379692563</v>
      </c>
      <c r="I237" s="59">
        <f t="shared" si="31"/>
        <v>250.0830037969256</v>
      </c>
      <c r="J237" s="59">
        <f t="shared" si="32"/>
        <v>691.29300379692563</v>
      </c>
      <c r="K237" s="59"/>
      <c r="L237" s="59"/>
      <c r="M237" s="59"/>
      <c r="N237" s="59"/>
      <c r="O237" s="59"/>
      <c r="P237" s="59"/>
      <c r="Q237" s="59"/>
      <c r="R237" s="59"/>
      <c r="S237" s="59"/>
      <c r="T237" s="59"/>
      <c r="U237" s="59"/>
      <c r="V237" s="59"/>
      <c r="W237" s="59"/>
      <c r="X237" s="59"/>
      <c r="Y237" s="59"/>
      <c r="Z237" s="59"/>
      <c r="AA237" s="59"/>
      <c r="AB237" s="59"/>
      <c r="AC237" s="59"/>
      <c r="AD237" s="59"/>
      <c r="AE237" s="59"/>
      <c r="AF237" s="59"/>
      <c r="AG237" s="59"/>
      <c r="AH237" s="59"/>
      <c r="AI237" s="59"/>
    </row>
    <row r="238" spans="1:35">
      <c r="A238" s="59">
        <f t="shared" si="33"/>
        <v>1150</v>
      </c>
      <c r="B238" s="70">
        <f t="shared" si="27"/>
        <v>249.44010754621385</v>
      </c>
      <c r="C238" s="62">
        <f t="shared" si="26"/>
        <v>690.65010754621392</v>
      </c>
      <c r="D238" s="67"/>
      <c r="E238" s="59"/>
      <c r="F238" s="59">
        <f t="shared" si="28"/>
        <v>146.43460117773404</v>
      </c>
      <c r="G238" s="59">
        <f t="shared" si="29"/>
        <v>249.44460117773406</v>
      </c>
      <c r="H238" s="59">
        <f t="shared" si="30"/>
        <v>690.65460117773409</v>
      </c>
      <c r="I238" s="59">
        <f t="shared" si="31"/>
        <v>249.44460117773406</v>
      </c>
      <c r="J238" s="59">
        <f t="shared" si="32"/>
        <v>690.65460117773409</v>
      </c>
      <c r="K238" s="59"/>
      <c r="L238" s="59"/>
      <c r="M238" s="59"/>
      <c r="N238" s="59"/>
      <c r="O238" s="59"/>
      <c r="P238" s="59"/>
      <c r="Q238" s="59"/>
      <c r="R238" s="59"/>
      <c r="S238" s="59"/>
      <c r="T238" s="59"/>
      <c r="U238" s="59"/>
      <c r="V238" s="59"/>
      <c r="W238" s="59"/>
      <c r="X238" s="59"/>
      <c r="Y238" s="59"/>
      <c r="Z238" s="59"/>
      <c r="AA238" s="59"/>
      <c r="AB238" s="59"/>
      <c r="AC238" s="59"/>
      <c r="AD238" s="59"/>
      <c r="AE238" s="59"/>
      <c r="AF238" s="59"/>
      <c r="AG238" s="59"/>
      <c r="AH238" s="59"/>
      <c r="AI238" s="59"/>
    </row>
    <row r="239" spans="1:35">
      <c r="A239" s="59">
        <f t="shared" si="33"/>
        <v>1155</v>
      </c>
      <c r="B239" s="70">
        <f t="shared" si="27"/>
        <v>248.8016646780969</v>
      </c>
      <c r="C239" s="62">
        <f t="shared" si="26"/>
        <v>690.01166467809685</v>
      </c>
      <c r="D239" s="67"/>
      <c r="E239" s="59"/>
      <c r="F239" s="59">
        <f t="shared" si="28"/>
        <v>147.7461985585424</v>
      </c>
      <c r="G239" s="59">
        <f t="shared" si="29"/>
        <v>248.80619855854229</v>
      </c>
      <c r="H239" s="59">
        <f t="shared" si="30"/>
        <v>690.01619855854233</v>
      </c>
      <c r="I239" s="59">
        <f t="shared" si="31"/>
        <v>248.80619855854229</v>
      </c>
      <c r="J239" s="59">
        <f t="shared" si="32"/>
        <v>690.01619855854233</v>
      </c>
      <c r="K239" s="59"/>
      <c r="L239" s="59"/>
      <c r="M239" s="59"/>
      <c r="N239" s="59"/>
      <c r="O239" s="59"/>
      <c r="P239" s="59"/>
      <c r="Q239" s="59"/>
      <c r="R239" s="59"/>
      <c r="S239" s="59"/>
      <c r="T239" s="59"/>
      <c r="U239" s="59"/>
      <c r="V239" s="59"/>
      <c r="W239" s="59"/>
      <c r="X239" s="59"/>
      <c r="Y239" s="59"/>
      <c r="Z239" s="59"/>
      <c r="AA239" s="59"/>
      <c r="AB239" s="59"/>
      <c r="AC239" s="59"/>
      <c r="AD239" s="59"/>
      <c r="AE239" s="59"/>
      <c r="AF239" s="59"/>
      <c r="AG239" s="59"/>
      <c r="AH239" s="59"/>
      <c r="AI239" s="59"/>
    </row>
    <row r="240" spans="1:35">
      <c r="A240" s="59">
        <f t="shared" si="33"/>
        <v>1160</v>
      </c>
      <c r="B240" s="70">
        <f t="shared" si="27"/>
        <v>248.16322180997989</v>
      </c>
      <c r="C240" s="62">
        <f t="shared" si="26"/>
        <v>689.3732218099799</v>
      </c>
      <c r="D240" s="67"/>
      <c r="E240" s="59"/>
      <c r="F240" s="59">
        <f t="shared" si="28"/>
        <v>149.0577959393508</v>
      </c>
      <c r="G240" s="59">
        <f t="shared" si="29"/>
        <v>248.16779593935098</v>
      </c>
      <c r="H240" s="59">
        <f t="shared" si="30"/>
        <v>689.37779593935102</v>
      </c>
      <c r="I240" s="59">
        <f t="shared" si="31"/>
        <v>248.16779593935098</v>
      </c>
      <c r="J240" s="59">
        <f t="shared" si="32"/>
        <v>689.37779593935102</v>
      </c>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c r="AH240" s="59"/>
      <c r="AI240" s="59"/>
    </row>
    <row r="241" spans="1:35">
      <c r="A241" s="59">
        <f t="shared" si="33"/>
        <v>1165</v>
      </c>
      <c r="B241" s="70">
        <f t="shared" si="27"/>
        <v>247.52477894186293</v>
      </c>
      <c r="C241" s="62">
        <f t="shared" si="26"/>
        <v>688.73477894186294</v>
      </c>
      <c r="D241" s="67"/>
      <c r="E241" s="59"/>
      <c r="F241" s="59">
        <f t="shared" si="28"/>
        <v>150.36939332015922</v>
      </c>
      <c r="G241" s="59">
        <f t="shared" si="29"/>
        <v>247.52939332015899</v>
      </c>
      <c r="H241" s="59">
        <f t="shared" si="30"/>
        <v>688.73939332015902</v>
      </c>
      <c r="I241" s="59">
        <f t="shared" si="31"/>
        <v>247.52939332015899</v>
      </c>
      <c r="J241" s="59">
        <f t="shared" si="32"/>
        <v>688.73939332015902</v>
      </c>
      <c r="K241" s="59"/>
      <c r="L241" s="59"/>
      <c r="M241" s="59"/>
      <c r="N241" s="59"/>
      <c r="O241" s="59"/>
      <c r="P241" s="59"/>
      <c r="Q241" s="59"/>
      <c r="R241" s="59"/>
      <c r="S241" s="59"/>
      <c r="T241" s="59"/>
      <c r="U241" s="59"/>
      <c r="V241" s="59"/>
      <c r="W241" s="59"/>
      <c r="X241" s="59"/>
      <c r="Y241" s="59"/>
      <c r="Z241" s="59"/>
      <c r="AA241" s="59"/>
      <c r="AB241" s="59"/>
      <c r="AC241" s="59"/>
      <c r="AD241" s="59"/>
      <c r="AE241" s="59"/>
      <c r="AF241" s="59"/>
      <c r="AG241" s="59"/>
      <c r="AH241" s="59"/>
      <c r="AI241" s="59"/>
    </row>
    <row r="242" spans="1:35">
      <c r="A242" s="59">
        <f t="shared" si="33"/>
        <v>1170</v>
      </c>
      <c r="B242" s="70">
        <f t="shared" si="27"/>
        <v>246.88633607374598</v>
      </c>
      <c r="C242" s="62">
        <f t="shared" si="26"/>
        <v>688.0963360737461</v>
      </c>
      <c r="D242" s="67"/>
      <c r="E242" s="59"/>
      <c r="F242" s="59">
        <f t="shared" si="28"/>
        <v>151.68099070096761</v>
      </c>
      <c r="G242" s="59">
        <f t="shared" si="29"/>
        <v>246.89099070096768</v>
      </c>
      <c r="H242" s="59">
        <f t="shared" si="30"/>
        <v>688.10099070096771</v>
      </c>
      <c r="I242" s="59">
        <f t="shared" si="31"/>
        <v>246.89099070096768</v>
      </c>
      <c r="J242" s="59">
        <f t="shared" si="32"/>
        <v>688.10099070096771</v>
      </c>
      <c r="K242" s="59"/>
      <c r="L242" s="59"/>
      <c r="M242" s="59"/>
      <c r="N242" s="59"/>
      <c r="O242" s="59"/>
      <c r="P242" s="59"/>
      <c r="Q242" s="59"/>
      <c r="R242" s="59"/>
      <c r="S242" s="59"/>
      <c r="T242" s="59"/>
      <c r="U242" s="59"/>
      <c r="V242" s="59"/>
      <c r="W242" s="59"/>
      <c r="X242" s="59"/>
      <c r="Y242" s="59"/>
      <c r="Z242" s="59"/>
      <c r="AA242" s="59"/>
      <c r="AB242" s="59"/>
      <c r="AC242" s="59"/>
      <c r="AD242" s="59"/>
      <c r="AE242" s="59"/>
      <c r="AF242" s="59"/>
      <c r="AG242" s="59"/>
      <c r="AH242" s="59"/>
      <c r="AI242" s="59"/>
    </row>
    <row r="243" spans="1:35">
      <c r="A243" s="59">
        <f t="shared" si="33"/>
        <v>1175</v>
      </c>
      <c r="B243" s="70">
        <f t="shared" si="27"/>
        <v>246.24789320562905</v>
      </c>
      <c r="C243" s="62">
        <f t="shared" si="26"/>
        <v>687.45789320562903</v>
      </c>
      <c r="D243" s="67"/>
      <c r="E243" s="59"/>
      <c r="F243" s="59">
        <f t="shared" si="28"/>
        <v>152.99258808177598</v>
      </c>
      <c r="G243" s="59">
        <f t="shared" si="29"/>
        <v>246.25258808177591</v>
      </c>
      <c r="H243" s="59">
        <f t="shared" si="30"/>
        <v>687.46258808177595</v>
      </c>
      <c r="I243" s="59">
        <f t="shared" si="31"/>
        <v>246.25258808177591</v>
      </c>
      <c r="J243" s="59">
        <f t="shared" si="32"/>
        <v>687.46258808177595</v>
      </c>
      <c r="K243" s="59"/>
      <c r="L243" s="59"/>
      <c r="M243" s="59"/>
      <c r="N243" s="59"/>
      <c r="O243" s="59"/>
      <c r="P243" s="59"/>
      <c r="Q243" s="59"/>
      <c r="R243" s="59"/>
      <c r="S243" s="59"/>
      <c r="T243" s="59"/>
      <c r="U243" s="59"/>
      <c r="V243" s="59"/>
      <c r="W243" s="59"/>
      <c r="X243" s="59"/>
      <c r="Y243" s="59"/>
      <c r="Z243" s="59"/>
      <c r="AA243" s="59"/>
      <c r="AB243" s="59"/>
      <c r="AC243" s="59"/>
      <c r="AD243" s="59"/>
      <c r="AE243" s="59"/>
      <c r="AF243" s="59"/>
      <c r="AG243" s="59"/>
      <c r="AH243" s="59"/>
      <c r="AI243" s="59"/>
    </row>
    <row r="244" spans="1:35">
      <c r="A244" s="59">
        <f t="shared" si="33"/>
        <v>1180</v>
      </c>
      <c r="B244" s="70">
        <f t="shared" si="27"/>
        <v>245.6094503375121</v>
      </c>
      <c r="C244" s="62">
        <f t="shared" si="26"/>
        <v>686.81945033751208</v>
      </c>
      <c r="D244" s="67"/>
      <c r="E244" s="59"/>
      <c r="F244" s="59">
        <f t="shared" si="28"/>
        <v>154.3041854625844</v>
      </c>
      <c r="G244" s="59">
        <f t="shared" si="29"/>
        <v>245.61418546258437</v>
      </c>
      <c r="H244" s="59">
        <f t="shared" si="30"/>
        <v>686.82418546258441</v>
      </c>
      <c r="I244" s="59">
        <f t="shared" si="31"/>
        <v>245.61418546258437</v>
      </c>
      <c r="J244" s="59">
        <f t="shared" si="32"/>
        <v>686.82418546258441</v>
      </c>
      <c r="K244" s="59"/>
      <c r="L244" s="59"/>
      <c r="M244" s="59"/>
      <c r="N244" s="59"/>
      <c r="O244" s="59"/>
      <c r="P244" s="59"/>
      <c r="Q244" s="59"/>
      <c r="R244" s="59"/>
      <c r="S244" s="59"/>
      <c r="T244" s="59"/>
      <c r="U244" s="59"/>
      <c r="V244" s="59"/>
      <c r="W244" s="59"/>
      <c r="X244" s="59"/>
      <c r="Y244" s="59"/>
      <c r="Z244" s="59"/>
      <c r="AA244" s="59"/>
      <c r="AB244" s="59"/>
      <c r="AC244" s="59"/>
      <c r="AD244" s="59"/>
      <c r="AE244" s="59"/>
      <c r="AF244" s="59"/>
      <c r="AG244" s="59"/>
      <c r="AH244" s="59"/>
      <c r="AI244" s="59"/>
    </row>
    <row r="245" spans="1:35">
      <c r="A245" s="59">
        <f t="shared" si="33"/>
        <v>1185</v>
      </c>
      <c r="B245" s="70">
        <f t="shared" si="27"/>
        <v>244.97100746939509</v>
      </c>
      <c r="C245" s="62">
        <f t="shared" si="26"/>
        <v>686.18100746939513</v>
      </c>
      <c r="D245" s="67"/>
      <c r="E245" s="59"/>
      <c r="F245" s="59">
        <f t="shared" si="28"/>
        <v>155.61578284339279</v>
      </c>
      <c r="G245" s="59">
        <f t="shared" si="29"/>
        <v>244.97578284339284</v>
      </c>
      <c r="H245" s="59">
        <f t="shared" si="30"/>
        <v>686.18578284339287</v>
      </c>
      <c r="I245" s="59">
        <f t="shared" si="31"/>
        <v>244.97578284339284</v>
      </c>
      <c r="J245" s="59">
        <f t="shared" si="32"/>
        <v>686.18578284339287</v>
      </c>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row>
    <row r="246" spans="1:35">
      <c r="A246" s="59">
        <f t="shared" si="33"/>
        <v>1190</v>
      </c>
      <c r="B246" s="70">
        <f t="shared" si="27"/>
        <v>244.33256460127814</v>
      </c>
      <c r="C246" s="62">
        <f t="shared" si="26"/>
        <v>685.54256460127817</v>
      </c>
      <c r="D246" s="67"/>
      <c r="E246" s="59"/>
      <c r="F246" s="59">
        <f t="shared" si="28"/>
        <v>156.92738022420116</v>
      </c>
      <c r="G246" s="59">
        <f t="shared" si="29"/>
        <v>244.33738022420107</v>
      </c>
      <c r="H246" s="59">
        <f t="shared" si="30"/>
        <v>685.54738022420111</v>
      </c>
      <c r="I246" s="59">
        <f t="shared" si="31"/>
        <v>244.33738022420107</v>
      </c>
      <c r="J246" s="59">
        <f t="shared" si="32"/>
        <v>685.54738022420111</v>
      </c>
      <c r="K246" s="59"/>
      <c r="L246" s="59"/>
      <c r="M246" s="59"/>
      <c r="N246" s="59"/>
      <c r="O246" s="59"/>
      <c r="P246" s="59"/>
      <c r="Q246" s="59"/>
      <c r="R246" s="59"/>
      <c r="S246" s="59"/>
      <c r="T246" s="59"/>
      <c r="U246" s="59"/>
      <c r="V246" s="59"/>
      <c r="W246" s="59"/>
      <c r="X246" s="59"/>
      <c r="Y246" s="59"/>
      <c r="Z246" s="59"/>
      <c r="AA246" s="59"/>
      <c r="AB246" s="59"/>
      <c r="AC246" s="59"/>
      <c r="AD246" s="59"/>
      <c r="AE246" s="59"/>
      <c r="AF246" s="59"/>
      <c r="AG246" s="59"/>
      <c r="AH246" s="59"/>
      <c r="AI246" s="59"/>
    </row>
    <row r="247" spans="1:35">
      <c r="A247" s="59">
        <f t="shared" si="33"/>
        <v>1195</v>
      </c>
      <c r="B247" s="70">
        <f t="shared" si="27"/>
        <v>243.69412173316118</v>
      </c>
      <c r="C247" s="62">
        <f t="shared" si="26"/>
        <v>684.90412173316122</v>
      </c>
      <c r="D247" s="67"/>
      <c r="E247" s="59"/>
      <c r="F247" s="59">
        <f t="shared" si="28"/>
        <v>158.23897760500958</v>
      </c>
      <c r="G247" s="59">
        <f t="shared" si="29"/>
        <v>243.69897760500953</v>
      </c>
      <c r="H247" s="59">
        <f t="shared" si="30"/>
        <v>684.90897760500957</v>
      </c>
      <c r="I247" s="59">
        <f t="shared" si="31"/>
        <v>243.69897760500953</v>
      </c>
      <c r="J247" s="59">
        <f t="shared" si="32"/>
        <v>684.90897760500957</v>
      </c>
      <c r="K247" s="59"/>
      <c r="L247" s="59"/>
      <c r="M247" s="59"/>
      <c r="N247" s="59"/>
      <c r="O247" s="59"/>
      <c r="P247" s="59"/>
      <c r="Q247" s="59"/>
      <c r="R247" s="59"/>
      <c r="S247" s="59"/>
      <c r="T247" s="59"/>
      <c r="U247" s="59"/>
      <c r="V247" s="59"/>
      <c r="W247" s="59"/>
      <c r="X247" s="59"/>
      <c r="Y247" s="59"/>
      <c r="Z247" s="59"/>
      <c r="AA247" s="59"/>
      <c r="AB247" s="59"/>
      <c r="AC247" s="59"/>
      <c r="AD247" s="59"/>
      <c r="AE247" s="59"/>
      <c r="AF247" s="59"/>
      <c r="AG247" s="59"/>
      <c r="AH247" s="59"/>
      <c r="AI247" s="59"/>
    </row>
    <row r="248" spans="1:35">
      <c r="A248" s="59">
        <f t="shared" si="33"/>
        <v>1200</v>
      </c>
      <c r="B248" s="70">
        <f t="shared" si="27"/>
        <v>243.05567886504426</v>
      </c>
      <c r="C248" s="62">
        <f t="shared" si="26"/>
        <v>684.26567886504426</v>
      </c>
      <c r="D248" s="67"/>
      <c r="E248" s="59"/>
      <c r="F248" s="59">
        <f t="shared" si="28"/>
        <v>159.55057498581797</v>
      </c>
      <c r="G248" s="59">
        <f t="shared" si="29"/>
        <v>243.06057498581799</v>
      </c>
      <c r="H248" s="59">
        <f t="shared" si="30"/>
        <v>684.27057498581803</v>
      </c>
      <c r="I248" s="59">
        <f t="shared" si="31"/>
        <v>243.06057498581799</v>
      </c>
      <c r="J248" s="59">
        <f t="shared" si="32"/>
        <v>684.27057498581803</v>
      </c>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59"/>
      <c r="AH248" s="59"/>
      <c r="AI248" s="59"/>
    </row>
    <row r="249" spans="1:35">
      <c r="A249" s="59">
        <f t="shared" si="33"/>
        <v>1205</v>
      </c>
      <c r="B249" s="70">
        <f t="shared" si="27"/>
        <v>242.05</v>
      </c>
      <c r="C249" s="62">
        <f t="shared" si="26"/>
        <v>683.26</v>
      </c>
      <c r="D249" s="67"/>
      <c r="E249" s="59"/>
      <c r="F249" s="59">
        <f t="shared" si="28"/>
        <v>160.49492509999999</v>
      </c>
      <c r="G249" s="59">
        <f t="shared" si="29"/>
        <v>242.05492509999999</v>
      </c>
      <c r="H249" s="59">
        <f t="shared" si="30"/>
        <v>683.26492510000003</v>
      </c>
      <c r="I249" s="59">
        <f t="shared" si="31"/>
        <v>242.05492509999999</v>
      </c>
      <c r="J249" s="59">
        <f t="shared" si="32"/>
        <v>683.26492510000003</v>
      </c>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row>
    <row r="250" spans="1:35">
      <c r="A250" s="59">
        <f t="shared" si="33"/>
        <v>1210</v>
      </c>
      <c r="B250" s="70">
        <f t="shared" si="27"/>
        <v>240.09999999999997</v>
      </c>
      <c r="C250" s="62">
        <f t="shared" si="26"/>
        <v>681.31</v>
      </c>
      <c r="D250" s="67"/>
      <c r="E250" s="59"/>
      <c r="F250" s="59">
        <f t="shared" si="28"/>
        <v>160.49492509999999</v>
      </c>
      <c r="G250" s="59">
        <f t="shared" si="29"/>
        <v>240.10492510000017</v>
      </c>
      <c r="H250" s="59">
        <f t="shared" si="30"/>
        <v>681.31492510000021</v>
      </c>
      <c r="I250" s="59">
        <f t="shared" si="31"/>
        <v>240.10492510000017</v>
      </c>
      <c r="J250" s="59">
        <f t="shared" si="32"/>
        <v>681.31492510000021</v>
      </c>
      <c r="K250" s="59"/>
      <c r="L250" s="59"/>
      <c r="M250" s="59"/>
      <c r="N250" s="59"/>
      <c r="O250" s="59"/>
      <c r="P250" s="59"/>
      <c r="Q250" s="59"/>
      <c r="R250" s="59"/>
      <c r="S250" s="59"/>
      <c r="T250" s="59"/>
      <c r="U250" s="59"/>
      <c r="V250" s="59"/>
      <c r="W250" s="59"/>
      <c r="X250" s="59"/>
      <c r="Y250" s="59"/>
      <c r="Z250" s="59"/>
      <c r="AA250" s="59"/>
      <c r="AB250" s="59"/>
      <c r="AC250" s="59"/>
      <c r="AD250" s="59"/>
      <c r="AE250" s="59"/>
      <c r="AF250" s="59"/>
      <c r="AG250" s="59"/>
      <c r="AH250" s="59"/>
      <c r="AI250" s="59"/>
    </row>
    <row r="251" spans="1:35">
      <c r="A251" s="59">
        <f t="shared" si="33"/>
        <v>1215</v>
      </c>
      <c r="B251" s="70">
        <f t="shared" si="27"/>
        <v>238.14999999999998</v>
      </c>
      <c r="C251" s="62">
        <f t="shared" si="26"/>
        <v>679.36</v>
      </c>
      <c r="D251" s="67"/>
      <c r="E251" s="59"/>
      <c r="F251" s="59">
        <f t="shared" si="28"/>
        <v>160.49492509999999</v>
      </c>
      <c r="G251" s="59">
        <f t="shared" si="29"/>
        <v>238.1549250999999</v>
      </c>
      <c r="H251" s="59">
        <f t="shared" si="30"/>
        <v>679.36492509999994</v>
      </c>
      <c r="I251" s="59">
        <f t="shared" si="31"/>
        <v>238.1549250999999</v>
      </c>
      <c r="J251" s="59">
        <f t="shared" si="32"/>
        <v>679.36492509999994</v>
      </c>
      <c r="K251" s="59"/>
      <c r="L251" s="59"/>
      <c r="M251" s="59"/>
      <c r="N251" s="59"/>
      <c r="O251" s="59"/>
      <c r="P251" s="59"/>
      <c r="Q251" s="59"/>
      <c r="R251" s="59"/>
      <c r="S251" s="59"/>
      <c r="T251" s="59"/>
      <c r="U251" s="59"/>
      <c r="V251" s="59"/>
      <c r="W251" s="59"/>
      <c r="X251" s="59"/>
      <c r="Y251" s="59"/>
      <c r="Z251" s="59"/>
      <c r="AA251" s="59"/>
      <c r="AB251" s="59"/>
      <c r="AC251" s="59"/>
      <c r="AD251" s="59"/>
      <c r="AE251" s="59"/>
      <c r="AF251" s="59"/>
      <c r="AG251" s="59"/>
      <c r="AH251" s="59"/>
      <c r="AI251" s="59"/>
    </row>
    <row r="252" spans="1:35">
      <c r="A252" s="59">
        <f t="shared" si="33"/>
        <v>1220</v>
      </c>
      <c r="B252" s="70">
        <f t="shared" si="27"/>
        <v>236.2</v>
      </c>
      <c r="C252" s="62">
        <f t="shared" si="26"/>
        <v>677.41000000000008</v>
      </c>
      <c r="D252" s="67"/>
      <c r="E252" s="59"/>
      <c r="F252" s="59">
        <f t="shared" si="28"/>
        <v>160.49492509999999</v>
      </c>
      <c r="G252" s="59">
        <f t="shared" si="29"/>
        <v>236.20492510000008</v>
      </c>
      <c r="H252" s="59">
        <f t="shared" si="30"/>
        <v>677.41492510000012</v>
      </c>
      <c r="I252" s="59">
        <f t="shared" si="31"/>
        <v>236.20492510000008</v>
      </c>
      <c r="J252" s="59">
        <f t="shared" si="32"/>
        <v>677.41492510000012</v>
      </c>
      <c r="K252" s="59"/>
      <c r="L252" s="59"/>
      <c r="M252" s="59"/>
      <c r="N252" s="59"/>
      <c r="O252" s="59"/>
      <c r="P252" s="59"/>
      <c r="Q252" s="59"/>
      <c r="R252" s="59"/>
      <c r="S252" s="59"/>
      <c r="T252" s="59"/>
      <c r="U252" s="59"/>
      <c r="V252" s="59"/>
      <c r="W252" s="59"/>
      <c r="X252" s="59"/>
      <c r="Y252" s="59"/>
      <c r="Z252" s="59"/>
      <c r="AA252" s="59"/>
      <c r="AB252" s="59"/>
      <c r="AC252" s="59"/>
      <c r="AD252" s="59"/>
      <c r="AE252" s="59"/>
      <c r="AF252" s="59"/>
      <c r="AG252" s="59"/>
      <c r="AH252" s="59"/>
      <c r="AI252" s="59"/>
    </row>
    <row r="253" spans="1:35">
      <c r="A253" s="59">
        <f t="shared" si="33"/>
        <v>1225</v>
      </c>
      <c r="B253" s="70">
        <f t="shared" si="27"/>
        <v>234.25</v>
      </c>
      <c r="C253" s="62">
        <f t="shared" si="26"/>
        <v>675.46</v>
      </c>
      <c r="D253" s="67"/>
      <c r="E253" s="59"/>
      <c r="F253" s="59">
        <f t="shared" si="28"/>
        <v>160.49492509999999</v>
      </c>
      <c r="G253" s="59">
        <f t="shared" si="29"/>
        <v>234.25492510000004</v>
      </c>
      <c r="H253" s="59">
        <f t="shared" si="30"/>
        <v>675.46492510000007</v>
      </c>
      <c r="I253" s="59">
        <f t="shared" si="31"/>
        <v>234.25492510000004</v>
      </c>
      <c r="J253" s="59">
        <f t="shared" si="32"/>
        <v>675.46492510000007</v>
      </c>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59"/>
      <c r="AH253" s="59"/>
      <c r="AI253" s="59"/>
    </row>
    <row r="254" spans="1:35">
      <c r="A254" s="59">
        <f t="shared" si="33"/>
        <v>1230</v>
      </c>
      <c r="B254" s="70">
        <f t="shared" si="27"/>
        <v>232.3</v>
      </c>
      <c r="C254" s="62">
        <f t="shared" si="26"/>
        <v>673.51</v>
      </c>
      <c r="D254" s="67"/>
      <c r="E254" s="59"/>
      <c r="F254" s="59">
        <f t="shared" si="28"/>
        <v>160.49492509999999</v>
      </c>
      <c r="G254" s="59">
        <f t="shared" si="29"/>
        <v>232.30492509999999</v>
      </c>
      <c r="H254" s="59">
        <f t="shared" si="30"/>
        <v>673.51492510000003</v>
      </c>
      <c r="I254" s="59">
        <f t="shared" si="31"/>
        <v>232.30492509999999</v>
      </c>
      <c r="J254" s="59">
        <f t="shared" si="32"/>
        <v>673.51492510000003</v>
      </c>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59"/>
      <c r="AH254" s="59"/>
      <c r="AI254" s="59"/>
    </row>
    <row r="255" spans="1:35">
      <c r="A255" s="59">
        <f t="shared" si="33"/>
        <v>1235</v>
      </c>
      <c r="B255" s="70">
        <f t="shared" si="27"/>
        <v>230.34999999999997</v>
      </c>
      <c r="C255" s="62">
        <f t="shared" si="26"/>
        <v>671.56</v>
      </c>
      <c r="D255" s="67"/>
      <c r="E255" s="59"/>
      <c r="F255" s="59">
        <f t="shared" si="28"/>
        <v>160.49492509999999</v>
      </c>
      <c r="G255" s="59">
        <f t="shared" si="29"/>
        <v>230.35492510000017</v>
      </c>
      <c r="H255" s="59">
        <f t="shared" si="30"/>
        <v>671.56492510000021</v>
      </c>
      <c r="I255" s="59">
        <f t="shared" si="31"/>
        <v>230.35492510000017</v>
      </c>
      <c r="J255" s="59">
        <f t="shared" si="32"/>
        <v>671.56492510000021</v>
      </c>
      <c r="K255" s="59"/>
      <c r="L255" s="59"/>
      <c r="M255" s="59"/>
      <c r="N255" s="59"/>
      <c r="O255" s="59"/>
      <c r="P255" s="59"/>
      <c r="Q255" s="59"/>
      <c r="R255" s="59"/>
      <c r="S255" s="59"/>
      <c r="T255" s="59"/>
      <c r="U255" s="59"/>
      <c r="V255" s="59"/>
      <c r="W255" s="59"/>
      <c r="X255" s="59"/>
      <c r="Y255" s="59"/>
      <c r="Z255" s="59"/>
      <c r="AA255" s="59"/>
      <c r="AB255" s="59"/>
      <c r="AC255" s="59"/>
      <c r="AD255" s="59"/>
      <c r="AE255" s="59"/>
      <c r="AF255" s="59"/>
      <c r="AG255" s="59"/>
      <c r="AH255" s="59"/>
      <c r="AI255" s="59"/>
    </row>
    <row r="256" spans="1:35">
      <c r="A256" s="59">
        <f t="shared" si="33"/>
        <v>1240</v>
      </c>
      <c r="B256" s="70">
        <f t="shared" si="27"/>
        <v>228.39999999999998</v>
      </c>
      <c r="C256" s="62">
        <f t="shared" ref="C256:C319" si="34">MAX(0,IF((A256+$C$4+$C$3)&lt;$C$1,0.61*A256,$C$1-0.39*A256-$C$3-$C$4)+MAX(0,IF(A256&lt;$E$3,0,IF(A256&lt;$E$4,160.49*(A256-$E$3)/($E$4-$E$3),IF(A256&lt;$E$2,160.49,160.49)))))</f>
        <v>669.61</v>
      </c>
      <c r="D256" s="67"/>
      <c r="E256" s="59"/>
      <c r="F256" s="59">
        <f t="shared" si="28"/>
        <v>160.49492509999999</v>
      </c>
      <c r="G256" s="59">
        <f t="shared" si="29"/>
        <v>228.4049250999999</v>
      </c>
      <c r="H256" s="59">
        <f t="shared" si="30"/>
        <v>669.61492509999994</v>
      </c>
      <c r="I256" s="59">
        <f t="shared" si="31"/>
        <v>228.4049250999999</v>
      </c>
      <c r="J256" s="59">
        <f t="shared" si="32"/>
        <v>669.61492509999994</v>
      </c>
      <c r="K256" s="59"/>
      <c r="L256" s="59"/>
      <c r="M256" s="59"/>
      <c r="N256" s="59"/>
      <c r="O256" s="59"/>
      <c r="P256" s="59"/>
      <c r="Q256" s="59"/>
      <c r="R256" s="59"/>
      <c r="S256" s="59"/>
      <c r="T256" s="59"/>
      <c r="U256" s="59"/>
      <c r="V256" s="59"/>
      <c r="W256" s="59"/>
      <c r="X256" s="59"/>
      <c r="Y256" s="59"/>
      <c r="Z256" s="59"/>
      <c r="AA256" s="59"/>
      <c r="AB256" s="59"/>
      <c r="AC256" s="59"/>
      <c r="AD256" s="59"/>
      <c r="AE256" s="59"/>
      <c r="AF256" s="59"/>
      <c r="AG256" s="59"/>
      <c r="AH256" s="59"/>
      <c r="AI256" s="59"/>
    </row>
    <row r="257" spans="1:35">
      <c r="A257" s="59">
        <f t="shared" si="33"/>
        <v>1245</v>
      </c>
      <c r="B257" s="70">
        <f t="shared" si="27"/>
        <v>226.45</v>
      </c>
      <c r="C257" s="62">
        <f t="shared" si="34"/>
        <v>667.66000000000008</v>
      </c>
      <c r="D257" s="67"/>
      <c r="E257" s="59"/>
      <c r="F257" s="59">
        <f t="shared" si="28"/>
        <v>160.49492509999999</v>
      </c>
      <c r="G257" s="59">
        <f t="shared" si="29"/>
        <v>226.45492510000008</v>
      </c>
      <c r="H257" s="59">
        <f t="shared" si="30"/>
        <v>667.66492510000012</v>
      </c>
      <c r="I257" s="59">
        <f t="shared" si="31"/>
        <v>226.45492510000008</v>
      </c>
      <c r="J257" s="59">
        <f t="shared" si="32"/>
        <v>667.66492510000012</v>
      </c>
      <c r="K257" s="59"/>
      <c r="L257" s="59"/>
      <c r="M257" s="59"/>
      <c r="N257" s="59"/>
      <c r="O257" s="59"/>
      <c r="P257" s="59"/>
      <c r="Q257" s="59"/>
      <c r="R257" s="59"/>
      <c r="S257" s="59"/>
      <c r="T257" s="59"/>
      <c r="U257" s="59"/>
      <c r="V257" s="59"/>
      <c r="W257" s="59"/>
      <c r="X257" s="59"/>
      <c r="Y257" s="59"/>
      <c r="Z257" s="59"/>
      <c r="AA257" s="59"/>
      <c r="AB257" s="59"/>
      <c r="AC257" s="59"/>
      <c r="AD257" s="59"/>
      <c r="AE257" s="59"/>
      <c r="AF257" s="59"/>
      <c r="AG257" s="59"/>
      <c r="AH257" s="59"/>
      <c r="AI257" s="59"/>
    </row>
    <row r="258" spans="1:35">
      <c r="A258" s="59">
        <f t="shared" si="33"/>
        <v>1250</v>
      </c>
      <c r="B258" s="70">
        <f t="shared" si="27"/>
        <v>224.5</v>
      </c>
      <c r="C258" s="62">
        <f t="shared" si="34"/>
        <v>665.71</v>
      </c>
      <c r="D258" s="67"/>
      <c r="E258" s="59"/>
      <c r="F258" s="59">
        <f t="shared" si="28"/>
        <v>160.49492509999999</v>
      </c>
      <c r="G258" s="59">
        <f t="shared" si="29"/>
        <v>224.50492510000004</v>
      </c>
      <c r="H258" s="59">
        <f t="shared" si="30"/>
        <v>665.71492510000007</v>
      </c>
      <c r="I258" s="59">
        <f t="shared" si="31"/>
        <v>224.50492510000004</v>
      </c>
      <c r="J258" s="59">
        <f t="shared" si="32"/>
        <v>665.71492510000007</v>
      </c>
      <c r="K258" s="59"/>
      <c r="L258" s="59"/>
      <c r="M258" s="59"/>
      <c r="N258" s="59"/>
      <c r="O258" s="59"/>
      <c r="P258" s="59"/>
      <c r="Q258" s="59"/>
      <c r="R258" s="59"/>
      <c r="S258" s="59"/>
      <c r="T258" s="59"/>
      <c r="U258" s="59"/>
      <c r="V258" s="59"/>
      <c r="W258" s="59"/>
      <c r="X258" s="59"/>
      <c r="Y258" s="59"/>
      <c r="Z258" s="59"/>
      <c r="AA258" s="59"/>
      <c r="AB258" s="59"/>
      <c r="AC258" s="59"/>
      <c r="AD258" s="59"/>
      <c r="AE258" s="59"/>
      <c r="AF258" s="59"/>
      <c r="AG258" s="59"/>
      <c r="AH258" s="59"/>
      <c r="AI258" s="59"/>
    </row>
    <row r="259" spans="1:35">
      <c r="A259" s="59">
        <f t="shared" si="33"/>
        <v>1255</v>
      </c>
      <c r="B259" s="70">
        <f t="shared" si="27"/>
        <v>222.55</v>
      </c>
      <c r="C259" s="62">
        <f t="shared" si="34"/>
        <v>663.76</v>
      </c>
      <c r="D259" s="67"/>
      <c r="E259" s="59"/>
      <c r="F259" s="59">
        <f t="shared" si="28"/>
        <v>160.49492509999999</v>
      </c>
      <c r="G259" s="59">
        <f t="shared" si="29"/>
        <v>222.55492509999999</v>
      </c>
      <c r="H259" s="59">
        <f t="shared" si="30"/>
        <v>663.76492510000003</v>
      </c>
      <c r="I259" s="59">
        <f t="shared" si="31"/>
        <v>222.55492509999999</v>
      </c>
      <c r="J259" s="59">
        <f t="shared" si="32"/>
        <v>663.76492510000003</v>
      </c>
      <c r="K259" s="59"/>
      <c r="L259" s="59"/>
      <c r="M259" s="59"/>
      <c r="N259" s="59"/>
      <c r="O259" s="59"/>
      <c r="P259" s="59"/>
      <c r="Q259" s="59"/>
      <c r="R259" s="59"/>
      <c r="S259" s="59"/>
      <c r="T259" s="59"/>
      <c r="U259" s="59"/>
      <c r="V259" s="59"/>
      <c r="W259" s="59"/>
      <c r="X259" s="59"/>
      <c r="Y259" s="59"/>
      <c r="Z259" s="59"/>
      <c r="AA259" s="59"/>
      <c r="AB259" s="59"/>
      <c r="AC259" s="59"/>
      <c r="AD259" s="59"/>
      <c r="AE259" s="59"/>
      <c r="AF259" s="59"/>
      <c r="AG259" s="59"/>
      <c r="AH259" s="59"/>
      <c r="AI259" s="59"/>
    </row>
    <row r="260" spans="1:35">
      <c r="A260" s="59">
        <f t="shared" si="33"/>
        <v>1260</v>
      </c>
      <c r="B260" s="70">
        <f t="shared" si="27"/>
        <v>220.59999999999997</v>
      </c>
      <c r="C260" s="62">
        <f t="shared" si="34"/>
        <v>661.81</v>
      </c>
      <c r="D260" s="67"/>
      <c r="E260" s="59"/>
      <c r="F260" s="59">
        <f t="shared" si="28"/>
        <v>160.49492509999999</v>
      </c>
      <c r="G260" s="59">
        <f t="shared" si="29"/>
        <v>220.60492510000017</v>
      </c>
      <c r="H260" s="59">
        <f t="shared" si="30"/>
        <v>661.81492510000021</v>
      </c>
      <c r="I260" s="59">
        <f t="shared" si="31"/>
        <v>220.60492510000017</v>
      </c>
      <c r="J260" s="59">
        <f t="shared" si="32"/>
        <v>661.81492510000021</v>
      </c>
      <c r="K260" s="59"/>
      <c r="L260" s="59"/>
      <c r="M260" s="59"/>
      <c r="N260" s="59"/>
      <c r="O260" s="59"/>
      <c r="P260" s="59"/>
      <c r="Q260" s="59"/>
      <c r="R260" s="59"/>
      <c r="S260" s="59"/>
      <c r="T260" s="59"/>
      <c r="U260" s="59"/>
      <c r="V260" s="59"/>
      <c r="W260" s="59"/>
      <c r="X260" s="59"/>
      <c r="Y260" s="59"/>
      <c r="Z260" s="59"/>
      <c r="AA260" s="59"/>
      <c r="AB260" s="59"/>
      <c r="AC260" s="59"/>
      <c r="AD260" s="59"/>
      <c r="AE260" s="59"/>
      <c r="AF260" s="59"/>
      <c r="AG260" s="59"/>
      <c r="AH260" s="59"/>
      <c r="AI260" s="59"/>
    </row>
    <row r="261" spans="1:35">
      <c r="A261" s="59">
        <f t="shared" si="33"/>
        <v>1265</v>
      </c>
      <c r="B261" s="70">
        <f t="shared" si="27"/>
        <v>218.64999999999998</v>
      </c>
      <c r="C261" s="62">
        <f t="shared" si="34"/>
        <v>659.86</v>
      </c>
      <c r="D261" s="67"/>
      <c r="E261" s="59"/>
      <c r="F261" s="59">
        <f t="shared" si="28"/>
        <v>160.49492509999999</v>
      </c>
      <c r="G261" s="59">
        <f t="shared" si="29"/>
        <v>218.6549250999999</v>
      </c>
      <c r="H261" s="59">
        <f t="shared" si="30"/>
        <v>659.86492509999994</v>
      </c>
      <c r="I261" s="59">
        <f t="shared" si="31"/>
        <v>218.6549250999999</v>
      </c>
      <c r="J261" s="59">
        <f t="shared" si="32"/>
        <v>659.86492509999994</v>
      </c>
      <c r="K261" s="59"/>
      <c r="L261" s="59"/>
      <c r="M261" s="59"/>
      <c r="N261" s="59"/>
      <c r="O261" s="59"/>
      <c r="P261" s="59"/>
      <c r="Q261" s="59"/>
      <c r="R261" s="59"/>
      <c r="S261" s="59"/>
      <c r="T261" s="59"/>
      <c r="U261" s="59"/>
      <c r="V261" s="59"/>
      <c r="W261" s="59"/>
      <c r="X261" s="59"/>
      <c r="Y261" s="59"/>
      <c r="Z261" s="59"/>
      <c r="AA261" s="59"/>
      <c r="AB261" s="59"/>
      <c r="AC261" s="59"/>
      <c r="AD261" s="59"/>
      <c r="AE261" s="59"/>
      <c r="AF261" s="59"/>
      <c r="AG261" s="59"/>
      <c r="AH261" s="59"/>
      <c r="AI261" s="59"/>
    </row>
    <row r="262" spans="1:35">
      <c r="A262" s="59">
        <f t="shared" si="33"/>
        <v>1270</v>
      </c>
      <c r="B262" s="70">
        <f t="shared" si="27"/>
        <v>216.7</v>
      </c>
      <c r="C262" s="62">
        <f t="shared" si="34"/>
        <v>657.91000000000008</v>
      </c>
      <c r="D262" s="67"/>
      <c r="E262" s="59"/>
      <c r="F262" s="59">
        <f t="shared" si="28"/>
        <v>160.49492509999999</v>
      </c>
      <c r="G262" s="59">
        <f t="shared" si="29"/>
        <v>216.70492510000008</v>
      </c>
      <c r="H262" s="59">
        <f t="shared" si="30"/>
        <v>657.91492510000012</v>
      </c>
      <c r="I262" s="59">
        <f t="shared" si="31"/>
        <v>216.70492510000008</v>
      </c>
      <c r="J262" s="59">
        <f t="shared" si="32"/>
        <v>657.91492510000012</v>
      </c>
      <c r="K262" s="59"/>
      <c r="L262" s="59"/>
      <c r="M262" s="59"/>
      <c r="N262" s="59"/>
      <c r="O262" s="59"/>
      <c r="P262" s="59"/>
      <c r="Q262" s="59"/>
      <c r="R262" s="59"/>
      <c r="S262" s="59"/>
      <c r="T262" s="59"/>
      <c r="U262" s="59"/>
      <c r="V262" s="59"/>
      <c r="W262" s="59"/>
      <c r="X262" s="59"/>
      <c r="Y262" s="59"/>
      <c r="Z262" s="59"/>
      <c r="AA262" s="59"/>
      <c r="AB262" s="59"/>
      <c r="AC262" s="59"/>
      <c r="AD262" s="59"/>
      <c r="AE262" s="59"/>
      <c r="AF262" s="59"/>
      <c r="AG262" s="59"/>
      <c r="AH262" s="59"/>
      <c r="AI262" s="59"/>
    </row>
    <row r="263" spans="1:35">
      <c r="A263" s="59">
        <f t="shared" si="33"/>
        <v>1275</v>
      </c>
      <c r="B263" s="70">
        <f t="shared" si="27"/>
        <v>214.75</v>
      </c>
      <c r="C263" s="62">
        <f t="shared" si="34"/>
        <v>655.96</v>
      </c>
      <c r="D263" s="67"/>
      <c r="E263" s="59"/>
      <c r="F263" s="59">
        <f t="shared" si="28"/>
        <v>160.49492509999999</v>
      </c>
      <c r="G263" s="59">
        <f t="shared" si="29"/>
        <v>214.75492510000004</v>
      </c>
      <c r="H263" s="59">
        <f t="shared" si="30"/>
        <v>655.96492510000007</v>
      </c>
      <c r="I263" s="59">
        <f t="shared" si="31"/>
        <v>214.75492510000004</v>
      </c>
      <c r="J263" s="59">
        <f t="shared" si="32"/>
        <v>655.96492510000007</v>
      </c>
      <c r="K263" s="59"/>
      <c r="L263" s="59"/>
      <c r="M263" s="59"/>
      <c r="N263" s="59"/>
      <c r="O263" s="59"/>
      <c r="P263" s="59"/>
      <c r="Q263" s="59"/>
      <c r="R263" s="59"/>
      <c r="S263" s="59"/>
      <c r="T263" s="59"/>
      <c r="U263" s="59"/>
      <c r="V263" s="59"/>
      <c r="W263" s="59"/>
      <c r="X263" s="59"/>
      <c r="Y263" s="59"/>
      <c r="Z263" s="59"/>
      <c r="AA263" s="59"/>
      <c r="AB263" s="59"/>
      <c r="AC263" s="59"/>
      <c r="AD263" s="59"/>
      <c r="AE263" s="59"/>
      <c r="AF263" s="59"/>
      <c r="AG263" s="59"/>
      <c r="AH263" s="59"/>
      <c r="AI263" s="59"/>
    </row>
    <row r="264" spans="1:35">
      <c r="A264" s="59">
        <f t="shared" si="33"/>
        <v>1280</v>
      </c>
      <c r="B264" s="70">
        <f t="shared" si="27"/>
        <v>212.79999999999995</v>
      </c>
      <c r="C264" s="62">
        <f t="shared" si="34"/>
        <v>654.01</v>
      </c>
      <c r="D264" s="67"/>
      <c r="E264" s="59"/>
      <c r="F264" s="59">
        <f t="shared" si="28"/>
        <v>160.49492509999999</v>
      </c>
      <c r="G264" s="59">
        <f t="shared" si="29"/>
        <v>212.80492509999999</v>
      </c>
      <c r="H264" s="59">
        <f t="shared" si="30"/>
        <v>654.01492510000003</v>
      </c>
      <c r="I264" s="59">
        <f t="shared" si="31"/>
        <v>212.80492509999999</v>
      </c>
      <c r="J264" s="59">
        <f t="shared" si="32"/>
        <v>654.01492510000003</v>
      </c>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59"/>
      <c r="AH264" s="59"/>
      <c r="AI264" s="59"/>
    </row>
    <row r="265" spans="1:35">
      <c r="A265" s="59">
        <f t="shared" si="33"/>
        <v>1285</v>
      </c>
      <c r="B265" s="70">
        <f t="shared" ref="B265:B328" si="35">MAX(0,IF((A265+$B$4+$B$3)&lt;$B$1,0.61*A265,$B$1-0.39*A265-$B$3-$B$4)+MAX(0,IF(A265&lt;$E$3,0,IF(A265&lt;$E$4,160.49*(A265-$E$3)/($E$4-$E$3),IF(A265&lt;$E$2,160.49,160.49)))))</f>
        <v>210.84999999999997</v>
      </c>
      <c r="C265" s="62">
        <f t="shared" si="34"/>
        <v>652.05999999999995</v>
      </c>
      <c r="D265" s="67"/>
      <c r="E265" s="59"/>
      <c r="F265" s="59">
        <f t="shared" ref="F265:F328" si="36">(A265&gt;$E$3)*(A265&lt;$E$4)*(A265-$E$3)/($E$4-$E$3)*$J$1+(A265&gt;=$E$4)*$J$1</f>
        <v>160.49492509999999</v>
      </c>
      <c r="G265" s="59">
        <f t="shared" ref="G265:G328" si="37">MAX(0,$B$1+0.61*A265+F265-MAX($B$1,A265))</f>
        <v>210.85492510000017</v>
      </c>
      <c r="H265" s="59">
        <f t="shared" ref="H265:H328" si="38">MAX(0,$C$1+0.61*A265+F265-MAX($C$1,A265))</f>
        <v>652.06492510000021</v>
      </c>
      <c r="I265" s="59">
        <f t="shared" ref="I265:I322" si="39">G265*(G265&gt;$J$5)</f>
        <v>210.85492510000017</v>
      </c>
      <c r="J265" s="59">
        <f t="shared" ref="J265:J322" si="40">H265*(H265&gt;$J$5)</f>
        <v>652.06492510000021</v>
      </c>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row>
    <row r="266" spans="1:35">
      <c r="A266" s="59">
        <f t="shared" si="33"/>
        <v>1290</v>
      </c>
      <c r="B266" s="70">
        <f t="shared" si="35"/>
        <v>208.89999999999998</v>
      </c>
      <c r="C266" s="62">
        <f t="shared" si="34"/>
        <v>650.11</v>
      </c>
      <c r="D266" s="67"/>
      <c r="E266" s="59"/>
      <c r="F266" s="59">
        <f t="shared" si="36"/>
        <v>160.49492509999999</v>
      </c>
      <c r="G266" s="59">
        <f t="shared" si="37"/>
        <v>208.9049250999999</v>
      </c>
      <c r="H266" s="59">
        <f t="shared" si="38"/>
        <v>650.11492509999994</v>
      </c>
      <c r="I266" s="59">
        <f t="shared" si="39"/>
        <v>208.9049250999999</v>
      </c>
      <c r="J266" s="59">
        <f t="shared" si="40"/>
        <v>650.11492509999994</v>
      </c>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row>
    <row r="267" spans="1:35">
      <c r="A267" s="59">
        <f t="shared" si="33"/>
        <v>1295</v>
      </c>
      <c r="B267" s="70">
        <f t="shared" si="35"/>
        <v>206.95</v>
      </c>
      <c r="C267" s="62">
        <f t="shared" si="34"/>
        <v>648.16000000000008</v>
      </c>
      <c r="D267" s="67"/>
      <c r="E267" s="59"/>
      <c r="F267" s="59">
        <f t="shared" si="36"/>
        <v>160.49492509999999</v>
      </c>
      <c r="G267" s="59">
        <f t="shared" si="37"/>
        <v>206.95492510000008</v>
      </c>
      <c r="H267" s="59">
        <f t="shared" si="38"/>
        <v>648.16492510000012</v>
      </c>
      <c r="I267" s="59">
        <f t="shared" si="39"/>
        <v>206.95492510000008</v>
      </c>
      <c r="J267" s="59">
        <f t="shared" si="40"/>
        <v>648.16492510000012</v>
      </c>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row>
    <row r="268" spans="1:35">
      <c r="A268" s="59">
        <f t="shared" si="33"/>
        <v>1300</v>
      </c>
      <c r="B268" s="70">
        <f t="shared" si="35"/>
        <v>205</v>
      </c>
      <c r="C268" s="62">
        <f t="shared" si="34"/>
        <v>646.21</v>
      </c>
      <c r="D268" s="67"/>
      <c r="E268" s="59"/>
      <c r="F268" s="59">
        <f t="shared" si="36"/>
        <v>160.49492509999999</v>
      </c>
      <c r="G268" s="59">
        <f t="shared" si="37"/>
        <v>205.00492510000004</v>
      </c>
      <c r="H268" s="59">
        <f t="shared" si="38"/>
        <v>646.21492510000007</v>
      </c>
      <c r="I268" s="59">
        <f t="shared" si="39"/>
        <v>205.00492510000004</v>
      </c>
      <c r="J268" s="59">
        <f t="shared" si="40"/>
        <v>646.21492510000007</v>
      </c>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row>
    <row r="269" spans="1:35">
      <c r="A269" s="59">
        <f t="shared" si="33"/>
        <v>1305</v>
      </c>
      <c r="B269" s="70">
        <f t="shared" si="35"/>
        <v>203.04999999999995</v>
      </c>
      <c r="C269" s="62">
        <f t="shared" si="34"/>
        <v>644.26</v>
      </c>
      <c r="D269" s="67"/>
      <c r="E269" s="59"/>
      <c r="F269" s="59">
        <f t="shared" si="36"/>
        <v>160.49492509999999</v>
      </c>
      <c r="G269" s="59">
        <f t="shared" si="37"/>
        <v>203.05492509999999</v>
      </c>
      <c r="H269" s="59">
        <f t="shared" si="38"/>
        <v>644.26492510000003</v>
      </c>
      <c r="I269" s="59">
        <f t="shared" si="39"/>
        <v>203.05492509999999</v>
      </c>
      <c r="J269" s="59">
        <f t="shared" si="40"/>
        <v>644.26492510000003</v>
      </c>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row>
    <row r="270" spans="1:35">
      <c r="A270" s="59">
        <f t="shared" si="33"/>
        <v>1310</v>
      </c>
      <c r="B270" s="70">
        <f t="shared" si="35"/>
        <v>201.09999999999997</v>
      </c>
      <c r="C270" s="62">
        <f t="shared" si="34"/>
        <v>642.30999999999995</v>
      </c>
      <c r="D270" s="67"/>
      <c r="E270" s="59"/>
      <c r="F270" s="59">
        <f t="shared" si="36"/>
        <v>160.49492509999999</v>
      </c>
      <c r="G270" s="59">
        <f t="shared" si="37"/>
        <v>201.10492510000017</v>
      </c>
      <c r="H270" s="59">
        <f t="shared" si="38"/>
        <v>642.31492510000021</v>
      </c>
      <c r="I270" s="59">
        <f t="shared" si="39"/>
        <v>201.10492510000017</v>
      </c>
      <c r="J270" s="59">
        <f t="shared" si="40"/>
        <v>642.31492510000021</v>
      </c>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row>
    <row r="271" spans="1:35">
      <c r="A271" s="59">
        <f t="shared" si="33"/>
        <v>1315</v>
      </c>
      <c r="B271" s="70">
        <f t="shared" si="35"/>
        <v>199.14999999999998</v>
      </c>
      <c r="C271" s="62">
        <f t="shared" si="34"/>
        <v>640.36</v>
      </c>
      <c r="D271" s="67"/>
      <c r="E271" s="59"/>
      <c r="F271" s="59">
        <f t="shared" si="36"/>
        <v>160.49492509999999</v>
      </c>
      <c r="G271" s="59">
        <f t="shared" si="37"/>
        <v>199.1549250999999</v>
      </c>
      <c r="H271" s="59">
        <f t="shared" si="38"/>
        <v>640.36492509999994</v>
      </c>
      <c r="I271" s="59">
        <f t="shared" si="39"/>
        <v>199.1549250999999</v>
      </c>
      <c r="J271" s="59">
        <f t="shared" si="40"/>
        <v>640.36492509999994</v>
      </c>
      <c r="K271" s="59"/>
      <c r="L271" s="59"/>
      <c r="M271" s="59"/>
      <c r="N271" s="59"/>
      <c r="O271" s="59"/>
      <c r="P271" s="59"/>
      <c r="Q271" s="59"/>
      <c r="R271" s="59"/>
      <c r="S271" s="59"/>
      <c r="T271" s="59"/>
      <c r="U271" s="59"/>
      <c r="V271" s="59"/>
      <c r="W271" s="59"/>
      <c r="X271" s="59"/>
      <c r="Y271" s="59"/>
      <c r="Z271" s="59"/>
      <c r="AA271" s="59"/>
      <c r="AB271" s="59"/>
      <c r="AC271" s="59"/>
      <c r="AD271" s="59"/>
      <c r="AE271" s="59"/>
      <c r="AF271" s="59"/>
      <c r="AG271" s="59"/>
      <c r="AH271" s="59"/>
      <c r="AI271" s="59"/>
    </row>
    <row r="272" spans="1:35">
      <c r="A272" s="59">
        <f t="shared" si="33"/>
        <v>1320</v>
      </c>
      <c r="B272" s="70">
        <f t="shared" si="35"/>
        <v>197.19999999999993</v>
      </c>
      <c r="C272" s="62">
        <f t="shared" si="34"/>
        <v>638.41</v>
      </c>
      <c r="D272" s="67"/>
      <c r="E272" s="59"/>
      <c r="F272" s="59">
        <f t="shared" si="36"/>
        <v>160.49492509999999</v>
      </c>
      <c r="G272" s="59">
        <f t="shared" si="37"/>
        <v>197.20492510000008</v>
      </c>
      <c r="H272" s="59">
        <f t="shared" si="38"/>
        <v>638.41492510000012</v>
      </c>
      <c r="I272" s="59">
        <f t="shared" si="39"/>
        <v>197.20492510000008</v>
      </c>
      <c r="J272" s="59">
        <f t="shared" si="40"/>
        <v>638.41492510000012</v>
      </c>
      <c r="K272" s="59"/>
      <c r="L272" s="59"/>
      <c r="M272" s="59"/>
      <c r="N272" s="59"/>
      <c r="O272" s="59"/>
      <c r="P272" s="59"/>
      <c r="Q272" s="59"/>
      <c r="R272" s="59"/>
      <c r="S272" s="59"/>
      <c r="T272" s="59"/>
      <c r="U272" s="59"/>
      <c r="V272" s="59"/>
      <c r="W272" s="59"/>
      <c r="X272" s="59"/>
      <c r="Y272" s="59"/>
      <c r="Z272" s="59"/>
      <c r="AA272" s="59"/>
      <c r="AB272" s="59"/>
      <c r="AC272" s="59"/>
      <c r="AD272" s="59"/>
      <c r="AE272" s="59"/>
      <c r="AF272" s="59"/>
      <c r="AG272" s="59"/>
      <c r="AH272" s="59"/>
      <c r="AI272" s="59"/>
    </row>
    <row r="273" spans="1:35">
      <c r="A273" s="59">
        <f t="shared" si="33"/>
        <v>1325</v>
      </c>
      <c r="B273" s="70">
        <f t="shared" si="35"/>
        <v>195.25</v>
      </c>
      <c r="C273" s="62">
        <f t="shared" si="34"/>
        <v>636.46</v>
      </c>
      <c r="D273" s="67"/>
      <c r="E273" s="59"/>
      <c r="F273" s="59">
        <f t="shared" si="36"/>
        <v>160.49492509999999</v>
      </c>
      <c r="G273" s="59">
        <f t="shared" si="37"/>
        <v>195.25492510000004</v>
      </c>
      <c r="H273" s="59">
        <f t="shared" si="38"/>
        <v>636.46492510000007</v>
      </c>
      <c r="I273" s="59">
        <f t="shared" si="39"/>
        <v>195.25492510000004</v>
      </c>
      <c r="J273" s="59">
        <f t="shared" si="40"/>
        <v>636.46492510000007</v>
      </c>
      <c r="K273" s="59"/>
      <c r="L273" s="59"/>
      <c r="M273" s="59"/>
      <c r="N273" s="59"/>
      <c r="O273" s="59"/>
      <c r="P273" s="59"/>
      <c r="Q273" s="59"/>
      <c r="R273" s="59"/>
      <c r="S273" s="59"/>
      <c r="T273" s="59"/>
      <c r="U273" s="59"/>
      <c r="V273" s="59"/>
      <c r="W273" s="59"/>
      <c r="X273" s="59"/>
      <c r="Y273" s="59"/>
      <c r="Z273" s="59"/>
      <c r="AA273" s="59"/>
      <c r="AB273" s="59"/>
      <c r="AC273" s="59"/>
      <c r="AD273" s="59"/>
      <c r="AE273" s="59"/>
      <c r="AF273" s="59"/>
      <c r="AG273" s="59"/>
      <c r="AH273" s="59"/>
      <c r="AI273" s="59"/>
    </row>
    <row r="274" spans="1:35">
      <c r="A274" s="59">
        <f t="shared" si="33"/>
        <v>1330</v>
      </c>
      <c r="B274" s="70">
        <f t="shared" si="35"/>
        <v>193.29999999999995</v>
      </c>
      <c r="C274" s="62">
        <f t="shared" si="34"/>
        <v>634.51</v>
      </c>
      <c r="D274" s="67"/>
      <c r="E274" s="59"/>
      <c r="F274" s="59">
        <f t="shared" si="36"/>
        <v>160.49492509999999</v>
      </c>
      <c r="G274" s="59">
        <f t="shared" si="37"/>
        <v>193.30492509999999</v>
      </c>
      <c r="H274" s="59">
        <f t="shared" si="38"/>
        <v>634.51492510000003</v>
      </c>
      <c r="I274" s="59">
        <f t="shared" si="39"/>
        <v>193.30492509999999</v>
      </c>
      <c r="J274" s="59">
        <f t="shared" si="40"/>
        <v>634.51492510000003</v>
      </c>
      <c r="K274" s="59"/>
      <c r="L274" s="59"/>
      <c r="M274" s="59"/>
      <c r="N274" s="59"/>
      <c r="O274" s="59"/>
      <c r="P274" s="59"/>
      <c r="Q274" s="59"/>
      <c r="R274" s="59"/>
      <c r="S274" s="59"/>
      <c r="T274" s="59"/>
      <c r="U274" s="59"/>
      <c r="V274" s="59"/>
      <c r="W274" s="59"/>
      <c r="X274" s="59"/>
      <c r="Y274" s="59"/>
      <c r="Z274" s="59"/>
      <c r="AA274" s="59"/>
      <c r="AB274" s="59"/>
      <c r="AC274" s="59"/>
      <c r="AD274" s="59"/>
      <c r="AE274" s="59"/>
      <c r="AF274" s="59"/>
      <c r="AG274" s="59"/>
      <c r="AH274" s="59"/>
      <c r="AI274" s="59"/>
    </row>
    <row r="275" spans="1:35">
      <c r="A275" s="59">
        <f t="shared" si="33"/>
        <v>1335</v>
      </c>
      <c r="B275" s="70">
        <f t="shared" si="35"/>
        <v>191.35000000000002</v>
      </c>
      <c r="C275" s="62">
        <f t="shared" si="34"/>
        <v>632.56000000000006</v>
      </c>
      <c r="D275" s="67"/>
      <c r="E275" s="59"/>
      <c r="F275" s="59">
        <f t="shared" si="36"/>
        <v>160.49492509999999</v>
      </c>
      <c r="G275" s="59">
        <f t="shared" si="37"/>
        <v>191.35492510000017</v>
      </c>
      <c r="H275" s="59">
        <f t="shared" si="38"/>
        <v>632.56492510000021</v>
      </c>
      <c r="I275" s="59">
        <f t="shared" si="39"/>
        <v>191.35492510000017</v>
      </c>
      <c r="J275" s="59">
        <f t="shared" si="40"/>
        <v>632.56492510000021</v>
      </c>
      <c r="K275" s="59"/>
      <c r="L275" s="59"/>
      <c r="M275" s="59"/>
      <c r="N275" s="59"/>
      <c r="O275" s="59"/>
      <c r="P275" s="59"/>
      <c r="Q275" s="59"/>
      <c r="R275" s="59"/>
      <c r="S275" s="59"/>
      <c r="T275" s="59"/>
      <c r="U275" s="59"/>
      <c r="V275" s="59"/>
      <c r="W275" s="59"/>
      <c r="X275" s="59"/>
      <c r="Y275" s="59"/>
      <c r="Z275" s="59"/>
      <c r="AA275" s="59"/>
      <c r="AB275" s="59"/>
      <c r="AC275" s="59"/>
      <c r="AD275" s="59"/>
      <c r="AE275" s="59"/>
      <c r="AF275" s="59"/>
      <c r="AG275" s="59"/>
      <c r="AH275" s="59"/>
      <c r="AI275" s="59"/>
    </row>
    <row r="276" spans="1:35">
      <c r="A276" s="59">
        <f t="shared" si="33"/>
        <v>1340</v>
      </c>
      <c r="B276" s="70">
        <f t="shared" si="35"/>
        <v>189.39999999999998</v>
      </c>
      <c r="C276" s="62">
        <f t="shared" si="34"/>
        <v>630.61</v>
      </c>
      <c r="D276" s="67"/>
      <c r="E276" s="59"/>
      <c r="F276" s="59">
        <f t="shared" si="36"/>
        <v>160.49492509999999</v>
      </c>
      <c r="G276" s="59">
        <f t="shared" si="37"/>
        <v>189.4049250999999</v>
      </c>
      <c r="H276" s="59">
        <f t="shared" si="38"/>
        <v>630.61492509999994</v>
      </c>
      <c r="I276" s="59">
        <f t="shared" si="39"/>
        <v>189.4049250999999</v>
      </c>
      <c r="J276" s="59">
        <f t="shared" si="40"/>
        <v>630.61492509999994</v>
      </c>
      <c r="K276" s="59"/>
      <c r="L276" s="59"/>
      <c r="M276" s="59"/>
      <c r="N276" s="59"/>
      <c r="O276" s="59"/>
      <c r="P276" s="59"/>
      <c r="Q276" s="59"/>
      <c r="R276" s="59"/>
      <c r="S276" s="59"/>
      <c r="T276" s="59"/>
      <c r="U276" s="59"/>
      <c r="V276" s="59"/>
      <c r="W276" s="59"/>
      <c r="X276" s="59"/>
      <c r="Y276" s="59"/>
      <c r="Z276" s="59"/>
      <c r="AA276" s="59"/>
      <c r="AB276" s="59"/>
      <c r="AC276" s="59"/>
      <c r="AD276" s="59"/>
      <c r="AE276" s="59"/>
      <c r="AF276" s="59"/>
      <c r="AG276" s="59"/>
      <c r="AH276" s="59"/>
      <c r="AI276" s="59"/>
    </row>
    <row r="277" spans="1:35">
      <c r="A277" s="59">
        <f t="shared" si="33"/>
        <v>1345</v>
      </c>
      <c r="B277" s="70">
        <f t="shared" si="35"/>
        <v>187.44999999999993</v>
      </c>
      <c r="C277" s="62">
        <f t="shared" si="34"/>
        <v>628.66</v>
      </c>
      <c r="D277" s="67"/>
      <c r="E277" s="59"/>
      <c r="F277" s="59">
        <f t="shared" si="36"/>
        <v>160.49492509999999</v>
      </c>
      <c r="G277" s="59">
        <f t="shared" si="37"/>
        <v>187.45492510000008</v>
      </c>
      <c r="H277" s="59">
        <f t="shared" si="38"/>
        <v>628.66492510000012</v>
      </c>
      <c r="I277" s="59">
        <f t="shared" si="39"/>
        <v>187.45492510000008</v>
      </c>
      <c r="J277" s="59">
        <f t="shared" si="40"/>
        <v>628.66492510000012</v>
      </c>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row>
    <row r="278" spans="1:35">
      <c r="A278" s="59">
        <f t="shared" si="33"/>
        <v>1350</v>
      </c>
      <c r="B278" s="70">
        <f t="shared" si="35"/>
        <v>185.5</v>
      </c>
      <c r="C278" s="62">
        <f t="shared" si="34"/>
        <v>626.71</v>
      </c>
      <c r="D278" s="67"/>
      <c r="E278" s="59"/>
      <c r="F278" s="59">
        <f t="shared" si="36"/>
        <v>160.49492509999999</v>
      </c>
      <c r="G278" s="59">
        <f t="shared" si="37"/>
        <v>185.50492510000004</v>
      </c>
      <c r="H278" s="59">
        <f t="shared" si="38"/>
        <v>626.71492510000007</v>
      </c>
      <c r="I278" s="59">
        <f t="shared" si="39"/>
        <v>185.50492510000004</v>
      </c>
      <c r="J278" s="59">
        <f t="shared" si="40"/>
        <v>626.71492510000007</v>
      </c>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row>
    <row r="279" spans="1:35">
      <c r="A279" s="59">
        <f t="shared" si="33"/>
        <v>1355</v>
      </c>
      <c r="B279" s="70">
        <f t="shared" si="35"/>
        <v>183.54999999999995</v>
      </c>
      <c r="C279" s="62">
        <f t="shared" si="34"/>
        <v>624.76</v>
      </c>
      <c r="D279" s="67"/>
      <c r="E279" s="59"/>
      <c r="F279" s="59">
        <f t="shared" si="36"/>
        <v>160.49492509999999</v>
      </c>
      <c r="G279" s="59">
        <f t="shared" si="37"/>
        <v>183.55492509999999</v>
      </c>
      <c r="H279" s="59">
        <f t="shared" si="38"/>
        <v>624.76492510000003</v>
      </c>
      <c r="I279" s="59">
        <f t="shared" si="39"/>
        <v>183.55492509999999</v>
      </c>
      <c r="J279" s="59">
        <f t="shared" si="40"/>
        <v>624.76492510000003</v>
      </c>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row>
    <row r="280" spans="1:35">
      <c r="A280" s="59">
        <f t="shared" si="33"/>
        <v>1360</v>
      </c>
      <c r="B280" s="70">
        <f t="shared" si="35"/>
        <v>181.60000000000002</v>
      </c>
      <c r="C280" s="62">
        <f t="shared" si="34"/>
        <v>622.81000000000006</v>
      </c>
      <c r="D280" s="67"/>
      <c r="E280" s="59"/>
      <c r="F280" s="59">
        <f t="shared" si="36"/>
        <v>160.49492509999999</v>
      </c>
      <c r="G280" s="59">
        <f t="shared" si="37"/>
        <v>181.60492510000017</v>
      </c>
      <c r="H280" s="59">
        <f t="shared" si="38"/>
        <v>622.81492510000021</v>
      </c>
      <c r="I280" s="59">
        <f t="shared" si="39"/>
        <v>181.60492510000017</v>
      </c>
      <c r="J280" s="59">
        <f t="shared" si="40"/>
        <v>622.81492510000021</v>
      </c>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row>
    <row r="281" spans="1:35">
      <c r="A281" s="59">
        <f t="shared" si="33"/>
        <v>1365</v>
      </c>
      <c r="B281" s="70">
        <f t="shared" si="35"/>
        <v>179.64999999999998</v>
      </c>
      <c r="C281" s="62">
        <f t="shared" si="34"/>
        <v>620.86</v>
      </c>
      <c r="D281" s="67"/>
      <c r="E281" s="59"/>
      <c r="F281" s="59">
        <f t="shared" si="36"/>
        <v>160.49492509999999</v>
      </c>
      <c r="G281" s="59">
        <f t="shared" si="37"/>
        <v>179.6549250999999</v>
      </c>
      <c r="H281" s="59">
        <f t="shared" si="38"/>
        <v>620.86492509999994</v>
      </c>
      <c r="I281" s="59">
        <f t="shared" si="39"/>
        <v>179.6549250999999</v>
      </c>
      <c r="J281" s="59">
        <f t="shared" si="40"/>
        <v>620.86492509999994</v>
      </c>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row>
    <row r="282" spans="1:35">
      <c r="A282" s="59">
        <f t="shared" ref="A282:A345" si="41">A281+5</f>
        <v>1370</v>
      </c>
      <c r="B282" s="70">
        <f t="shared" si="35"/>
        <v>177.69999999999993</v>
      </c>
      <c r="C282" s="62">
        <f t="shared" si="34"/>
        <v>618.91</v>
      </c>
      <c r="D282" s="67"/>
      <c r="E282" s="59"/>
      <c r="F282" s="59">
        <f t="shared" si="36"/>
        <v>160.49492509999999</v>
      </c>
      <c r="G282" s="59">
        <f t="shared" si="37"/>
        <v>177.70492510000008</v>
      </c>
      <c r="H282" s="59">
        <f t="shared" si="38"/>
        <v>618.91492510000012</v>
      </c>
      <c r="I282" s="59">
        <f t="shared" si="39"/>
        <v>177.70492510000008</v>
      </c>
      <c r="J282" s="59">
        <f t="shared" si="40"/>
        <v>618.91492510000012</v>
      </c>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row>
    <row r="283" spans="1:35">
      <c r="A283" s="59">
        <f t="shared" si="41"/>
        <v>1375</v>
      </c>
      <c r="B283" s="70">
        <f t="shared" si="35"/>
        <v>175.75</v>
      </c>
      <c r="C283" s="62">
        <f t="shared" si="34"/>
        <v>616.96</v>
      </c>
      <c r="D283" s="67"/>
      <c r="E283" s="59"/>
      <c r="F283" s="59">
        <f t="shared" si="36"/>
        <v>160.49492509999999</v>
      </c>
      <c r="G283" s="59">
        <f t="shared" si="37"/>
        <v>175.75492510000004</v>
      </c>
      <c r="H283" s="59">
        <f t="shared" si="38"/>
        <v>616.96492510000007</v>
      </c>
      <c r="I283" s="59">
        <f t="shared" si="39"/>
        <v>175.75492510000004</v>
      </c>
      <c r="J283" s="59">
        <f t="shared" si="40"/>
        <v>616.96492510000007</v>
      </c>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row>
    <row r="284" spans="1:35">
      <c r="A284" s="59">
        <f t="shared" si="41"/>
        <v>1380</v>
      </c>
      <c r="B284" s="70">
        <f t="shared" si="35"/>
        <v>173.79999999999995</v>
      </c>
      <c r="C284" s="62">
        <f t="shared" si="34"/>
        <v>615.01</v>
      </c>
      <c r="D284" s="67"/>
      <c r="E284" s="59"/>
      <c r="F284" s="59">
        <f t="shared" si="36"/>
        <v>160.49492509999999</v>
      </c>
      <c r="G284" s="59">
        <f t="shared" si="37"/>
        <v>173.80492509999999</v>
      </c>
      <c r="H284" s="59">
        <f t="shared" si="38"/>
        <v>615.01492510000003</v>
      </c>
      <c r="I284" s="59">
        <f t="shared" si="39"/>
        <v>173.80492509999999</v>
      </c>
      <c r="J284" s="59">
        <f t="shared" si="40"/>
        <v>615.01492510000003</v>
      </c>
      <c r="K284" s="59"/>
      <c r="L284" s="59"/>
      <c r="M284" s="59"/>
      <c r="N284" s="59"/>
      <c r="O284" s="59"/>
      <c r="P284" s="59"/>
      <c r="Q284" s="59"/>
      <c r="R284" s="59"/>
      <c r="S284" s="59"/>
      <c r="T284" s="59"/>
      <c r="U284" s="59"/>
      <c r="V284" s="59"/>
      <c r="W284" s="59"/>
      <c r="X284" s="59"/>
      <c r="Y284" s="59"/>
      <c r="Z284" s="59"/>
      <c r="AA284" s="59"/>
      <c r="AB284" s="59"/>
      <c r="AC284" s="59"/>
      <c r="AD284" s="59"/>
      <c r="AE284" s="59"/>
      <c r="AF284" s="59"/>
      <c r="AG284" s="59"/>
      <c r="AH284" s="59"/>
      <c r="AI284" s="59"/>
    </row>
    <row r="285" spans="1:35">
      <c r="A285" s="59">
        <f t="shared" si="41"/>
        <v>1385</v>
      </c>
      <c r="B285" s="70">
        <f t="shared" si="35"/>
        <v>171.85000000000002</v>
      </c>
      <c r="C285" s="62">
        <f t="shared" si="34"/>
        <v>613.06000000000006</v>
      </c>
      <c r="D285" s="67"/>
      <c r="E285" s="59"/>
      <c r="F285" s="59">
        <f t="shared" si="36"/>
        <v>160.49492509999999</v>
      </c>
      <c r="G285" s="59">
        <f t="shared" si="37"/>
        <v>171.85492510000017</v>
      </c>
      <c r="H285" s="59">
        <f t="shared" si="38"/>
        <v>613.06492510000021</v>
      </c>
      <c r="I285" s="59">
        <f t="shared" si="39"/>
        <v>171.85492510000017</v>
      </c>
      <c r="J285" s="59">
        <f t="shared" si="40"/>
        <v>613.06492510000021</v>
      </c>
      <c r="K285" s="59"/>
      <c r="L285" s="59"/>
      <c r="M285" s="59"/>
      <c r="N285" s="59"/>
      <c r="O285" s="59"/>
      <c r="P285" s="59"/>
      <c r="Q285" s="59"/>
      <c r="R285" s="59"/>
      <c r="S285" s="59"/>
      <c r="T285" s="59"/>
      <c r="U285" s="59"/>
      <c r="V285" s="59"/>
      <c r="W285" s="59"/>
      <c r="X285" s="59"/>
      <c r="Y285" s="59"/>
      <c r="Z285" s="59"/>
      <c r="AA285" s="59"/>
      <c r="AB285" s="59"/>
      <c r="AC285" s="59"/>
      <c r="AD285" s="59"/>
      <c r="AE285" s="59"/>
      <c r="AF285" s="59"/>
      <c r="AG285" s="59"/>
      <c r="AH285" s="59"/>
      <c r="AI285" s="59"/>
    </row>
    <row r="286" spans="1:35">
      <c r="A286" s="59">
        <f t="shared" si="41"/>
        <v>1390</v>
      </c>
      <c r="B286" s="70">
        <f t="shared" si="35"/>
        <v>169.89999999999998</v>
      </c>
      <c r="C286" s="62">
        <f t="shared" si="34"/>
        <v>611.11</v>
      </c>
      <c r="D286" s="67"/>
      <c r="E286" s="59"/>
      <c r="F286" s="59">
        <f t="shared" si="36"/>
        <v>160.49492509999999</v>
      </c>
      <c r="G286" s="59">
        <f t="shared" si="37"/>
        <v>169.9049250999999</v>
      </c>
      <c r="H286" s="59">
        <f t="shared" si="38"/>
        <v>611.11492509999994</v>
      </c>
      <c r="I286" s="59">
        <f t="shared" si="39"/>
        <v>169.9049250999999</v>
      </c>
      <c r="J286" s="59">
        <f t="shared" si="40"/>
        <v>611.11492509999994</v>
      </c>
      <c r="K286" s="59"/>
      <c r="L286" s="59"/>
      <c r="M286" s="59"/>
      <c r="N286" s="59"/>
      <c r="O286" s="59"/>
      <c r="P286" s="59"/>
      <c r="Q286" s="59"/>
      <c r="R286" s="59"/>
      <c r="S286" s="59"/>
      <c r="T286" s="59"/>
      <c r="U286" s="59"/>
      <c r="V286" s="59"/>
      <c r="W286" s="59"/>
      <c r="X286" s="59"/>
      <c r="Y286" s="59"/>
      <c r="Z286" s="59"/>
      <c r="AA286" s="59"/>
      <c r="AB286" s="59"/>
      <c r="AC286" s="59"/>
      <c r="AD286" s="59"/>
      <c r="AE286" s="59"/>
      <c r="AF286" s="59"/>
      <c r="AG286" s="59"/>
      <c r="AH286" s="59"/>
      <c r="AI286" s="59"/>
    </row>
    <row r="287" spans="1:35">
      <c r="A287" s="59">
        <f t="shared" si="41"/>
        <v>1395</v>
      </c>
      <c r="B287" s="70">
        <f t="shared" si="35"/>
        <v>167.94999999999993</v>
      </c>
      <c r="C287" s="62">
        <f t="shared" si="34"/>
        <v>609.16</v>
      </c>
      <c r="D287" s="67"/>
      <c r="E287" s="59"/>
      <c r="F287" s="59">
        <f t="shared" si="36"/>
        <v>160.49492509999999</v>
      </c>
      <c r="G287" s="59">
        <f t="shared" si="37"/>
        <v>167.95492510000008</v>
      </c>
      <c r="H287" s="59">
        <f t="shared" si="38"/>
        <v>609.16492510000012</v>
      </c>
      <c r="I287" s="59">
        <f t="shared" si="39"/>
        <v>167.95492510000008</v>
      </c>
      <c r="J287" s="59">
        <f t="shared" si="40"/>
        <v>609.16492510000012</v>
      </c>
      <c r="K287" s="59"/>
      <c r="L287" s="59"/>
      <c r="M287" s="59"/>
      <c r="N287" s="59"/>
      <c r="O287" s="59"/>
      <c r="P287" s="59"/>
      <c r="Q287" s="59"/>
      <c r="R287" s="59"/>
      <c r="S287" s="59"/>
      <c r="T287" s="59"/>
      <c r="U287" s="59"/>
      <c r="V287" s="59"/>
      <c r="W287" s="59"/>
      <c r="X287" s="59"/>
      <c r="Y287" s="59"/>
      <c r="Z287" s="59"/>
      <c r="AA287" s="59"/>
      <c r="AB287" s="59"/>
      <c r="AC287" s="59"/>
      <c r="AD287" s="59"/>
      <c r="AE287" s="59"/>
      <c r="AF287" s="59"/>
      <c r="AG287" s="59"/>
      <c r="AH287" s="59"/>
      <c r="AI287" s="59"/>
    </row>
    <row r="288" spans="1:35">
      <c r="A288" s="59">
        <f t="shared" si="41"/>
        <v>1400</v>
      </c>
      <c r="B288" s="70">
        <f t="shared" si="35"/>
        <v>166</v>
      </c>
      <c r="C288" s="62">
        <f t="shared" si="34"/>
        <v>607.21</v>
      </c>
      <c r="D288" s="67"/>
      <c r="E288" s="59"/>
      <c r="F288" s="59">
        <f t="shared" si="36"/>
        <v>160.49492509999999</v>
      </c>
      <c r="G288" s="59">
        <f t="shared" si="37"/>
        <v>166.00492510000004</v>
      </c>
      <c r="H288" s="59">
        <f t="shared" si="38"/>
        <v>607.21492510000007</v>
      </c>
      <c r="I288" s="59">
        <f t="shared" si="39"/>
        <v>166.00492510000004</v>
      </c>
      <c r="J288" s="59">
        <f t="shared" si="40"/>
        <v>607.21492510000007</v>
      </c>
      <c r="K288" s="59"/>
      <c r="L288" s="59"/>
      <c r="M288" s="59"/>
      <c r="N288" s="59"/>
      <c r="O288" s="59"/>
      <c r="P288" s="59"/>
      <c r="Q288" s="59"/>
      <c r="R288" s="59"/>
      <c r="S288" s="59"/>
      <c r="T288" s="59"/>
      <c r="U288" s="59"/>
      <c r="V288" s="59"/>
      <c r="W288" s="59"/>
      <c r="X288" s="59"/>
      <c r="Y288" s="59"/>
      <c r="Z288" s="59"/>
      <c r="AA288" s="59"/>
      <c r="AB288" s="59"/>
      <c r="AC288" s="59"/>
      <c r="AD288" s="59"/>
      <c r="AE288" s="59"/>
      <c r="AF288" s="59"/>
      <c r="AG288" s="59"/>
      <c r="AH288" s="59"/>
      <c r="AI288" s="59"/>
    </row>
    <row r="289" spans="1:35">
      <c r="A289" s="59">
        <f t="shared" si="41"/>
        <v>1405</v>
      </c>
      <c r="B289" s="70">
        <f t="shared" si="35"/>
        <v>164.04999999999995</v>
      </c>
      <c r="C289" s="62">
        <f t="shared" si="34"/>
        <v>605.26</v>
      </c>
      <c r="D289" s="67"/>
      <c r="E289" s="59"/>
      <c r="F289" s="59">
        <f t="shared" si="36"/>
        <v>160.49492509999999</v>
      </c>
      <c r="G289" s="59">
        <f t="shared" si="37"/>
        <v>164.05492509999999</v>
      </c>
      <c r="H289" s="59">
        <f t="shared" si="38"/>
        <v>605.26492510000003</v>
      </c>
      <c r="I289" s="59">
        <f t="shared" si="39"/>
        <v>164.05492509999999</v>
      </c>
      <c r="J289" s="59">
        <f t="shared" si="40"/>
        <v>605.26492510000003</v>
      </c>
      <c r="K289" s="59"/>
      <c r="L289" s="59"/>
      <c r="M289" s="59"/>
      <c r="N289" s="59"/>
      <c r="O289" s="59"/>
      <c r="P289" s="59"/>
      <c r="Q289" s="59"/>
      <c r="R289" s="59"/>
      <c r="S289" s="59"/>
      <c r="T289" s="59"/>
      <c r="U289" s="59"/>
      <c r="V289" s="59"/>
      <c r="W289" s="59"/>
      <c r="X289" s="59"/>
      <c r="Y289" s="59"/>
      <c r="Z289" s="59"/>
      <c r="AA289" s="59"/>
      <c r="AB289" s="59"/>
      <c r="AC289" s="59"/>
      <c r="AD289" s="59"/>
      <c r="AE289" s="59"/>
      <c r="AF289" s="59"/>
      <c r="AG289" s="59"/>
      <c r="AH289" s="59"/>
      <c r="AI289" s="59"/>
    </row>
    <row r="290" spans="1:35">
      <c r="A290" s="59">
        <f t="shared" si="41"/>
        <v>1410</v>
      </c>
      <c r="B290" s="70">
        <f t="shared" si="35"/>
        <v>162.10000000000002</v>
      </c>
      <c r="C290" s="62">
        <f t="shared" si="34"/>
        <v>603.31000000000006</v>
      </c>
      <c r="D290" s="67"/>
      <c r="E290" s="59"/>
      <c r="F290" s="59">
        <f t="shared" si="36"/>
        <v>160.49492509999999</v>
      </c>
      <c r="G290" s="59">
        <f t="shared" si="37"/>
        <v>162.10492510000017</v>
      </c>
      <c r="H290" s="59">
        <f t="shared" si="38"/>
        <v>603.31492510000021</v>
      </c>
      <c r="I290" s="59">
        <f t="shared" si="39"/>
        <v>162.10492510000017</v>
      </c>
      <c r="J290" s="59">
        <f t="shared" si="40"/>
        <v>603.31492510000021</v>
      </c>
      <c r="K290" s="59"/>
      <c r="L290" s="59"/>
      <c r="M290" s="59"/>
      <c r="N290" s="59"/>
      <c r="O290" s="59"/>
      <c r="P290" s="59"/>
      <c r="Q290" s="59"/>
      <c r="R290" s="59"/>
      <c r="S290" s="59"/>
      <c r="T290" s="59"/>
      <c r="U290" s="59"/>
      <c r="V290" s="59"/>
      <c r="W290" s="59"/>
      <c r="X290" s="59"/>
      <c r="Y290" s="59"/>
      <c r="Z290" s="59"/>
      <c r="AA290" s="59"/>
      <c r="AB290" s="59"/>
      <c r="AC290" s="59"/>
      <c r="AD290" s="59"/>
      <c r="AE290" s="59"/>
      <c r="AF290" s="59"/>
      <c r="AG290" s="59"/>
      <c r="AH290" s="59"/>
      <c r="AI290" s="59"/>
    </row>
    <row r="291" spans="1:35">
      <c r="A291" s="59">
        <f t="shared" si="41"/>
        <v>1415</v>
      </c>
      <c r="B291" s="70">
        <f t="shared" si="35"/>
        <v>160.14999999999998</v>
      </c>
      <c r="C291" s="62">
        <f t="shared" si="34"/>
        <v>601.36</v>
      </c>
      <c r="D291" s="67"/>
      <c r="E291" s="59"/>
      <c r="F291" s="59">
        <f t="shared" si="36"/>
        <v>160.49492509999999</v>
      </c>
      <c r="G291" s="59">
        <f t="shared" si="37"/>
        <v>160.1549250999999</v>
      </c>
      <c r="H291" s="59">
        <f t="shared" si="38"/>
        <v>601.36492509999994</v>
      </c>
      <c r="I291" s="59">
        <f t="shared" si="39"/>
        <v>160.1549250999999</v>
      </c>
      <c r="J291" s="59">
        <f t="shared" si="40"/>
        <v>601.36492509999994</v>
      </c>
      <c r="K291" s="59"/>
      <c r="L291" s="59"/>
      <c r="M291" s="59"/>
      <c r="N291" s="59"/>
      <c r="O291" s="59"/>
      <c r="P291" s="59"/>
      <c r="Q291" s="59"/>
      <c r="R291" s="59"/>
      <c r="S291" s="59"/>
      <c r="T291" s="59"/>
      <c r="U291" s="59"/>
      <c r="V291" s="59"/>
      <c r="W291" s="59"/>
      <c r="X291" s="59"/>
      <c r="Y291" s="59"/>
      <c r="Z291" s="59"/>
      <c r="AA291" s="59"/>
      <c r="AB291" s="59"/>
      <c r="AC291" s="59"/>
      <c r="AD291" s="59"/>
      <c r="AE291" s="59"/>
      <c r="AF291" s="59"/>
      <c r="AG291" s="59"/>
      <c r="AH291" s="59"/>
      <c r="AI291" s="59"/>
    </row>
    <row r="292" spans="1:35">
      <c r="A292" s="59">
        <f t="shared" si="41"/>
        <v>1420</v>
      </c>
      <c r="B292" s="70">
        <f t="shared" si="35"/>
        <v>158.19999999999993</v>
      </c>
      <c r="C292" s="62">
        <f t="shared" si="34"/>
        <v>599.41</v>
      </c>
      <c r="D292" s="67"/>
      <c r="E292" s="59"/>
      <c r="F292" s="59">
        <f t="shared" si="36"/>
        <v>160.49492509999999</v>
      </c>
      <c r="G292" s="59">
        <f t="shared" si="37"/>
        <v>158.20492510000008</v>
      </c>
      <c r="H292" s="59">
        <f t="shared" si="38"/>
        <v>599.41492510000012</v>
      </c>
      <c r="I292" s="59">
        <f t="shared" si="39"/>
        <v>158.20492510000008</v>
      </c>
      <c r="J292" s="59">
        <f t="shared" si="40"/>
        <v>599.41492510000012</v>
      </c>
      <c r="K292" s="59"/>
      <c r="L292" s="59"/>
      <c r="M292" s="59"/>
      <c r="N292" s="59"/>
      <c r="O292" s="59"/>
      <c r="P292" s="59"/>
      <c r="Q292" s="59"/>
      <c r="R292" s="59"/>
      <c r="S292" s="59"/>
      <c r="T292" s="59"/>
      <c r="U292" s="59"/>
      <c r="V292" s="59"/>
      <c r="W292" s="59"/>
      <c r="X292" s="59"/>
      <c r="Y292" s="59"/>
      <c r="Z292" s="59"/>
      <c r="AA292" s="59"/>
      <c r="AB292" s="59"/>
      <c r="AC292" s="59"/>
      <c r="AD292" s="59"/>
      <c r="AE292" s="59"/>
      <c r="AF292" s="59"/>
      <c r="AG292" s="59"/>
      <c r="AH292" s="59"/>
      <c r="AI292" s="59"/>
    </row>
    <row r="293" spans="1:35">
      <c r="A293" s="59">
        <f t="shared" si="41"/>
        <v>1425</v>
      </c>
      <c r="B293" s="70">
        <f t="shared" si="35"/>
        <v>156.25</v>
      </c>
      <c r="C293" s="62">
        <f t="shared" si="34"/>
        <v>597.46</v>
      </c>
      <c r="D293" s="67"/>
      <c r="E293" s="59"/>
      <c r="F293" s="59">
        <f t="shared" si="36"/>
        <v>160.49492509999999</v>
      </c>
      <c r="G293" s="59">
        <f t="shared" si="37"/>
        <v>156.25492510000004</v>
      </c>
      <c r="H293" s="59">
        <f t="shared" si="38"/>
        <v>597.46492510000007</v>
      </c>
      <c r="I293" s="59">
        <f t="shared" si="39"/>
        <v>156.25492510000004</v>
      </c>
      <c r="J293" s="59">
        <f t="shared" si="40"/>
        <v>597.46492510000007</v>
      </c>
      <c r="K293" s="59"/>
      <c r="L293" s="59"/>
      <c r="M293" s="59"/>
      <c r="N293" s="59"/>
      <c r="O293" s="59"/>
      <c r="P293" s="59"/>
      <c r="Q293" s="59"/>
      <c r="R293" s="59"/>
      <c r="S293" s="59"/>
      <c r="T293" s="59"/>
      <c r="U293" s="59"/>
      <c r="V293" s="59"/>
      <c r="W293" s="59"/>
      <c r="X293" s="59"/>
      <c r="Y293" s="59"/>
      <c r="Z293" s="59"/>
      <c r="AA293" s="59"/>
      <c r="AB293" s="59"/>
      <c r="AC293" s="59"/>
      <c r="AD293" s="59"/>
      <c r="AE293" s="59"/>
      <c r="AF293" s="59"/>
      <c r="AG293" s="59"/>
      <c r="AH293" s="59"/>
      <c r="AI293" s="59"/>
    </row>
    <row r="294" spans="1:35">
      <c r="A294" s="59">
        <f t="shared" si="41"/>
        <v>1430</v>
      </c>
      <c r="B294" s="70">
        <f t="shared" si="35"/>
        <v>154.29999999999995</v>
      </c>
      <c r="C294" s="62">
        <f t="shared" si="34"/>
        <v>595.51</v>
      </c>
      <c r="D294" s="67"/>
      <c r="E294" s="59"/>
      <c r="F294" s="59">
        <f t="shared" si="36"/>
        <v>160.49492509999999</v>
      </c>
      <c r="G294" s="59">
        <f t="shared" si="37"/>
        <v>154.30492509999999</v>
      </c>
      <c r="H294" s="59">
        <f t="shared" si="38"/>
        <v>595.51492510000003</v>
      </c>
      <c r="I294" s="59">
        <f t="shared" si="39"/>
        <v>154.30492509999999</v>
      </c>
      <c r="J294" s="59">
        <f t="shared" si="40"/>
        <v>595.51492510000003</v>
      </c>
      <c r="K294" s="59"/>
      <c r="L294" s="59"/>
      <c r="M294" s="59"/>
      <c r="N294" s="59"/>
      <c r="O294" s="59"/>
      <c r="P294" s="59"/>
      <c r="Q294" s="59"/>
      <c r="R294" s="59"/>
      <c r="S294" s="59"/>
      <c r="T294" s="59"/>
      <c r="U294" s="59"/>
      <c r="V294" s="59"/>
      <c r="W294" s="59"/>
      <c r="X294" s="59"/>
      <c r="Y294" s="59"/>
      <c r="Z294" s="59"/>
      <c r="AA294" s="59"/>
      <c r="AB294" s="59"/>
      <c r="AC294" s="59"/>
      <c r="AD294" s="59"/>
      <c r="AE294" s="59"/>
      <c r="AF294" s="59"/>
      <c r="AG294" s="59"/>
      <c r="AH294" s="59"/>
      <c r="AI294" s="59"/>
    </row>
    <row r="295" spans="1:35">
      <c r="A295" s="59">
        <f t="shared" si="41"/>
        <v>1435</v>
      </c>
      <c r="B295" s="70">
        <f t="shared" si="35"/>
        <v>152.35000000000002</v>
      </c>
      <c r="C295" s="62">
        <f t="shared" si="34"/>
        <v>593.56000000000006</v>
      </c>
      <c r="D295" s="67"/>
      <c r="E295" s="59"/>
      <c r="F295" s="59">
        <f t="shared" si="36"/>
        <v>160.49492509999999</v>
      </c>
      <c r="G295" s="59">
        <f t="shared" si="37"/>
        <v>152.35492510000017</v>
      </c>
      <c r="H295" s="59">
        <f t="shared" si="38"/>
        <v>593.56492510000021</v>
      </c>
      <c r="I295" s="59">
        <f t="shared" si="39"/>
        <v>152.35492510000017</v>
      </c>
      <c r="J295" s="59">
        <f t="shared" si="40"/>
        <v>593.56492510000021</v>
      </c>
      <c r="K295" s="59"/>
      <c r="L295" s="59"/>
      <c r="M295" s="59"/>
      <c r="N295" s="59"/>
      <c r="O295" s="59"/>
      <c r="P295" s="59"/>
      <c r="Q295" s="59"/>
      <c r="R295" s="59"/>
      <c r="S295" s="59"/>
      <c r="T295" s="59"/>
      <c r="U295" s="59"/>
      <c r="V295" s="59"/>
      <c r="W295" s="59"/>
      <c r="X295" s="59"/>
      <c r="Y295" s="59"/>
      <c r="Z295" s="59"/>
      <c r="AA295" s="59"/>
      <c r="AB295" s="59"/>
      <c r="AC295" s="59"/>
      <c r="AD295" s="59"/>
      <c r="AE295" s="59"/>
      <c r="AF295" s="59"/>
      <c r="AG295" s="59"/>
      <c r="AH295" s="59"/>
      <c r="AI295" s="59"/>
    </row>
    <row r="296" spans="1:35">
      <c r="A296" s="59">
        <f t="shared" si="41"/>
        <v>1440</v>
      </c>
      <c r="B296" s="70">
        <f t="shared" si="35"/>
        <v>150.39999999999998</v>
      </c>
      <c r="C296" s="62">
        <f t="shared" si="34"/>
        <v>591.61</v>
      </c>
      <c r="D296" s="67"/>
      <c r="E296" s="59"/>
      <c r="F296" s="59">
        <f t="shared" si="36"/>
        <v>160.49492509999999</v>
      </c>
      <c r="G296" s="59">
        <f t="shared" si="37"/>
        <v>150.4049250999999</v>
      </c>
      <c r="H296" s="59">
        <f t="shared" si="38"/>
        <v>591.61492509999994</v>
      </c>
      <c r="I296" s="59">
        <f t="shared" si="39"/>
        <v>150.4049250999999</v>
      </c>
      <c r="J296" s="59">
        <f t="shared" si="40"/>
        <v>591.61492509999994</v>
      </c>
      <c r="K296" s="59"/>
      <c r="L296" s="59"/>
      <c r="M296" s="59"/>
      <c r="N296" s="59"/>
      <c r="O296" s="59"/>
      <c r="P296" s="59"/>
      <c r="Q296" s="59"/>
      <c r="R296" s="59"/>
      <c r="S296" s="59"/>
      <c r="T296" s="59"/>
      <c r="U296" s="59"/>
      <c r="V296" s="59"/>
      <c r="W296" s="59"/>
      <c r="X296" s="59"/>
      <c r="Y296" s="59"/>
      <c r="Z296" s="59"/>
      <c r="AA296" s="59"/>
      <c r="AB296" s="59"/>
      <c r="AC296" s="59"/>
      <c r="AD296" s="59"/>
      <c r="AE296" s="59"/>
      <c r="AF296" s="59"/>
      <c r="AG296" s="59"/>
      <c r="AH296" s="59"/>
      <c r="AI296" s="59"/>
    </row>
    <row r="297" spans="1:35">
      <c r="A297" s="59">
        <f t="shared" si="41"/>
        <v>1445</v>
      </c>
      <c r="B297" s="70">
        <f t="shared" si="35"/>
        <v>148.44999999999993</v>
      </c>
      <c r="C297" s="62">
        <f t="shared" si="34"/>
        <v>589.66</v>
      </c>
      <c r="D297" s="67"/>
      <c r="E297" s="59"/>
      <c r="F297" s="59">
        <f t="shared" si="36"/>
        <v>160.49492509999999</v>
      </c>
      <c r="G297" s="59">
        <f t="shared" si="37"/>
        <v>148.45492510000008</v>
      </c>
      <c r="H297" s="59">
        <f t="shared" si="38"/>
        <v>589.66492510000012</v>
      </c>
      <c r="I297" s="59">
        <f t="shared" si="39"/>
        <v>148.45492510000008</v>
      </c>
      <c r="J297" s="59">
        <f t="shared" si="40"/>
        <v>589.66492510000012</v>
      </c>
      <c r="K297" s="59"/>
      <c r="L297" s="59"/>
      <c r="M297" s="59"/>
      <c r="N297" s="59"/>
      <c r="O297" s="59"/>
      <c r="P297" s="59"/>
      <c r="Q297" s="59"/>
      <c r="R297" s="59"/>
      <c r="S297" s="59"/>
      <c r="T297" s="59"/>
      <c r="U297" s="59"/>
      <c r="V297" s="59"/>
      <c r="W297" s="59"/>
      <c r="X297" s="59"/>
      <c r="Y297" s="59"/>
      <c r="Z297" s="59"/>
      <c r="AA297" s="59"/>
      <c r="AB297" s="59"/>
      <c r="AC297" s="59"/>
      <c r="AD297" s="59"/>
      <c r="AE297" s="59"/>
      <c r="AF297" s="59"/>
      <c r="AG297" s="59"/>
      <c r="AH297" s="59"/>
      <c r="AI297" s="59"/>
    </row>
    <row r="298" spans="1:35">
      <c r="A298" s="59">
        <f t="shared" si="41"/>
        <v>1450</v>
      </c>
      <c r="B298" s="70">
        <f t="shared" si="35"/>
        <v>146.5</v>
      </c>
      <c r="C298" s="62">
        <f t="shared" si="34"/>
        <v>587.71</v>
      </c>
      <c r="D298" s="67"/>
      <c r="E298" s="59"/>
      <c r="F298" s="59">
        <f t="shared" si="36"/>
        <v>160.49492509999999</v>
      </c>
      <c r="G298" s="59">
        <f t="shared" si="37"/>
        <v>146.50492510000004</v>
      </c>
      <c r="H298" s="59">
        <f t="shared" si="38"/>
        <v>587.71492510000007</v>
      </c>
      <c r="I298" s="59">
        <f t="shared" si="39"/>
        <v>146.50492510000004</v>
      </c>
      <c r="J298" s="59">
        <f t="shared" si="40"/>
        <v>587.71492510000007</v>
      </c>
      <c r="K298" s="59"/>
      <c r="L298" s="59"/>
      <c r="M298" s="59"/>
      <c r="N298" s="59"/>
      <c r="O298" s="59"/>
      <c r="P298" s="59"/>
      <c r="Q298" s="59"/>
      <c r="R298" s="59"/>
      <c r="S298" s="59"/>
      <c r="T298" s="59"/>
      <c r="U298" s="59"/>
      <c r="V298" s="59"/>
      <c r="W298" s="59"/>
      <c r="X298" s="59"/>
      <c r="Y298" s="59"/>
      <c r="Z298" s="59"/>
      <c r="AA298" s="59"/>
      <c r="AB298" s="59"/>
      <c r="AC298" s="59"/>
      <c r="AD298" s="59"/>
      <c r="AE298" s="59"/>
      <c r="AF298" s="59"/>
      <c r="AG298" s="59"/>
      <c r="AH298" s="59"/>
      <c r="AI298" s="59"/>
    </row>
    <row r="299" spans="1:35">
      <c r="A299" s="59">
        <f t="shared" si="41"/>
        <v>1455</v>
      </c>
      <c r="B299" s="70">
        <f t="shared" si="35"/>
        <v>144.54999999999995</v>
      </c>
      <c r="C299" s="62">
        <f t="shared" si="34"/>
        <v>585.76</v>
      </c>
      <c r="D299" s="67"/>
      <c r="E299" s="59"/>
      <c r="F299" s="59">
        <f t="shared" si="36"/>
        <v>160.49492509999999</v>
      </c>
      <c r="G299" s="59">
        <f t="shared" si="37"/>
        <v>144.55492509999999</v>
      </c>
      <c r="H299" s="59">
        <f t="shared" si="38"/>
        <v>585.76492510000003</v>
      </c>
      <c r="I299" s="59">
        <f t="shared" si="39"/>
        <v>144.55492509999999</v>
      </c>
      <c r="J299" s="59">
        <f t="shared" si="40"/>
        <v>585.76492510000003</v>
      </c>
      <c r="K299" s="59"/>
      <c r="L299" s="59"/>
      <c r="M299" s="59"/>
      <c r="N299" s="59"/>
      <c r="O299" s="59"/>
      <c r="P299" s="59"/>
      <c r="Q299" s="59"/>
      <c r="R299" s="59"/>
      <c r="S299" s="59"/>
      <c r="T299" s="59"/>
      <c r="U299" s="59"/>
      <c r="V299" s="59"/>
      <c r="W299" s="59"/>
      <c r="X299" s="59"/>
      <c r="Y299" s="59"/>
      <c r="Z299" s="59"/>
      <c r="AA299" s="59"/>
      <c r="AB299" s="59"/>
      <c r="AC299" s="59"/>
      <c r="AD299" s="59"/>
      <c r="AE299" s="59"/>
      <c r="AF299" s="59"/>
      <c r="AG299" s="59"/>
      <c r="AH299" s="59"/>
      <c r="AI299" s="59"/>
    </row>
    <row r="300" spans="1:35">
      <c r="A300" s="59">
        <f t="shared" si="41"/>
        <v>1460</v>
      </c>
      <c r="B300" s="70">
        <f t="shared" si="35"/>
        <v>142.60000000000002</v>
      </c>
      <c r="C300" s="62">
        <f t="shared" si="34"/>
        <v>583.81000000000006</v>
      </c>
      <c r="D300" s="67"/>
      <c r="E300" s="59"/>
      <c r="F300" s="59">
        <f t="shared" si="36"/>
        <v>160.49492509999999</v>
      </c>
      <c r="G300" s="59">
        <f t="shared" si="37"/>
        <v>142.60492510000017</v>
      </c>
      <c r="H300" s="59">
        <f t="shared" si="38"/>
        <v>583.81492510000021</v>
      </c>
      <c r="I300" s="59">
        <f t="shared" si="39"/>
        <v>142.60492510000017</v>
      </c>
      <c r="J300" s="59">
        <f t="shared" si="40"/>
        <v>583.81492510000021</v>
      </c>
      <c r="K300" s="59"/>
      <c r="L300" s="59"/>
      <c r="M300" s="59"/>
      <c r="N300" s="59"/>
      <c r="O300" s="59"/>
      <c r="P300" s="59"/>
      <c r="Q300" s="59"/>
      <c r="R300" s="59"/>
      <c r="S300" s="59"/>
      <c r="T300" s="59"/>
      <c r="U300" s="59"/>
      <c r="V300" s="59"/>
      <c r="W300" s="59"/>
      <c r="X300" s="59"/>
      <c r="Y300" s="59"/>
      <c r="Z300" s="59"/>
      <c r="AA300" s="59"/>
      <c r="AB300" s="59"/>
      <c r="AC300" s="59"/>
      <c r="AD300" s="59"/>
      <c r="AE300" s="59"/>
      <c r="AF300" s="59"/>
      <c r="AG300" s="59"/>
      <c r="AH300" s="59"/>
      <c r="AI300" s="59"/>
    </row>
    <row r="301" spans="1:35">
      <c r="A301" s="59">
        <f t="shared" si="41"/>
        <v>1465</v>
      </c>
      <c r="B301" s="70">
        <f t="shared" si="35"/>
        <v>140.64999999999998</v>
      </c>
      <c r="C301" s="62">
        <f t="shared" si="34"/>
        <v>581.86</v>
      </c>
      <c r="D301" s="67"/>
      <c r="E301" s="59"/>
      <c r="F301" s="59">
        <f t="shared" si="36"/>
        <v>160.49492509999999</v>
      </c>
      <c r="G301" s="59">
        <f t="shared" si="37"/>
        <v>140.6549250999999</v>
      </c>
      <c r="H301" s="59">
        <f t="shared" si="38"/>
        <v>581.86492509999994</v>
      </c>
      <c r="I301" s="59">
        <f t="shared" si="39"/>
        <v>140.6549250999999</v>
      </c>
      <c r="J301" s="59">
        <f t="shared" si="40"/>
        <v>581.86492509999994</v>
      </c>
      <c r="K301" s="59"/>
      <c r="L301" s="59"/>
      <c r="M301" s="59"/>
      <c r="N301" s="59"/>
      <c r="O301" s="59"/>
      <c r="P301" s="59"/>
      <c r="Q301" s="59"/>
      <c r="R301" s="59"/>
      <c r="S301" s="59"/>
      <c r="T301" s="59"/>
      <c r="U301" s="59"/>
      <c r="V301" s="59"/>
      <c r="W301" s="59"/>
      <c r="X301" s="59"/>
      <c r="Y301" s="59"/>
      <c r="Z301" s="59"/>
      <c r="AA301" s="59"/>
      <c r="AB301" s="59"/>
      <c r="AC301" s="59"/>
      <c r="AD301" s="59"/>
      <c r="AE301" s="59"/>
      <c r="AF301" s="59"/>
      <c r="AG301" s="59"/>
      <c r="AH301" s="59"/>
      <c r="AI301" s="59"/>
    </row>
    <row r="302" spans="1:35">
      <c r="A302" s="59">
        <f t="shared" si="41"/>
        <v>1470</v>
      </c>
      <c r="B302" s="70">
        <f t="shared" si="35"/>
        <v>138.69999999999993</v>
      </c>
      <c r="C302" s="62">
        <f t="shared" si="34"/>
        <v>579.91</v>
      </c>
      <c r="D302" s="67"/>
      <c r="E302" s="59"/>
      <c r="F302" s="59">
        <f t="shared" si="36"/>
        <v>160.49492509999999</v>
      </c>
      <c r="G302" s="59">
        <f t="shared" si="37"/>
        <v>138.70492510000008</v>
      </c>
      <c r="H302" s="59">
        <f t="shared" si="38"/>
        <v>579.91492509999989</v>
      </c>
      <c r="I302" s="59">
        <f t="shared" si="39"/>
        <v>138.70492510000008</v>
      </c>
      <c r="J302" s="59">
        <f t="shared" si="40"/>
        <v>579.91492509999989</v>
      </c>
      <c r="K302" s="59"/>
      <c r="L302" s="59"/>
      <c r="M302" s="59"/>
      <c r="N302" s="59"/>
      <c r="O302" s="59"/>
      <c r="P302" s="59"/>
      <c r="Q302" s="59"/>
      <c r="R302" s="59"/>
      <c r="S302" s="59"/>
      <c r="T302" s="59"/>
      <c r="U302" s="59"/>
      <c r="V302" s="59"/>
      <c r="W302" s="59"/>
      <c r="X302" s="59"/>
      <c r="Y302" s="59"/>
      <c r="Z302" s="59"/>
      <c r="AA302" s="59"/>
      <c r="AB302" s="59"/>
      <c r="AC302" s="59"/>
      <c r="AD302" s="59"/>
      <c r="AE302" s="59"/>
      <c r="AF302" s="59"/>
      <c r="AG302" s="59"/>
      <c r="AH302" s="59"/>
      <c r="AI302" s="59"/>
    </row>
    <row r="303" spans="1:35">
      <c r="A303" s="59">
        <f t="shared" si="41"/>
        <v>1475</v>
      </c>
      <c r="B303" s="70">
        <f t="shared" si="35"/>
        <v>136.75</v>
      </c>
      <c r="C303" s="62">
        <f t="shared" si="34"/>
        <v>577.96</v>
      </c>
      <c r="D303" s="67"/>
      <c r="E303" s="59"/>
      <c r="F303" s="59">
        <f t="shared" si="36"/>
        <v>160.49492509999999</v>
      </c>
      <c r="G303" s="59">
        <f t="shared" si="37"/>
        <v>136.75492510000004</v>
      </c>
      <c r="H303" s="59">
        <f t="shared" si="38"/>
        <v>577.96492510000007</v>
      </c>
      <c r="I303" s="59">
        <f t="shared" si="39"/>
        <v>136.75492510000004</v>
      </c>
      <c r="J303" s="59">
        <f t="shared" si="40"/>
        <v>577.96492510000007</v>
      </c>
      <c r="K303" s="59"/>
      <c r="L303" s="59"/>
      <c r="M303" s="59"/>
      <c r="N303" s="59"/>
      <c r="O303" s="59"/>
      <c r="P303" s="59"/>
      <c r="Q303" s="59"/>
      <c r="R303" s="59"/>
      <c r="S303" s="59"/>
      <c r="T303" s="59"/>
      <c r="U303" s="59"/>
      <c r="V303" s="59"/>
      <c r="W303" s="59"/>
      <c r="X303" s="59"/>
      <c r="Y303" s="59"/>
      <c r="Z303" s="59"/>
      <c r="AA303" s="59"/>
      <c r="AB303" s="59"/>
      <c r="AC303" s="59"/>
      <c r="AD303" s="59"/>
      <c r="AE303" s="59"/>
      <c r="AF303" s="59"/>
      <c r="AG303" s="59"/>
      <c r="AH303" s="59"/>
      <c r="AI303" s="59"/>
    </row>
    <row r="304" spans="1:35">
      <c r="A304" s="59">
        <f t="shared" si="41"/>
        <v>1480</v>
      </c>
      <c r="B304" s="70">
        <f t="shared" si="35"/>
        <v>134.79999999999995</v>
      </c>
      <c r="C304" s="62">
        <f t="shared" si="34"/>
        <v>576.01</v>
      </c>
      <c r="D304" s="67"/>
      <c r="E304" s="59"/>
      <c r="F304" s="59">
        <f t="shared" si="36"/>
        <v>160.49492509999999</v>
      </c>
      <c r="G304" s="59">
        <f t="shared" si="37"/>
        <v>134.80492509999999</v>
      </c>
      <c r="H304" s="59">
        <f t="shared" si="38"/>
        <v>576.0149250999998</v>
      </c>
      <c r="I304" s="59">
        <f t="shared" si="39"/>
        <v>134.80492509999999</v>
      </c>
      <c r="J304" s="59">
        <f t="shared" si="40"/>
        <v>576.0149250999998</v>
      </c>
      <c r="K304" s="59"/>
      <c r="L304" s="59"/>
      <c r="M304" s="59"/>
      <c r="N304" s="59"/>
      <c r="O304" s="59"/>
      <c r="P304" s="59"/>
      <c r="Q304" s="59"/>
      <c r="R304" s="59"/>
      <c r="S304" s="59"/>
      <c r="T304" s="59"/>
      <c r="U304" s="59"/>
      <c r="V304" s="59"/>
      <c r="W304" s="59"/>
      <c r="X304" s="59"/>
      <c r="Y304" s="59"/>
      <c r="Z304" s="59"/>
      <c r="AA304" s="59"/>
      <c r="AB304" s="59"/>
      <c r="AC304" s="59"/>
      <c r="AD304" s="59"/>
      <c r="AE304" s="59"/>
      <c r="AF304" s="59"/>
      <c r="AG304" s="59"/>
      <c r="AH304" s="59"/>
      <c r="AI304" s="59"/>
    </row>
    <row r="305" spans="1:35">
      <c r="A305" s="59">
        <f t="shared" si="41"/>
        <v>1485</v>
      </c>
      <c r="B305" s="70">
        <f t="shared" si="35"/>
        <v>132.85000000000002</v>
      </c>
      <c r="C305" s="62">
        <f t="shared" si="34"/>
        <v>574.06000000000006</v>
      </c>
      <c r="D305" s="67"/>
      <c r="E305" s="59"/>
      <c r="F305" s="59">
        <f t="shared" si="36"/>
        <v>160.49492509999999</v>
      </c>
      <c r="G305" s="59">
        <f t="shared" si="37"/>
        <v>132.85492510000017</v>
      </c>
      <c r="H305" s="59">
        <f t="shared" si="38"/>
        <v>574.06492509999998</v>
      </c>
      <c r="I305" s="59">
        <f t="shared" si="39"/>
        <v>132.85492510000017</v>
      </c>
      <c r="J305" s="59">
        <f t="shared" si="40"/>
        <v>574.06492509999998</v>
      </c>
      <c r="K305" s="59"/>
      <c r="L305" s="59"/>
      <c r="M305" s="59"/>
      <c r="N305" s="59"/>
      <c r="O305" s="59"/>
      <c r="P305" s="59"/>
      <c r="Q305" s="59"/>
      <c r="R305" s="59"/>
      <c r="S305" s="59"/>
      <c r="T305" s="59"/>
      <c r="U305" s="59"/>
      <c r="V305" s="59"/>
      <c r="W305" s="59"/>
      <c r="X305" s="59"/>
      <c r="Y305" s="59"/>
      <c r="Z305" s="59"/>
      <c r="AA305" s="59"/>
      <c r="AB305" s="59"/>
      <c r="AC305" s="59"/>
      <c r="AD305" s="59"/>
      <c r="AE305" s="59"/>
      <c r="AF305" s="59"/>
      <c r="AG305" s="59"/>
      <c r="AH305" s="59"/>
      <c r="AI305" s="59"/>
    </row>
    <row r="306" spans="1:35">
      <c r="A306" s="59">
        <f t="shared" si="41"/>
        <v>1490</v>
      </c>
      <c r="B306" s="70">
        <f t="shared" si="35"/>
        <v>130.89999999999998</v>
      </c>
      <c r="C306" s="62">
        <f t="shared" si="34"/>
        <v>572.11</v>
      </c>
      <c r="D306" s="67"/>
      <c r="E306" s="59"/>
      <c r="F306" s="59">
        <f t="shared" si="36"/>
        <v>160.49492509999999</v>
      </c>
      <c r="G306" s="59">
        <f t="shared" si="37"/>
        <v>130.9049250999999</v>
      </c>
      <c r="H306" s="59">
        <f t="shared" si="38"/>
        <v>572.11492509999971</v>
      </c>
      <c r="I306" s="59">
        <f t="shared" si="39"/>
        <v>130.9049250999999</v>
      </c>
      <c r="J306" s="59">
        <f t="shared" si="40"/>
        <v>572.11492509999971</v>
      </c>
      <c r="K306" s="59"/>
      <c r="L306" s="59"/>
      <c r="M306" s="59"/>
      <c r="N306" s="59"/>
      <c r="O306" s="59"/>
      <c r="P306" s="59"/>
      <c r="Q306" s="59"/>
      <c r="R306" s="59"/>
      <c r="S306" s="59"/>
      <c r="T306" s="59"/>
      <c r="U306" s="59"/>
      <c r="V306" s="59"/>
      <c r="W306" s="59"/>
      <c r="X306" s="59"/>
      <c r="Y306" s="59"/>
      <c r="Z306" s="59"/>
      <c r="AA306" s="59"/>
      <c r="AB306" s="59"/>
      <c r="AC306" s="59"/>
      <c r="AD306" s="59"/>
      <c r="AE306" s="59"/>
      <c r="AF306" s="59"/>
      <c r="AG306" s="59"/>
      <c r="AH306" s="59"/>
      <c r="AI306" s="59"/>
    </row>
    <row r="307" spans="1:35">
      <c r="A307" s="59">
        <f t="shared" si="41"/>
        <v>1495</v>
      </c>
      <c r="B307" s="70">
        <f t="shared" si="35"/>
        <v>128.94999999999993</v>
      </c>
      <c r="C307" s="62">
        <f t="shared" si="34"/>
        <v>570.16</v>
      </c>
      <c r="D307" s="67"/>
      <c r="E307" s="59"/>
      <c r="F307" s="59">
        <f t="shared" si="36"/>
        <v>160.49492509999999</v>
      </c>
      <c r="G307" s="59">
        <f t="shared" si="37"/>
        <v>128.95492510000008</v>
      </c>
      <c r="H307" s="59">
        <f t="shared" si="38"/>
        <v>570.16492509999989</v>
      </c>
      <c r="I307" s="59">
        <f t="shared" si="39"/>
        <v>128.95492510000008</v>
      </c>
      <c r="J307" s="59">
        <f t="shared" si="40"/>
        <v>570.16492509999989</v>
      </c>
      <c r="K307" s="59"/>
      <c r="L307" s="59"/>
      <c r="M307" s="59"/>
      <c r="N307" s="59"/>
      <c r="O307" s="59"/>
      <c r="P307" s="59"/>
      <c r="Q307" s="59"/>
      <c r="R307" s="59"/>
      <c r="S307" s="59"/>
      <c r="T307" s="59"/>
      <c r="U307" s="59"/>
      <c r="V307" s="59"/>
      <c r="W307" s="59"/>
      <c r="X307" s="59"/>
      <c r="Y307" s="59"/>
      <c r="Z307" s="59"/>
      <c r="AA307" s="59"/>
      <c r="AB307" s="59"/>
      <c r="AC307" s="59"/>
      <c r="AD307" s="59"/>
      <c r="AE307" s="59"/>
      <c r="AF307" s="59"/>
      <c r="AG307" s="59"/>
      <c r="AH307" s="59"/>
      <c r="AI307" s="59"/>
    </row>
    <row r="308" spans="1:35">
      <c r="A308" s="59">
        <f t="shared" si="41"/>
        <v>1500</v>
      </c>
      <c r="B308" s="70">
        <f t="shared" si="35"/>
        <v>127</v>
      </c>
      <c r="C308" s="62">
        <f t="shared" si="34"/>
        <v>568.21</v>
      </c>
      <c r="D308" s="67"/>
      <c r="E308" s="59"/>
      <c r="F308" s="59">
        <f t="shared" si="36"/>
        <v>160.49492509999999</v>
      </c>
      <c r="G308" s="59">
        <f t="shared" si="37"/>
        <v>127.00492510000004</v>
      </c>
      <c r="H308" s="59">
        <f t="shared" si="38"/>
        <v>568.21492510000007</v>
      </c>
      <c r="I308" s="59">
        <f t="shared" si="39"/>
        <v>127.00492510000004</v>
      </c>
      <c r="J308" s="59">
        <f t="shared" si="40"/>
        <v>568.21492510000007</v>
      </c>
      <c r="K308" s="59"/>
      <c r="L308" s="59"/>
      <c r="M308" s="59"/>
      <c r="N308" s="59"/>
      <c r="O308" s="59"/>
      <c r="P308" s="59"/>
      <c r="Q308" s="59"/>
      <c r="R308" s="59"/>
      <c r="S308" s="59"/>
      <c r="T308" s="59"/>
      <c r="U308" s="59"/>
      <c r="V308" s="59"/>
      <c r="W308" s="59"/>
      <c r="X308" s="59"/>
      <c r="Y308" s="59"/>
      <c r="Z308" s="59"/>
      <c r="AA308" s="59"/>
      <c r="AB308" s="59"/>
      <c r="AC308" s="59"/>
      <c r="AD308" s="59"/>
      <c r="AE308" s="59"/>
      <c r="AF308" s="59"/>
      <c r="AG308" s="59"/>
      <c r="AH308" s="59"/>
      <c r="AI308" s="59"/>
    </row>
    <row r="309" spans="1:35">
      <c r="A309" s="59">
        <f t="shared" si="41"/>
        <v>1505</v>
      </c>
      <c r="B309" s="70">
        <f t="shared" si="35"/>
        <v>125.04999999999995</v>
      </c>
      <c r="C309" s="62">
        <f t="shared" si="34"/>
        <v>566.26</v>
      </c>
      <c r="D309" s="59"/>
      <c r="E309" s="59"/>
      <c r="F309" s="59">
        <f t="shared" si="36"/>
        <v>160.49492509999999</v>
      </c>
      <c r="G309" s="59">
        <f t="shared" si="37"/>
        <v>125.05492509999999</v>
      </c>
      <c r="H309" s="59">
        <f t="shared" si="38"/>
        <v>566.2649250999998</v>
      </c>
      <c r="I309" s="59">
        <f t="shared" si="39"/>
        <v>125.05492509999999</v>
      </c>
      <c r="J309" s="59">
        <f t="shared" si="40"/>
        <v>566.2649250999998</v>
      </c>
      <c r="K309" s="59"/>
      <c r="L309" s="59"/>
      <c r="M309" s="59"/>
      <c r="N309" s="59"/>
      <c r="O309" s="59"/>
      <c r="P309" s="59"/>
      <c r="Q309" s="59"/>
      <c r="R309" s="59"/>
      <c r="S309" s="59"/>
      <c r="T309" s="59"/>
      <c r="U309" s="59"/>
      <c r="V309" s="59"/>
      <c r="W309" s="59"/>
      <c r="X309" s="59"/>
      <c r="Y309" s="59"/>
      <c r="Z309" s="59"/>
      <c r="AA309" s="59"/>
      <c r="AB309" s="59"/>
      <c r="AC309" s="59"/>
      <c r="AD309" s="59"/>
      <c r="AE309" s="59"/>
      <c r="AF309" s="59"/>
      <c r="AG309" s="59"/>
      <c r="AH309" s="59"/>
      <c r="AI309" s="59"/>
    </row>
    <row r="310" spans="1:35">
      <c r="A310" s="59">
        <f t="shared" si="41"/>
        <v>1510</v>
      </c>
      <c r="B310" s="70">
        <f t="shared" si="35"/>
        <v>123.10000000000002</v>
      </c>
      <c r="C310" s="62">
        <f t="shared" si="34"/>
        <v>564.31000000000006</v>
      </c>
      <c r="D310" s="59"/>
      <c r="E310" s="59"/>
      <c r="F310" s="59">
        <f t="shared" si="36"/>
        <v>160.49492509999999</v>
      </c>
      <c r="G310" s="59">
        <f t="shared" si="37"/>
        <v>123.10492510000017</v>
      </c>
      <c r="H310" s="59">
        <f t="shared" si="38"/>
        <v>564.31492509999998</v>
      </c>
      <c r="I310" s="59">
        <f t="shared" si="39"/>
        <v>123.10492510000017</v>
      </c>
      <c r="J310" s="59">
        <f t="shared" si="40"/>
        <v>564.31492509999998</v>
      </c>
      <c r="K310" s="59"/>
      <c r="L310" s="59"/>
      <c r="M310" s="59"/>
      <c r="N310" s="59"/>
      <c r="O310" s="59"/>
      <c r="P310" s="59"/>
      <c r="Q310" s="59"/>
      <c r="R310" s="59"/>
      <c r="S310" s="59"/>
      <c r="T310" s="59"/>
      <c r="U310" s="59"/>
      <c r="V310" s="59"/>
      <c r="W310" s="59"/>
      <c r="X310" s="59"/>
      <c r="Y310" s="59"/>
      <c r="Z310" s="59"/>
      <c r="AA310" s="59"/>
      <c r="AB310" s="59"/>
      <c r="AC310" s="59"/>
      <c r="AD310" s="59"/>
      <c r="AE310" s="59"/>
      <c r="AF310" s="59"/>
      <c r="AG310" s="59"/>
      <c r="AH310" s="59"/>
      <c r="AI310" s="59"/>
    </row>
    <row r="311" spans="1:35">
      <c r="A311" s="59">
        <f t="shared" si="41"/>
        <v>1515</v>
      </c>
      <c r="B311" s="70">
        <f t="shared" si="35"/>
        <v>121.14999999999998</v>
      </c>
      <c r="C311" s="62">
        <f t="shared" si="34"/>
        <v>562.36</v>
      </c>
      <c r="D311" s="59"/>
      <c r="E311" s="59"/>
      <c r="F311" s="59">
        <f t="shared" si="36"/>
        <v>160.49492509999999</v>
      </c>
      <c r="G311" s="59">
        <f t="shared" si="37"/>
        <v>121.1549250999999</v>
      </c>
      <c r="H311" s="59">
        <f t="shared" si="38"/>
        <v>562.36492509999971</v>
      </c>
      <c r="I311" s="59">
        <f t="shared" si="39"/>
        <v>121.1549250999999</v>
      </c>
      <c r="J311" s="59">
        <f t="shared" si="40"/>
        <v>562.36492509999971</v>
      </c>
      <c r="K311" s="59"/>
      <c r="L311" s="59"/>
      <c r="M311" s="59"/>
      <c r="N311" s="59"/>
      <c r="O311" s="59"/>
      <c r="P311" s="59"/>
      <c r="Q311" s="59"/>
      <c r="R311" s="59"/>
      <c r="S311" s="59"/>
      <c r="T311" s="59"/>
      <c r="U311" s="59"/>
      <c r="V311" s="59"/>
      <c r="W311" s="59"/>
      <c r="X311" s="59"/>
      <c r="Y311" s="59"/>
      <c r="Z311" s="59"/>
      <c r="AA311" s="59"/>
      <c r="AB311" s="59"/>
      <c r="AC311" s="59"/>
      <c r="AD311" s="59"/>
      <c r="AE311" s="59"/>
      <c r="AF311" s="59"/>
      <c r="AG311" s="59"/>
      <c r="AH311" s="59"/>
      <c r="AI311" s="59"/>
    </row>
    <row r="312" spans="1:35">
      <c r="A312" s="59">
        <f t="shared" si="41"/>
        <v>1520</v>
      </c>
      <c r="B312" s="70">
        <f t="shared" si="35"/>
        <v>119.19999999999993</v>
      </c>
      <c r="C312" s="62">
        <f t="shared" si="34"/>
        <v>560.41</v>
      </c>
      <c r="D312" s="59"/>
      <c r="E312" s="59"/>
      <c r="F312" s="59">
        <f t="shared" si="36"/>
        <v>160.49492509999999</v>
      </c>
      <c r="G312" s="59">
        <f t="shared" si="37"/>
        <v>119.20492510000008</v>
      </c>
      <c r="H312" s="59">
        <f t="shared" si="38"/>
        <v>560.41492509999989</v>
      </c>
      <c r="I312" s="59">
        <f t="shared" si="39"/>
        <v>119.20492510000008</v>
      </c>
      <c r="J312" s="59">
        <f t="shared" si="40"/>
        <v>560.41492509999989</v>
      </c>
      <c r="K312" s="59"/>
      <c r="L312" s="59"/>
      <c r="M312" s="59"/>
      <c r="N312" s="59"/>
      <c r="O312" s="59"/>
      <c r="P312" s="59"/>
      <c r="Q312" s="59"/>
      <c r="R312" s="59"/>
      <c r="S312" s="59"/>
      <c r="T312" s="59"/>
      <c r="U312" s="59"/>
      <c r="V312" s="59"/>
      <c r="W312" s="59"/>
      <c r="X312" s="59"/>
      <c r="Y312" s="59"/>
      <c r="Z312" s="59"/>
      <c r="AA312" s="59"/>
      <c r="AB312" s="59"/>
      <c r="AC312" s="59"/>
      <c r="AD312" s="59"/>
      <c r="AE312" s="59"/>
      <c r="AF312" s="59"/>
      <c r="AG312" s="59"/>
      <c r="AH312" s="59"/>
      <c r="AI312" s="59"/>
    </row>
    <row r="313" spans="1:35">
      <c r="A313" s="59">
        <f t="shared" si="41"/>
        <v>1525</v>
      </c>
      <c r="B313" s="70">
        <f t="shared" si="35"/>
        <v>117.25</v>
      </c>
      <c r="C313" s="62">
        <f t="shared" si="34"/>
        <v>558.46</v>
      </c>
      <c r="D313" s="59"/>
      <c r="E313" s="59"/>
      <c r="F313" s="59">
        <f t="shared" si="36"/>
        <v>160.49492509999999</v>
      </c>
      <c r="G313" s="59">
        <f t="shared" si="37"/>
        <v>117.25492510000004</v>
      </c>
      <c r="H313" s="59">
        <f t="shared" si="38"/>
        <v>558.46492510000007</v>
      </c>
      <c r="I313" s="59">
        <f t="shared" si="39"/>
        <v>117.25492510000004</v>
      </c>
      <c r="J313" s="59">
        <f t="shared" si="40"/>
        <v>558.46492510000007</v>
      </c>
      <c r="K313" s="59"/>
      <c r="L313" s="59"/>
      <c r="M313" s="59"/>
      <c r="N313" s="59"/>
      <c r="O313" s="59"/>
      <c r="P313" s="59"/>
      <c r="Q313" s="59"/>
      <c r="R313" s="59"/>
      <c r="S313" s="59"/>
      <c r="T313" s="59"/>
      <c r="U313" s="59"/>
      <c r="V313" s="59"/>
      <c r="W313" s="59"/>
      <c r="X313" s="59"/>
      <c r="Y313" s="59"/>
      <c r="Z313" s="59"/>
      <c r="AA313" s="59"/>
      <c r="AB313" s="59"/>
      <c r="AC313" s="59"/>
      <c r="AD313" s="59"/>
      <c r="AE313" s="59"/>
      <c r="AF313" s="59"/>
      <c r="AG313" s="59"/>
      <c r="AH313" s="59"/>
      <c r="AI313" s="59"/>
    </row>
    <row r="314" spans="1:35">
      <c r="A314" s="59">
        <f t="shared" si="41"/>
        <v>1530</v>
      </c>
      <c r="B314" s="70">
        <f t="shared" si="35"/>
        <v>115.29999999999995</v>
      </c>
      <c r="C314" s="62">
        <f t="shared" si="34"/>
        <v>556.51</v>
      </c>
      <c r="D314" s="59"/>
      <c r="E314" s="59"/>
      <c r="F314" s="59">
        <f t="shared" si="36"/>
        <v>160.49492509999999</v>
      </c>
      <c r="G314" s="59">
        <f t="shared" si="37"/>
        <v>115.30492509999999</v>
      </c>
      <c r="H314" s="59">
        <f t="shared" si="38"/>
        <v>556.5149250999998</v>
      </c>
      <c r="I314" s="59">
        <f t="shared" si="39"/>
        <v>115.30492509999999</v>
      </c>
      <c r="J314" s="59">
        <f t="shared" si="40"/>
        <v>556.5149250999998</v>
      </c>
      <c r="K314" s="59"/>
      <c r="L314" s="59"/>
      <c r="M314" s="59"/>
      <c r="N314" s="59"/>
      <c r="O314" s="59"/>
      <c r="P314" s="59"/>
      <c r="Q314" s="59"/>
      <c r="R314" s="59"/>
      <c r="S314" s="59"/>
      <c r="T314" s="59"/>
      <c r="U314" s="59"/>
      <c r="V314" s="59"/>
      <c r="W314" s="59"/>
      <c r="X314" s="59"/>
      <c r="Y314" s="59"/>
      <c r="Z314" s="59"/>
      <c r="AA314" s="59"/>
      <c r="AB314" s="59"/>
      <c r="AC314" s="59"/>
      <c r="AD314" s="59"/>
      <c r="AE314" s="59"/>
      <c r="AF314" s="59"/>
      <c r="AG314" s="59"/>
      <c r="AH314" s="59"/>
      <c r="AI314" s="59"/>
    </row>
    <row r="315" spans="1:35">
      <c r="A315" s="59">
        <f t="shared" si="41"/>
        <v>1535</v>
      </c>
      <c r="B315" s="70">
        <f t="shared" si="35"/>
        <v>113.35000000000002</v>
      </c>
      <c r="C315" s="62">
        <f t="shared" si="34"/>
        <v>554.56000000000006</v>
      </c>
      <c r="D315" s="59"/>
      <c r="E315" s="59"/>
      <c r="F315" s="59">
        <f t="shared" si="36"/>
        <v>160.49492509999999</v>
      </c>
      <c r="G315" s="59">
        <f t="shared" si="37"/>
        <v>113.35492510000017</v>
      </c>
      <c r="H315" s="59">
        <f t="shared" si="38"/>
        <v>554.56492509999998</v>
      </c>
      <c r="I315" s="59">
        <f t="shared" si="39"/>
        <v>113.35492510000017</v>
      </c>
      <c r="J315" s="59">
        <f t="shared" si="40"/>
        <v>554.56492509999998</v>
      </c>
      <c r="K315" s="59"/>
      <c r="L315" s="59"/>
      <c r="M315" s="59"/>
      <c r="N315" s="59"/>
      <c r="O315" s="59"/>
      <c r="P315" s="59"/>
      <c r="Q315" s="59"/>
      <c r="R315" s="59"/>
      <c r="S315" s="59"/>
      <c r="T315" s="59"/>
      <c r="U315" s="59"/>
      <c r="V315" s="59"/>
      <c r="W315" s="59"/>
      <c r="X315" s="59"/>
      <c r="Y315" s="59"/>
      <c r="Z315" s="59"/>
      <c r="AA315" s="59"/>
      <c r="AB315" s="59"/>
      <c r="AC315" s="59"/>
      <c r="AD315" s="59"/>
      <c r="AE315" s="59"/>
      <c r="AF315" s="59"/>
      <c r="AG315" s="59"/>
      <c r="AH315" s="59"/>
      <c r="AI315" s="59"/>
    </row>
    <row r="316" spans="1:35">
      <c r="A316" s="59">
        <f t="shared" si="41"/>
        <v>1540</v>
      </c>
      <c r="B316" s="70">
        <f t="shared" si="35"/>
        <v>111.39999999999998</v>
      </c>
      <c r="C316" s="62">
        <f t="shared" si="34"/>
        <v>552.61</v>
      </c>
      <c r="D316" s="59"/>
      <c r="E316" s="59"/>
      <c r="F316" s="59">
        <f t="shared" si="36"/>
        <v>160.49492509999999</v>
      </c>
      <c r="G316" s="59">
        <f t="shared" si="37"/>
        <v>111.4049250999999</v>
      </c>
      <c r="H316" s="59">
        <f t="shared" si="38"/>
        <v>552.61492509999971</v>
      </c>
      <c r="I316" s="59">
        <f t="shared" si="39"/>
        <v>111.4049250999999</v>
      </c>
      <c r="J316" s="59">
        <f t="shared" si="40"/>
        <v>552.61492509999971</v>
      </c>
      <c r="K316" s="59"/>
      <c r="L316" s="59"/>
      <c r="M316" s="59"/>
      <c r="N316" s="59"/>
      <c r="O316" s="59"/>
      <c r="P316" s="59"/>
      <c r="Q316" s="59"/>
      <c r="R316" s="59"/>
      <c r="S316" s="59"/>
      <c r="T316" s="59"/>
      <c r="U316" s="59"/>
      <c r="V316" s="59"/>
      <c r="W316" s="59"/>
      <c r="X316" s="59"/>
      <c r="Y316" s="59"/>
      <c r="Z316" s="59"/>
      <c r="AA316" s="59"/>
      <c r="AB316" s="59"/>
      <c r="AC316" s="59"/>
      <c r="AD316" s="59"/>
      <c r="AE316" s="59"/>
      <c r="AF316" s="59"/>
      <c r="AG316" s="59"/>
      <c r="AH316" s="59"/>
      <c r="AI316" s="59"/>
    </row>
    <row r="317" spans="1:35">
      <c r="A317" s="59">
        <f t="shared" si="41"/>
        <v>1545</v>
      </c>
      <c r="B317" s="70">
        <f t="shared" si="35"/>
        <v>109.44999999999993</v>
      </c>
      <c r="C317" s="62">
        <f t="shared" si="34"/>
        <v>550.66</v>
      </c>
      <c r="D317" s="59"/>
      <c r="E317" s="59"/>
      <c r="F317" s="59">
        <f t="shared" si="36"/>
        <v>160.49492509999999</v>
      </c>
      <c r="G317" s="59">
        <f t="shared" si="37"/>
        <v>109.45492510000008</v>
      </c>
      <c r="H317" s="59">
        <f t="shared" si="38"/>
        <v>550.66492509999989</v>
      </c>
      <c r="I317" s="59">
        <f t="shared" si="39"/>
        <v>109.45492510000008</v>
      </c>
      <c r="J317" s="59">
        <f t="shared" si="40"/>
        <v>550.66492509999989</v>
      </c>
      <c r="K317" s="59"/>
      <c r="L317" s="59"/>
      <c r="M317" s="59"/>
      <c r="N317" s="59"/>
      <c r="O317" s="59"/>
      <c r="P317" s="59"/>
      <c r="Q317" s="59"/>
      <c r="R317" s="59"/>
      <c r="S317" s="59"/>
      <c r="T317" s="59"/>
      <c r="U317" s="59"/>
      <c r="V317" s="59"/>
      <c r="W317" s="59"/>
      <c r="X317" s="59"/>
      <c r="Y317" s="59"/>
      <c r="Z317" s="59"/>
      <c r="AA317" s="59"/>
      <c r="AB317" s="59"/>
      <c r="AC317" s="59"/>
      <c r="AD317" s="59"/>
      <c r="AE317" s="59"/>
      <c r="AF317" s="59"/>
      <c r="AG317" s="59"/>
      <c r="AH317" s="59"/>
      <c r="AI317" s="59"/>
    </row>
    <row r="318" spans="1:35">
      <c r="A318" s="59">
        <f t="shared" si="41"/>
        <v>1550</v>
      </c>
      <c r="B318" s="70">
        <f t="shared" si="35"/>
        <v>107.5</v>
      </c>
      <c r="C318" s="62">
        <f t="shared" si="34"/>
        <v>548.71</v>
      </c>
      <c r="D318" s="59"/>
      <c r="E318" s="59"/>
      <c r="F318" s="59">
        <f t="shared" si="36"/>
        <v>160.49492509999999</v>
      </c>
      <c r="G318" s="59">
        <f t="shared" si="37"/>
        <v>107.50492510000004</v>
      </c>
      <c r="H318" s="59">
        <f t="shared" si="38"/>
        <v>548.71492510000007</v>
      </c>
      <c r="I318" s="59">
        <f t="shared" si="39"/>
        <v>107.50492510000004</v>
      </c>
      <c r="J318" s="59">
        <f t="shared" si="40"/>
        <v>548.71492510000007</v>
      </c>
      <c r="K318" s="59"/>
      <c r="L318" s="59"/>
      <c r="M318" s="59"/>
      <c r="N318" s="59"/>
      <c r="O318" s="59"/>
      <c r="P318" s="59"/>
      <c r="Q318" s="59"/>
      <c r="R318" s="59"/>
      <c r="S318" s="59"/>
      <c r="T318" s="59"/>
      <c r="U318" s="59"/>
      <c r="V318" s="59"/>
      <c r="W318" s="59"/>
      <c r="X318" s="59"/>
      <c r="Y318" s="59"/>
      <c r="Z318" s="59"/>
      <c r="AA318" s="59"/>
      <c r="AB318" s="59"/>
      <c r="AC318" s="59"/>
      <c r="AD318" s="59"/>
      <c r="AE318" s="59"/>
      <c r="AF318" s="59"/>
      <c r="AG318" s="59"/>
      <c r="AH318" s="59"/>
      <c r="AI318" s="59"/>
    </row>
    <row r="319" spans="1:35">
      <c r="A319" s="59">
        <f t="shared" si="41"/>
        <v>1555</v>
      </c>
      <c r="B319" s="70">
        <f t="shared" si="35"/>
        <v>105.54999999999995</v>
      </c>
      <c r="C319" s="62">
        <f t="shared" si="34"/>
        <v>546.76</v>
      </c>
      <c r="D319" s="59"/>
      <c r="E319" s="59"/>
      <c r="F319" s="59">
        <f t="shared" si="36"/>
        <v>160.49492509999999</v>
      </c>
      <c r="G319" s="59">
        <f t="shared" si="37"/>
        <v>105.55492509999999</v>
      </c>
      <c r="H319" s="59">
        <f t="shared" si="38"/>
        <v>546.7649250999998</v>
      </c>
      <c r="I319" s="59">
        <f t="shared" si="39"/>
        <v>105.55492509999999</v>
      </c>
      <c r="J319" s="59">
        <f t="shared" si="40"/>
        <v>546.7649250999998</v>
      </c>
      <c r="K319" s="59"/>
      <c r="L319" s="59"/>
      <c r="M319" s="59"/>
      <c r="N319" s="59"/>
      <c r="O319" s="59"/>
      <c r="P319" s="59"/>
      <c r="Q319" s="59"/>
      <c r="R319" s="59"/>
      <c r="S319" s="59"/>
      <c r="T319" s="59"/>
      <c r="U319" s="59"/>
      <c r="V319" s="59"/>
      <c r="W319" s="59"/>
      <c r="X319" s="59"/>
      <c r="Y319" s="59"/>
      <c r="Z319" s="59"/>
      <c r="AA319" s="59"/>
      <c r="AB319" s="59"/>
      <c r="AC319" s="59"/>
      <c r="AD319" s="59"/>
      <c r="AE319" s="59"/>
      <c r="AF319" s="59"/>
      <c r="AG319" s="59"/>
      <c r="AH319" s="59"/>
      <c r="AI319" s="59"/>
    </row>
    <row r="320" spans="1:35">
      <c r="A320" s="59">
        <f t="shared" si="41"/>
        <v>1560</v>
      </c>
      <c r="B320" s="70">
        <f t="shared" si="35"/>
        <v>103.60000000000002</v>
      </c>
      <c r="C320" s="62">
        <f t="shared" ref="C320:C383" si="42">MAX(0,IF((A320+$C$4+$C$3)&lt;$C$1,0.61*A320,$C$1-0.39*A320-$C$3-$C$4)+MAX(0,IF(A320&lt;$E$3,0,IF(A320&lt;$E$4,160.49*(A320-$E$3)/($E$4-$E$3),IF(A320&lt;$E$2,160.49,160.49)))))</f>
        <v>544.81000000000006</v>
      </c>
      <c r="D320" s="59"/>
      <c r="E320" s="59"/>
      <c r="F320" s="59">
        <f t="shared" si="36"/>
        <v>160.49492509999999</v>
      </c>
      <c r="G320" s="59">
        <f t="shared" si="37"/>
        <v>103.60492510000017</v>
      </c>
      <c r="H320" s="59">
        <f t="shared" si="38"/>
        <v>544.81492509999998</v>
      </c>
      <c r="I320" s="59">
        <f t="shared" si="39"/>
        <v>103.60492510000017</v>
      </c>
      <c r="J320" s="59">
        <f t="shared" si="40"/>
        <v>544.81492509999998</v>
      </c>
      <c r="K320" s="59"/>
      <c r="L320" s="59"/>
      <c r="M320" s="59"/>
      <c r="N320" s="59"/>
      <c r="O320" s="59"/>
      <c r="P320" s="59"/>
      <c r="Q320" s="59"/>
      <c r="R320" s="59"/>
      <c r="S320" s="59"/>
      <c r="T320" s="59"/>
      <c r="U320" s="59"/>
      <c r="V320" s="59"/>
      <c r="W320" s="59"/>
      <c r="X320" s="59"/>
      <c r="Y320" s="59"/>
      <c r="Z320" s="59"/>
      <c r="AA320" s="59"/>
      <c r="AB320" s="59"/>
      <c r="AC320" s="59"/>
      <c r="AD320" s="59"/>
      <c r="AE320" s="59"/>
      <c r="AF320" s="59"/>
      <c r="AG320" s="59"/>
      <c r="AH320" s="59"/>
      <c r="AI320" s="59"/>
    </row>
    <row r="321" spans="1:35">
      <c r="A321" s="59">
        <f t="shared" si="41"/>
        <v>1565</v>
      </c>
      <c r="B321" s="70">
        <f t="shared" si="35"/>
        <v>101.64999999999998</v>
      </c>
      <c r="C321" s="62">
        <f t="shared" si="42"/>
        <v>542.86</v>
      </c>
      <c r="D321" s="59"/>
      <c r="E321" s="59"/>
      <c r="F321" s="59">
        <f t="shared" si="36"/>
        <v>160.49492509999999</v>
      </c>
      <c r="G321" s="59">
        <f t="shared" si="37"/>
        <v>101.6549250999999</v>
      </c>
      <c r="H321" s="59">
        <f t="shared" si="38"/>
        <v>542.86492509999971</v>
      </c>
      <c r="I321" s="59">
        <f t="shared" si="39"/>
        <v>101.6549250999999</v>
      </c>
      <c r="J321" s="59">
        <f t="shared" si="40"/>
        <v>542.86492509999971</v>
      </c>
      <c r="K321" s="59"/>
      <c r="L321" s="59"/>
      <c r="M321" s="59"/>
      <c r="N321" s="59"/>
      <c r="O321" s="59"/>
      <c r="P321" s="59"/>
      <c r="Q321" s="59"/>
      <c r="R321" s="59"/>
      <c r="S321" s="59"/>
      <c r="T321" s="59"/>
      <c r="U321" s="59"/>
      <c r="V321" s="59"/>
      <c r="W321" s="59"/>
      <c r="X321" s="59"/>
      <c r="Y321" s="59"/>
      <c r="Z321" s="59"/>
      <c r="AA321" s="59"/>
      <c r="AB321" s="59"/>
      <c r="AC321" s="59"/>
      <c r="AD321" s="59"/>
      <c r="AE321" s="59"/>
      <c r="AF321" s="59"/>
      <c r="AG321" s="59"/>
      <c r="AH321" s="59"/>
      <c r="AI321" s="59"/>
    </row>
    <row r="322" spans="1:35">
      <c r="A322" s="59">
        <f t="shared" si="41"/>
        <v>1570</v>
      </c>
      <c r="B322" s="70">
        <f t="shared" si="35"/>
        <v>99.699999999999932</v>
      </c>
      <c r="C322" s="62">
        <f t="shared" si="42"/>
        <v>540.91</v>
      </c>
      <c r="D322" s="59"/>
      <c r="E322" s="59"/>
      <c r="F322" s="59">
        <f t="shared" si="36"/>
        <v>160.49492509999999</v>
      </c>
      <c r="G322" s="59">
        <f t="shared" si="37"/>
        <v>99.704925100000082</v>
      </c>
      <c r="H322" s="59">
        <f t="shared" si="38"/>
        <v>540.91492509999989</v>
      </c>
      <c r="I322" s="59">
        <f t="shared" si="39"/>
        <v>99.704925100000082</v>
      </c>
      <c r="J322" s="59">
        <f t="shared" si="40"/>
        <v>540.91492509999989</v>
      </c>
      <c r="K322" s="59"/>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row>
    <row r="323" spans="1:35">
      <c r="A323" s="59">
        <f t="shared" si="41"/>
        <v>1575</v>
      </c>
      <c r="B323" s="70">
        <f t="shared" si="35"/>
        <v>97.75</v>
      </c>
      <c r="C323" s="62">
        <f t="shared" si="42"/>
        <v>538.96</v>
      </c>
      <c r="D323" s="59"/>
      <c r="E323" s="59"/>
      <c r="F323" s="59">
        <f t="shared" si="36"/>
        <v>160.49492509999999</v>
      </c>
      <c r="G323" s="59">
        <f t="shared" si="37"/>
        <v>97.754925100000037</v>
      </c>
      <c r="H323" s="59">
        <f t="shared" si="38"/>
        <v>538.96492510000007</v>
      </c>
      <c r="I323" s="59">
        <f t="shared" ref="I323:I386" si="43">G323*(G323&gt;$J$5)</f>
        <v>97.754925100000037</v>
      </c>
      <c r="J323" s="59">
        <f t="shared" ref="J323:J386" si="44">H323*(H323&gt;$J$5)</f>
        <v>538.96492510000007</v>
      </c>
      <c r="K323" s="59"/>
      <c r="L323" s="59"/>
      <c r="M323" s="59"/>
      <c r="N323" s="59"/>
      <c r="O323" s="59"/>
      <c r="P323" s="59"/>
      <c r="Q323" s="59"/>
      <c r="R323" s="59"/>
      <c r="S323" s="59"/>
      <c r="T323" s="59"/>
      <c r="U323" s="59"/>
      <c r="V323" s="59"/>
      <c r="W323" s="59"/>
      <c r="X323" s="59"/>
      <c r="Y323" s="59"/>
      <c r="Z323" s="59"/>
      <c r="AA323" s="59"/>
      <c r="AB323" s="59"/>
      <c r="AC323" s="59"/>
      <c r="AD323" s="59"/>
      <c r="AE323" s="59"/>
      <c r="AF323" s="59"/>
      <c r="AG323" s="59"/>
      <c r="AH323" s="59"/>
      <c r="AI323" s="59"/>
    </row>
    <row r="324" spans="1:35">
      <c r="A324" s="59">
        <f t="shared" si="41"/>
        <v>1580</v>
      </c>
      <c r="B324" s="70">
        <f t="shared" si="35"/>
        <v>95.799999999999955</v>
      </c>
      <c r="C324" s="62">
        <f t="shared" si="42"/>
        <v>537.01</v>
      </c>
      <c r="D324" s="59"/>
      <c r="E324" s="59"/>
      <c r="F324" s="59">
        <f t="shared" si="36"/>
        <v>160.49492509999999</v>
      </c>
      <c r="G324" s="59">
        <f t="shared" si="37"/>
        <v>95.804925099999991</v>
      </c>
      <c r="H324" s="59">
        <f t="shared" si="38"/>
        <v>537.0149250999998</v>
      </c>
      <c r="I324" s="59">
        <f t="shared" si="43"/>
        <v>95.804925099999991</v>
      </c>
      <c r="J324" s="59">
        <f t="shared" si="44"/>
        <v>537.0149250999998</v>
      </c>
      <c r="K324" s="59"/>
      <c r="L324" s="59"/>
      <c r="M324" s="59"/>
      <c r="N324" s="59"/>
      <c r="O324" s="59"/>
      <c r="P324" s="59"/>
      <c r="Q324" s="59"/>
      <c r="R324" s="59"/>
      <c r="S324" s="59"/>
      <c r="T324" s="59"/>
      <c r="U324" s="59"/>
      <c r="V324" s="59"/>
      <c r="W324" s="59"/>
      <c r="X324" s="59"/>
      <c r="Y324" s="59"/>
      <c r="Z324" s="59"/>
      <c r="AA324" s="59"/>
      <c r="AB324" s="59"/>
      <c r="AC324" s="59"/>
      <c r="AD324" s="59"/>
      <c r="AE324" s="59"/>
      <c r="AF324" s="59"/>
      <c r="AG324" s="59"/>
      <c r="AH324" s="59"/>
      <c r="AI324" s="59"/>
    </row>
    <row r="325" spans="1:35">
      <c r="A325" s="59">
        <f t="shared" si="41"/>
        <v>1585</v>
      </c>
      <c r="B325" s="70">
        <f t="shared" si="35"/>
        <v>93.850000000000023</v>
      </c>
      <c r="C325" s="62">
        <f t="shared" si="42"/>
        <v>535.06000000000006</v>
      </c>
      <c r="D325" s="59"/>
      <c r="E325" s="59"/>
      <c r="F325" s="59">
        <f t="shared" si="36"/>
        <v>160.49492509999999</v>
      </c>
      <c r="G325" s="59">
        <f t="shared" si="37"/>
        <v>93.854925100000173</v>
      </c>
      <c r="H325" s="59">
        <f t="shared" si="38"/>
        <v>535.06492509999998</v>
      </c>
      <c r="I325" s="59">
        <f t="shared" si="43"/>
        <v>93.854925100000173</v>
      </c>
      <c r="J325" s="59">
        <f t="shared" si="44"/>
        <v>535.06492509999998</v>
      </c>
      <c r="K325" s="59"/>
      <c r="L325" s="59"/>
      <c r="M325" s="59"/>
      <c r="N325" s="59"/>
      <c r="O325" s="59"/>
      <c r="P325" s="59"/>
      <c r="Q325" s="59"/>
      <c r="R325" s="59"/>
      <c r="S325" s="59"/>
      <c r="T325" s="59"/>
      <c r="U325" s="59"/>
      <c r="V325" s="59"/>
      <c r="W325" s="59"/>
      <c r="X325" s="59"/>
      <c r="Y325" s="59"/>
      <c r="Z325" s="59"/>
      <c r="AA325" s="59"/>
      <c r="AB325" s="59"/>
      <c r="AC325" s="59"/>
      <c r="AD325" s="59"/>
      <c r="AE325" s="59"/>
      <c r="AF325" s="59"/>
      <c r="AG325" s="59"/>
      <c r="AH325" s="59"/>
      <c r="AI325" s="59"/>
    </row>
    <row r="326" spans="1:35">
      <c r="A326" s="59">
        <f t="shared" si="41"/>
        <v>1590</v>
      </c>
      <c r="B326" s="70">
        <f t="shared" si="35"/>
        <v>91.899999999999977</v>
      </c>
      <c r="C326" s="62">
        <f t="shared" si="42"/>
        <v>533.11</v>
      </c>
      <c r="D326" s="59"/>
      <c r="E326" s="59"/>
      <c r="F326" s="59">
        <f t="shared" si="36"/>
        <v>160.49492509999999</v>
      </c>
      <c r="G326" s="59">
        <f t="shared" si="37"/>
        <v>91.9049250999999</v>
      </c>
      <c r="H326" s="59">
        <f t="shared" si="38"/>
        <v>533.11492509999971</v>
      </c>
      <c r="I326" s="59">
        <f t="shared" si="43"/>
        <v>91.9049250999999</v>
      </c>
      <c r="J326" s="59">
        <f t="shared" si="44"/>
        <v>533.11492509999971</v>
      </c>
      <c r="K326" s="59"/>
      <c r="L326" s="59"/>
      <c r="M326" s="59"/>
      <c r="N326" s="59"/>
      <c r="O326" s="59"/>
      <c r="P326" s="59"/>
      <c r="Q326" s="59"/>
      <c r="R326" s="59"/>
      <c r="S326" s="59"/>
      <c r="T326" s="59"/>
      <c r="U326" s="59"/>
      <c r="V326" s="59"/>
      <c r="W326" s="59"/>
      <c r="X326" s="59"/>
      <c r="Y326" s="59"/>
      <c r="Z326" s="59"/>
      <c r="AA326" s="59"/>
      <c r="AB326" s="59"/>
      <c r="AC326" s="59"/>
      <c r="AD326" s="59"/>
      <c r="AE326" s="59"/>
      <c r="AF326" s="59"/>
      <c r="AG326" s="59"/>
      <c r="AH326" s="59"/>
      <c r="AI326" s="59"/>
    </row>
    <row r="327" spans="1:35">
      <c r="A327" s="59">
        <f t="shared" si="41"/>
        <v>1595</v>
      </c>
      <c r="B327" s="70">
        <f t="shared" si="35"/>
        <v>89.949999999999932</v>
      </c>
      <c r="C327" s="62">
        <f t="shared" si="42"/>
        <v>531.16</v>
      </c>
      <c r="D327" s="59"/>
      <c r="E327" s="59"/>
      <c r="F327" s="59">
        <f t="shared" si="36"/>
        <v>160.49492509999999</v>
      </c>
      <c r="G327" s="59">
        <f t="shared" si="37"/>
        <v>89.954925100000082</v>
      </c>
      <c r="H327" s="59">
        <f t="shared" si="38"/>
        <v>531.16492509999989</v>
      </c>
      <c r="I327" s="59">
        <f t="shared" si="43"/>
        <v>89.954925100000082</v>
      </c>
      <c r="J327" s="59">
        <f t="shared" si="44"/>
        <v>531.16492509999989</v>
      </c>
      <c r="K327" s="59"/>
      <c r="L327" s="59"/>
      <c r="M327" s="59"/>
      <c r="N327" s="59"/>
      <c r="O327" s="59"/>
      <c r="P327" s="59"/>
      <c r="Q327" s="59"/>
      <c r="R327" s="59"/>
      <c r="S327" s="59"/>
      <c r="T327" s="59"/>
      <c r="U327" s="59"/>
      <c r="V327" s="59"/>
      <c r="W327" s="59"/>
      <c r="X327" s="59"/>
      <c r="Y327" s="59"/>
      <c r="Z327" s="59"/>
      <c r="AA327" s="59"/>
      <c r="AB327" s="59"/>
      <c r="AC327" s="59"/>
      <c r="AD327" s="59"/>
      <c r="AE327" s="59"/>
      <c r="AF327" s="59"/>
      <c r="AG327" s="59"/>
      <c r="AH327" s="59"/>
      <c r="AI327" s="59"/>
    </row>
    <row r="328" spans="1:35">
      <c r="A328" s="59">
        <f t="shared" si="41"/>
        <v>1600</v>
      </c>
      <c r="B328" s="70">
        <f t="shared" si="35"/>
        <v>88</v>
      </c>
      <c r="C328" s="62">
        <f t="shared" si="42"/>
        <v>529.21</v>
      </c>
      <c r="D328" s="59"/>
      <c r="E328" s="59"/>
      <c r="F328" s="59">
        <f t="shared" si="36"/>
        <v>160.49492509999999</v>
      </c>
      <c r="G328" s="59">
        <f t="shared" si="37"/>
        <v>88.004925100000037</v>
      </c>
      <c r="H328" s="59">
        <f t="shared" si="38"/>
        <v>529.21492510000007</v>
      </c>
      <c r="I328" s="59">
        <f t="shared" si="43"/>
        <v>88.004925100000037</v>
      </c>
      <c r="J328" s="59">
        <f t="shared" si="44"/>
        <v>529.21492510000007</v>
      </c>
      <c r="K328" s="59"/>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row>
    <row r="329" spans="1:35">
      <c r="A329" s="59">
        <f t="shared" si="41"/>
        <v>1605</v>
      </c>
      <c r="B329" s="70">
        <f t="shared" ref="B329:B392" si="45">MAX(0,IF((A329+$B$4+$B$3)&lt;$B$1,0.61*A329,$B$1-0.39*A329-$B$3-$B$4)+MAX(0,IF(A329&lt;$E$3,0,IF(A329&lt;$E$4,160.49*(A329-$E$3)/($E$4-$E$3),IF(A329&lt;$E$2,160.49,160.49)))))</f>
        <v>86.049999999999955</v>
      </c>
      <c r="C329" s="62">
        <f t="shared" si="42"/>
        <v>527.26</v>
      </c>
      <c r="D329" s="59"/>
      <c r="E329" s="59"/>
      <c r="F329" s="59">
        <f t="shared" ref="F329:F392" si="46">(A329&gt;$E$3)*(A329&lt;$E$4)*(A329-$E$3)/($E$4-$E$3)*$J$1+(A329&gt;=$E$4)*$J$1</f>
        <v>160.49492509999999</v>
      </c>
      <c r="G329" s="59">
        <f t="shared" ref="G329:G392" si="47">MAX(0,$B$1+0.61*A329+F329-MAX($B$1,A329))</f>
        <v>86.054925099999991</v>
      </c>
      <c r="H329" s="59">
        <f t="shared" ref="H329:H392" si="48">MAX(0,$C$1+0.61*A329+F329-MAX($C$1,A329))</f>
        <v>527.2649250999998</v>
      </c>
      <c r="I329" s="59">
        <f t="shared" si="43"/>
        <v>86.054925099999991</v>
      </c>
      <c r="J329" s="59">
        <f t="shared" si="44"/>
        <v>527.2649250999998</v>
      </c>
      <c r="K329" s="59"/>
      <c r="L329" s="59"/>
      <c r="M329" s="59"/>
      <c r="N329" s="59"/>
      <c r="O329" s="59"/>
      <c r="P329" s="59"/>
      <c r="Q329" s="59"/>
      <c r="R329" s="59"/>
      <c r="S329" s="59"/>
      <c r="T329" s="59"/>
      <c r="U329" s="59"/>
      <c r="V329" s="59"/>
      <c r="W329" s="59"/>
      <c r="X329" s="59"/>
      <c r="Y329" s="59"/>
      <c r="Z329" s="59"/>
      <c r="AA329" s="59"/>
      <c r="AB329" s="59"/>
      <c r="AC329" s="59"/>
      <c r="AD329" s="59"/>
      <c r="AE329" s="59"/>
      <c r="AF329" s="59"/>
      <c r="AG329" s="59"/>
      <c r="AH329" s="59"/>
      <c r="AI329" s="59"/>
    </row>
    <row r="330" spans="1:35">
      <c r="A330" s="59">
        <f t="shared" si="41"/>
        <v>1610</v>
      </c>
      <c r="B330" s="70">
        <f t="shared" si="45"/>
        <v>84.100000000000023</v>
      </c>
      <c r="C330" s="62">
        <f t="shared" si="42"/>
        <v>525.31000000000006</v>
      </c>
      <c r="D330" s="59"/>
      <c r="E330" s="59"/>
      <c r="F330" s="59">
        <f t="shared" si="46"/>
        <v>160.49492509999999</v>
      </c>
      <c r="G330" s="59">
        <f t="shared" si="47"/>
        <v>84.104925100000173</v>
      </c>
      <c r="H330" s="59">
        <f t="shared" si="48"/>
        <v>525.31492509999998</v>
      </c>
      <c r="I330" s="59">
        <f t="shared" si="43"/>
        <v>84.104925100000173</v>
      </c>
      <c r="J330" s="59">
        <f t="shared" si="44"/>
        <v>525.31492509999998</v>
      </c>
      <c r="K330" s="59"/>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c r="AI330" s="59"/>
    </row>
    <row r="331" spans="1:35">
      <c r="A331" s="59">
        <f t="shared" si="41"/>
        <v>1615</v>
      </c>
      <c r="B331" s="70">
        <f t="shared" si="45"/>
        <v>82.149999999999977</v>
      </c>
      <c r="C331" s="62">
        <f t="shared" si="42"/>
        <v>523.36</v>
      </c>
      <c r="D331" s="59"/>
      <c r="E331" s="59"/>
      <c r="F331" s="59">
        <f t="shared" si="46"/>
        <v>160.49492509999999</v>
      </c>
      <c r="G331" s="59">
        <f t="shared" si="47"/>
        <v>82.1549250999999</v>
      </c>
      <c r="H331" s="59">
        <f t="shared" si="48"/>
        <v>523.36492509999971</v>
      </c>
      <c r="I331" s="59">
        <f t="shared" si="43"/>
        <v>82.1549250999999</v>
      </c>
      <c r="J331" s="59">
        <f t="shared" si="44"/>
        <v>523.36492509999971</v>
      </c>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c r="AH331" s="59"/>
      <c r="AI331" s="59"/>
    </row>
    <row r="332" spans="1:35">
      <c r="A332" s="59">
        <f t="shared" si="41"/>
        <v>1620</v>
      </c>
      <c r="B332" s="70">
        <f t="shared" si="45"/>
        <v>80.199999999999932</v>
      </c>
      <c r="C332" s="62">
        <f t="shared" si="42"/>
        <v>521.41</v>
      </c>
      <c r="D332" s="59"/>
      <c r="E332" s="59"/>
      <c r="F332" s="59">
        <f t="shared" si="46"/>
        <v>160.49492509999999</v>
      </c>
      <c r="G332" s="59">
        <f t="shared" si="47"/>
        <v>80.204925100000082</v>
      </c>
      <c r="H332" s="59">
        <f t="shared" si="48"/>
        <v>521.41492509999989</v>
      </c>
      <c r="I332" s="59">
        <f t="shared" si="43"/>
        <v>80.204925100000082</v>
      </c>
      <c r="J332" s="59">
        <f t="shared" si="44"/>
        <v>521.41492509999989</v>
      </c>
      <c r="K332" s="59"/>
      <c r="L332" s="59"/>
      <c r="M332" s="59"/>
      <c r="N332" s="59"/>
      <c r="O332" s="59"/>
      <c r="P332" s="59"/>
      <c r="Q332" s="59"/>
      <c r="R332" s="59"/>
      <c r="S332" s="59"/>
      <c r="T332" s="59"/>
      <c r="U332" s="59"/>
      <c r="V332" s="59"/>
      <c r="W332" s="59"/>
      <c r="X332" s="59"/>
      <c r="Y332" s="59"/>
      <c r="Z332" s="59"/>
      <c r="AA332" s="59"/>
      <c r="AB332" s="59"/>
      <c r="AC332" s="59"/>
      <c r="AD332" s="59"/>
      <c r="AE332" s="59"/>
      <c r="AF332" s="59"/>
      <c r="AG332" s="59"/>
      <c r="AH332" s="59"/>
      <c r="AI332" s="59"/>
    </row>
    <row r="333" spans="1:35">
      <c r="A333" s="59">
        <f t="shared" si="41"/>
        <v>1625</v>
      </c>
      <c r="B333" s="70">
        <f t="shared" si="45"/>
        <v>78.25</v>
      </c>
      <c r="C333" s="62">
        <f t="shared" si="42"/>
        <v>519.46</v>
      </c>
      <c r="D333" s="59"/>
      <c r="E333" s="59"/>
      <c r="F333" s="59">
        <f t="shared" si="46"/>
        <v>160.49492509999999</v>
      </c>
      <c r="G333" s="59">
        <f t="shared" si="47"/>
        <v>78.254925100000037</v>
      </c>
      <c r="H333" s="59">
        <f t="shared" si="48"/>
        <v>519.46492510000007</v>
      </c>
      <c r="I333" s="59">
        <f t="shared" si="43"/>
        <v>78.254925100000037</v>
      </c>
      <c r="J333" s="59">
        <f t="shared" si="44"/>
        <v>519.46492510000007</v>
      </c>
      <c r="K333" s="59"/>
      <c r="L333" s="59"/>
      <c r="M333" s="59"/>
      <c r="N333" s="59"/>
      <c r="O333" s="59"/>
      <c r="P333" s="59"/>
      <c r="Q333" s="59"/>
      <c r="R333" s="59"/>
      <c r="S333" s="59"/>
      <c r="T333" s="59"/>
      <c r="U333" s="59"/>
      <c r="V333" s="59"/>
      <c r="W333" s="59"/>
      <c r="X333" s="59"/>
      <c r="Y333" s="59"/>
      <c r="Z333" s="59"/>
      <c r="AA333" s="59"/>
      <c r="AB333" s="59"/>
      <c r="AC333" s="59"/>
      <c r="AD333" s="59"/>
      <c r="AE333" s="59"/>
      <c r="AF333" s="59"/>
      <c r="AG333" s="59"/>
      <c r="AH333" s="59"/>
      <c r="AI333" s="59"/>
    </row>
    <row r="334" spans="1:35">
      <c r="A334" s="59">
        <f>A333+5</f>
        <v>1630</v>
      </c>
      <c r="B334" s="70">
        <f t="shared" si="45"/>
        <v>76.299999999999955</v>
      </c>
      <c r="C334" s="62">
        <f t="shared" si="42"/>
        <v>517.51</v>
      </c>
      <c r="D334" s="59"/>
      <c r="E334" s="59"/>
      <c r="F334" s="59">
        <f t="shared" si="46"/>
        <v>160.49492509999999</v>
      </c>
      <c r="G334" s="59">
        <f t="shared" si="47"/>
        <v>76.304925099999991</v>
      </c>
      <c r="H334" s="59">
        <f t="shared" si="48"/>
        <v>517.5149250999998</v>
      </c>
      <c r="I334" s="59">
        <f t="shared" si="43"/>
        <v>76.304925099999991</v>
      </c>
      <c r="J334" s="59">
        <f t="shared" si="44"/>
        <v>517.5149250999998</v>
      </c>
      <c r="K334" s="59"/>
      <c r="L334" s="59"/>
      <c r="M334" s="59"/>
      <c r="N334" s="59"/>
      <c r="O334" s="59"/>
      <c r="P334" s="59"/>
      <c r="Q334" s="59"/>
      <c r="R334" s="59"/>
      <c r="S334" s="59"/>
      <c r="T334" s="59"/>
      <c r="U334" s="59"/>
      <c r="V334" s="59"/>
      <c r="W334" s="59"/>
      <c r="X334" s="59"/>
      <c r="Y334" s="59"/>
      <c r="Z334" s="59"/>
      <c r="AA334" s="59"/>
      <c r="AB334" s="59"/>
      <c r="AC334" s="59"/>
      <c r="AD334" s="59"/>
      <c r="AE334" s="59"/>
      <c r="AF334" s="59"/>
      <c r="AG334" s="59"/>
      <c r="AH334" s="59"/>
      <c r="AI334" s="59"/>
    </row>
    <row r="335" spans="1:35">
      <c r="A335" s="59">
        <f t="shared" si="41"/>
        <v>1635</v>
      </c>
      <c r="B335" s="70">
        <f t="shared" si="45"/>
        <v>74.350000000000023</v>
      </c>
      <c r="C335" s="62">
        <f t="shared" si="42"/>
        <v>515.56000000000006</v>
      </c>
      <c r="D335" s="59"/>
      <c r="E335" s="59"/>
      <c r="F335" s="59">
        <f t="shared" si="46"/>
        <v>160.49492509999999</v>
      </c>
      <c r="G335" s="59">
        <f t="shared" si="47"/>
        <v>74.354925100000173</v>
      </c>
      <c r="H335" s="59">
        <f t="shared" si="48"/>
        <v>515.56492509999998</v>
      </c>
      <c r="I335" s="59">
        <f t="shared" si="43"/>
        <v>74.354925100000173</v>
      </c>
      <c r="J335" s="59">
        <f t="shared" si="44"/>
        <v>515.56492509999998</v>
      </c>
      <c r="K335" s="59"/>
      <c r="L335" s="59"/>
      <c r="M335" s="59"/>
      <c r="N335" s="59"/>
      <c r="O335" s="59"/>
      <c r="P335" s="59"/>
      <c r="Q335" s="59"/>
      <c r="R335" s="59"/>
      <c r="S335" s="59"/>
      <c r="T335" s="59"/>
      <c r="U335" s="59"/>
      <c r="V335" s="59"/>
      <c r="W335" s="59"/>
      <c r="X335" s="59"/>
      <c r="Y335" s="59"/>
      <c r="Z335" s="59"/>
      <c r="AA335" s="59"/>
      <c r="AB335" s="59"/>
      <c r="AC335" s="59"/>
      <c r="AD335" s="59"/>
      <c r="AE335" s="59"/>
      <c r="AF335" s="59"/>
      <c r="AG335" s="59"/>
      <c r="AH335" s="59"/>
      <c r="AI335" s="59"/>
    </row>
    <row r="336" spans="1:35">
      <c r="A336" s="59">
        <f t="shared" si="41"/>
        <v>1640</v>
      </c>
      <c r="B336" s="70">
        <f t="shared" si="45"/>
        <v>72.399999999999977</v>
      </c>
      <c r="C336" s="62">
        <f t="shared" si="42"/>
        <v>513.61</v>
      </c>
      <c r="D336" s="59"/>
      <c r="E336" s="59"/>
      <c r="F336" s="59">
        <f t="shared" si="46"/>
        <v>160.49492509999999</v>
      </c>
      <c r="G336" s="59">
        <f t="shared" si="47"/>
        <v>72.4049250999999</v>
      </c>
      <c r="H336" s="59">
        <f t="shared" si="48"/>
        <v>513.61492509999971</v>
      </c>
      <c r="I336" s="59">
        <f t="shared" si="43"/>
        <v>72.4049250999999</v>
      </c>
      <c r="J336" s="59">
        <f t="shared" si="44"/>
        <v>513.61492509999971</v>
      </c>
      <c r="K336" s="59"/>
      <c r="L336" s="59"/>
      <c r="M336" s="59"/>
      <c r="N336" s="59"/>
      <c r="O336" s="59"/>
      <c r="P336" s="59"/>
      <c r="Q336" s="59"/>
      <c r="R336" s="59"/>
      <c r="S336" s="59"/>
      <c r="T336" s="59"/>
      <c r="U336" s="59"/>
      <c r="V336" s="59"/>
      <c r="W336" s="59"/>
      <c r="X336" s="59"/>
      <c r="Y336" s="59"/>
      <c r="Z336" s="59"/>
      <c r="AA336" s="59"/>
      <c r="AB336" s="59"/>
      <c r="AC336" s="59"/>
      <c r="AD336" s="59"/>
      <c r="AE336" s="59"/>
      <c r="AF336" s="59"/>
      <c r="AG336" s="59"/>
      <c r="AH336" s="59"/>
      <c r="AI336" s="59"/>
    </row>
    <row r="337" spans="1:35">
      <c r="A337" s="59">
        <f t="shared" si="41"/>
        <v>1645</v>
      </c>
      <c r="B337" s="70">
        <f t="shared" si="45"/>
        <v>70.449999999999932</v>
      </c>
      <c r="C337" s="62">
        <f t="shared" si="42"/>
        <v>511.65999999999997</v>
      </c>
      <c r="D337" s="59"/>
      <c r="E337" s="59"/>
      <c r="F337" s="59">
        <f t="shared" si="46"/>
        <v>160.49492509999999</v>
      </c>
      <c r="G337" s="59">
        <f t="shared" si="47"/>
        <v>70.454925100000082</v>
      </c>
      <c r="H337" s="59">
        <f t="shared" si="48"/>
        <v>511.66492509999989</v>
      </c>
      <c r="I337" s="59">
        <f t="shared" si="43"/>
        <v>70.454925100000082</v>
      </c>
      <c r="J337" s="59">
        <f t="shared" si="44"/>
        <v>511.66492509999989</v>
      </c>
      <c r="K337" s="59"/>
      <c r="L337" s="59"/>
      <c r="M337" s="59"/>
      <c r="N337" s="59"/>
      <c r="O337" s="59"/>
      <c r="P337" s="59"/>
      <c r="Q337" s="59"/>
      <c r="R337" s="59"/>
      <c r="S337" s="59"/>
      <c r="T337" s="59"/>
      <c r="U337" s="59"/>
      <c r="V337" s="59"/>
      <c r="W337" s="59"/>
      <c r="X337" s="59"/>
      <c r="Y337" s="59"/>
      <c r="Z337" s="59"/>
      <c r="AA337" s="59"/>
      <c r="AB337" s="59"/>
      <c r="AC337" s="59"/>
      <c r="AD337" s="59"/>
      <c r="AE337" s="59"/>
      <c r="AF337" s="59"/>
      <c r="AG337" s="59"/>
      <c r="AH337" s="59"/>
      <c r="AI337" s="59"/>
    </row>
    <row r="338" spans="1:35">
      <c r="A338" s="59">
        <f t="shared" si="41"/>
        <v>1650</v>
      </c>
      <c r="B338" s="70">
        <f t="shared" si="45"/>
        <v>68.5</v>
      </c>
      <c r="C338" s="62">
        <f t="shared" si="42"/>
        <v>509.71000000000004</v>
      </c>
      <c r="D338" s="59"/>
      <c r="E338" s="59"/>
      <c r="F338" s="59">
        <f t="shared" si="46"/>
        <v>160.49492509999999</v>
      </c>
      <c r="G338" s="59">
        <f t="shared" si="47"/>
        <v>68.504925100000037</v>
      </c>
      <c r="H338" s="59">
        <f t="shared" si="48"/>
        <v>509.71492510000007</v>
      </c>
      <c r="I338" s="59">
        <f t="shared" si="43"/>
        <v>68.504925100000037</v>
      </c>
      <c r="J338" s="59">
        <f t="shared" si="44"/>
        <v>509.71492510000007</v>
      </c>
      <c r="K338" s="59"/>
      <c r="L338" s="59"/>
      <c r="M338" s="59"/>
      <c r="N338" s="59"/>
      <c r="O338" s="59"/>
      <c r="P338" s="59"/>
      <c r="Q338" s="59"/>
      <c r="R338" s="59"/>
      <c r="S338" s="59"/>
      <c r="T338" s="59"/>
      <c r="U338" s="59"/>
      <c r="V338" s="59"/>
      <c r="W338" s="59"/>
      <c r="X338" s="59"/>
      <c r="Y338" s="59"/>
      <c r="Z338" s="59"/>
      <c r="AA338" s="59"/>
      <c r="AB338" s="59"/>
      <c r="AC338" s="59"/>
      <c r="AD338" s="59"/>
      <c r="AE338" s="59"/>
      <c r="AF338" s="59"/>
      <c r="AG338" s="59"/>
      <c r="AH338" s="59"/>
      <c r="AI338" s="59"/>
    </row>
    <row r="339" spans="1:35">
      <c r="A339" s="59">
        <f t="shared" si="41"/>
        <v>1655</v>
      </c>
      <c r="B339" s="70">
        <f t="shared" si="45"/>
        <v>66.549999999999955</v>
      </c>
      <c r="C339" s="62">
        <f t="shared" si="42"/>
        <v>507.76</v>
      </c>
      <c r="D339" s="59"/>
      <c r="E339" s="59"/>
      <c r="F339" s="59">
        <f t="shared" si="46"/>
        <v>160.49492509999999</v>
      </c>
      <c r="G339" s="59">
        <f t="shared" si="47"/>
        <v>66.554925099999991</v>
      </c>
      <c r="H339" s="59">
        <f t="shared" si="48"/>
        <v>507.7649250999998</v>
      </c>
      <c r="I339" s="59">
        <f t="shared" si="43"/>
        <v>66.554925099999991</v>
      </c>
      <c r="J339" s="59">
        <f t="shared" si="44"/>
        <v>507.7649250999998</v>
      </c>
      <c r="K339" s="59"/>
      <c r="L339" s="59"/>
      <c r="M339" s="59"/>
      <c r="N339" s="59"/>
      <c r="O339" s="59"/>
      <c r="P339" s="59"/>
      <c r="Q339" s="59"/>
      <c r="R339" s="59"/>
      <c r="S339" s="59"/>
      <c r="T339" s="59"/>
      <c r="U339" s="59"/>
      <c r="V339" s="59"/>
      <c r="W339" s="59"/>
      <c r="X339" s="59"/>
      <c r="Y339" s="59"/>
      <c r="Z339" s="59"/>
      <c r="AA339" s="59"/>
      <c r="AB339" s="59"/>
      <c r="AC339" s="59"/>
      <c r="AD339" s="59"/>
      <c r="AE339" s="59"/>
      <c r="AF339" s="59"/>
      <c r="AG339" s="59"/>
      <c r="AH339" s="59"/>
      <c r="AI339" s="59"/>
    </row>
    <row r="340" spans="1:35">
      <c r="A340" s="59">
        <f t="shared" si="41"/>
        <v>1660</v>
      </c>
      <c r="B340" s="70">
        <f t="shared" si="45"/>
        <v>64.600000000000023</v>
      </c>
      <c r="C340" s="62">
        <f t="shared" si="42"/>
        <v>505.81000000000006</v>
      </c>
      <c r="D340" s="59"/>
      <c r="E340" s="59"/>
      <c r="F340" s="59">
        <f t="shared" si="46"/>
        <v>160.49492509999999</v>
      </c>
      <c r="G340" s="59">
        <f t="shared" si="47"/>
        <v>64.604925100000173</v>
      </c>
      <c r="H340" s="59">
        <f t="shared" si="48"/>
        <v>505.81492509999998</v>
      </c>
      <c r="I340" s="59">
        <f t="shared" si="43"/>
        <v>64.604925100000173</v>
      </c>
      <c r="J340" s="59">
        <f t="shared" si="44"/>
        <v>505.81492509999998</v>
      </c>
      <c r="K340" s="59"/>
      <c r="L340" s="59"/>
      <c r="M340" s="59"/>
      <c r="N340" s="59"/>
      <c r="O340" s="59"/>
      <c r="P340" s="59"/>
      <c r="Q340" s="59"/>
      <c r="R340" s="59"/>
      <c r="S340" s="59"/>
      <c r="T340" s="59"/>
      <c r="U340" s="59"/>
      <c r="V340" s="59"/>
      <c r="W340" s="59"/>
      <c r="X340" s="59"/>
      <c r="Y340" s="59"/>
      <c r="Z340" s="59"/>
      <c r="AA340" s="59"/>
      <c r="AB340" s="59"/>
      <c r="AC340" s="59"/>
      <c r="AD340" s="59"/>
      <c r="AE340" s="59"/>
      <c r="AF340" s="59"/>
      <c r="AG340" s="59"/>
      <c r="AH340" s="59"/>
      <c r="AI340" s="59"/>
    </row>
    <row r="341" spans="1:35">
      <c r="A341" s="59">
        <f t="shared" si="41"/>
        <v>1665</v>
      </c>
      <c r="B341" s="70">
        <f t="shared" si="45"/>
        <v>62.649999999999977</v>
      </c>
      <c r="C341" s="62">
        <f t="shared" si="42"/>
        <v>503.86</v>
      </c>
      <c r="D341" s="59"/>
      <c r="E341" s="59"/>
      <c r="F341" s="59">
        <f t="shared" si="46"/>
        <v>160.49492509999999</v>
      </c>
      <c r="G341" s="59">
        <f t="shared" si="47"/>
        <v>62.6549250999999</v>
      </c>
      <c r="H341" s="59">
        <f t="shared" si="48"/>
        <v>503.86492509999971</v>
      </c>
      <c r="I341" s="59">
        <f t="shared" si="43"/>
        <v>62.6549250999999</v>
      </c>
      <c r="J341" s="59">
        <f t="shared" si="44"/>
        <v>503.86492509999971</v>
      </c>
      <c r="K341" s="59"/>
      <c r="L341" s="59"/>
      <c r="M341" s="59"/>
      <c r="N341" s="59"/>
      <c r="O341" s="59"/>
      <c r="P341" s="59"/>
      <c r="Q341" s="59"/>
      <c r="R341" s="59"/>
      <c r="S341" s="59"/>
      <c r="T341" s="59"/>
      <c r="U341" s="59"/>
      <c r="V341" s="59"/>
      <c r="W341" s="59"/>
      <c r="X341" s="59"/>
      <c r="Y341" s="59"/>
      <c r="Z341" s="59"/>
      <c r="AA341" s="59"/>
      <c r="AB341" s="59"/>
      <c r="AC341" s="59"/>
      <c r="AD341" s="59"/>
      <c r="AE341" s="59"/>
      <c r="AF341" s="59"/>
      <c r="AG341" s="59"/>
      <c r="AH341" s="59"/>
      <c r="AI341" s="59"/>
    </row>
    <row r="342" spans="1:35">
      <c r="A342" s="59">
        <f t="shared" si="41"/>
        <v>1670</v>
      </c>
      <c r="B342" s="70">
        <f t="shared" si="45"/>
        <v>60.699999999999932</v>
      </c>
      <c r="C342" s="62">
        <f t="shared" si="42"/>
        <v>501.90999999999997</v>
      </c>
      <c r="D342" s="59"/>
      <c r="E342" s="59"/>
      <c r="F342" s="59">
        <f t="shared" si="46"/>
        <v>160.49492509999999</v>
      </c>
      <c r="G342" s="59">
        <f t="shared" si="47"/>
        <v>60.704925100000082</v>
      </c>
      <c r="H342" s="59">
        <f t="shared" si="48"/>
        <v>501.91492509999989</v>
      </c>
      <c r="I342" s="59">
        <f t="shared" si="43"/>
        <v>60.704925100000082</v>
      </c>
      <c r="J342" s="59">
        <f t="shared" si="44"/>
        <v>501.91492509999989</v>
      </c>
      <c r="K342" s="59"/>
      <c r="L342" s="59"/>
      <c r="M342" s="59"/>
      <c r="N342" s="59"/>
      <c r="O342" s="59"/>
      <c r="P342" s="59"/>
      <c r="Q342" s="59"/>
      <c r="R342" s="59"/>
      <c r="S342" s="59"/>
      <c r="T342" s="59"/>
      <c r="U342" s="59"/>
      <c r="V342" s="59"/>
      <c r="W342" s="59"/>
      <c r="X342" s="59"/>
      <c r="Y342" s="59"/>
      <c r="Z342" s="59"/>
      <c r="AA342" s="59"/>
      <c r="AB342" s="59"/>
      <c r="AC342" s="59"/>
      <c r="AD342" s="59"/>
      <c r="AE342" s="59"/>
      <c r="AF342" s="59"/>
      <c r="AG342" s="59"/>
      <c r="AH342" s="59"/>
      <c r="AI342" s="59"/>
    </row>
    <row r="343" spans="1:35">
      <c r="A343" s="59">
        <f t="shared" si="41"/>
        <v>1675</v>
      </c>
      <c r="B343" s="70">
        <f t="shared" si="45"/>
        <v>58.75</v>
      </c>
      <c r="C343" s="62">
        <f t="shared" si="42"/>
        <v>499.96000000000004</v>
      </c>
      <c r="D343" s="59"/>
      <c r="E343" s="59"/>
      <c r="F343" s="59">
        <f t="shared" si="46"/>
        <v>160.49492509999999</v>
      </c>
      <c r="G343" s="59">
        <f t="shared" si="47"/>
        <v>58.754925100000037</v>
      </c>
      <c r="H343" s="59">
        <f t="shared" si="48"/>
        <v>499.96492510000007</v>
      </c>
      <c r="I343" s="59">
        <f t="shared" si="43"/>
        <v>58.754925100000037</v>
      </c>
      <c r="J343" s="59">
        <f t="shared" si="44"/>
        <v>499.96492510000007</v>
      </c>
      <c r="K343" s="59"/>
      <c r="L343" s="59"/>
      <c r="M343" s="59"/>
      <c r="N343" s="59"/>
      <c r="O343" s="59"/>
      <c r="P343" s="59"/>
      <c r="Q343" s="59"/>
      <c r="R343" s="59"/>
      <c r="S343" s="59"/>
      <c r="T343" s="59"/>
      <c r="U343" s="59"/>
      <c r="V343" s="59"/>
      <c r="W343" s="59"/>
      <c r="X343" s="59"/>
      <c r="Y343" s="59"/>
      <c r="Z343" s="59"/>
      <c r="AA343" s="59"/>
      <c r="AB343" s="59"/>
      <c r="AC343" s="59"/>
      <c r="AD343" s="59"/>
      <c r="AE343" s="59"/>
      <c r="AF343" s="59"/>
      <c r="AG343" s="59"/>
      <c r="AH343" s="59"/>
      <c r="AI343" s="59"/>
    </row>
    <row r="344" spans="1:35">
      <c r="A344" s="59">
        <f t="shared" si="41"/>
        <v>1680</v>
      </c>
      <c r="B344" s="70">
        <f t="shared" si="45"/>
        <v>56.799999999999955</v>
      </c>
      <c r="C344" s="62">
        <f t="shared" si="42"/>
        <v>498.01</v>
      </c>
      <c r="D344" s="59"/>
      <c r="E344" s="59"/>
      <c r="F344" s="59">
        <f t="shared" si="46"/>
        <v>160.49492509999999</v>
      </c>
      <c r="G344" s="59">
        <f t="shared" si="47"/>
        <v>56.804925099999991</v>
      </c>
      <c r="H344" s="59">
        <f t="shared" si="48"/>
        <v>498.0149250999998</v>
      </c>
      <c r="I344" s="59">
        <f t="shared" si="43"/>
        <v>56.804925099999991</v>
      </c>
      <c r="J344" s="59">
        <f t="shared" si="44"/>
        <v>498.0149250999998</v>
      </c>
      <c r="K344" s="59"/>
      <c r="L344" s="59"/>
      <c r="M344" s="59"/>
      <c r="N344" s="59"/>
      <c r="O344" s="59"/>
      <c r="P344" s="59"/>
      <c r="Q344" s="59"/>
      <c r="R344" s="59"/>
      <c r="S344" s="59"/>
      <c r="T344" s="59"/>
      <c r="U344" s="59"/>
      <c r="V344" s="59"/>
      <c r="W344" s="59"/>
      <c r="X344" s="59"/>
      <c r="Y344" s="59"/>
      <c r="Z344" s="59"/>
      <c r="AA344" s="59"/>
      <c r="AB344" s="59"/>
      <c r="AC344" s="59"/>
      <c r="AD344" s="59"/>
      <c r="AE344" s="59"/>
      <c r="AF344" s="59"/>
      <c r="AG344" s="59"/>
      <c r="AH344" s="59"/>
      <c r="AI344" s="59"/>
    </row>
    <row r="345" spans="1:35">
      <c r="A345" s="59">
        <f t="shared" si="41"/>
        <v>1685</v>
      </c>
      <c r="B345" s="70">
        <f t="shared" si="45"/>
        <v>54.850000000000023</v>
      </c>
      <c r="C345" s="62">
        <f t="shared" si="42"/>
        <v>496.06000000000006</v>
      </c>
      <c r="D345" s="59"/>
      <c r="E345" s="59"/>
      <c r="F345" s="59">
        <f t="shared" si="46"/>
        <v>160.49492509999999</v>
      </c>
      <c r="G345" s="59">
        <f t="shared" si="47"/>
        <v>54.854925099999946</v>
      </c>
      <c r="H345" s="59">
        <f t="shared" si="48"/>
        <v>496.06492509999998</v>
      </c>
      <c r="I345" s="59">
        <f t="shared" si="43"/>
        <v>54.854925099999946</v>
      </c>
      <c r="J345" s="59">
        <f t="shared" si="44"/>
        <v>496.06492509999998</v>
      </c>
      <c r="K345" s="59"/>
      <c r="L345" s="59"/>
      <c r="M345" s="59"/>
      <c r="N345" s="59"/>
      <c r="O345" s="59"/>
      <c r="P345" s="59"/>
      <c r="Q345" s="59"/>
      <c r="R345" s="59"/>
      <c r="S345" s="59"/>
      <c r="T345" s="59"/>
      <c r="U345" s="59"/>
      <c r="V345" s="59"/>
      <c r="W345" s="59"/>
      <c r="X345" s="59"/>
      <c r="Y345" s="59"/>
      <c r="Z345" s="59"/>
      <c r="AA345" s="59"/>
      <c r="AB345" s="59"/>
      <c r="AC345" s="59"/>
      <c r="AD345" s="59"/>
      <c r="AE345" s="59"/>
      <c r="AF345" s="59"/>
      <c r="AG345" s="59"/>
      <c r="AH345" s="59"/>
      <c r="AI345" s="59"/>
    </row>
    <row r="346" spans="1:35">
      <c r="A346" s="59">
        <f t="shared" ref="A346:A409" si="49">A345+5</f>
        <v>1690</v>
      </c>
      <c r="B346" s="70">
        <f t="shared" si="45"/>
        <v>52.899999999999977</v>
      </c>
      <c r="C346" s="62">
        <f t="shared" si="42"/>
        <v>494.11</v>
      </c>
      <c r="D346" s="59"/>
      <c r="E346" s="59"/>
      <c r="F346" s="59">
        <f t="shared" si="46"/>
        <v>160.49492509999999</v>
      </c>
      <c r="G346" s="59">
        <f t="shared" si="47"/>
        <v>52.904925100000128</v>
      </c>
      <c r="H346" s="59">
        <f t="shared" si="48"/>
        <v>494.11492510000016</v>
      </c>
      <c r="I346" s="59">
        <f t="shared" si="43"/>
        <v>52.904925100000128</v>
      </c>
      <c r="J346" s="59">
        <f t="shared" si="44"/>
        <v>494.11492510000016</v>
      </c>
      <c r="K346" s="59"/>
      <c r="L346" s="59"/>
      <c r="M346" s="59"/>
      <c r="N346" s="59"/>
      <c r="O346" s="59"/>
      <c r="P346" s="59"/>
      <c r="Q346" s="59"/>
      <c r="R346" s="59"/>
      <c r="S346" s="59"/>
      <c r="T346" s="59"/>
      <c r="U346" s="59"/>
      <c r="V346" s="59"/>
      <c r="W346" s="59"/>
      <c r="X346" s="59"/>
      <c r="Y346" s="59"/>
      <c r="Z346" s="59"/>
      <c r="AA346" s="59"/>
      <c r="AB346" s="59"/>
      <c r="AC346" s="59"/>
      <c r="AD346" s="59"/>
      <c r="AE346" s="59"/>
      <c r="AF346" s="59"/>
      <c r="AG346" s="59"/>
      <c r="AH346" s="59"/>
      <c r="AI346" s="59"/>
    </row>
    <row r="347" spans="1:35">
      <c r="A347" s="59">
        <f t="shared" si="49"/>
        <v>1695</v>
      </c>
      <c r="B347" s="70">
        <f t="shared" si="45"/>
        <v>50.949999999999932</v>
      </c>
      <c r="C347" s="62">
        <f t="shared" si="42"/>
        <v>492.15999999999997</v>
      </c>
      <c r="D347" s="59"/>
      <c r="E347" s="59"/>
      <c r="F347" s="59">
        <f t="shared" si="46"/>
        <v>160.49492509999999</v>
      </c>
      <c r="G347" s="59">
        <f t="shared" si="47"/>
        <v>50.954925100000082</v>
      </c>
      <c r="H347" s="59">
        <f t="shared" si="48"/>
        <v>492.16492509999989</v>
      </c>
      <c r="I347" s="59">
        <f t="shared" si="43"/>
        <v>50.954925100000082</v>
      </c>
      <c r="J347" s="59">
        <f t="shared" si="44"/>
        <v>492.16492509999989</v>
      </c>
      <c r="K347" s="59"/>
      <c r="L347" s="59"/>
      <c r="M347" s="59"/>
      <c r="N347" s="59"/>
      <c r="O347" s="59"/>
      <c r="P347" s="59"/>
      <c r="Q347" s="59"/>
      <c r="R347" s="59"/>
      <c r="S347" s="59"/>
      <c r="T347" s="59"/>
      <c r="U347" s="59"/>
      <c r="V347" s="59"/>
      <c r="W347" s="59"/>
      <c r="X347" s="59"/>
      <c r="Y347" s="59"/>
      <c r="Z347" s="59"/>
      <c r="AA347" s="59"/>
      <c r="AB347" s="59"/>
      <c r="AC347" s="59"/>
      <c r="AD347" s="59"/>
      <c r="AE347" s="59"/>
      <c r="AF347" s="59"/>
      <c r="AG347" s="59"/>
      <c r="AH347" s="59"/>
      <c r="AI347" s="59"/>
    </row>
    <row r="348" spans="1:35">
      <c r="A348" s="59">
        <f t="shared" si="49"/>
        <v>1700</v>
      </c>
      <c r="B348" s="70">
        <f t="shared" si="45"/>
        <v>49</v>
      </c>
      <c r="C348" s="62">
        <f t="shared" si="42"/>
        <v>490.21000000000004</v>
      </c>
      <c r="D348" s="59"/>
      <c r="E348" s="59"/>
      <c r="F348" s="59">
        <f t="shared" si="46"/>
        <v>160.49492509999999</v>
      </c>
      <c r="G348" s="59">
        <f t="shared" si="47"/>
        <v>49.004925100000037</v>
      </c>
      <c r="H348" s="59">
        <f t="shared" si="48"/>
        <v>490.21492510000007</v>
      </c>
      <c r="I348" s="59">
        <f t="shared" si="43"/>
        <v>49.004925100000037</v>
      </c>
      <c r="J348" s="59">
        <f t="shared" si="44"/>
        <v>490.21492510000007</v>
      </c>
      <c r="K348" s="59"/>
      <c r="L348" s="59"/>
      <c r="M348" s="59"/>
      <c r="N348" s="59"/>
      <c r="O348" s="59"/>
      <c r="P348" s="59"/>
      <c r="Q348" s="59"/>
      <c r="R348" s="59"/>
      <c r="S348" s="59"/>
      <c r="T348" s="59"/>
      <c r="U348" s="59"/>
      <c r="V348" s="59"/>
      <c r="W348" s="59"/>
      <c r="X348" s="59"/>
      <c r="Y348" s="59"/>
      <c r="Z348" s="59"/>
      <c r="AA348" s="59"/>
      <c r="AB348" s="59"/>
      <c r="AC348" s="59"/>
      <c r="AD348" s="59"/>
      <c r="AE348" s="59"/>
      <c r="AF348" s="59"/>
      <c r="AG348" s="59"/>
      <c r="AH348" s="59"/>
      <c r="AI348" s="59"/>
    </row>
    <row r="349" spans="1:35">
      <c r="A349" s="59">
        <f t="shared" si="49"/>
        <v>1705</v>
      </c>
      <c r="B349" s="70">
        <f t="shared" si="45"/>
        <v>47.049999999999955</v>
      </c>
      <c r="C349" s="62">
        <f t="shared" si="42"/>
        <v>488.26</v>
      </c>
      <c r="D349" s="59"/>
      <c r="E349" s="59"/>
      <c r="F349" s="59">
        <f t="shared" si="46"/>
        <v>160.49492509999999</v>
      </c>
      <c r="G349" s="59">
        <f t="shared" si="47"/>
        <v>47.054925099999991</v>
      </c>
      <c r="H349" s="59">
        <f t="shared" si="48"/>
        <v>488.2649250999998</v>
      </c>
      <c r="I349" s="59">
        <f t="shared" si="43"/>
        <v>47.054925099999991</v>
      </c>
      <c r="J349" s="59">
        <f t="shared" si="44"/>
        <v>488.2649250999998</v>
      </c>
      <c r="K349" s="59"/>
      <c r="L349" s="59"/>
      <c r="M349" s="59"/>
      <c r="N349" s="59"/>
      <c r="O349" s="59"/>
      <c r="P349" s="59"/>
      <c r="Q349" s="59"/>
      <c r="R349" s="59"/>
      <c r="S349" s="59"/>
      <c r="T349" s="59"/>
      <c r="U349" s="59"/>
      <c r="V349" s="59"/>
      <c r="W349" s="59"/>
      <c r="X349" s="59"/>
      <c r="Y349" s="59"/>
      <c r="Z349" s="59"/>
      <c r="AA349" s="59"/>
      <c r="AB349" s="59"/>
      <c r="AC349" s="59"/>
      <c r="AD349" s="59"/>
      <c r="AE349" s="59"/>
      <c r="AF349" s="59"/>
      <c r="AG349" s="59"/>
      <c r="AH349" s="59"/>
      <c r="AI349" s="59"/>
    </row>
    <row r="350" spans="1:35">
      <c r="A350" s="59">
        <f t="shared" si="49"/>
        <v>1710</v>
      </c>
      <c r="B350" s="70">
        <f t="shared" si="45"/>
        <v>45.100000000000023</v>
      </c>
      <c r="C350" s="62">
        <f t="shared" si="42"/>
        <v>486.31000000000006</v>
      </c>
      <c r="D350" s="59"/>
      <c r="E350" s="59"/>
      <c r="F350" s="59">
        <f t="shared" si="46"/>
        <v>160.49492509999999</v>
      </c>
      <c r="G350" s="59">
        <f t="shared" si="47"/>
        <v>45.104925099999946</v>
      </c>
      <c r="H350" s="59">
        <f t="shared" si="48"/>
        <v>486.31492509999998</v>
      </c>
      <c r="I350" s="59">
        <f t="shared" si="43"/>
        <v>45.104925099999946</v>
      </c>
      <c r="J350" s="59">
        <f t="shared" si="44"/>
        <v>486.31492509999998</v>
      </c>
      <c r="K350" s="59"/>
      <c r="L350" s="59"/>
      <c r="M350" s="59"/>
      <c r="N350" s="59"/>
      <c r="O350" s="59"/>
      <c r="P350" s="59"/>
      <c r="Q350" s="59"/>
      <c r="R350" s="59"/>
      <c r="S350" s="59"/>
      <c r="T350" s="59"/>
      <c r="U350" s="59"/>
      <c r="V350" s="59"/>
      <c r="W350" s="59"/>
      <c r="X350" s="59"/>
      <c r="Y350" s="59"/>
      <c r="Z350" s="59"/>
      <c r="AA350" s="59"/>
      <c r="AB350" s="59"/>
      <c r="AC350" s="59"/>
      <c r="AD350" s="59"/>
      <c r="AE350" s="59"/>
      <c r="AF350" s="59"/>
      <c r="AG350" s="59"/>
      <c r="AH350" s="59"/>
      <c r="AI350" s="59"/>
    </row>
    <row r="351" spans="1:35">
      <c r="A351" s="59">
        <f t="shared" si="49"/>
        <v>1715</v>
      </c>
      <c r="B351" s="70">
        <f t="shared" si="45"/>
        <v>43.149999999999977</v>
      </c>
      <c r="C351" s="62">
        <f t="shared" si="42"/>
        <v>484.36</v>
      </c>
      <c r="D351" s="59"/>
      <c r="E351" s="59"/>
      <c r="F351" s="59">
        <f t="shared" si="46"/>
        <v>160.49492509999999</v>
      </c>
      <c r="G351" s="59">
        <f t="shared" si="47"/>
        <v>43.1549250999999</v>
      </c>
      <c r="H351" s="59">
        <f t="shared" si="48"/>
        <v>484.36492509999971</v>
      </c>
      <c r="I351" s="59">
        <f t="shared" si="43"/>
        <v>43.1549250999999</v>
      </c>
      <c r="J351" s="59">
        <f t="shared" si="44"/>
        <v>484.36492509999971</v>
      </c>
      <c r="K351" s="59"/>
      <c r="L351" s="59"/>
      <c r="M351" s="59"/>
      <c r="N351" s="59"/>
      <c r="O351" s="59"/>
      <c r="P351" s="59"/>
      <c r="Q351" s="59"/>
      <c r="R351" s="59"/>
      <c r="S351" s="59"/>
      <c r="T351" s="59"/>
      <c r="U351" s="59"/>
      <c r="V351" s="59"/>
      <c r="W351" s="59"/>
      <c r="X351" s="59"/>
      <c r="Y351" s="59"/>
      <c r="Z351" s="59"/>
      <c r="AA351" s="59"/>
      <c r="AB351" s="59"/>
      <c r="AC351" s="59"/>
      <c r="AD351" s="59"/>
      <c r="AE351" s="59"/>
      <c r="AF351" s="59"/>
      <c r="AG351" s="59"/>
      <c r="AH351" s="59"/>
      <c r="AI351" s="59"/>
    </row>
    <row r="352" spans="1:35">
      <c r="A352" s="59">
        <f t="shared" si="49"/>
        <v>1720</v>
      </c>
      <c r="B352" s="70">
        <f t="shared" si="45"/>
        <v>41.199999999999932</v>
      </c>
      <c r="C352" s="62">
        <f t="shared" si="42"/>
        <v>482.40999999999997</v>
      </c>
      <c r="D352" s="59"/>
      <c r="E352" s="59"/>
      <c r="F352" s="59">
        <f t="shared" si="46"/>
        <v>160.49492509999999</v>
      </c>
      <c r="G352" s="59">
        <f t="shared" si="47"/>
        <v>41.204925100000082</v>
      </c>
      <c r="H352" s="59">
        <f t="shared" si="48"/>
        <v>482.41492509999989</v>
      </c>
      <c r="I352" s="59">
        <f t="shared" si="43"/>
        <v>41.204925100000082</v>
      </c>
      <c r="J352" s="59">
        <f t="shared" si="44"/>
        <v>482.41492509999989</v>
      </c>
      <c r="K352" s="59"/>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59"/>
      <c r="AI352" s="59"/>
    </row>
    <row r="353" spans="1:35">
      <c r="A353" s="59">
        <f t="shared" si="49"/>
        <v>1725</v>
      </c>
      <c r="B353" s="70">
        <f t="shared" si="45"/>
        <v>39.25</v>
      </c>
      <c r="C353" s="62">
        <f t="shared" si="42"/>
        <v>480.46000000000004</v>
      </c>
      <c r="D353" s="59"/>
      <c r="E353" s="59"/>
      <c r="F353" s="59">
        <f t="shared" si="46"/>
        <v>160.49492509999999</v>
      </c>
      <c r="G353" s="59">
        <f t="shared" si="47"/>
        <v>39.254925100000037</v>
      </c>
      <c r="H353" s="59">
        <f t="shared" si="48"/>
        <v>480.46492510000007</v>
      </c>
      <c r="I353" s="59">
        <f t="shared" si="43"/>
        <v>39.254925100000037</v>
      </c>
      <c r="J353" s="59">
        <f t="shared" si="44"/>
        <v>480.46492510000007</v>
      </c>
      <c r="K353" s="59"/>
      <c r="L353" s="71"/>
      <c r="M353" s="59"/>
      <c r="N353" s="59"/>
      <c r="O353" s="59"/>
      <c r="P353" s="59"/>
      <c r="Q353" s="59"/>
      <c r="R353" s="59"/>
      <c r="S353" s="59"/>
      <c r="T353" s="59"/>
      <c r="U353" s="59"/>
      <c r="V353" s="59"/>
      <c r="W353" s="59"/>
      <c r="X353" s="59"/>
      <c r="Y353" s="59"/>
      <c r="Z353" s="59"/>
      <c r="AA353" s="59"/>
      <c r="AB353" s="59"/>
      <c r="AC353" s="59"/>
      <c r="AD353" s="59"/>
      <c r="AE353" s="59"/>
      <c r="AF353" s="59"/>
      <c r="AG353" s="59"/>
      <c r="AH353" s="59"/>
      <c r="AI353" s="59"/>
    </row>
    <row r="354" spans="1:35">
      <c r="A354" s="59">
        <f t="shared" si="49"/>
        <v>1730</v>
      </c>
      <c r="B354" s="70">
        <f t="shared" si="45"/>
        <v>37.299999999999955</v>
      </c>
      <c r="C354" s="62">
        <f t="shared" si="42"/>
        <v>478.51</v>
      </c>
      <c r="D354" s="59"/>
      <c r="E354" s="59"/>
      <c r="F354" s="59">
        <f t="shared" si="46"/>
        <v>160.49492509999999</v>
      </c>
      <c r="G354" s="59">
        <f t="shared" si="47"/>
        <v>37.304925099999991</v>
      </c>
      <c r="H354" s="59">
        <f t="shared" si="48"/>
        <v>478.5149250999998</v>
      </c>
      <c r="I354" s="59">
        <f t="shared" si="43"/>
        <v>37.304925099999991</v>
      </c>
      <c r="J354" s="59">
        <f t="shared" si="44"/>
        <v>478.5149250999998</v>
      </c>
      <c r="K354" s="59"/>
      <c r="L354" s="59"/>
      <c r="M354" s="59"/>
      <c r="N354" s="59"/>
      <c r="O354" s="59"/>
      <c r="P354" s="59"/>
      <c r="Q354" s="59"/>
      <c r="R354" s="59"/>
      <c r="S354" s="59"/>
      <c r="T354" s="59"/>
      <c r="U354" s="59"/>
      <c r="V354" s="59"/>
      <c r="W354" s="59"/>
      <c r="X354" s="59"/>
      <c r="Y354" s="59"/>
      <c r="Z354" s="59"/>
      <c r="AA354" s="59"/>
      <c r="AB354" s="59"/>
      <c r="AC354" s="59"/>
      <c r="AD354" s="59"/>
      <c r="AE354" s="59"/>
      <c r="AF354" s="59"/>
      <c r="AG354" s="59"/>
      <c r="AH354" s="59"/>
      <c r="AI354" s="59"/>
    </row>
    <row r="355" spans="1:35">
      <c r="A355" s="59">
        <f t="shared" si="49"/>
        <v>1735</v>
      </c>
      <c r="B355" s="70">
        <f t="shared" si="45"/>
        <v>35.350000000000023</v>
      </c>
      <c r="C355" s="62">
        <f t="shared" si="42"/>
        <v>476.56000000000006</v>
      </c>
      <c r="D355" s="59"/>
      <c r="E355" s="59"/>
      <c r="F355" s="59">
        <f t="shared" si="46"/>
        <v>160.49492509999999</v>
      </c>
      <c r="G355" s="59">
        <f t="shared" si="47"/>
        <v>35.354925099999946</v>
      </c>
      <c r="H355" s="59">
        <f t="shared" si="48"/>
        <v>476.56492509999953</v>
      </c>
      <c r="I355" s="59">
        <f t="shared" si="43"/>
        <v>35.354925099999946</v>
      </c>
      <c r="J355" s="59">
        <f t="shared" si="44"/>
        <v>476.56492509999953</v>
      </c>
      <c r="K355" s="59"/>
      <c r="L355" s="59"/>
      <c r="M355" s="59"/>
      <c r="N355" s="59"/>
      <c r="O355" s="59"/>
      <c r="P355" s="59"/>
      <c r="Q355" s="59"/>
      <c r="R355" s="59"/>
      <c r="S355" s="59"/>
      <c r="T355" s="59"/>
      <c r="U355" s="59"/>
      <c r="V355" s="59"/>
      <c r="W355" s="59"/>
      <c r="X355" s="59"/>
      <c r="Y355" s="59"/>
      <c r="Z355" s="59"/>
      <c r="AA355" s="59"/>
      <c r="AB355" s="59"/>
      <c r="AC355" s="59"/>
      <c r="AD355" s="59"/>
      <c r="AE355" s="59"/>
      <c r="AF355" s="59"/>
      <c r="AG355" s="59"/>
      <c r="AH355" s="59"/>
      <c r="AI355" s="59"/>
    </row>
    <row r="356" spans="1:35">
      <c r="A356" s="59">
        <f t="shared" si="49"/>
        <v>1740</v>
      </c>
      <c r="B356" s="70">
        <f t="shared" si="45"/>
        <v>33.399999999999977</v>
      </c>
      <c r="C356" s="62">
        <f t="shared" si="42"/>
        <v>474.61</v>
      </c>
      <c r="D356" s="59"/>
      <c r="E356" s="59"/>
      <c r="F356" s="59">
        <f t="shared" si="46"/>
        <v>160.49492509999999</v>
      </c>
      <c r="G356" s="59">
        <f t="shared" si="47"/>
        <v>33.4049250999999</v>
      </c>
      <c r="H356" s="59">
        <f t="shared" si="48"/>
        <v>474.61492509999971</v>
      </c>
      <c r="I356" s="59">
        <f t="shared" si="43"/>
        <v>33.4049250999999</v>
      </c>
      <c r="J356" s="59">
        <f t="shared" si="44"/>
        <v>474.61492509999971</v>
      </c>
      <c r="K356" s="59"/>
      <c r="L356" s="59"/>
      <c r="M356" s="59"/>
      <c r="N356" s="59"/>
      <c r="O356" s="59"/>
      <c r="P356" s="59"/>
      <c r="Q356" s="59"/>
      <c r="R356" s="59"/>
      <c r="S356" s="59"/>
      <c r="T356" s="59"/>
      <c r="U356" s="59"/>
      <c r="V356" s="59"/>
      <c r="W356" s="59"/>
      <c r="X356" s="59"/>
      <c r="Y356" s="59"/>
      <c r="Z356" s="59"/>
      <c r="AA356" s="59"/>
      <c r="AB356" s="59"/>
      <c r="AC356" s="59"/>
      <c r="AD356" s="59"/>
      <c r="AE356" s="59"/>
      <c r="AF356" s="59"/>
      <c r="AG356" s="59"/>
      <c r="AH356" s="59"/>
      <c r="AI356" s="59"/>
    </row>
    <row r="357" spans="1:35">
      <c r="A357" s="59">
        <f t="shared" si="49"/>
        <v>1745</v>
      </c>
      <c r="B357" s="70">
        <f t="shared" si="45"/>
        <v>31.449999999999932</v>
      </c>
      <c r="C357" s="62">
        <f t="shared" si="42"/>
        <v>472.65999999999997</v>
      </c>
      <c r="D357" s="59"/>
      <c r="E357" s="59"/>
      <c r="F357" s="59">
        <f t="shared" si="46"/>
        <v>160.49492509999999</v>
      </c>
      <c r="G357" s="59">
        <f t="shared" si="47"/>
        <v>31.454925100000082</v>
      </c>
      <c r="H357" s="59">
        <f t="shared" si="48"/>
        <v>472.66492509999989</v>
      </c>
      <c r="I357" s="59">
        <f t="shared" si="43"/>
        <v>31.454925100000082</v>
      </c>
      <c r="J357" s="59">
        <f t="shared" si="44"/>
        <v>472.66492509999989</v>
      </c>
      <c r="K357" s="59"/>
      <c r="L357" s="59"/>
      <c r="M357" s="59"/>
      <c r="N357" s="59"/>
      <c r="O357" s="59"/>
      <c r="P357" s="59"/>
      <c r="Q357" s="59"/>
      <c r="R357" s="59"/>
      <c r="S357" s="59"/>
      <c r="T357" s="59"/>
      <c r="U357" s="59"/>
      <c r="V357" s="59"/>
      <c r="W357" s="59"/>
      <c r="X357" s="59"/>
      <c r="Y357" s="59"/>
      <c r="Z357" s="59"/>
      <c r="AA357" s="59"/>
      <c r="AB357" s="59"/>
      <c r="AC357" s="59"/>
      <c r="AD357" s="59"/>
      <c r="AE357" s="59"/>
      <c r="AF357" s="59"/>
      <c r="AG357" s="59"/>
      <c r="AH357" s="59"/>
      <c r="AI357" s="59"/>
    </row>
    <row r="358" spans="1:35">
      <c r="A358" s="59">
        <f t="shared" si="49"/>
        <v>1750</v>
      </c>
      <c r="B358" s="70">
        <f t="shared" si="45"/>
        <v>29.5</v>
      </c>
      <c r="C358" s="62">
        <f t="shared" si="42"/>
        <v>470.71000000000004</v>
      </c>
      <c r="D358" s="59"/>
      <c r="E358" s="59"/>
      <c r="F358" s="59">
        <f t="shared" si="46"/>
        <v>160.49492509999999</v>
      </c>
      <c r="G358" s="59">
        <f t="shared" si="47"/>
        <v>29.504925100000037</v>
      </c>
      <c r="H358" s="59">
        <f t="shared" si="48"/>
        <v>470.71492510000007</v>
      </c>
      <c r="I358" s="59">
        <f t="shared" si="43"/>
        <v>29.504925100000037</v>
      </c>
      <c r="J358" s="59">
        <f t="shared" si="44"/>
        <v>470.71492510000007</v>
      </c>
      <c r="K358" s="59"/>
      <c r="L358" s="59"/>
      <c r="M358" s="59"/>
      <c r="N358" s="59"/>
      <c r="O358" s="59"/>
      <c r="P358" s="59"/>
      <c r="Q358" s="59"/>
      <c r="R358" s="59"/>
      <c r="S358" s="59"/>
      <c r="T358" s="59"/>
      <c r="U358" s="59"/>
      <c r="V358" s="59"/>
      <c r="W358" s="59"/>
      <c r="X358" s="59"/>
      <c r="Y358" s="59"/>
      <c r="Z358" s="59"/>
      <c r="AA358" s="59"/>
      <c r="AB358" s="59"/>
      <c r="AC358" s="59"/>
      <c r="AD358" s="59"/>
      <c r="AE358" s="59"/>
      <c r="AF358" s="59"/>
      <c r="AG358" s="59"/>
      <c r="AH358" s="59"/>
      <c r="AI358" s="59"/>
    </row>
    <row r="359" spans="1:35">
      <c r="A359" s="59">
        <f t="shared" si="49"/>
        <v>1755</v>
      </c>
      <c r="B359" s="70">
        <f t="shared" si="45"/>
        <v>27.549999999999955</v>
      </c>
      <c r="C359" s="62">
        <f t="shared" si="42"/>
        <v>468.76</v>
      </c>
      <c r="D359" s="59"/>
      <c r="E359" s="59"/>
      <c r="F359" s="59">
        <f t="shared" si="46"/>
        <v>160.49492509999999</v>
      </c>
      <c r="G359" s="59">
        <f t="shared" si="47"/>
        <v>27.554925099999991</v>
      </c>
      <c r="H359" s="59">
        <f t="shared" si="48"/>
        <v>468.7649250999998</v>
      </c>
      <c r="I359" s="59">
        <f t="shared" si="43"/>
        <v>27.554925099999991</v>
      </c>
      <c r="J359" s="59">
        <f t="shared" si="44"/>
        <v>468.7649250999998</v>
      </c>
      <c r="K359" s="59"/>
      <c r="L359" s="59"/>
      <c r="M359" s="59"/>
      <c r="N359" s="59"/>
      <c r="O359" s="59"/>
      <c r="P359" s="59"/>
      <c r="Q359" s="59"/>
      <c r="R359" s="59"/>
      <c r="S359" s="59"/>
      <c r="T359" s="59"/>
      <c r="U359" s="59"/>
      <c r="V359" s="59"/>
      <c r="W359" s="59"/>
      <c r="X359" s="59"/>
      <c r="Y359" s="59"/>
      <c r="Z359" s="59"/>
      <c r="AA359" s="59"/>
      <c r="AB359" s="59"/>
      <c r="AC359" s="59"/>
      <c r="AD359" s="59"/>
      <c r="AE359" s="59"/>
      <c r="AF359" s="59"/>
      <c r="AG359" s="59"/>
      <c r="AH359" s="59"/>
      <c r="AI359" s="59"/>
    </row>
    <row r="360" spans="1:35">
      <c r="A360" s="59">
        <f t="shared" si="49"/>
        <v>1760</v>
      </c>
      <c r="B360" s="70">
        <f t="shared" si="45"/>
        <v>25.600000000000023</v>
      </c>
      <c r="C360" s="62">
        <f t="shared" si="42"/>
        <v>466.81000000000006</v>
      </c>
      <c r="D360" s="59"/>
      <c r="E360" s="59"/>
      <c r="F360" s="59">
        <f t="shared" si="46"/>
        <v>160.49492509999999</v>
      </c>
      <c r="G360" s="59">
        <f t="shared" si="47"/>
        <v>25.604925099999946</v>
      </c>
      <c r="H360" s="59">
        <f t="shared" si="48"/>
        <v>466.81492509999953</v>
      </c>
      <c r="I360" s="59">
        <f t="shared" si="43"/>
        <v>25.604925099999946</v>
      </c>
      <c r="J360" s="59">
        <f t="shared" si="44"/>
        <v>466.81492509999953</v>
      </c>
      <c r="K360" s="59"/>
      <c r="L360" s="59"/>
      <c r="M360" s="59"/>
      <c r="N360" s="59"/>
      <c r="O360" s="59"/>
      <c r="P360" s="59"/>
      <c r="Q360" s="59"/>
      <c r="R360" s="59"/>
      <c r="S360" s="59"/>
      <c r="T360" s="59"/>
      <c r="U360" s="59"/>
      <c r="V360" s="59"/>
      <c r="W360" s="59"/>
      <c r="X360" s="59"/>
      <c r="Y360" s="59"/>
      <c r="Z360" s="59"/>
      <c r="AA360" s="59"/>
      <c r="AB360" s="59"/>
      <c r="AC360" s="59"/>
      <c r="AD360" s="59"/>
      <c r="AE360" s="59"/>
      <c r="AF360" s="59"/>
      <c r="AG360" s="59"/>
      <c r="AH360" s="59"/>
      <c r="AI360" s="59"/>
    </row>
    <row r="361" spans="1:35">
      <c r="A361" s="59">
        <f t="shared" si="49"/>
        <v>1765</v>
      </c>
      <c r="B361" s="70">
        <f t="shared" si="45"/>
        <v>23.649999999999977</v>
      </c>
      <c r="C361" s="62">
        <f t="shared" si="42"/>
        <v>464.86</v>
      </c>
      <c r="D361" s="59"/>
      <c r="E361" s="59"/>
      <c r="F361" s="59">
        <f t="shared" si="46"/>
        <v>160.49492509999999</v>
      </c>
      <c r="G361" s="59">
        <f t="shared" si="47"/>
        <v>23.6549250999999</v>
      </c>
      <c r="H361" s="59">
        <f t="shared" si="48"/>
        <v>464.86492509999971</v>
      </c>
      <c r="I361" s="59">
        <f t="shared" si="43"/>
        <v>23.6549250999999</v>
      </c>
      <c r="J361" s="59">
        <f t="shared" si="44"/>
        <v>464.86492509999971</v>
      </c>
      <c r="K361" s="59"/>
      <c r="L361" s="59"/>
      <c r="M361" s="59"/>
      <c r="N361" s="59"/>
      <c r="O361" s="59"/>
      <c r="P361" s="59"/>
      <c r="Q361" s="59"/>
      <c r="R361" s="59"/>
      <c r="S361" s="59"/>
      <c r="T361" s="59"/>
      <c r="U361" s="59"/>
      <c r="V361" s="59"/>
      <c r="W361" s="59"/>
      <c r="X361" s="59"/>
      <c r="Y361" s="59"/>
      <c r="Z361" s="59"/>
      <c r="AA361" s="59"/>
      <c r="AB361" s="59"/>
      <c r="AC361" s="59"/>
      <c r="AD361" s="59"/>
      <c r="AE361" s="59"/>
      <c r="AF361" s="59"/>
      <c r="AG361" s="59"/>
      <c r="AH361" s="59"/>
      <c r="AI361" s="59"/>
    </row>
    <row r="362" spans="1:35">
      <c r="A362" s="59">
        <f t="shared" si="49"/>
        <v>1770</v>
      </c>
      <c r="B362" s="70">
        <f t="shared" si="45"/>
        <v>21.699999999999932</v>
      </c>
      <c r="C362" s="62">
        <f t="shared" si="42"/>
        <v>462.90999999999997</v>
      </c>
      <c r="D362" s="59"/>
      <c r="E362" s="59"/>
      <c r="F362" s="59">
        <f t="shared" si="46"/>
        <v>160.49492509999999</v>
      </c>
      <c r="G362" s="59">
        <f t="shared" si="47"/>
        <v>21.704925100000082</v>
      </c>
      <c r="H362" s="59">
        <f t="shared" si="48"/>
        <v>462.91492509999989</v>
      </c>
      <c r="I362" s="59">
        <f t="shared" si="43"/>
        <v>21.704925100000082</v>
      </c>
      <c r="J362" s="59">
        <f t="shared" si="44"/>
        <v>462.91492509999989</v>
      </c>
      <c r="K362" s="59"/>
      <c r="L362" s="59"/>
      <c r="M362" s="59"/>
      <c r="N362" s="59"/>
      <c r="O362" s="59"/>
      <c r="P362" s="59"/>
      <c r="Q362" s="59"/>
      <c r="R362" s="59"/>
      <c r="S362" s="59"/>
      <c r="T362" s="59"/>
      <c r="U362" s="59"/>
      <c r="V362" s="59"/>
      <c r="W362" s="59"/>
      <c r="X362" s="59"/>
      <c r="Y362" s="59"/>
      <c r="Z362" s="59"/>
      <c r="AA362" s="59"/>
      <c r="AB362" s="59"/>
      <c r="AC362" s="59"/>
      <c r="AD362" s="59"/>
      <c r="AE362" s="59"/>
      <c r="AF362" s="59"/>
      <c r="AG362" s="59"/>
      <c r="AH362" s="59"/>
      <c r="AI362" s="59"/>
    </row>
    <row r="363" spans="1:35">
      <c r="A363" s="59">
        <f t="shared" si="49"/>
        <v>1775</v>
      </c>
      <c r="B363" s="70">
        <f t="shared" si="45"/>
        <v>19.75</v>
      </c>
      <c r="C363" s="62">
        <f t="shared" si="42"/>
        <v>460.96000000000004</v>
      </c>
      <c r="D363" s="59"/>
      <c r="E363" s="59"/>
      <c r="F363" s="59">
        <f t="shared" si="46"/>
        <v>160.49492509999999</v>
      </c>
      <c r="G363" s="59">
        <f t="shared" si="47"/>
        <v>19.754925100000037</v>
      </c>
      <c r="H363" s="59">
        <f t="shared" si="48"/>
        <v>460.96492510000007</v>
      </c>
      <c r="I363" s="59">
        <f t="shared" si="43"/>
        <v>19.754925100000037</v>
      </c>
      <c r="J363" s="59">
        <f t="shared" si="44"/>
        <v>460.96492510000007</v>
      </c>
      <c r="K363" s="59"/>
      <c r="L363" s="59"/>
      <c r="M363" s="59"/>
      <c r="N363" s="59"/>
      <c r="O363" s="59"/>
      <c r="P363" s="59"/>
      <c r="Q363" s="59"/>
      <c r="R363" s="59"/>
      <c r="S363" s="59"/>
      <c r="T363" s="59"/>
      <c r="U363" s="59"/>
      <c r="V363" s="59"/>
      <c r="W363" s="59"/>
      <c r="X363" s="59"/>
      <c r="Y363" s="59"/>
      <c r="Z363" s="59"/>
      <c r="AA363" s="59"/>
      <c r="AB363" s="59"/>
      <c r="AC363" s="59"/>
      <c r="AD363" s="59"/>
      <c r="AE363" s="59"/>
      <c r="AF363" s="59"/>
      <c r="AG363" s="59"/>
      <c r="AH363" s="59"/>
      <c r="AI363" s="59"/>
    </row>
    <row r="364" spans="1:35">
      <c r="A364" s="59">
        <f>A363+5</f>
        <v>1780</v>
      </c>
      <c r="B364" s="70">
        <f>MAX(0,IF((A364+$B$4+$B$3)&lt;$B$1,0.61*A364,$B$1-0.39*A364-$B$3-$B$4)+MAX(0,IF(A364&lt;$E$3,0,IF(A364&lt;$E$4,160.49*(A364-$E$3)/($E$4-$E$3),IF(A364&lt;$E$2,160.49,160.49)))))</f>
        <v>17.799999999999955</v>
      </c>
      <c r="C364" s="62">
        <f>MAX(0,IF((A364+$C$4+$C$3)&lt;$C$1,0.61*A364,$C$1-0.39*A364-$C$3-$C$4)+MAX(0,IF(A364&lt;$E$3,0,IF(A364&lt;$E$4,160.49*(A364-$E$3)/($E$4-$E$3),IF(A364&lt;$E$2,160.49,160.49)))))</f>
        <v>459.01</v>
      </c>
      <c r="D364" s="59"/>
      <c r="E364" s="59"/>
      <c r="F364" s="59">
        <f>(A364&gt;$E$3)*(A364&lt;$E$4)*(A364-$E$3)/($E$4-$E$3)*$J$1+(A364&gt;=$E$4)*$J$1</f>
        <v>160.49492509999999</v>
      </c>
      <c r="G364" s="59">
        <f>MAX(0,$B$1+0.61*A364+F364-MAX($B$1,A364))</f>
        <v>17.804925099999991</v>
      </c>
      <c r="H364" s="59">
        <f>MAX(0,$C$1+0.61*A364+F364-MAX($C$1,A364))</f>
        <v>459.0149250999998</v>
      </c>
      <c r="I364" s="59">
        <f t="shared" si="43"/>
        <v>17.804925099999991</v>
      </c>
      <c r="J364" s="59">
        <f t="shared" si="44"/>
        <v>459.0149250999998</v>
      </c>
      <c r="K364" s="59"/>
      <c r="L364" s="59"/>
      <c r="M364" s="59"/>
      <c r="N364" s="59"/>
      <c r="O364" s="59"/>
      <c r="P364" s="59"/>
      <c r="Q364" s="59"/>
      <c r="R364" s="59"/>
      <c r="S364" s="59"/>
      <c r="T364" s="59"/>
      <c r="U364" s="59"/>
      <c r="V364" s="59"/>
      <c r="W364" s="59"/>
      <c r="X364" s="59"/>
      <c r="Y364" s="59"/>
      <c r="Z364" s="59"/>
      <c r="AA364" s="59"/>
      <c r="AB364" s="59"/>
      <c r="AC364" s="59"/>
      <c r="AD364" s="59"/>
      <c r="AE364" s="59"/>
      <c r="AF364" s="59"/>
      <c r="AG364" s="59"/>
      <c r="AH364" s="59"/>
      <c r="AI364" s="59"/>
    </row>
    <row r="365" spans="1:35">
      <c r="A365" s="59">
        <f>A364+5</f>
        <v>1785</v>
      </c>
      <c r="B365" s="70">
        <f>MAX(0,IF((A365+$B$4+$B$3)&lt;$B$1,0.61*A365,$B$1-0.39*A365-$B$3-$B$4)+MAX(0,IF(A365&lt;$E$3,0,IF(A365&lt;$E$4,160.49*(A365-$E$3)/($E$4-$E$3),IF(A365&lt;$E$2,160.49,160.49)))))</f>
        <v>15.850000000000023</v>
      </c>
      <c r="C365" s="62">
        <f>MAX(0,IF((A365+$C$4+$C$3)&lt;$C$1,0.61*A365,$C$1-0.39*A365-$C$3-$C$4)+MAX(0,IF(A365&lt;$E$3,0,IF(A365&lt;$E$4,160.49*(A365-$E$3)/($E$4-$E$3),IF(A365&lt;$E$2,160.49,160.49)))))</f>
        <v>457.06000000000006</v>
      </c>
      <c r="D365" s="59"/>
      <c r="E365" s="59"/>
      <c r="F365" s="59">
        <f>(A365&gt;$E$3)*(A365&lt;$E$4)*(A365-$E$3)/($E$4-$E$3)*$J$1+(A365&gt;=$E$4)*$J$1</f>
        <v>160.49492509999999</v>
      </c>
      <c r="G365" s="59">
        <f>MAX(0,$B$1+0.61*A365+F365-MAX($B$1,A365))</f>
        <v>15.854925099999946</v>
      </c>
      <c r="H365" s="59">
        <f>MAX(0,$C$1+0.61*A365+F365-MAX($C$1,A365))</f>
        <v>457.06492509999953</v>
      </c>
      <c r="I365" s="59">
        <f t="shared" si="43"/>
        <v>15.854925099999946</v>
      </c>
      <c r="J365" s="59">
        <f t="shared" si="44"/>
        <v>457.06492509999953</v>
      </c>
      <c r="K365" s="59"/>
      <c r="L365" s="59"/>
      <c r="M365" s="59"/>
      <c r="N365" s="59"/>
      <c r="O365" s="59"/>
      <c r="P365" s="59"/>
      <c r="Q365" s="59"/>
      <c r="R365" s="59"/>
      <c r="S365" s="59"/>
      <c r="T365" s="59"/>
      <c r="U365" s="59"/>
      <c r="V365" s="59"/>
      <c r="W365" s="59"/>
      <c r="X365" s="59"/>
      <c r="Y365" s="59"/>
      <c r="Z365" s="59"/>
      <c r="AA365" s="59"/>
      <c r="AB365" s="59"/>
      <c r="AC365" s="59"/>
      <c r="AD365" s="59"/>
      <c r="AE365" s="59"/>
      <c r="AF365" s="59"/>
      <c r="AG365" s="59"/>
      <c r="AH365" s="59"/>
      <c r="AI365" s="59"/>
    </row>
    <row r="366" spans="1:35">
      <c r="A366" s="59">
        <f>A365+5</f>
        <v>1790</v>
      </c>
      <c r="B366" s="70">
        <f t="shared" si="45"/>
        <v>13.899999999999977</v>
      </c>
      <c r="C366" s="62">
        <f t="shared" si="42"/>
        <v>455.11</v>
      </c>
      <c r="D366" s="59"/>
      <c r="E366" s="59"/>
      <c r="F366" s="59">
        <f t="shared" si="46"/>
        <v>160.49492509999999</v>
      </c>
      <c r="G366" s="59">
        <f t="shared" si="47"/>
        <v>13.9049250999999</v>
      </c>
      <c r="H366" s="59">
        <f t="shared" si="48"/>
        <v>455.11492509999971</v>
      </c>
      <c r="I366" s="59">
        <f t="shared" si="43"/>
        <v>0</v>
      </c>
      <c r="J366" s="59">
        <f t="shared" si="44"/>
        <v>455.11492509999971</v>
      </c>
      <c r="K366" s="59"/>
      <c r="L366" s="59"/>
      <c r="M366" s="59"/>
      <c r="N366" s="59"/>
      <c r="O366" s="59"/>
      <c r="P366" s="59"/>
      <c r="Q366" s="59"/>
      <c r="R366" s="59"/>
      <c r="S366" s="59"/>
      <c r="T366" s="59"/>
      <c r="U366" s="59"/>
      <c r="V366" s="59"/>
      <c r="W366" s="59"/>
      <c r="X366" s="59"/>
      <c r="Y366" s="59"/>
      <c r="Z366" s="59"/>
      <c r="AA366" s="59"/>
      <c r="AB366" s="59"/>
      <c r="AC366" s="59"/>
      <c r="AD366" s="59"/>
      <c r="AE366" s="59"/>
      <c r="AF366" s="59"/>
      <c r="AG366" s="59"/>
      <c r="AH366" s="59"/>
      <c r="AI366" s="59"/>
    </row>
    <row r="367" spans="1:35">
      <c r="A367" s="59">
        <f t="shared" si="49"/>
        <v>1795</v>
      </c>
      <c r="B367" s="70">
        <f t="shared" si="45"/>
        <v>11.949999999999932</v>
      </c>
      <c r="C367" s="62">
        <f t="shared" si="42"/>
        <v>453.15999999999997</v>
      </c>
      <c r="D367" s="59"/>
      <c r="E367" s="59"/>
      <c r="F367" s="59">
        <f t="shared" si="46"/>
        <v>160.49492509999999</v>
      </c>
      <c r="G367" s="59">
        <f t="shared" si="47"/>
        <v>11.954925100000082</v>
      </c>
      <c r="H367" s="59">
        <f t="shared" si="48"/>
        <v>453.16492509999989</v>
      </c>
      <c r="I367" s="59">
        <f t="shared" si="43"/>
        <v>0</v>
      </c>
      <c r="J367" s="59">
        <f t="shared" si="44"/>
        <v>453.16492509999989</v>
      </c>
      <c r="K367" s="59"/>
      <c r="L367" s="59"/>
      <c r="M367" s="59"/>
      <c r="N367" s="59"/>
      <c r="O367" s="59"/>
      <c r="P367" s="59"/>
      <c r="Q367" s="59"/>
      <c r="R367" s="59"/>
      <c r="S367" s="59"/>
      <c r="T367" s="59"/>
      <c r="U367" s="59"/>
      <c r="V367" s="59"/>
      <c r="W367" s="59"/>
      <c r="X367" s="59"/>
      <c r="Y367" s="59"/>
      <c r="Z367" s="59"/>
      <c r="AA367" s="59"/>
      <c r="AB367" s="59"/>
      <c r="AC367" s="59"/>
      <c r="AD367" s="59"/>
      <c r="AE367" s="59"/>
      <c r="AF367" s="59"/>
      <c r="AG367" s="59"/>
      <c r="AH367" s="59"/>
      <c r="AI367" s="59"/>
    </row>
    <row r="368" spans="1:35">
      <c r="A368" s="59">
        <f t="shared" si="49"/>
        <v>1800</v>
      </c>
      <c r="B368" s="70">
        <f t="shared" si="45"/>
        <v>10</v>
      </c>
      <c r="C368" s="62">
        <f t="shared" si="42"/>
        <v>451.21000000000004</v>
      </c>
      <c r="D368" s="59"/>
      <c r="E368" s="59"/>
      <c r="F368" s="59">
        <f t="shared" si="46"/>
        <v>160.49492509999999</v>
      </c>
      <c r="G368" s="59">
        <f t="shared" si="47"/>
        <v>10.004925100000037</v>
      </c>
      <c r="H368" s="59">
        <f t="shared" si="48"/>
        <v>451.21492510000007</v>
      </c>
      <c r="I368" s="59">
        <f t="shared" si="43"/>
        <v>0</v>
      </c>
      <c r="J368" s="59">
        <f t="shared" si="44"/>
        <v>451.21492510000007</v>
      </c>
      <c r="K368" s="59"/>
      <c r="L368" s="59"/>
      <c r="M368" s="59"/>
      <c r="N368" s="59"/>
      <c r="O368" s="59"/>
      <c r="P368" s="59"/>
      <c r="Q368" s="59"/>
      <c r="R368" s="59"/>
      <c r="S368" s="59"/>
      <c r="T368" s="59"/>
      <c r="U368" s="59"/>
      <c r="V368" s="59"/>
      <c r="W368" s="59"/>
      <c r="X368" s="59"/>
      <c r="Y368" s="59"/>
      <c r="Z368" s="59"/>
      <c r="AA368" s="59"/>
      <c r="AB368" s="59"/>
      <c r="AC368" s="59"/>
      <c r="AD368" s="59"/>
      <c r="AE368" s="59"/>
      <c r="AF368" s="59"/>
      <c r="AG368" s="59"/>
      <c r="AH368" s="59"/>
      <c r="AI368" s="59"/>
    </row>
    <row r="369" spans="1:35">
      <c r="A369" s="59">
        <f t="shared" si="49"/>
        <v>1805</v>
      </c>
      <c r="B369" s="70">
        <f t="shared" si="45"/>
        <v>8.0499999999999545</v>
      </c>
      <c r="C369" s="62">
        <f t="shared" si="42"/>
        <v>449.26</v>
      </c>
      <c r="D369" s="59"/>
      <c r="E369" s="59"/>
      <c r="F369" s="59">
        <f t="shared" si="46"/>
        <v>160.49492509999999</v>
      </c>
      <c r="G369" s="59">
        <f t="shared" si="47"/>
        <v>8.0549250999999913</v>
      </c>
      <c r="H369" s="59">
        <f t="shared" si="48"/>
        <v>449.2649250999998</v>
      </c>
      <c r="I369" s="59">
        <f t="shared" si="43"/>
        <v>0</v>
      </c>
      <c r="J369" s="59">
        <f t="shared" si="44"/>
        <v>449.2649250999998</v>
      </c>
      <c r="K369" s="59"/>
      <c r="L369" s="59"/>
      <c r="M369" s="59"/>
      <c r="N369" s="59"/>
      <c r="O369" s="59"/>
      <c r="P369" s="59"/>
      <c r="Q369" s="59"/>
      <c r="R369" s="59"/>
      <c r="S369" s="59"/>
      <c r="T369" s="59"/>
      <c r="U369" s="59"/>
      <c r="V369" s="59"/>
      <c r="W369" s="59"/>
      <c r="X369" s="59"/>
      <c r="Y369" s="59"/>
      <c r="Z369" s="59"/>
      <c r="AA369" s="59"/>
      <c r="AB369" s="59"/>
      <c r="AC369" s="59"/>
      <c r="AD369" s="59"/>
      <c r="AE369" s="59"/>
      <c r="AF369" s="59"/>
      <c r="AG369" s="59"/>
      <c r="AH369" s="59"/>
      <c r="AI369" s="59"/>
    </row>
    <row r="370" spans="1:35">
      <c r="A370" s="59">
        <f t="shared" si="49"/>
        <v>1810</v>
      </c>
      <c r="B370" s="70">
        <f t="shared" si="45"/>
        <v>6.1000000000000227</v>
      </c>
      <c r="C370" s="62">
        <f t="shared" si="42"/>
        <v>447.31000000000006</v>
      </c>
      <c r="D370" s="59"/>
      <c r="E370" s="59"/>
      <c r="F370" s="59">
        <f t="shared" si="46"/>
        <v>160.49492509999999</v>
      </c>
      <c r="G370" s="59">
        <f t="shared" si="47"/>
        <v>6.1049250999999458</v>
      </c>
      <c r="H370" s="59">
        <f t="shared" si="48"/>
        <v>447.31492509999953</v>
      </c>
      <c r="I370" s="59">
        <f t="shared" si="43"/>
        <v>0</v>
      </c>
      <c r="J370" s="59">
        <f t="shared" si="44"/>
        <v>447.31492509999953</v>
      </c>
      <c r="K370" s="59"/>
      <c r="L370" s="59"/>
      <c r="M370" s="59"/>
      <c r="N370" s="59"/>
      <c r="O370" s="59"/>
      <c r="P370" s="59"/>
      <c r="Q370" s="59"/>
      <c r="R370" s="59"/>
      <c r="S370" s="59"/>
      <c r="T370" s="59"/>
      <c r="U370" s="59"/>
      <c r="V370" s="59"/>
      <c r="W370" s="59"/>
      <c r="X370" s="59"/>
      <c r="Y370" s="59"/>
      <c r="Z370" s="59"/>
      <c r="AA370" s="59"/>
      <c r="AB370" s="59"/>
      <c r="AC370" s="59"/>
      <c r="AD370" s="59"/>
      <c r="AE370" s="59"/>
      <c r="AF370" s="59"/>
      <c r="AG370" s="59"/>
      <c r="AH370" s="59"/>
      <c r="AI370" s="59"/>
    </row>
    <row r="371" spans="1:35">
      <c r="A371" s="59">
        <f t="shared" si="49"/>
        <v>1815</v>
      </c>
      <c r="B371" s="70">
        <f t="shared" si="45"/>
        <v>4.1499999999999773</v>
      </c>
      <c r="C371" s="62">
        <f t="shared" si="42"/>
        <v>445.36</v>
      </c>
      <c r="D371" s="59"/>
      <c r="E371" s="59"/>
      <c r="F371" s="59">
        <f t="shared" si="46"/>
        <v>160.49492509999999</v>
      </c>
      <c r="G371" s="59">
        <f t="shared" si="47"/>
        <v>4.1549250999999003</v>
      </c>
      <c r="H371" s="59">
        <f t="shared" si="48"/>
        <v>445.36492509999971</v>
      </c>
      <c r="I371" s="59">
        <f t="shared" si="43"/>
        <v>0</v>
      </c>
      <c r="J371" s="59">
        <f t="shared" si="44"/>
        <v>445.36492509999971</v>
      </c>
      <c r="K371" s="59"/>
      <c r="L371" s="59"/>
      <c r="M371" s="59"/>
      <c r="N371" s="59"/>
      <c r="O371" s="59"/>
      <c r="P371" s="59"/>
      <c r="Q371" s="59"/>
      <c r="R371" s="59"/>
      <c r="S371" s="59"/>
      <c r="T371" s="59"/>
      <c r="U371" s="59"/>
      <c r="V371" s="59"/>
      <c r="W371" s="59"/>
      <c r="X371" s="59"/>
      <c r="Y371" s="59"/>
      <c r="Z371" s="59"/>
      <c r="AA371" s="59"/>
      <c r="AB371" s="59"/>
      <c r="AC371" s="59"/>
      <c r="AD371" s="59"/>
      <c r="AE371" s="59"/>
      <c r="AF371" s="59"/>
      <c r="AG371" s="59"/>
      <c r="AH371" s="59"/>
      <c r="AI371" s="59"/>
    </row>
    <row r="372" spans="1:35">
      <c r="A372" s="59">
        <f t="shared" si="49"/>
        <v>1820</v>
      </c>
      <c r="B372" s="70">
        <f t="shared" si="45"/>
        <v>2.1999999999999318</v>
      </c>
      <c r="C372" s="62">
        <f t="shared" si="42"/>
        <v>443.40999999999997</v>
      </c>
      <c r="D372" s="59"/>
      <c r="E372" s="59"/>
      <c r="F372" s="59">
        <f t="shared" si="46"/>
        <v>160.49492509999999</v>
      </c>
      <c r="G372" s="59">
        <f t="shared" si="47"/>
        <v>2.2049251000000822</v>
      </c>
      <c r="H372" s="59">
        <f t="shared" si="48"/>
        <v>443.41492509999989</v>
      </c>
      <c r="I372" s="59">
        <f t="shared" si="43"/>
        <v>0</v>
      </c>
      <c r="J372" s="59">
        <f t="shared" si="44"/>
        <v>443.41492509999989</v>
      </c>
      <c r="K372" s="59"/>
      <c r="L372" s="59"/>
      <c r="M372" s="59"/>
      <c r="N372" s="59"/>
      <c r="O372" s="59"/>
      <c r="P372" s="59"/>
      <c r="Q372" s="59"/>
      <c r="R372" s="59"/>
      <c r="S372" s="59"/>
      <c r="T372" s="59"/>
      <c r="U372" s="59"/>
      <c r="V372" s="59"/>
      <c r="W372" s="59"/>
      <c r="X372" s="59"/>
      <c r="Y372" s="59"/>
      <c r="Z372" s="59"/>
      <c r="AA372" s="59"/>
      <c r="AB372" s="59"/>
      <c r="AC372" s="59"/>
      <c r="AD372" s="59"/>
      <c r="AE372" s="59"/>
      <c r="AF372" s="59"/>
      <c r="AG372" s="59"/>
      <c r="AH372" s="59"/>
      <c r="AI372" s="59"/>
    </row>
    <row r="373" spans="1:35">
      <c r="A373" s="59">
        <f t="shared" si="49"/>
        <v>1825</v>
      </c>
      <c r="B373" s="70">
        <f t="shared" si="45"/>
        <v>0.25</v>
      </c>
      <c r="C373" s="62">
        <f t="shared" si="42"/>
        <v>441.46000000000004</v>
      </c>
      <c r="D373" s="59"/>
      <c r="E373" s="59"/>
      <c r="F373" s="59">
        <f t="shared" si="46"/>
        <v>160.49492509999999</v>
      </c>
      <c r="G373" s="59">
        <f t="shared" si="47"/>
        <v>0.25492510000003676</v>
      </c>
      <c r="H373" s="59">
        <f t="shared" si="48"/>
        <v>441.46492510000007</v>
      </c>
      <c r="I373" s="59">
        <f t="shared" si="43"/>
        <v>0</v>
      </c>
      <c r="J373" s="59">
        <f t="shared" si="44"/>
        <v>441.46492510000007</v>
      </c>
      <c r="K373" s="59"/>
      <c r="L373" s="59"/>
      <c r="M373" s="59"/>
      <c r="N373" s="59"/>
      <c r="O373" s="59"/>
      <c r="P373" s="59"/>
      <c r="Q373" s="59"/>
      <c r="R373" s="59"/>
      <c r="S373" s="59"/>
      <c r="T373" s="59"/>
      <c r="U373" s="59"/>
      <c r="V373" s="59"/>
      <c r="W373" s="59"/>
      <c r="X373" s="59"/>
      <c r="Y373" s="59"/>
      <c r="Z373" s="59"/>
      <c r="AA373" s="59"/>
      <c r="AB373" s="59"/>
      <c r="AC373" s="59"/>
      <c r="AD373" s="59"/>
      <c r="AE373" s="59"/>
      <c r="AF373" s="59"/>
      <c r="AG373" s="59"/>
      <c r="AH373" s="59"/>
      <c r="AI373" s="59"/>
    </row>
    <row r="374" spans="1:35">
      <c r="A374" s="59">
        <f t="shared" si="49"/>
        <v>1830</v>
      </c>
      <c r="B374" s="70">
        <f t="shared" si="45"/>
        <v>0</v>
      </c>
      <c r="C374" s="62">
        <f t="shared" si="42"/>
        <v>439.51</v>
      </c>
      <c r="D374" s="59"/>
      <c r="E374" s="59"/>
      <c r="F374" s="59">
        <f t="shared" si="46"/>
        <v>160.49492509999999</v>
      </c>
      <c r="G374" s="59">
        <f t="shared" si="47"/>
        <v>0</v>
      </c>
      <c r="H374" s="59">
        <f t="shared" si="48"/>
        <v>439.5149250999998</v>
      </c>
      <c r="I374" s="59">
        <f t="shared" si="43"/>
        <v>0</v>
      </c>
      <c r="J374" s="59">
        <f t="shared" si="44"/>
        <v>439.5149250999998</v>
      </c>
      <c r="K374" s="59"/>
      <c r="L374" s="59"/>
      <c r="M374" s="59"/>
      <c r="N374" s="59"/>
      <c r="O374" s="59"/>
      <c r="P374" s="59"/>
      <c r="Q374" s="59"/>
      <c r="R374" s="59"/>
      <c r="S374" s="59"/>
      <c r="T374" s="59"/>
      <c r="U374" s="59"/>
      <c r="V374" s="59"/>
      <c r="W374" s="59"/>
      <c r="X374" s="59"/>
      <c r="Y374" s="59"/>
      <c r="Z374" s="59"/>
      <c r="AA374" s="59"/>
      <c r="AB374" s="59"/>
      <c r="AC374" s="59"/>
      <c r="AD374" s="59"/>
      <c r="AE374" s="59"/>
      <c r="AF374" s="59"/>
      <c r="AG374" s="59"/>
      <c r="AH374" s="59"/>
      <c r="AI374" s="59"/>
    </row>
    <row r="375" spans="1:35">
      <c r="A375" s="59">
        <f t="shared" si="49"/>
        <v>1835</v>
      </c>
      <c r="B375" s="70">
        <f t="shared" si="45"/>
        <v>0</v>
      </c>
      <c r="C375" s="62">
        <f t="shared" si="42"/>
        <v>437.56000000000006</v>
      </c>
      <c r="D375" s="59"/>
      <c r="E375" s="59"/>
      <c r="F375" s="59">
        <f t="shared" si="46"/>
        <v>160.49492509999999</v>
      </c>
      <c r="G375" s="59">
        <f t="shared" si="47"/>
        <v>0</v>
      </c>
      <c r="H375" s="59">
        <f t="shared" si="48"/>
        <v>437.56492509999953</v>
      </c>
      <c r="I375" s="59">
        <f t="shared" si="43"/>
        <v>0</v>
      </c>
      <c r="J375" s="59">
        <f t="shared" si="44"/>
        <v>437.56492509999953</v>
      </c>
      <c r="K375" s="59"/>
      <c r="L375" s="59"/>
      <c r="M375" s="59"/>
      <c r="N375" s="59"/>
      <c r="O375" s="59"/>
      <c r="P375" s="59"/>
      <c r="Q375" s="59"/>
      <c r="R375" s="59"/>
      <c r="S375" s="59"/>
      <c r="T375" s="59"/>
      <c r="U375" s="59"/>
      <c r="V375" s="59"/>
      <c r="W375" s="59"/>
      <c r="X375" s="59"/>
      <c r="Y375" s="59"/>
      <c r="Z375" s="59"/>
      <c r="AA375" s="59"/>
      <c r="AB375" s="59"/>
      <c r="AC375" s="59"/>
      <c r="AD375" s="59"/>
      <c r="AE375" s="59"/>
      <c r="AF375" s="59"/>
      <c r="AG375" s="59"/>
      <c r="AH375" s="59"/>
      <c r="AI375" s="59"/>
    </row>
    <row r="376" spans="1:35">
      <c r="A376" s="59">
        <f t="shared" si="49"/>
        <v>1840</v>
      </c>
      <c r="B376" s="70">
        <f t="shared" si="45"/>
        <v>0</v>
      </c>
      <c r="C376" s="62">
        <f t="shared" si="42"/>
        <v>435.61</v>
      </c>
      <c r="D376" s="59"/>
      <c r="E376" s="59"/>
      <c r="F376" s="59">
        <f t="shared" si="46"/>
        <v>160.49492509999999</v>
      </c>
      <c r="G376" s="59">
        <f t="shared" si="47"/>
        <v>0</v>
      </c>
      <c r="H376" s="59">
        <f t="shared" si="48"/>
        <v>435.61492509999971</v>
      </c>
      <c r="I376" s="59">
        <f t="shared" si="43"/>
        <v>0</v>
      </c>
      <c r="J376" s="59">
        <f t="shared" si="44"/>
        <v>435.61492509999971</v>
      </c>
      <c r="K376" s="59"/>
      <c r="L376" s="59"/>
      <c r="M376" s="59"/>
      <c r="N376" s="59"/>
      <c r="O376" s="59"/>
      <c r="P376" s="59"/>
      <c r="Q376" s="59"/>
      <c r="R376" s="59"/>
      <c r="S376" s="59"/>
      <c r="T376" s="59"/>
      <c r="U376" s="59"/>
      <c r="V376" s="59"/>
      <c r="W376" s="59"/>
      <c r="X376" s="59"/>
      <c r="Y376" s="59"/>
      <c r="Z376" s="59"/>
      <c r="AA376" s="59"/>
      <c r="AB376" s="59"/>
      <c r="AC376" s="59"/>
      <c r="AD376" s="59"/>
      <c r="AE376" s="59"/>
      <c r="AF376" s="59"/>
      <c r="AG376" s="59"/>
      <c r="AH376" s="59"/>
      <c r="AI376" s="59"/>
    </row>
    <row r="377" spans="1:35">
      <c r="A377" s="59">
        <f t="shared" si="49"/>
        <v>1845</v>
      </c>
      <c r="B377" s="70">
        <f t="shared" si="45"/>
        <v>0</v>
      </c>
      <c r="C377" s="62">
        <f t="shared" si="42"/>
        <v>433.65999999999997</v>
      </c>
      <c r="D377" s="59"/>
      <c r="E377" s="59"/>
      <c r="F377" s="59">
        <f t="shared" si="46"/>
        <v>160.49492509999999</v>
      </c>
      <c r="G377" s="59">
        <f t="shared" si="47"/>
        <v>0</v>
      </c>
      <c r="H377" s="59">
        <f t="shared" si="48"/>
        <v>433.66492509999989</v>
      </c>
      <c r="I377" s="59">
        <f t="shared" si="43"/>
        <v>0</v>
      </c>
      <c r="J377" s="59">
        <f t="shared" si="44"/>
        <v>433.66492509999989</v>
      </c>
      <c r="K377" s="59"/>
      <c r="L377" s="59"/>
      <c r="M377" s="59"/>
      <c r="N377" s="59"/>
      <c r="O377" s="59"/>
      <c r="P377" s="59"/>
      <c r="Q377" s="59"/>
      <c r="R377" s="59"/>
      <c r="S377" s="59"/>
      <c r="T377" s="59"/>
      <c r="U377" s="59"/>
      <c r="V377" s="59"/>
      <c r="W377" s="59"/>
      <c r="X377" s="59"/>
      <c r="Y377" s="59"/>
      <c r="Z377" s="59"/>
      <c r="AA377" s="59"/>
      <c r="AB377" s="59"/>
      <c r="AC377" s="59"/>
      <c r="AD377" s="59"/>
      <c r="AE377" s="59"/>
      <c r="AF377" s="59"/>
      <c r="AG377" s="59"/>
      <c r="AH377" s="59"/>
      <c r="AI377" s="59"/>
    </row>
    <row r="378" spans="1:35">
      <c r="A378" s="59">
        <f t="shared" si="49"/>
        <v>1850</v>
      </c>
      <c r="B378" s="70">
        <f t="shared" si="45"/>
        <v>0</v>
      </c>
      <c r="C378" s="62">
        <f t="shared" si="42"/>
        <v>431.71000000000004</v>
      </c>
      <c r="D378" s="59"/>
      <c r="E378" s="59"/>
      <c r="F378" s="59">
        <f t="shared" si="46"/>
        <v>160.49492509999999</v>
      </c>
      <c r="G378" s="59">
        <f t="shared" si="47"/>
        <v>0</v>
      </c>
      <c r="H378" s="59">
        <f t="shared" si="48"/>
        <v>431.71492510000007</v>
      </c>
      <c r="I378" s="59">
        <f t="shared" si="43"/>
        <v>0</v>
      </c>
      <c r="J378" s="59">
        <f t="shared" si="44"/>
        <v>431.71492510000007</v>
      </c>
      <c r="K378" s="59"/>
      <c r="L378" s="59"/>
      <c r="M378" s="59"/>
      <c r="N378" s="59"/>
      <c r="O378" s="59"/>
      <c r="P378" s="59"/>
      <c r="Q378" s="59"/>
      <c r="R378" s="59"/>
      <c r="S378" s="59"/>
      <c r="T378" s="59"/>
      <c r="U378" s="59"/>
      <c r="V378" s="59"/>
      <c r="W378" s="59"/>
      <c r="X378" s="59"/>
      <c r="Y378" s="59"/>
      <c r="Z378" s="59"/>
      <c r="AA378" s="59"/>
      <c r="AB378" s="59"/>
      <c r="AC378" s="59"/>
      <c r="AD378" s="59"/>
      <c r="AE378" s="59"/>
      <c r="AF378" s="59"/>
      <c r="AG378" s="59"/>
      <c r="AH378" s="59"/>
      <c r="AI378" s="59"/>
    </row>
    <row r="379" spans="1:35">
      <c r="A379" s="59">
        <f t="shared" si="49"/>
        <v>1855</v>
      </c>
      <c r="B379" s="70">
        <f t="shared" si="45"/>
        <v>0</v>
      </c>
      <c r="C379" s="62">
        <f t="shared" si="42"/>
        <v>429.76</v>
      </c>
      <c r="D379" s="59"/>
      <c r="E379" s="59"/>
      <c r="F379" s="59">
        <f t="shared" si="46"/>
        <v>160.49492509999999</v>
      </c>
      <c r="G379" s="59">
        <f t="shared" si="47"/>
        <v>0</v>
      </c>
      <c r="H379" s="59">
        <f t="shared" si="48"/>
        <v>429.7649250999998</v>
      </c>
      <c r="I379" s="59">
        <f t="shared" si="43"/>
        <v>0</v>
      </c>
      <c r="J379" s="59">
        <f t="shared" si="44"/>
        <v>429.7649250999998</v>
      </c>
      <c r="K379" s="59"/>
      <c r="L379" s="59"/>
      <c r="M379" s="59"/>
      <c r="N379" s="59"/>
      <c r="O379" s="59"/>
      <c r="P379" s="59"/>
      <c r="Q379" s="59"/>
      <c r="R379" s="59"/>
      <c r="S379" s="59"/>
      <c r="T379" s="59"/>
      <c r="U379" s="59"/>
      <c r="V379" s="59"/>
      <c r="W379" s="59"/>
      <c r="X379" s="59"/>
      <c r="Y379" s="59"/>
      <c r="Z379" s="59"/>
      <c r="AA379" s="59"/>
      <c r="AB379" s="59"/>
      <c r="AC379" s="59"/>
      <c r="AD379" s="59"/>
      <c r="AE379" s="59"/>
      <c r="AF379" s="59"/>
      <c r="AG379" s="59"/>
      <c r="AH379" s="59"/>
      <c r="AI379" s="59"/>
    </row>
    <row r="380" spans="1:35">
      <c r="A380" s="59">
        <f t="shared" si="49"/>
        <v>1860</v>
      </c>
      <c r="B380" s="70">
        <f t="shared" si="45"/>
        <v>0</v>
      </c>
      <c r="C380" s="62">
        <f t="shared" si="42"/>
        <v>427.81000000000006</v>
      </c>
      <c r="D380" s="59"/>
      <c r="E380" s="59"/>
      <c r="F380" s="59">
        <f t="shared" si="46"/>
        <v>160.49492509999999</v>
      </c>
      <c r="G380" s="59">
        <f t="shared" si="47"/>
        <v>0</v>
      </c>
      <c r="H380" s="59">
        <f t="shared" si="48"/>
        <v>427.81492509999953</v>
      </c>
      <c r="I380" s="59">
        <f t="shared" si="43"/>
        <v>0</v>
      </c>
      <c r="J380" s="59">
        <f t="shared" si="44"/>
        <v>427.81492509999953</v>
      </c>
      <c r="K380" s="59"/>
      <c r="L380" s="59"/>
      <c r="M380" s="59"/>
      <c r="N380" s="59"/>
      <c r="O380" s="59"/>
      <c r="P380" s="59"/>
      <c r="Q380" s="59"/>
      <c r="R380" s="59"/>
      <c r="S380" s="59"/>
      <c r="T380" s="59"/>
      <c r="U380" s="59"/>
      <c r="V380" s="59"/>
      <c r="W380" s="59"/>
      <c r="X380" s="59"/>
      <c r="Y380" s="59"/>
      <c r="Z380" s="59"/>
      <c r="AA380" s="59"/>
      <c r="AB380" s="59"/>
      <c r="AC380" s="59"/>
      <c r="AD380" s="59"/>
      <c r="AE380" s="59"/>
      <c r="AF380" s="59"/>
      <c r="AG380" s="59"/>
      <c r="AH380" s="59"/>
      <c r="AI380" s="59"/>
    </row>
    <row r="381" spans="1:35">
      <c r="A381" s="59">
        <f t="shared" si="49"/>
        <v>1865</v>
      </c>
      <c r="B381" s="70">
        <f t="shared" si="45"/>
        <v>0</v>
      </c>
      <c r="C381" s="62">
        <f t="shared" si="42"/>
        <v>425.86</v>
      </c>
      <c r="D381" s="59"/>
      <c r="E381" s="59"/>
      <c r="F381" s="59">
        <f t="shared" si="46"/>
        <v>160.49492509999999</v>
      </c>
      <c r="G381" s="59">
        <f t="shared" si="47"/>
        <v>0</v>
      </c>
      <c r="H381" s="59">
        <f t="shared" si="48"/>
        <v>425.86492509999971</v>
      </c>
      <c r="I381" s="59">
        <f t="shared" si="43"/>
        <v>0</v>
      </c>
      <c r="J381" s="59">
        <f t="shared" si="44"/>
        <v>425.86492509999971</v>
      </c>
      <c r="K381" s="59"/>
      <c r="L381" s="59"/>
      <c r="M381" s="59"/>
      <c r="N381" s="59"/>
      <c r="O381" s="59"/>
      <c r="P381" s="59"/>
      <c r="Q381" s="59"/>
      <c r="R381" s="59"/>
      <c r="S381" s="59"/>
      <c r="T381" s="59"/>
      <c r="U381" s="59"/>
      <c r="V381" s="59"/>
      <c r="W381" s="59"/>
      <c r="X381" s="59"/>
      <c r="Y381" s="59"/>
      <c r="Z381" s="59"/>
      <c r="AA381" s="59"/>
      <c r="AB381" s="59"/>
      <c r="AC381" s="59"/>
      <c r="AD381" s="59"/>
      <c r="AE381" s="59"/>
      <c r="AF381" s="59"/>
      <c r="AG381" s="59"/>
      <c r="AH381" s="59"/>
      <c r="AI381" s="59"/>
    </row>
    <row r="382" spans="1:35">
      <c r="A382" s="59">
        <f t="shared" si="49"/>
        <v>1870</v>
      </c>
      <c r="B382" s="70">
        <f t="shared" si="45"/>
        <v>0</v>
      </c>
      <c r="C382" s="62">
        <f t="shared" si="42"/>
        <v>423.90999999999997</v>
      </c>
      <c r="D382" s="59"/>
      <c r="E382" s="59"/>
      <c r="F382" s="59">
        <f t="shared" si="46"/>
        <v>160.49492509999999</v>
      </c>
      <c r="G382" s="59">
        <f t="shared" si="47"/>
        <v>0</v>
      </c>
      <c r="H382" s="59">
        <f t="shared" si="48"/>
        <v>423.91492509999989</v>
      </c>
      <c r="I382" s="59">
        <f t="shared" si="43"/>
        <v>0</v>
      </c>
      <c r="J382" s="59">
        <f t="shared" si="44"/>
        <v>423.91492509999989</v>
      </c>
      <c r="K382" s="59"/>
      <c r="L382" s="59"/>
      <c r="M382" s="59"/>
      <c r="N382" s="59"/>
      <c r="O382" s="59"/>
      <c r="P382" s="59"/>
      <c r="Q382" s="59"/>
      <c r="R382" s="59"/>
      <c r="S382" s="59"/>
      <c r="T382" s="59"/>
      <c r="U382" s="59"/>
      <c r="V382" s="59"/>
      <c r="W382" s="59"/>
      <c r="X382" s="59"/>
      <c r="Y382" s="59"/>
      <c r="Z382" s="59"/>
      <c r="AA382" s="59"/>
      <c r="AB382" s="59"/>
      <c r="AC382" s="59"/>
      <c r="AD382" s="59"/>
      <c r="AE382" s="59"/>
      <c r="AF382" s="59"/>
      <c r="AG382" s="59"/>
      <c r="AH382" s="59"/>
      <c r="AI382" s="59"/>
    </row>
    <row r="383" spans="1:35">
      <c r="A383" s="59">
        <f t="shared" si="49"/>
        <v>1875</v>
      </c>
      <c r="B383" s="70">
        <f t="shared" si="45"/>
        <v>0</v>
      </c>
      <c r="C383" s="62">
        <f t="shared" si="42"/>
        <v>421.96000000000004</v>
      </c>
      <c r="D383" s="59"/>
      <c r="E383" s="59"/>
      <c r="F383" s="59">
        <f t="shared" si="46"/>
        <v>160.49492509999999</v>
      </c>
      <c r="G383" s="59">
        <f t="shared" si="47"/>
        <v>0</v>
      </c>
      <c r="H383" s="59">
        <f t="shared" si="48"/>
        <v>421.96492510000007</v>
      </c>
      <c r="I383" s="59">
        <f t="shared" si="43"/>
        <v>0</v>
      </c>
      <c r="J383" s="59">
        <f t="shared" si="44"/>
        <v>421.96492510000007</v>
      </c>
      <c r="K383" s="59"/>
      <c r="L383" s="59"/>
      <c r="M383" s="59"/>
      <c r="N383" s="59"/>
      <c r="O383" s="59"/>
      <c r="P383" s="59"/>
      <c r="Q383" s="59"/>
      <c r="R383" s="59"/>
      <c r="S383" s="59"/>
      <c r="T383" s="59"/>
      <c r="U383" s="59"/>
      <c r="V383" s="59"/>
      <c r="W383" s="59"/>
      <c r="X383" s="59"/>
      <c r="Y383" s="59"/>
      <c r="Z383" s="59"/>
      <c r="AA383" s="59"/>
      <c r="AB383" s="59"/>
      <c r="AC383" s="59"/>
      <c r="AD383" s="59"/>
      <c r="AE383" s="59"/>
      <c r="AF383" s="59"/>
      <c r="AG383" s="59"/>
      <c r="AH383" s="59"/>
      <c r="AI383" s="59"/>
    </row>
    <row r="384" spans="1:35">
      <c r="A384" s="59">
        <f t="shared" si="49"/>
        <v>1880</v>
      </c>
      <c r="B384" s="70">
        <f t="shared" si="45"/>
        <v>0</v>
      </c>
      <c r="C384" s="62">
        <f t="shared" ref="C384:C447" si="50">MAX(0,IF((A384+$C$4+$C$3)&lt;$C$1,0.61*A384,$C$1-0.39*A384-$C$3-$C$4)+MAX(0,IF(A384&lt;$E$3,0,IF(A384&lt;$E$4,160.49*(A384-$E$3)/($E$4-$E$3),IF(A384&lt;$E$2,160.49,160.49)))))</f>
        <v>420.01</v>
      </c>
      <c r="D384" s="59"/>
      <c r="E384" s="59"/>
      <c r="F384" s="59">
        <f t="shared" si="46"/>
        <v>160.49492509999999</v>
      </c>
      <c r="G384" s="59">
        <f t="shared" si="47"/>
        <v>0</v>
      </c>
      <c r="H384" s="59">
        <f t="shared" si="48"/>
        <v>420.0149250999998</v>
      </c>
      <c r="I384" s="59">
        <f t="shared" si="43"/>
        <v>0</v>
      </c>
      <c r="J384" s="59">
        <f t="shared" si="44"/>
        <v>420.0149250999998</v>
      </c>
      <c r="K384" s="59"/>
      <c r="L384" s="59"/>
      <c r="M384" s="59"/>
      <c r="N384" s="59"/>
      <c r="O384" s="59"/>
      <c r="P384" s="59"/>
      <c r="Q384" s="59"/>
      <c r="R384" s="59"/>
      <c r="S384" s="59"/>
      <c r="T384" s="59"/>
      <c r="U384" s="59"/>
      <c r="V384" s="59"/>
      <c r="W384" s="59"/>
      <c r="X384" s="59"/>
      <c r="Y384" s="59"/>
      <c r="Z384" s="59"/>
      <c r="AA384" s="59"/>
      <c r="AB384" s="59"/>
      <c r="AC384" s="59"/>
      <c r="AD384" s="59"/>
      <c r="AE384" s="59"/>
      <c r="AF384" s="59"/>
      <c r="AG384" s="59"/>
      <c r="AH384" s="59"/>
      <c r="AI384" s="59"/>
    </row>
    <row r="385" spans="1:35">
      <c r="A385" s="59">
        <f t="shared" si="49"/>
        <v>1885</v>
      </c>
      <c r="B385" s="70">
        <f t="shared" si="45"/>
        <v>0</v>
      </c>
      <c r="C385" s="62">
        <f t="shared" si="50"/>
        <v>418.06000000000006</v>
      </c>
      <c r="D385" s="59"/>
      <c r="E385" s="59"/>
      <c r="F385" s="59">
        <f t="shared" si="46"/>
        <v>160.49492509999999</v>
      </c>
      <c r="G385" s="59">
        <f t="shared" si="47"/>
        <v>0</v>
      </c>
      <c r="H385" s="59">
        <f t="shared" si="48"/>
        <v>418.06492509999953</v>
      </c>
      <c r="I385" s="59">
        <f t="shared" si="43"/>
        <v>0</v>
      </c>
      <c r="J385" s="59">
        <f t="shared" si="44"/>
        <v>418.06492509999953</v>
      </c>
      <c r="K385" s="59"/>
      <c r="L385" s="59"/>
      <c r="M385" s="59"/>
      <c r="N385" s="59"/>
      <c r="O385" s="59"/>
      <c r="P385" s="59"/>
      <c r="Q385" s="59"/>
      <c r="R385" s="59"/>
      <c r="S385" s="59"/>
      <c r="T385" s="59"/>
      <c r="U385" s="59"/>
      <c r="V385" s="59"/>
      <c r="W385" s="59"/>
      <c r="X385" s="59"/>
      <c r="Y385" s="59"/>
      <c r="Z385" s="59"/>
      <c r="AA385" s="59"/>
      <c r="AB385" s="59"/>
      <c r="AC385" s="59"/>
      <c r="AD385" s="59"/>
      <c r="AE385" s="59"/>
      <c r="AF385" s="59"/>
      <c r="AG385" s="59"/>
      <c r="AH385" s="59"/>
      <c r="AI385" s="59"/>
    </row>
    <row r="386" spans="1:35">
      <c r="A386" s="59">
        <f t="shared" si="49"/>
        <v>1890</v>
      </c>
      <c r="B386" s="70">
        <f t="shared" si="45"/>
        <v>0</v>
      </c>
      <c r="C386" s="62">
        <f t="shared" si="50"/>
        <v>416.11</v>
      </c>
      <c r="D386" s="59"/>
      <c r="E386" s="59"/>
      <c r="F386" s="59">
        <f t="shared" si="46"/>
        <v>160.49492509999999</v>
      </c>
      <c r="G386" s="59">
        <f t="shared" si="47"/>
        <v>0</v>
      </c>
      <c r="H386" s="59">
        <f t="shared" si="48"/>
        <v>416.11492509999971</v>
      </c>
      <c r="I386" s="59">
        <f t="shared" si="43"/>
        <v>0</v>
      </c>
      <c r="J386" s="59">
        <f t="shared" si="44"/>
        <v>416.11492509999971</v>
      </c>
      <c r="K386" s="59"/>
      <c r="L386" s="59"/>
      <c r="M386" s="59"/>
      <c r="N386" s="59"/>
      <c r="O386" s="59"/>
      <c r="P386" s="59"/>
      <c r="Q386" s="59"/>
      <c r="R386" s="59"/>
      <c r="S386" s="59"/>
      <c r="T386" s="59"/>
      <c r="U386" s="59"/>
      <c r="V386" s="59"/>
      <c r="W386" s="59"/>
      <c r="X386" s="59"/>
      <c r="Y386" s="59"/>
      <c r="Z386" s="59"/>
      <c r="AA386" s="59"/>
      <c r="AB386" s="59"/>
      <c r="AC386" s="59"/>
      <c r="AD386" s="59"/>
      <c r="AE386" s="59"/>
      <c r="AF386" s="59"/>
      <c r="AG386" s="59"/>
      <c r="AH386" s="59"/>
      <c r="AI386" s="59"/>
    </row>
    <row r="387" spans="1:35">
      <c r="A387" s="59">
        <f t="shared" si="49"/>
        <v>1895</v>
      </c>
      <c r="B387" s="70">
        <f t="shared" si="45"/>
        <v>0</v>
      </c>
      <c r="C387" s="62">
        <f t="shared" si="50"/>
        <v>414.15999999999997</v>
      </c>
      <c r="D387" s="59"/>
      <c r="E387" s="59"/>
      <c r="F387" s="59">
        <f t="shared" si="46"/>
        <v>160.49492509999999</v>
      </c>
      <c r="G387" s="59">
        <f t="shared" si="47"/>
        <v>0</v>
      </c>
      <c r="H387" s="59">
        <f t="shared" si="48"/>
        <v>414.16492509999989</v>
      </c>
      <c r="I387" s="59">
        <f t="shared" ref="I387:I450" si="51">G387*(G387&gt;$J$5)</f>
        <v>0</v>
      </c>
      <c r="J387" s="59">
        <f t="shared" ref="J387:J450" si="52">H387*(H387&gt;$J$5)</f>
        <v>414.16492509999989</v>
      </c>
      <c r="K387" s="59"/>
      <c r="L387" s="59"/>
      <c r="M387" s="59"/>
      <c r="N387" s="59"/>
      <c r="O387" s="59"/>
      <c r="P387" s="59"/>
      <c r="Q387" s="59"/>
      <c r="R387" s="59"/>
      <c r="S387" s="59"/>
      <c r="T387" s="59"/>
      <c r="U387" s="59"/>
      <c r="V387" s="59"/>
      <c r="W387" s="59"/>
      <c r="X387" s="59"/>
      <c r="Y387" s="59"/>
      <c r="Z387" s="59"/>
      <c r="AA387" s="59"/>
      <c r="AB387" s="59"/>
      <c r="AC387" s="59"/>
      <c r="AD387" s="59"/>
      <c r="AE387" s="59"/>
      <c r="AF387" s="59"/>
      <c r="AG387" s="59"/>
      <c r="AH387" s="59"/>
      <c r="AI387" s="59"/>
    </row>
    <row r="388" spans="1:35">
      <c r="A388" s="59">
        <f t="shared" si="49"/>
        <v>1900</v>
      </c>
      <c r="B388" s="70">
        <f t="shared" si="45"/>
        <v>0</v>
      </c>
      <c r="C388" s="62">
        <f t="shared" si="50"/>
        <v>412.21000000000004</v>
      </c>
      <c r="D388" s="59"/>
      <c r="E388" s="59"/>
      <c r="F388" s="59">
        <f t="shared" si="46"/>
        <v>160.49492509999999</v>
      </c>
      <c r="G388" s="59">
        <f t="shared" si="47"/>
        <v>0</v>
      </c>
      <c r="H388" s="59">
        <f t="shared" si="48"/>
        <v>412.21492510000007</v>
      </c>
      <c r="I388" s="59">
        <f t="shared" si="51"/>
        <v>0</v>
      </c>
      <c r="J388" s="59">
        <f t="shared" si="52"/>
        <v>412.21492510000007</v>
      </c>
      <c r="K388" s="59"/>
      <c r="L388" s="59"/>
      <c r="M388" s="59"/>
      <c r="N388" s="59"/>
      <c r="O388" s="59"/>
      <c r="P388" s="59"/>
      <c r="Q388" s="59"/>
      <c r="R388" s="59"/>
      <c r="S388" s="59"/>
      <c r="T388" s="59"/>
      <c r="U388" s="59"/>
      <c r="V388" s="59"/>
      <c r="W388" s="59"/>
      <c r="X388" s="59"/>
      <c r="Y388" s="59"/>
      <c r="Z388" s="59"/>
      <c r="AA388" s="59"/>
      <c r="AB388" s="59"/>
      <c r="AC388" s="59"/>
      <c r="AD388" s="59"/>
      <c r="AE388" s="59"/>
      <c r="AF388" s="59"/>
      <c r="AG388" s="59"/>
      <c r="AH388" s="59"/>
      <c r="AI388" s="59"/>
    </row>
    <row r="389" spans="1:35">
      <c r="A389" s="59">
        <f t="shared" si="49"/>
        <v>1905</v>
      </c>
      <c r="B389" s="70">
        <f t="shared" si="45"/>
        <v>0</v>
      </c>
      <c r="C389" s="62">
        <f t="shared" si="50"/>
        <v>410.26</v>
      </c>
      <c r="D389" s="59"/>
      <c r="E389" s="59"/>
      <c r="F389" s="59">
        <f t="shared" si="46"/>
        <v>160.49492509999999</v>
      </c>
      <c r="G389" s="59">
        <f t="shared" si="47"/>
        <v>0</v>
      </c>
      <c r="H389" s="59">
        <f t="shared" si="48"/>
        <v>410.2649250999998</v>
      </c>
      <c r="I389" s="59">
        <f t="shared" si="51"/>
        <v>0</v>
      </c>
      <c r="J389" s="59">
        <f t="shared" si="52"/>
        <v>410.2649250999998</v>
      </c>
      <c r="K389" s="59"/>
      <c r="L389" s="59"/>
      <c r="M389" s="59"/>
      <c r="N389" s="59"/>
      <c r="O389" s="59"/>
      <c r="P389" s="59"/>
      <c r="Q389" s="59"/>
      <c r="R389" s="59"/>
      <c r="S389" s="59"/>
      <c r="T389" s="59"/>
      <c r="U389" s="59"/>
      <c r="V389" s="59"/>
      <c r="W389" s="59"/>
      <c r="X389" s="59"/>
      <c r="Y389" s="59"/>
      <c r="Z389" s="59"/>
      <c r="AA389" s="59"/>
      <c r="AB389" s="59"/>
      <c r="AC389" s="59"/>
      <c r="AD389" s="59"/>
      <c r="AE389" s="59"/>
      <c r="AF389" s="59"/>
      <c r="AG389" s="59"/>
      <c r="AH389" s="59"/>
      <c r="AI389" s="59"/>
    </row>
    <row r="390" spans="1:35">
      <c r="A390" s="59">
        <f t="shared" si="49"/>
        <v>1910</v>
      </c>
      <c r="B390" s="70">
        <f t="shared" si="45"/>
        <v>0</v>
      </c>
      <c r="C390" s="62">
        <f t="shared" si="50"/>
        <v>408.31000000000006</v>
      </c>
      <c r="D390" s="59"/>
      <c r="E390" s="59"/>
      <c r="F390" s="59">
        <f t="shared" si="46"/>
        <v>160.49492509999999</v>
      </c>
      <c r="G390" s="59">
        <f t="shared" si="47"/>
        <v>0</v>
      </c>
      <c r="H390" s="59">
        <f t="shared" si="48"/>
        <v>408.31492509999953</v>
      </c>
      <c r="I390" s="59">
        <f t="shared" si="51"/>
        <v>0</v>
      </c>
      <c r="J390" s="59">
        <f t="shared" si="52"/>
        <v>408.31492509999953</v>
      </c>
      <c r="K390" s="59"/>
      <c r="L390" s="59"/>
      <c r="M390" s="59"/>
      <c r="N390" s="59"/>
      <c r="O390" s="59"/>
      <c r="P390" s="59"/>
      <c r="Q390" s="59"/>
      <c r="R390" s="59"/>
      <c r="S390" s="59"/>
      <c r="T390" s="59"/>
      <c r="U390" s="59"/>
      <c r="V390" s="59"/>
      <c r="W390" s="59"/>
      <c r="X390" s="59"/>
      <c r="Y390" s="59"/>
      <c r="Z390" s="59"/>
      <c r="AA390" s="59"/>
      <c r="AB390" s="59"/>
      <c r="AC390" s="59"/>
      <c r="AD390" s="59"/>
      <c r="AE390" s="59"/>
      <c r="AF390" s="59"/>
      <c r="AG390" s="59"/>
      <c r="AH390" s="59"/>
      <c r="AI390" s="59"/>
    </row>
    <row r="391" spans="1:35">
      <c r="A391" s="59">
        <f t="shared" si="49"/>
        <v>1915</v>
      </c>
      <c r="B391" s="70">
        <f t="shared" si="45"/>
        <v>0</v>
      </c>
      <c r="C391" s="62">
        <f t="shared" si="50"/>
        <v>406.36</v>
      </c>
      <c r="D391" s="59"/>
      <c r="E391" s="59"/>
      <c r="F391" s="59">
        <f t="shared" si="46"/>
        <v>160.49492509999999</v>
      </c>
      <c r="G391" s="59">
        <f t="shared" si="47"/>
        <v>0</v>
      </c>
      <c r="H391" s="59">
        <f t="shared" si="48"/>
        <v>406.36492509999971</v>
      </c>
      <c r="I391" s="59">
        <f t="shared" si="51"/>
        <v>0</v>
      </c>
      <c r="J391" s="59">
        <f t="shared" si="52"/>
        <v>406.36492509999971</v>
      </c>
      <c r="K391" s="59"/>
      <c r="L391" s="59"/>
      <c r="M391" s="59"/>
      <c r="N391" s="59"/>
      <c r="O391" s="59"/>
      <c r="P391" s="59"/>
      <c r="Q391" s="59"/>
      <c r="R391" s="59"/>
      <c r="S391" s="59"/>
      <c r="T391" s="59"/>
      <c r="U391" s="59"/>
      <c r="V391" s="59"/>
      <c r="W391" s="59"/>
      <c r="X391" s="59"/>
      <c r="Y391" s="59"/>
      <c r="Z391" s="59"/>
      <c r="AA391" s="59"/>
      <c r="AB391" s="59"/>
      <c r="AC391" s="59"/>
      <c r="AD391" s="59"/>
      <c r="AE391" s="59"/>
      <c r="AF391" s="59"/>
      <c r="AG391" s="59"/>
      <c r="AH391" s="59"/>
      <c r="AI391" s="59"/>
    </row>
    <row r="392" spans="1:35">
      <c r="A392" s="59">
        <f t="shared" si="49"/>
        <v>1920</v>
      </c>
      <c r="B392" s="70">
        <f t="shared" si="45"/>
        <v>0</v>
      </c>
      <c r="C392" s="62">
        <f t="shared" si="50"/>
        <v>404.40999999999997</v>
      </c>
      <c r="D392" s="59"/>
      <c r="E392" s="59"/>
      <c r="F392" s="59">
        <f t="shared" si="46"/>
        <v>160.49492509999999</v>
      </c>
      <c r="G392" s="59">
        <f t="shared" si="47"/>
        <v>0</v>
      </c>
      <c r="H392" s="59">
        <f t="shared" si="48"/>
        <v>404.41492509999989</v>
      </c>
      <c r="I392" s="59">
        <f t="shared" si="51"/>
        <v>0</v>
      </c>
      <c r="J392" s="59">
        <f t="shared" si="52"/>
        <v>404.41492509999989</v>
      </c>
      <c r="K392" s="59"/>
      <c r="L392" s="59"/>
      <c r="M392" s="59"/>
      <c r="N392" s="59"/>
      <c r="O392" s="59"/>
      <c r="P392" s="59"/>
      <c r="Q392" s="59"/>
      <c r="R392" s="59"/>
      <c r="S392" s="59"/>
      <c r="T392" s="59"/>
      <c r="U392" s="59"/>
      <c r="V392" s="59"/>
      <c r="W392" s="59"/>
      <c r="X392" s="59"/>
      <c r="Y392" s="59"/>
      <c r="Z392" s="59"/>
      <c r="AA392" s="59"/>
      <c r="AB392" s="59"/>
      <c r="AC392" s="59"/>
      <c r="AD392" s="59"/>
      <c r="AE392" s="59"/>
      <c r="AF392" s="59"/>
      <c r="AG392" s="59"/>
      <c r="AH392" s="59"/>
      <c r="AI392" s="59"/>
    </row>
    <row r="393" spans="1:35">
      <c r="A393" s="59">
        <f t="shared" si="49"/>
        <v>1925</v>
      </c>
      <c r="B393" s="70">
        <f t="shared" ref="B393:B456" si="53">MAX(0,IF((A393+$B$4+$B$3)&lt;$B$1,0.61*A393,$B$1-0.39*A393-$B$3-$B$4)+MAX(0,IF(A393&lt;$E$3,0,IF(A393&lt;$E$4,160.49*(A393-$E$3)/($E$4-$E$3),IF(A393&lt;$E$2,160.49,160.49)))))</f>
        <v>0</v>
      </c>
      <c r="C393" s="62">
        <f t="shared" si="50"/>
        <v>402.46000000000004</v>
      </c>
      <c r="D393" s="59"/>
      <c r="E393" s="59"/>
      <c r="F393" s="59">
        <f t="shared" ref="F393:F456" si="54">(A393&gt;$E$3)*(A393&lt;$E$4)*(A393-$E$3)/($E$4-$E$3)*$J$1+(A393&gt;=$E$4)*$J$1</f>
        <v>160.49492509999999</v>
      </c>
      <c r="G393" s="59">
        <f t="shared" ref="G393:G456" si="55">MAX(0,$B$1+0.61*A393+F393-MAX($B$1,A393))</f>
        <v>0</v>
      </c>
      <c r="H393" s="59">
        <f t="shared" ref="H393:H456" si="56">MAX(0,$C$1+0.61*A393+F393-MAX($C$1,A393))</f>
        <v>402.46492510000007</v>
      </c>
      <c r="I393" s="59">
        <f t="shared" si="51"/>
        <v>0</v>
      </c>
      <c r="J393" s="59">
        <f t="shared" si="52"/>
        <v>402.46492510000007</v>
      </c>
      <c r="K393" s="59"/>
      <c r="L393" s="59"/>
      <c r="M393" s="59"/>
      <c r="N393" s="59"/>
      <c r="O393" s="59"/>
      <c r="P393" s="59"/>
      <c r="Q393" s="59"/>
      <c r="R393" s="59"/>
      <c r="S393" s="59"/>
      <c r="T393" s="59"/>
      <c r="U393" s="59"/>
      <c r="V393" s="59"/>
      <c r="W393" s="59"/>
      <c r="X393" s="59"/>
      <c r="Y393" s="59"/>
      <c r="Z393" s="59"/>
      <c r="AA393" s="59"/>
      <c r="AB393" s="59"/>
      <c r="AC393" s="59"/>
      <c r="AD393" s="59"/>
      <c r="AE393" s="59"/>
      <c r="AF393" s="59"/>
      <c r="AG393" s="59"/>
      <c r="AH393" s="59"/>
      <c r="AI393" s="59"/>
    </row>
    <row r="394" spans="1:35">
      <c r="A394" s="59">
        <f t="shared" si="49"/>
        <v>1930</v>
      </c>
      <c r="B394" s="70">
        <f t="shared" si="53"/>
        <v>0</v>
      </c>
      <c r="C394" s="62">
        <f t="shared" si="50"/>
        <v>400.51</v>
      </c>
      <c r="D394" s="59"/>
      <c r="E394" s="59"/>
      <c r="F394" s="59">
        <f t="shared" si="54"/>
        <v>160.49492509999999</v>
      </c>
      <c r="G394" s="59">
        <f t="shared" si="55"/>
        <v>0</v>
      </c>
      <c r="H394" s="59">
        <f t="shared" si="56"/>
        <v>400.5149250999998</v>
      </c>
      <c r="I394" s="59">
        <f t="shared" si="51"/>
        <v>0</v>
      </c>
      <c r="J394" s="59">
        <f t="shared" si="52"/>
        <v>400.5149250999998</v>
      </c>
      <c r="K394" s="59"/>
      <c r="L394" s="59"/>
      <c r="M394" s="59"/>
      <c r="N394" s="59"/>
      <c r="O394" s="59"/>
      <c r="P394" s="59"/>
      <c r="Q394" s="59"/>
      <c r="R394" s="59"/>
      <c r="S394" s="59"/>
      <c r="T394" s="59"/>
      <c r="U394" s="59"/>
      <c r="V394" s="59"/>
      <c r="W394" s="59"/>
      <c r="X394" s="59"/>
      <c r="Y394" s="59"/>
      <c r="Z394" s="59"/>
      <c r="AA394" s="59"/>
      <c r="AB394" s="59"/>
      <c r="AC394" s="59"/>
      <c r="AD394" s="59"/>
      <c r="AE394" s="59"/>
      <c r="AF394" s="59"/>
      <c r="AG394" s="59"/>
      <c r="AH394" s="59"/>
      <c r="AI394" s="59"/>
    </row>
    <row r="395" spans="1:35">
      <c r="A395" s="59">
        <f t="shared" si="49"/>
        <v>1935</v>
      </c>
      <c r="B395" s="70">
        <f t="shared" si="53"/>
        <v>0</v>
      </c>
      <c r="C395" s="62">
        <f t="shared" si="50"/>
        <v>398.56000000000006</v>
      </c>
      <c r="D395" s="59"/>
      <c r="E395" s="59"/>
      <c r="F395" s="59">
        <f t="shared" si="54"/>
        <v>160.49492509999999</v>
      </c>
      <c r="G395" s="59">
        <f t="shared" si="55"/>
        <v>0</v>
      </c>
      <c r="H395" s="59">
        <f t="shared" si="56"/>
        <v>398.56492509999953</v>
      </c>
      <c r="I395" s="59">
        <f t="shared" si="51"/>
        <v>0</v>
      </c>
      <c r="J395" s="59">
        <f t="shared" si="52"/>
        <v>398.56492509999953</v>
      </c>
      <c r="K395" s="59"/>
      <c r="L395" s="59"/>
      <c r="M395" s="59"/>
      <c r="N395" s="59"/>
      <c r="O395" s="59"/>
      <c r="P395" s="59"/>
      <c r="Q395" s="59"/>
      <c r="R395" s="59"/>
      <c r="S395" s="59"/>
      <c r="T395" s="59"/>
      <c r="U395" s="59"/>
      <c r="V395" s="59"/>
      <c r="W395" s="59"/>
      <c r="X395" s="59"/>
      <c r="Y395" s="59"/>
      <c r="Z395" s="59"/>
      <c r="AA395" s="59"/>
      <c r="AB395" s="59"/>
      <c r="AC395" s="59"/>
      <c r="AD395" s="59"/>
      <c r="AE395" s="59"/>
      <c r="AF395" s="59"/>
      <c r="AG395" s="59"/>
      <c r="AH395" s="59"/>
      <c r="AI395" s="59"/>
    </row>
    <row r="396" spans="1:35">
      <c r="A396" s="59">
        <f t="shared" si="49"/>
        <v>1940</v>
      </c>
      <c r="B396" s="70">
        <f t="shared" si="53"/>
        <v>0</v>
      </c>
      <c r="C396" s="62">
        <f t="shared" si="50"/>
        <v>396.61</v>
      </c>
      <c r="D396" s="59"/>
      <c r="E396" s="59"/>
      <c r="F396" s="59">
        <f t="shared" si="54"/>
        <v>160.49492509999999</v>
      </c>
      <c r="G396" s="59">
        <f t="shared" si="55"/>
        <v>0</v>
      </c>
      <c r="H396" s="59">
        <f t="shared" si="56"/>
        <v>396.61492509999971</v>
      </c>
      <c r="I396" s="59">
        <f t="shared" si="51"/>
        <v>0</v>
      </c>
      <c r="J396" s="59">
        <f t="shared" si="52"/>
        <v>396.61492509999971</v>
      </c>
      <c r="K396" s="59"/>
      <c r="L396" s="59"/>
      <c r="M396" s="59"/>
      <c r="N396" s="59"/>
      <c r="O396" s="59"/>
      <c r="P396" s="59"/>
      <c r="Q396" s="59"/>
      <c r="R396" s="59"/>
      <c r="S396" s="59"/>
      <c r="T396" s="59"/>
      <c r="U396" s="59"/>
      <c r="V396" s="59"/>
      <c r="W396" s="59"/>
      <c r="X396" s="59"/>
      <c r="Y396" s="59"/>
      <c r="Z396" s="59"/>
      <c r="AA396" s="59"/>
      <c r="AB396" s="59"/>
      <c r="AC396" s="59"/>
      <c r="AD396" s="59"/>
      <c r="AE396" s="59"/>
      <c r="AF396" s="59"/>
      <c r="AG396" s="59"/>
      <c r="AH396" s="59"/>
      <c r="AI396" s="59"/>
    </row>
    <row r="397" spans="1:35">
      <c r="A397" s="59">
        <f t="shared" si="49"/>
        <v>1945</v>
      </c>
      <c r="B397" s="70">
        <f t="shared" si="53"/>
        <v>0</v>
      </c>
      <c r="C397" s="62">
        <f t="shared" si="50"/>
        <v>394.65999999999997</v>
      </c>
      <c r="D397" s="59"/>
      <c r="E397" s="59"/>
      <c r="F397" s="59">
        <f t="shared" si="54"/>
        <v>160.49492509999999</v>
      </c>
      <c r="G397" s="59">
        <f t="shared" si="55"/>
        <v>0</v>
      </c>
      <c r="H397" s="59">
        <f t="shared" si="56"/>
        <v>394.66492509999989</v>
      </c>
      <c r="I397" s="59">
        <f t="shared" si="51"/>
        <v>0</v>
      </c>
      <c r="J397" s="59">
        <f t="shared" si="52"/>
        <v>394.66492509999989</v>
      </c>
      <c r="K397" s="59"/>
      <c r="L397" s="59"/>
      <c r="M397" s="59"/>
      <c r="N397" s="59"/>
      <c r="O397" s="59"/>
      <c r="P397" s="59"/>
      <c r="Q397" s="59"/>
      <c r="R397" s="59"/>
      <c r="S397" s="59"/>
      <c r="T397" s="59"/>
      <c r="U397" s="59"/>
      <c r="V397" s="59"/>
      <c r="W397" s="59"/>
      <c r="X397" s="59"/>
      <c r="Y397" s="59"/>
      <c r="Z397" s="59"/>
      <c r="AA397" s="59"/>
      <c r="AB397" s="59"/>
      <c r="AC397" s="59"/>
      <c r="AD397" s="59"/>
      <c r="AE397" s="59"/>
      <c r="AF397" s="59"/>
      <c r="AG397" s="59"/>
      <c r="AH397" s="59"/>
      <c r="AI397" s="59"/>
    </row>
    <row r="398" spans="1:35">
      <c r="A398" s="59">
        <f t="shared" si="49"/>
        <v>1950</v>
      </c>
      <c r="B398" s="70">
        <f t="shared" si="53"/>
        <v>0</v>
      </c>
      <c r="C398" s="62">
        <f t="shared" si="50"/>
        <v>392.71000000000004</v>
      </c>
      <c r="D398" s="59"/>
      <c r="E398" s="59"/>
      <c r="F398" s="59">
        <f t="shared" si="54"/>
        <v>160.49492509999999</v>
      </c>
      <c r="G398" s="59">
        <f t="shared" si="55"/>
        <v>0</v>
      </c>
      <c r="H398" s="59">
        <f t="shared" si="56"/>
        <v>392.71492510000007</v>
      </c>
      <c r="I398" s="59">
        <f t="shared" si="51"/>
        <v>0</v>
      </c>
      <c r="J398" s="59">
        <f t="shared" si="52"/>
        <v>392.71492510000007</v>
      </c>
      <c r="K398" s="59"/>
      <c r="L398" s="59"/>
      <c r="M398" s="59"/>
      <c r="N398" s="59"/>
      <c r="O398" s="59"/>
      <c r="P398" s="59"/>
      <c r="Q398" s="59"/>
      <c r="R398" s="59"/>
      <c r="S398" s="59"/>
      <c r="T398" s="59"/>
      <c r="U398" s="59"/>
      <c r="V398" s="59"/>
      <c r="W398" s="59"/>
      <c r="X398" s="59"/>
      <c r="Y398" s="59"/>
      <c r="Z398" s="59"/>
      <c r="AA398" s="59"/>
      <c r="AB398" s="59"/>
      <c r="AC398" s="59"/>
      <c r="AD398" s="59"/>
      <c r="AE398" s="59"/>
      <c r="AF398" s="59"/>
      <c r="AG398" s="59"/>
      <c r="AH398" s="59"/>
      <c r="AI398" s="59"/>
    </row>
    <row r="399" spans="1:35">
      <c r="A399" s="59">
        <f t="shared" si="49"/>
        <v>1955</v>
      </c>
      <c r="B399" s="70">
        <f t="shared" si="53"/>
        <v>0</v>
      </c>
      <c r="C399" s="62">
        <f t="shared" si="50"/>
        <v>390.76</v>
      </c>
      <c r="D399" s="59"/>
      <c r="E399" s="59"/>
      <c r="F399" s="59">
        <f t="shared" si="54"/>
        <v>160.49492509999999</v>
      </c>
      <c r="G399" s="59">
        <f t="shared" si="55"/>
        <v>0</v>
      </c>
      <c r="H399" s="59">
        <f t="shared" si="56"/>
        <v>390.7649250999998</v>
      </c>
      <c r="I399" s="59">
        <f t="shared" si="51"/>
        <v>0</v>
      </c>
      <c r="J399" s="59">
        <f t="shared" si="52"/>
        <v>390.7649250999998</v>
      </c>
      <c r="K399" s="59"/>
      <c r="L399" s="59"/>
      <c r="M399" s="59"/>
      <c r="N399" s="59"/>
      <c r="O399" s="59"/>
      <c r="P399" s="59"/>
      <c r="Q399" s="59"/>
      <c r="R399" s="59"/>
      <c r="S399" s="59"/>
      <c r="T399" s="59"/>
      <c r="U399" s="59"/>
      <c r="V399" s="59"/>
      <c r="W399" s="59"/>
      <c r="X399" s="59"/>
      <c r="Y399" s="59"/>
      <c r="Z399" s="59"/>
      <c r="AA399" s="59"/>
      <c r="AB399" s="59"/>
      <c r="AC399" s="59"/>
      <c r="AD399" s="59"/>
      <c r="AE399" s="59"/>
      <c r="AF399" s="59"/>
      <c r="AG399" s="59"/>
      <c r="AH399" s="59"/>
      <c r="AI399" s="59"/>
    </row>
    <row r="400" spans="1:35">
      <c r="A400" s="59">
        <f t="shared" si="49"/>
        <v>1960</v>
      </c>
      <c r="B400" s="70">
        <f t="shared" si="53"/>
        <v>0</v>
      </c>
      <c r="C400" s="62">
        <f t="shared" si="50"/>
        <v>388.81000000000006</v>
      </c>
      <c r="D400" s="59"/>
      <c r="E400" s="59"/>
      <c r="F400" s="59">
        <f t="shared" si="54"/>
        <v>160.49492509999999</v>
      </c>
      <c r="G400" s="59">
        <f t="shared" si="55"/>
        <v>0</v>
      </c>
      <c r="H400" s="59">
        <f t="shared" si="56"/>
        <v>388.81492509999953</v>
      </c>
      <c r="I400" s="59">
        <f t="shared" si="51"/>
        <v>0</v>
      </c>
      <c r="J400" s="59">
        <f t="shared" si="52"/>
        <v>388.81492509999953</v>
      </c>
      <c r="K400" s="59"/>
      <c r="L400" s="59"/>
      <c r="M400" s="59"/>
      <c r="N400" s="59"/>
      <c r="O400" s="59"/>
      <c r="P400" s="59"/>
      <c r="Q400" s="59"/>
      <c r="R400" s="59"/>
      <c r="S400" s="59"/>
      <c r="T400" s="59"/>
      <c r="U400" s="59"/>
      <c r="V400" s="59"/>
      <c r="W400" s="59"/>
      <c r="X400" s="59"/>
      <c r="Y400" s="59"/>
      <c r="Z400" s="59"/>
      <c r="AA400" s="59"/>
      <c r="AB400" s="59"/>
      <c r="AC400" s="59"/>
      <c r="AD400" s="59"/>
      <c r="AE400" s="59"/>
      <c r="AF400" s="59"/>
      <c r="AG400" s="59"/>
      <c r="AH400" s="59"/>
      <c r="AI400" s="59"/>
    </row>
    <row r="401" spans="1:35">
      <c r="A401" s="59">
        <f t="shared" si="49"/>
        <v>1965</v>
      </c>
      <c r="B401" s="70">
        <f t="shared" si="53"/>
        <v>0</v>
      </c>
      <c r="C401" s="62">
        <f t="shared" si="50"/>
        <v>386.86</v>
      </c>
      <c r="D401" s="59"/>
      <c r="E401" s="59"/>
      <c r="F401" s="59">
        <f t="shared" si="54"/>
        <v>160.49492509999999</v>
      </c>
      <c r="G401" s="59">
        <f t="shared" si="55"/>
        <v>0</v>
      </c>
      <c r="H401" s="59">
        <f t="shared" si="56"/>
        <v>386.86492509999971</v>
      </c>
      <c r="I401" s="59">
        <f t="shared" si="51"/>
        <v>0</v>
      </c>
      <c r="J401" s="59">
        <f t="shared" si="52"/>
        <v>386.86492509999971</v>
      </c>
      <c r="K401" s="59"/>
      <c r="L401" s="59"/>
      <c r="M401" s="59"/>
      <c r="N401" s="59"/>
      <c r="O401" s="59"/>
      <c r="P401" s="59"/>
      <c r="Q401" s="59"/>
      <c r="R401" s="59"/>
      <c r="S401" s="59"/>
      <c r="T401" s="59"/>
      <c r="U401" s="59"/>
      <c r="V401" s="59"/>
      <c r="W401" s="59"/>
      <c r="X401" s="59"/>
      <c r="Y401" s="59"/>
      <c r="Z401" s="59"/>
      <c r="AA401" s="59"/>
      <c r="AB401" s="59"/>
      <c r="AC401" s="59"/>
      <c r="AD401" s="59"/>
      <c r="AE401" s="59"/>
      <c r="AF401" s="59"/>
      <c r="AG401" s="59"/>
      <c r="AH401" s="59"/>
      <c r="AI401" s="59"/>
    </row>
    <row r="402" spans="1:35">
      <c r="A402" s="59">
        <f t="shared" si="49"/>
        <v>1970</v>
      </c>
      <c r="B402" s="70">
        <f t="shared" si="53"/>
        <v>0</v>
      </c>
      <c r="C402" s="62">
        <f t="shared" si="50"/>
        <v>384.90999999999997</v>
      </c>
      <c r="D402" s="59"/>
      <c r="E402" s="59"/>
      <c r="F402" s="59">
        <f t="shared" si="54"/>
        <v>160.49492509999999</v>
      </c>
      <c r="G402" s="59">
        <f t="shared" si="55"/>
        <v>0</v>
      </c>
      <c r="H402" s="59">
        <f t="shared" si="56"/>
        <v>384.91492509999989</v>
      </c>
      <c r="I402" s="59">
        <f t="shared" si="51"/>
        <v>0</v>
      </c>
      <c r="J402" s="59">
        <f t="shared" si="52"/>
        <v>384.91492509999989</v>
      </c>
      <c r="K402" s="59"/>
      <c r="L402" s="59"/>
      <c r="M402" s="59"/>
      <c r="N402" s="59"/>
      <c r="O402" s="59"/>
      <c r="P402" s="59"/>
      <c r="Q402" s="59"/>
      <c r="R402" s="59"/>
      <c r="S402" s="59"/>
      <c r="T402" s="59"/>
      <c r="U402" s="59"/>
      <c r="V402" s="59"/>
      <c r="W402" s="59"/>
      <c r="X402" s="59"/>
      <c r="Y402" s="59"/>
      <c r="Z402" s="59"/>
      <c r="AA402" s="59"/>
      <c r="AB402" s="59"/>
      <c r="AC402" s="59"/>
      <c r="AD402" s="59"/>
      <c r="AE402" s="59"/>
      <c r="AF402" s="59"/>
      <c r="AG402" s="59"/>
      <c r="AH402" s="59"/>
      <c r="AI402" s="59"/>
    </row>
    <row r="403" spans="1:35">
      <c r="A403" s="59">
        <f t="shared" si="49"/>
        <v>1975</v>
      </c>
      <c r="B403" s="70">
        <f t="shared" si="53"/>
        <v>0</v>
      </c>
      <c r="C403" s="62">
        <f t="shared" si="50"/>
        <v>382.96000000000004</v>
      </c>
      <c r="D403" s="59"/>
      <c r="E403" s="59"/>
      <c r="F403" s="59">
        <f t="shared" si="54"/>
        <v>160.49492509999999</v>
      </c>
      <c r="G403" s="59">
        <f t="shared" si="55"/>
        <v>0</v>
      </c>
      <c r="H403" s="59">
        <f t="shared" si="56"/>
        <v>382.96492510000007</v>
      </c>
      <c r="I403" s="59">
        <f t="shared" si="51"/>
        <v>0</v>
      </c>
      <c r="J403" s="59">
        <f t="shared" si="52"/>
        <v>382.96492510000007</v>
      </c>
      <c r="K403" s="59"/>
      <c r="L403" s="59"/>
      <c r="M403" s="59"/>
      <c r="N403" s="59"/>
      <c r="O403" s="59"/>
      <c r="P403" s="59"/>
      <c r="Q403" s="59"/>
      <c r="R403" s="59"/>
      <c r="S403" s="59"/>
      <c r="T403" s="59"/>
      <c r="U403" s="59"/>
      <c r="V403" s="59"/>
      <c r="W403" s="59"/>
      <c r="X403" s="59"/>
      <c r="Y403" s="59"/>
      <c r="Z403" s="59"/>
      <c r="AA403" s="59"/>
      <c r="AB403" s="59"/>
      <c r="AC403" s="59"/>
      <c r="AD403" s="59"/>
      <c r="AE403" s="59"/>
      <c r="AF403" s="59"/>
      <c r="AG403" s="59"/>
      <c r="AH403" s="59"/>
      <c r="AI403" s="59"/>
    </row>
    <row r="404" spans="1:35">
      <c r="A404" s="59">
        <f t="shared" si="49"/>
        <v>1980</v>
      </c>
      <c r="B404" s="70">
        <f t="shared" si="53"/>
        <v>0</v>
      </c>
      <c r="C404" s="62">
        <f t="shared" si="50"/>
        <v>381.01</v>
      </c>
      <c r="D404" s="59"/>
      <c r="E404" s="59"/>
      <c r="F404" s="59">
        <f t="shared" si="54"/>
        <v>160.49492509999999</v>
      </c>
      <c r="G404" s="59">
        <f t="shared" si="55"/>
        <v>0</v>
      </c>
      <c r="H404" s="59">
        <f t="shared" si="56"/>
        <v>381.0149250999998</v>
      </c>
      <c r="I404" s="59">
        <f t="shared" si="51"/>
        <v>0</v>
      </c>
      <c r="J404" s="59">
        <f t="shared" si="52"/>
        <v>381.0149250999998</v>
      </c>
      <c r="K404" s="59"/>
      <c r="L404" s="59"/>
      <c r="M404" s="59"/>
      <c r="N404" s="59"/>
      <c r="O404" s="59"/>
      <c r="P404" s="59"/>
      <c r="Q404" s="59"/>
      <c r="R404" s="59"/>
      <c r="S404" s="59"/>
      <c r="T404" s="59"/>
      <c r="U404" s="59"/>
      <c r="V404" s="59"/>
      <c r="W404" s="59"/>
      <c r="X404" s="59"/>
      <c r="Y404" s="59"/>
      <c r="Z404" s="59"/>
      <c r="AA404" s="59"/>
      <c r="AB404" s="59"/>
      <c r="AC404" s="59"/>
      <c r="AD404" s="59"/>
      <c r="AE404" s="59"/>
      <c r="AF404" s="59"/>
      <c r="AG404" s="59"/>
      <c r="AH404" s="59"/>
      <c r="AI404" s="59"/>
    </row>
    <row r="405" spans="1:35">
      <c r="A405" s="59">
        <f t="shared" si="49"/>
        <v>1985</v>
      </c>
      <c r="B405" s="70">
        <f t="shared" si="53"/>
        <v>0</v>
      </c>
      <c r="C405" s="62">
        <f t="shared" si="50"/>
        <v>379.06000000000006</v>
      </c>
      <c r="D405" s="59"/>
      <c r="E405" s="59"/>
      <c r="F405" s="59">
        <f t="shared" si="54"/>
        <v>160.49492509999999</v>
      </c>
      <c r="G405" s="59">
        <f t="shared" si="55"/>
        <v>0</v>
      </c>
      <c r="H405" s="59">
        <f t="shared" si="56"/>
        <v>379.06492509999953</v>
      </c>
      <c r="I405" s="59">
        <f t="shared" si="51"/>
        <v>0</v>
      </c>
      <c r="J405" s="59">
        <f t="shared" si="52"/>
        <v>379.06492509999953</v>
      </c>
      <c r="K405" s="59"/>
      <c r="L405" s="59"/>
      <c r="M405" s="59"/>
      <c r="N405" s="59"/>
      <c r="O405" s="59"/>
      <c r="P405" s="59"/>
      <c r="Q405" s="59"/>
      <c r="R405" s="59"/>
      <c r="S405" s="59"/>
      <c r="T405" s="59"/>
      <c r="U405" s="59"/>
      <c r="V405" s="59"/>
      <c r="W405" s="59"/>
      <c r="X405" s="59"/>
      <c r="Y405" s="59"/>
      <c r="Z405" s="59"/>
      <c r="AA405" s="59"/>
      <c r="AB405" s="59"/>
      <c r="AC405" s="59"/>
      <c r="AD405" s="59"/>
      <c r="AE405" s="59"/>
      <c r="AF405" s="59"/>
      <c r="AG405" s="59"/>
      <c r="AH405" s="59"/>
      <c r="AI405" s="59"/>
    </row>
    <row r="406" spans="1:35">
      <c r="A406" s="59">
        <f t="shared" si="49"/>
        <v>1990</v>
      </c>
      <c r="B406" s="70">
        <f t="shared" si="53"/>
        <v>0</v>
      </c>
      <c r="C406" s="62">
        <f t="shared" si="50"/>
        <v>377.11</v>
      </c>
      <c r="D406" s="59"/>
      <c r="E406" s="59"/>
      <c r="F406" s="59">
        <f t="shared" si="54"/>
        <v>160.49492509999999</v>
      </c>
      <c r="G406" s="59">
        <f t="shared" si="55"/>
        <v>0</v>
      </c>
      <c r="H406" s="59">
        <f t="shared" si="56"/>
        <v>377.11492509999971</v>
      </c>
      <c r="I406" s="59">
        <f t="shared" si="51"/>
        <v>0</v>
      </c>
      <c r="J406" s="59">
        <f t="shared" si="52"/>
        <v>377.11492509999971</v>
      </c>
      <c r="K406" s="59"/>
      <c r="L406" s="59"/>
      <c r="M406" s="59"/>
      <c r="N406" s="59"/>
      <c r="O406" s="59"/>
      <c r="P406" s="59"/>
      <c r="Q406" s="59"/>
      <c r="R406" s="59"/>
      <c r="S406" s="59"/>
      <c r="T406" s="59"/>
      <c r="U406" s="59"/>
      <c r="V406" s="59"/>
      <c r="W406" s="59"/>
      <c r="X406" s="59"/>
      <c r="Y406" s="59"/>
      <c r="Z406" s="59"/>
      <c r="AA406" s="59"/>
      <c r="AB406" s="59"/>
      <c r="AC406" s="59"/>
      <c r="AD406" s="59"/>
      <c r="AE406" s="59"/>
      <c r="AF406" s="59"/>
      <c r="AG406" s="59"/>
      <c r="AH406" s="59"/>
      <c r="AI406" s="59"/>
    </row>
    <row r="407" spans="1:35">
      <c r="A407" s="59">
        <f t="shared" si="49"/>
        <v>1995</v>
      </c>
      <c r="B407" s="70">
        <f t="shared" si="53"/>
        <v>0</v>
      </c>
      <c r="C407" s="62">
        <f t="shared" si="50"/>
        <v>375.15999999999997</v>
      </c>
      <c r="D407" s="59"/>
      <c r="E407" s="59"/>
      <c r="F407" s="59">
        <f t="shared" si="54"/>
        <v>160.49492509999999</v>
      </c>
      <c r="G407" s="59">
        <f t="shared" si="55"/>
        <v>0</v>
      </c>
      <c r="H407" s="59">
        <f t="shared" si="56"/>
        <v>375.16492509999989</v>
      </c>
      <c r="I407" s="59">
        <f t="shared" si="51"/>
        <v>0</v>
      </c>
      <c r="J407" s="59">
        <f t="shared" si="52"/>
        <v>375.16492509999989</v>
      </c>
      <c r="K407" s="59"/>
      <c r="L407" s="59"/>
      <c r="M407" s="59"/>
      <c r="N407" s="59"/>
      <c r="O407" s="59"/>
      <c r="P407" s="59"/>
      <c r="Q407" s="59"/>
      <c r="R407" s="59"/>
      <c r="S407" s="59"/>
      <c r="T407" s="59"/>
      <c r="U407" s="59"/>
      <c r="V407" s="59"/>
      <c r="W407" s="59"/>
      <c r="X407" s="59"/>
      <c r="Y407" s="59"/>
      <c r="Z407" s="59"/>
      <c r="AA407" s="59"/>
      <c r="AB407" s="59"/>
      <c r="AC407" s="59"/>
      <c r="AD407" s="59"/>
      <c r="AE407" s="59"/>
      <c r="AF407" s="59"/>
      <c r="AG407" s="59"/>
      <c r="AH407" s="59"/>
      <c r="AI407" s="59"/>
    </row>
    <row r="408" spans="1:35">
      <c r="A408" s="59">
        <f t="shared" si="49"/>
        <v>2000</v>
      </c>
      <c r="B408" s="70">
        <f t="shared" si="53"/>
        <v>0</v>
      </c>
      <c r="C408" s="62">
        <f t="shared" si="50"/>
        <v>373.21000000000004</v>
      </c>
      <c r="D408" s="59"/>
      <c r="E408" s="59"/>
      <c r="F408" s="59">
        <f t="shared" si="54"/>
        <v>160.49492509999999</v>
      </c>
      <c r="G408" s="59">
        <f t="shared" si="55"/>
        <v>0</v>
      </c>
      <c r="H408" s="59">
        <f t="shared" si="56"/>
        <v>373.21492510000007</v>
      </c>
      <c r="I408" s="59">
        <f t="shared" si="51"/>
        <v>0</v>
      </c>
      <c r="J408" s="59">
        <f t="shared" si="52"/>
        <v>373.21492510000007</v>
      </c>
      <c r="K408" s="59"/>
      <c r="L408" s="59"/>
      <c r="M408" s="59"/>
      <c r="N408" s="59"/>
      <c r="O408" s="59"/>
      <c r="P408" s="59"/>
      <c r="Q408" s="59"/>
      <c r="R408" s="59"/>
      <c r="S408" s="59"/>
      <c r="T408" s="59"/>
      <c r="U408" s="59"/>
      <c r="V408" s="59"/>
      <c r="W408" s="59"/>
      <c r="X408" s="59"/>
      <c r="Y408" s="59"/>
      <c r="Z408" s="59"/>
      <c r="AA408" s="59"/>
      <c r="AB408" s="59"/>
      <c r="AC408" s="59"/>
      <c r="AD408" s="59"/>
      <c r="AE408" s="59"/>
      <c r="AF408" s="59"/>
      <c r="AG408" s="59"/>
      <c r="AH408" s="59"/>
      <c r="AI408" s="59"/>
    </row>
    <row r="409" spans="1:35">
      <c r="A409" s="59">
        <f t="shared" si="49"/>
        <v>2005</v>
      </c>
      <c r="B409" s="70">
        <f t="shared" si="53"/>
        <v>0</v>
      </c>
      <c r="C409" s="62">
        <f t="shared" si="50"/>
        <v>371.26</v>
      </c>
      <c r="D409" s="59"/>
      <c r="E409" s="59"/>
      <c r="F409" s="59">
        <f t="shared" si="54"/>
        <v>160.49492509999999</v>
      </c>
      <c r="G409" s="59">
        <f t="shared" si="55"/>
        <v>0</v>
      </c>
      <c r="H409" s="59">
        <f t="shared" si="56"/>
        <v>371.2649250999998</v>
      </c>
      <c r="I409" s="59">
        <f t="shared" si="51"/>
        <v>0</v>
      </c>
      <c r="J409" s="59">
        <f t="shared" si="52"/>
        <v>371.2649250999998</v>
      </c>
      <c r="K409" s="59"/>
      <c r="L409" s="59"/>
      <c r="M409" s="59"/>
      <c r="N409" s="59"/>
      <c r="O409" s="59"/>
      <c r="P409" s="59"/>
      <c r="Q409" s="59"/>
      <c r="R409" s="59"/>
      <c r="S409" s="59"/>
      <c r="T409" s="59"/>
      <c r="U409" s="59"/>
      <c r="V409" s="59"/>
      <c r="W409" s="59"/>
      <c r="X409" s="59"/>
      <c r="Y409" s="59"/>
      <c r="Z409" s="59"/>
      <c r="AA409" s="59"/>
      <c r="AB409" s="59"/>
      <c r="AC409" s="59"/>
      <c r="AD409" s="59"/>
      <c r="AE409" s="59"/>
      <c r="AF409" s="59"/>
      <c r="AG409" s="59"/>
      <c r="AH409" s="59"/>
      <c r="AI409" s="59"/>
    </row>
    <row r="410" spans="1:35">
      <c r="A410" s="59">
        <f t="shared" ref="A410:A473" si="57">A409+5</f>
        <v>2010</v>
      </c>
      <c r="B410" s="70">
        <f t="shared" si="53"/>
        <v>0</v>
      </c>
      <c r="C410" s="62">
        <f t="shared" si="50"/>
        <v>369.31000000000006</v>
      </c>
      <c r="D410" s="59"/>
      <c r="E410" s="59"/>
      <c r="F410" s="59">
        <f t="shared" si="54"/>
        <v>160.49492509999999</v>
      </c>
      <c r="G410" s="59">
        <f t="shared" si="55"/>
        <v>0</v>
      </c>
      <c r="H410" s="59">
        <f t="shared" si="56"/>
        <v>369.31492509999953</v>
      </c>
      <c r="I410" s="59">
        <f t="shared" si="51"/>
        <v>0</v>
      </c>
      <c r="J410" s="59">
        <f t="shared" si="52"/>
        <v>369.31492509999953</v>
      </c>
      <c r="K410" s="59"/>
      <c r="L410" s="59"/>
      <c r="M410" s="59"/>
      <c r="N410" s="59"/>
      <c r="O410" s="59"/>
      <c r="P410" s="59"/>
      <c r="Q410" s="59"/>
      <c r="R410" s="59"/>
      <c r="S410" s="59"/>
      <c r="T410" s="59"/>
      <c r="U410" s="59"/>
      <c r="V410" s="59"/>
      <c r="W410" s="59"/>
      <c r="X410" s="59"/>
      <c r="Y410" s="59"/>
      <c r="Z410" s="59"/>
      <c r="AA410" s="59"/>
      <c r="AB410" s="59"/>
      <c r="AC410" s="59"/>
      <c r="AD410" s="59"/>
      <c r="AE410" s="59"/>
      <c r="AF410" s="59"/>
      <c r="AG410" s="59"/>
      <c r="AH410" s="59"/>
      <c r="AI410" s="59"/>
    </row>
    <row r="411" spans="1:35">
      <c r="A411" s="59">
        <f t="shared" si="57"/>
        <v>2015</v>
      </c>
      <c r="B411" s="70">
        <f t="shared" si="53"/>
        <v>0</v>
      </c>
      <c r="C411" s="62">
        <f t="shared" si="50"/>
        <v>367.36</v>
      </c>
      <c r="D411" s="59"/>
      <c r="E411" s="59"/>
      <c r="F411" s="59">
        <f t="shared" si="54"/>
        <v>160.49492509999999</v>
      </c>
      <c r="G411" s="59">
        <f t="shared" si="55"/>
        <v>0</v>
      </c>
      <c r="H411" s="59">
        <f t="shared" si="56"/>
        <v>367.36492509999971</v>
      </c>
      <c r="I411" s="59">
        <f t="shared" si="51"/>
        <v>0</v>
      </c>
      <c r="J411" s="59">
        <f t="shared" si="52"/>
        <v>367.36492509999971</v>
      </c>
      <c r="K411" s="59"/>
      <c r="L411" s="59"/>
      <c r="M411" s="59"/>
      <c r="N411" s="59"/>
      <c r="O411" s="59"/>
      <c r="P411" s="59"/>
      <c r="Q411" s="59"/>
      <c r="R411" s="59"/>
      <c r="S411" s="59"/>
      <c r="T411" s="59"/>
      <c r="U411" s="59"/>
      <c r="V411" s="59"/>
      <c r="W411" s="59"/>
      <c r="X411" s="59"/>
      <c r="Y411" s="59"/>
      <c r="Z411" s="59"/>
      <c r="AA411" s="59"/>
      <c r="AB411" s="59"/>
      <c r="AC411" s="59"/>
      <c r="AD411" s="59"/>
      <c r="AE411" s="59"/>
      <c r="AF411" s="59"/>
      <c r="AG411" s="59"/>
      <c r="AH411" s="59"/>
      <c r="AI411" s="59"/>
    </row>
    <row r="412" spans="1:35">
      <c r="A412" s="59">
        <f t="shared" si="57"/>
        <v>2020</v>
      </c>
      <c r="B412" s="70">
        <f t="shared" si="53"/>
        <v>0</v>
      </c>
      <c r="C412" s="62">
        <f t="shared" si="50"/>
        <v>365.40999999999997</v>
      </c>
      <c r="D412" s="59"/>
      <c r="E412" s="59"/>
      <c r="F412" s="59">
        <f t="shared" si="54"/>
        <v>160.49492509999999</v>
      </c>
      <c r="G412" s="59">
        <f t="shared" si="55"/>
        <v>0</v>
      </c>
      <c r="H412" s="59">
        <f t="shared" si="56"/>
        <v>365.41492509999989</v>
      </c>
      <c r="I412" s="59">
        <f t="shared" si="51"/>
        <v>0</v>
      </c>
      <c r="J412" s="59">
        <f t="shared" si="52"/>
        <v>365.41492509999989</v>
      </c>
      <c r="K412" s="59"/>
      <c r="L412" s="59"/>
      <c r="M412" s="59"/>
      <c r="N412" s="59"/>
      <c r="O412" s="59"/>
      <c r="P412" s="59"/>
      <c r="Q412" s="59"/>
      <c r="R412" s="59"/>
      <c r="S412" s="59"/>
      <c r="T412" s="59"/>
      <c r="U412" s="59"/>
      <c r="V412" s="59"/>
      <c r="W412" s="59"/>
      <c r="X412" s="59"/>
      <c r="Y412" s="59"/>
      <c r="Z412" s="59"/>
      <c r="AA412" s="59"/>
      <c r="AB412" s="59"/>
      <c r="AC412" s="59"/>
      <c r="AD412" s="59"/>
      <c r="AE412" s="59"/>
      <c r="AF412" s="59"/>
      <c r="AG412" s="59"/>
      <c r="AH412" s="59"/>
      <c r="AI412" s="59"/>
    </row>
    <row r="413" spans="1:35">
      <c r="A413" s="59">
        <f t="shared" si="57"/>
        <v>2025</v>
      </c>
      <c r="B413" s="70">
        <f t="shared" si="53"/>
        <v>0</v>
      </c>
      <c r="C413" s="62">
        <f t="shared" si="50"/>
        <v>363.46000000000004</v>
      </c>
      <c r="D413" s="59"/>
      <c r="E413" s="59"/>
      <c r="F413" s="59">
        <f t="shared" si="54"/>
        <v>160.49492509999999</v>
      </c>
      <c r="G413" s="59">
        <f t="shared" si="55"/>
        <v>0</v>
      </c>
      <c r="H413" s="59">
        <f t="shared" si="56"/>
        <v>363.46492510000007</v>
      </c>
      <c r="I413" s="59">
        <f t="shared" si="51"/>
        <v>0</v>
      </c>
      <c r="J413" s="59">
        <f t="shared" si="52"/>
        <v>363.46492510000007</v>
      </c>
      <c r="K413" s="59"/>
      <c r="L413" s="59"/>
      <c r="M413" s="59"/>
      <c r="N413" s="59"/>
      <c r="O413" s="59"/>
      <c r="P413" s="59"/>
      <c r="Q413" s="59"/>
      <c r="R413" s="59"/>
      <c r="S413" s="59"/>
      <c r="T413" s="59"/>
      <c r="U413" s="59"/>
      <c r="V413" s="59"/>
      <c r="W413" s="59"/>
      <c r="X413" s="59"/>
      <c r="Y413" s="59"/>
      <c r="Z413" s="59"/>
      <c r="AA413" s="59"/>
      <c r="AB413" s="59"/>
      <c r="AC413" s="59"/>
      <c r="AD413" s="59"/>
      <c r="AE413" s="59"/>
      <c r="AF413" s="59"/>
      <c r="AG413" s="59"/>
      <c r="AH413" s="59"/>
      <c r="AI413" s="59"/>
    </row>
    <row r="414" spans="1:35">
      <c r="A414" s="59">
        <f t="shared" si="57"/>
        <v>2030</v>
      </c>
      <c r="B414" s="70">
        <f t="shared" si="53"/>
        <v>0</v>
      </c>
      <c r="C414" s="62">
        <f t="shared" si="50"/>
        <v>361.51</v>
      </c>
      <c r="D414" s="59"/>
      <c r="E414" s="59"/>
      <c r="F414" s="59">
        <f t="shared" si="54"/>
        <v>160.49492509999999</v>
      </c>
      <c r="G414" s="59">
        <f t="shared" si="55"/>
        <v>0</v>
      </c>
      <c r="H414" s="59">
        <f t="shared" si="56"/>
        <v>361.5149250999998</v>
      </c>
      <c r="I414" s="59">
        <f t="shared" si="51"/>
        <v>0</v>
      </c>
      <c r="J414" s="59">
        <f t="shared" si="52"/>
        <v>361.5149250999998</v>
      </c>
      <c r="K414" s="59"/>
      <c r="L414" s="59"/>
      <c r="M414" s="59"/>
      <c r="N414" s="59"/>
      <c r="O414" s="59"/>
      <c r="P414" s="59"/>
      <c r="Q414" s="59"/>
      <c r="R414" s="59"/>
      <c r="S414" s="59"/>
      <c r="T414" s="59"/>
      <c r="U414" s="59"/>
      <c r="V414" s="59"/>
      <c r="W414" s="59"/>
      <c r="X414" s="59"/>
      <c r="Y414" s="59"/>
      <c r="Z414" s="59"/>
      <c r="AA414" s="59"/>
      <c r="AB414" s="59"/>
      <c r="AC414" s="59"/>
      <c r="AD414" s="59"/>
      <c r="AE414" s="59"/>
      <c r="AF414" s="59"/>
      <c r="AG414" s="59"/>
      <c r="AH414" s="59"/>
      <c r="AI414" s="59"/>
    </row>
    <row r="415" spans="1:35">
      <c r="A415" s="59">
        <f t="shared" si="57"/>
        <v>2035</v>
      </c>
      <c r="B415" s="70">
        <f t="shared" si="53"/>
        <v>0</v>
      </c>
      <c r="C415" s="62">
        <f t="shared" si="50"/>
        <v>359.56000000000006</v>
      </c>
      <c r="D415" s="59"/>
      <c r="E415" s="59"/>
      <c r="F415" s="59">
        <f t="shared" si="54"/>
        <v>160.49492509999999</v>
      </c>
      <c r="G415" s="59">
        <f t="shared" si="55"/>
        <v>0</v>
      </c>
      <c r="H415" s="59">
        <f t="shared" si="56"/>
        <v>359.56492509999953</v>
      </c>
      <c r="I415" s="59">
        <f t="shared" si="51"/>
        <v>0</v>
      </c>
      <c r="J415" s="59">
        <f t="shared" si="52"/>
        <v>359.56492509999953</v>
      </c>
      <c r="K415" s="59"/>
      <c r="L415" s="59"/>
      <c r="M415" s="59"/>
      <c r="N415" s="59"/>
      <c r="O415" s="59"/>
      <c r="P415" s="59"/>
      <c r="Q415" s="59"/>
      <c r="R415" s="59"/>
      <c r="S415" s="59"/>
      <c r="T415" s="59"/>
      <c r="U415" s="59"/>
      <c r="V415" s="59"/>
      <c r="W415" s="59"/>
      <c r="X415" s="59"/>
      <c r="Y415" s="59"/>
      <c r="Z415" s="59"/>
      <c r="AA415" s="59"/>
      <c r="AB415" s="59"/>
      <c r="AC415" s="59"/>
      <c r="AD415" s="59"/>
      <c r="AE415" s="59"/>
      <c r="AF415" s="59"/>
      <c r="AG415" s="59"/>
      <c r="AH415" s="59"/>
      <c r="AI415" s="59"/>
    </row>
    <row r="416" spans="1:35">
      <c r="A416" s="59">
        <f t="shared" si="57"/>
        <v>2040</v>
      </c>
      <c r="B416" s="70">
        <f t="shared" si="53"/>
        <v>0</v>
      </c>
      <c r="C416" s="62">
        <f t="shared" si="50"/>
        <v>357.61</v>
      </c>
      <c r="D416" s="59"/>
      <c r="E416" s="59"/>
      <c r="F416" s="59">
        <f t="shared" si="54"/>
        <v>160.49492509999999</v>
      </c>
      <c r="G416" s="59">
        <f t="shared" si="55"/>
        <v>0</v>
      </c>
      <c r="H416" s="59">
        <f t="shared" si="56"/>
        <v>357.61492509999971</v>
      </c>
      <c r="I416" s="59">
        <f t="shared" si="51"/>
        <v>0</v>
      </c>
      <c r="J416" s="59">
        <f t="shared" si="52"/>
        <v>357.61492509999971</v>
      </c>
      <c r="K416" s="59"/>
      <c r="L416" s="59"/>
      <c r="M416" s="59"/>
      <c r="N416" s="59"/>
      <c r="O416" s="59"/>
      <c r="P416" s="59"/>
      <c r="Q416" s="59"/>
      <c r="R416" s="59"/>
      <c r="S416" s="59"/>
      <c r="T416" s="59"/>
      <c r="U416" s="59"/>
      <c r="V416" s="59"/>
      <c r="W416" s="59"/>
      <c r="X416" s="59"/>
      <c r="Y416" s="59"/>
      <c r="Z416" s="59"/>
      <c r="AA416" s="59"/>
      <c r="AB416" s="59"/>
      <c r="AC416" s="59"/>
      <c r="AD416" s="59"/>
      <c r="AE416" s="59"/>
      <c r="AF416" s="59"/>
      <c r="AG416" s="59"/>
      <c r="AH416" s="59"/>
      <c r="AI416" s="59"/>
    </row>
    <row r="417" spans="1:35">
      <c r="A417" s="59">
        <f t="shared" si="57"/>
        <v>2045</v>
      </c>
      <c r="B417" s="70">
        <f t="shared" si="53"/>
        <v>0</v>
      </c>
      <c r="C417" s="62">
        <f t="shared" si="50"/>
        <v>355.65999999999997</v>
      </c>
      <c r="D417" s="59"/>
      <c r="E417" s="59"/>
      <c r="F417" s="59">
        <f t="shared" si="54"/>
        <v>160.49492509999999</v>
      </c>
      <c r="G417" s="59">
        <f t="shared" si="55"/>
        <v>0</v>
      </c>
      <c r="H417" s="59">
        <f t="shared" si="56"/>
        <v>355.66492509999989</v>
      </c>
      <c r="I417" s="59">
        <f t="shared" si="51"/>
        <v>0</v>
      </c>
      <c r="J417" s="59">
        <f t="shared" si="52"/>
        <v>355.66492509999989</v>
      </c>
      <c r="K417" s="59"/>
      <c r="L417" s="59"/>
      <c r="M417" s="59"/>
      <c r="N417" s="59"/>
      <c r="O417" s="59"/>
      <c r="P417" s="59"/>
      <c r="Q417" s="59"/>
      <c r="R417" s="59"/>
      <c r="S417" s="59"/>
      <c r="T417" s="59"/>
      <c r="U417" s="59"/>
      <c r="V417" s="59"/>
      <c r="W417" s="59"/>
      <c r="X417" s="59"/>
      <c r="Y417" s="59"/>
      <c r="Z417" s="59"/>
      <c r="AA417" s="59"/>
      <c r="AB417" s="59"/>
      <c r="AC417" s="59"/>
      <c r="AD417" s="59"/>
      <c r="AE417" s="59"/>
      <c r="AF417" s="59"/>
      <c r="AG417" s="59"/>
      <c r="AH417" s="59"/>
      <c r="AI417" s="59"/>
    </row>
    <row r="418" spans="1:35">
      <c r="A418" s="59">
        <f t="shared" si="57"/>
        <v>2050</v>
      </c>
      <c r="B418" s="70">
        <f t="shared" si="53"/>
        <v>0</v>
      </c>
      <c r="C418" s="62">
        <f t="shared" si="50"/>
        <v>353.71000000000004</v>
      </c>
      <c r="D418" s="59"/>
      <c r="E418" s="59"/>
      <c r="F418" s="59">
        <f t="shared" si="54"/>
        <v>160.49492509999999</v>
      </c>
      <c r="G418" s="59">
        <f t="shared" si="55"/>
        <v>0</v>
      </c>
      <c r="H418" s="59">
        <f t="shared" si="56"/>
        <v>353.71492510000007</v>
      </c>
      <c r="I418" s="59">
        <f t="shared" si="51"/>
        <v>0</v>
      </c>
      <c r="J418" s="59">
        <f t="shared" si="52"/>
        <v>353.71492510000007</v>
      </c>
      <c r="K418" s="59"/>
      <c r="L418" s="59"/>
      <c r="M418" s="59"/>
      <c r="N418" s="59"/>
      <c r="O418" s="59"/>
      <c r="P418" s="59"/>
      <c r="Q418" s="59"/>
      <c r="R418" s="59"/>
      <c r="S418" s="59"/>
      <c r="T418" s="59"/>
      <c r="U418" s="59"/>
      <c r="V418" s="59"/>
      <c r="W418" s="59"/>
      <c r="X418" s="59"/>
      <c r="Y418" s="59"/>
      <c r="Z418" s="59"/>
      <c r="AA418" s="59"/>
      <c r="AB418" s="59"/>
      <c r="AC418" s="59"/>
      <c r="AD418" s="59"/>
      <c r="AE418" s="59"/>
      <c r="AF418" s="59"/>
      <c r="AG418" s="59"/>
      <c r="AH418" s="59"/>
      <c r="AI418" s="59"/>
    </row>
    <row r="419" spans="1:35">
      <c r="A419" s="59">
        <f t="shared" si="57"/>
        <v>2055</v>
      </c>
      <c r="B419" s="70">
        <f t="shared" si="53"/>
        <v>0</v>
      </c>
      <c r="C419" s="62">
        <f t="shared" si="50"/>
        <v>351.76</v>
      </c>
      <c r="D419" s="59"/>
      <c r="E419" s="59"/>
      <c r="F419" s="59">
        <f t="shared" si="54"/>
        <v>160.49492509999999</v>
      </c>
      <c r="G419" s="59">
        <f t="shared" si="55"/>
        <v>0</v>
      </c>
      <c r="H419" s="59">
        <f t="shared" si="56"/>
        <v>351.7649250999998</v>
      </c>
      <c r="I419" s="59">
        <f t="shared" si="51"/>
        <v>0</v>
      </c>
      <c r="J419" s="59">
        <f t="shared" si="52"/>
        <v>351.7649250999998</v>
      </c>
      <c r="K419" s="59"/>
      <c r="L419" s="59"/>
      <c r="M419" s="59"/>
      <c r="N419" s="59"/>
      <c r="O419" s="59"/>
      <c r="P419" s="59"/>
      <c r="Q419" s="59"/>
      <c r="R419" s="59"/>
      <c r="S419" s="59"/>
      <c r="T419" s="59"/>
      <c r="U419" s="59"/>
      <c r="V419" s="59"/>
      <c r="W419" s="59"/>
      <c r="X419" s="59"/>
      <c r="Y419" s="59"/>
      <c r="Z419" s="59"/>
      <c r="AA419" s="59"/>
      <c r="AB419" s="59"/>
      <c r="AC419" s="59"/>
      <c r="AD419" s="59"/>
      <c r="AE419" s="59"/>
      <c r="AF419" s="59"/>
      <c r="AG419" s="59"/>
      <c r="AH419" s="59"/>
      <c r="AI419" s="59"/>
    </row>
    <row r="420" spans="1:35">
      <c r="A420" s="59">
        <f t="shared" si="57"/>
        <v>2060</v>
      </c>
      <c r="B420" s="70">
        <f t="shared" si="53"/>
        <v>0</v>
      </c>
      <c r="C420" s="62">
        <f t="shared" si="50"/>
        <v>349.81000000000006</v>
      </c>
      <c r="D420" s="59"/>
      <c r="E420" s="59"/>
      <c r="F420" s="59">
        <f t="shared" si="54"/>
        <v>160.49492509999999</v>
      </c>
      <c r="G420" s="59">
        <f t="shared" si="55"/>
        <v>0</v>
      </c>
      <c r="H420" s="59">
        <f t="shared" si="56"/>
        <v>349.81492509999953</v>
      </c>
      <c r="I420" s="59">
        <f t="shared" si="51"/>
        <v>0</v>
      </c>
      <c r="J420" s="59">
        <f t="shared" si="52"/>
        <v>349.81492509999953</v>
      </c>
      <c r="K420" s="59"/>
      <c r="L420" s="59"/>
      <c r="M420" s="59"/>
      <c r="N420" s="59"/>
      <c r="O420" s="59"/>
      <c r="P420" s="59"/>
      <c r="Q420" s="59"/>
      <c r="R420" s="59"/>
      <c r="S420" s="59"/>
      <c r="T420" s="59"/>
      <c r="U420" s="59"/>
      <c r="V420" s="59"/>
      <c r="W420" s="59"/>
      <c r="X420" s="59"/>
      <c r="Y420" s="59"/>
      <c r="Z420" s="59"/>
      <c r="AA420" s="59"/>
      <c r="AB420" s="59"/>
      <c r="AC420" s="59"/>
      <c r="AD420" s="59"/>
      <c r="AE420" s="59"/>
      <c r="AF420" s="59"/>
      <c r="AG420" s="59"/>
      <c r="AH420" s="59"/>
      <c r="AI420" s="59"/>
    </row>
    <row r="421" spans="1:35">
      <c r="A421" s="59">
        <f t="shared" si="57"/>
        <v>2065</v>
      </c>
      <c r="B421" s="70">
        <f t="shared" si="53"/>
        <v>0</v>
      </c>
      <c r="C421" s="62">
        <f t="shared" si="50"/>
        <v>347.86</v>
      </c>
      <c r="D421" s="59"/>
      <c r="E421" s="59"/>
      <c r="F421" s="59">
        <f t="shared" si="54"/>
        <v>160.49492509999999</v>
      </c>
      <c r="G421" s="59">
        <f t="shared" si="55"/>
        <v>0</v>
      </c>
      <c r="H421" s="59">
        <f t="shared" si="56"/>
        <v>347.86492509999971</v>
      </c>
      <c r="I421" s="59">
        <f t="shared" si="51"/>
        <v>0</v>
      </c>
      <c r="J421" s="59">
        <f t="shared" si="52"/>
        <v>347.86492509999971</v>
      </c>
      <c r="K421" s="59"/>
      <c r="L421" s="59"/>
      <c r="M421" s="59"/>
      <c r="N421" s="59"/>
      <c r="O421" s="59"/>
      <c r="P421" s="59"/>
      <c r="Q421" s="59"/>
      <c r="R421" s="59"/>
      <c r="S421" s="59"/>
      <c r="T421" s="59"/>
      <c r="U421" s="59"/>
      <c r="V421" s="59"/>
      <c r="W421" s="59"/>
      <c r="X421" s="59"/>
      <c r="Y421" s="59"/>
      <c r="Z421" s="59"/>
      <c r="AA421" s="59"/>
      <c r="AB421" s="59"/>
      <c r="AC421" s="59"/>
      <c r="AD421" s="59"/>
      <c r="AE421" s="59"/>
      <c r="AF421" s="59"/>
      <c r="AG421" s="59"/>
      <c r="AH421" s="59"/>
      <c r="AI421" s="59"/>
    </row>
    <row r="422" spans="1:35">
      <c r="A422" s="59">
        <f t="shared" si="57"/>
        <v>2070</v>
      </c>
      <c r="B422" s="70">
        <f t="shared" si="53"/>
        <v>0</v>
      </c>
      <c r="C422" s="62">
        <f t="shared" si="50"/>
        <v>345.90999999999997</v>
      </c>
      <c r="D422" s="59"/>
      <c r="E422" s="59"/>
      <c r="F422" s="59">
        <f t="shared" si="54"/>
        <v>160.49492509999999</v>
      </c>
      <c r="G422" s="59">
        <f t="shared" si="55"/>
        <v>0</v>
      </c>
      <c r="H422" s="59">
        <f t="shared" si="56"/>
        <v>345.91492509999989</v>
      </c>
      <c r="I422" s="59">
        <f t="shared" si="51"/>
        <v>0</v>
      </c>
      <c r="J422" s="59">
        <f t="shared" si="52"/>
        <v>345.91492509999989</v>
      </c>
      <c r="K422" s="59"/>
      <c r="L422" s="59"/>
      <c r="M422" s="59"/>
      <c r="N422" s="59"/>
      <c r="O422" s="59"/>
      <c r="P422" s="59"/>
      <c r="Q422" s="59"/>
      <c r="R422" s="59"/>
      <c r="S422" s="59"/>
      <c r="T422" s="59"/>
      <c r="U422" s="59"/>
      <c r="V422" s="59"/>
      <c r="W422" s="59"/>
      <c r="X422" s="59"/>
      <c r="Y422" s="59"/>
      <c r="Z422" s="59"/>
      <c r="AA422" s="59"/>
      <c r="AB422" s="59"/>
      <c r="AC422" s="59"/>
      <c r="AD422" s="59"/>
      <c r="AE422" s="59"/>
      <c r="AF422" s="59"/>
      <c r="AG422" s="59"/>
      <c r="AH422" s="59"/>
      <c r="AI422" s="59"/>
    </row>
    <row r="423" spans="1:35">
      <c r="A423" s="59">
        <f t="shared" si="57"/>
        <v>2075</v>
      </c>
      <c r="B423" s="70">
        <f t="shared" si="53"/>
        <v>0</v>
      </c>
      <c r="C423" s="62">
        <f t="shared" si="50"/>
        <v>343.96000000000004</v>
      </c>
      <c r="D423" s="59"/>
      <c r="E423" s="59"/>
      <c r="F423" s="59">
        <f t="shared" si="54"/>
        <v>160.49492509999999</v>
      </c>
      <c r="G423" s="59">
        <f t="shared" si="55"/>
        <v>0</v>
      </c>
      <c r="H423" s="59">
        <f t="shared" si="56"/>
        <v>343.96492510000007</v>
      </c>
      <c r="I423" s="59">
        <f t="shared" si="51"/>
        <v>0</v>
      </c>
      <c r="J423" s="59">
        <f t="shared" si="52"/>
        <v>343.96492510000007</v>
      </c>
      <c r="K423" s="59"/>
      <c r="L423" s="59"/>
      <c r="M423" s="59"/>
      <c r="N423" s="59"/>
      <c r="O423" s="59"/>
      <c r="P423" s="59"/>
      <c r="Q423" s="59"/>
      <c r="R423" s="59"/>
      <c r="S423" s="59"/>
      <c r="T423" s="59"/>
      <c r="U423" s="59"/>
      <c r="V423" s="59"/>
      <c r="W423" s="59"/>
      <c r="X423" s="59"/>
      <c r="Y423" s="59"/>
      <c r="Z423" s="59"/>
      <c r="AA423" s="59"/>
      <c r="AB423" s="59"/>
      <c r="AC423" s="59"/>
      <c r="AD423" s="59"/>
      <c r="AE423" s="59"/>
      <c r="AF423" s="59"/>
      <c r="AG423" s="59"/>
      <c r="AH423" s="59"/>
      <c r="AI423" s="59"/>
    </row>
    <row r="424" spans="1:35">
      <c r="A424" s="59">
        <f t="shared" si="57"/>
        <v>2080</v>
      </c>
      <c r="B424" s="70">
        <f t="shared" si="53"/>
        <v>0</v>
      </c>
      <c r="C424" s="62">
        <f t="shared" si="50"/>
        <v>342.01</v>
      </c>
      <c r="D424" s="59"/>
      <c r="E424" s="59"/>
      <c r="F424" s="59">
        <f t="shared" si="54"/>
        <v>160.49492509999999</v>
      </c>
      <c r="G424" s="59">
        <f t="shared" si="55"/>
        <v>0</v>
      </c>
      <c r="H424" s="59">
        <f t="shared" si="56"/>
        <v>342.0149250999998</v>
      </c>
      <c r="I424" s="59">
        <f t="shared" si="51"/>
        <v>0</v>
      </c>
      <c r="J424" s="59">
        <f t="shared" si="52"/>
        <v>342.0149250999998</v>
      </c>
      <c r="K424" s="59"/>
      <c r="L424" s="59"/>
      <c r="M424" s="59"/>
      <c r="N424" s="59"/>
      <c r="O424" s="59"/>
      <c r="P424" s="59"/>
      <c r="Q424" s="59"/>
      <c r="R424" s="59"/>
      <c r="S424" s="59"/>
      <c r="T424" s="59"/>
      <c r="U424" s="59"/>
      <c r="V424" s="59"/>
      <c r="W424" s="59"/>
      <c r="X424" s="59"/>
      <c r="Y424" s="59"/>
      <c r="Z424" s="59"/>
      <c r="AA424" s="59"/>
      <c r="AB424" s="59"/>
      <c r="AC424" s="59"/>
      <c r="AD424" s="59"/>
      <c r="AE424" s="59"/>
      <c r="AF424" s="59"/>
      <c r="AG424" s="59"/>
      <c r="AH424" s="59"/>
      <c r="AI424" s="59"/>
    </row>
    <row r="425" spans="1:35">
      <c r="A425" s="59">
        <f t="shared" si="57"/>
        <v>2085</v>
      </c>
      <c r="B425" s="70">
        <f t="shared" si="53"/>
        <v>0</v>
      </c>
      <c r="C425" s="62">
        <f t="shared" si="50"/>
        <v>340.06000000000006</v>
      </c>
      <c r="D425" s="59"/>
      <c r="E425" s="59"/>
      <c r="F425" s="59">
        <f t="shared" si="54"/>
        <v>160.49492509999999</v>
      </c>
      <c r="G425" s="59">
        <f t="shared" si="55"/>
        <v>0</v>
      </c>
      <c r="H425" s="59">
        <f t="shared" si="56"/>
        <v>340.06492509999953</v>
      </c>
      <c r="I425" s="59">
        <f t="shared" si="51"/>
        <v>0</v>
      </c>
      <c r="J425" s="59">
        <f t="shared" si="52"/>
        <v>340.06492509999953</v>
      </c>
      <c r="K425" s="59"/>
      <c r="L425" s="59"/>
      <c r="M425" s="59"/>
      <c r="N425" s="59"/>
      <c r="O425" s="59"/>
      <c r="P425" s="59"/>
      <c r="Q425" s="59"/>
      <c r="R425" s="59"/>
      <c r="S425" s="59"/>
      <c r="T425" s="59"/>
      <c r="U425" s="59"/>
      <c r="V425" s="59"/>
      <c r="W425" s="59"/>
      <c r="X425" s="59"/>
      <c r="Y425" s="59"/>
      <c r="Z425" s="59"/>
      <c r="AA425" s="59"/>
      <c r="AB425" s="59"/>
      <c r="AC425" s="59"/>
      <c r="AD425" s="59"/>
      <c r="AE425" s="59"/>
      <c r="AF425" s="59"/>
      <c r="AG425" s="59"/>
      <c r="AH425" s="59"/>
      <c r="AI425" s="59"/>
    </row>
    <row r="426" spans="1:35">
      <c r="A426" s="59">
        <f t="shared" si="57"/>
        <v>2090</v>
      </c>
      <c r="B426" s="70">
        <f t="shared" si="53"/>
        <v>0</v>
      </c>
      <c r="C426" s="62">
        <f t="shared" si="50"/>
        <v>338.11</v>
      </c>
      <c r="D426" s="59"/>
      <c r="E426" s="59"/>
      <c r="F426" s="59">
        <f t="shared" si="54"/>
        <v>160.49492509999999</v>
      </c>
      <c r="G426" s="59">
        <f t="shared" si="55"/>
        <v>0</v>
      </c>
      <c r="H426" s="59">
        <f t="shared" si="56"/>
        <v>338.11492509999971</v>
      </c>
      <c r="I426" s="59">
        <f t="shared" si="51"/>
        <v>0</v>
      </c>
      <c r="J426" s="59">
        <f t="shared" si="52"/>
        <v>338.11492509999971</v>
      </c>
      <c r="K426" s="59"/>
      <c r="L426" s="59"/>
      <c r="M426" s="59"/>
      <c r="N426" s="59"/>
      <c r="O426" s="59"/>
      <c r="P426" s="59"/>
      <c r="Q426" s="59"/>
      <c r="R426" s="59"/>
      <c r="S426" s="59"/>
      <c r="T426" s="59"/>
      <c r="U426" s="59"/>
      <c r="V426" s="59"/>
      <c r="W426" s="59"/>
      <c r="X426" s="59"/>
      <c r="Y426" s="59"/>
      <c r="Z426" s="59"/>
      <c r="AA426" s="59"/>
      <c r="AB426" s="59"/>
      <c r="AC426" s="59"/>
      <c r="AD426" s="59"/>
      <c r="AE426" s="59"/>
      <c r="AF426" s="59"/>
      <c r="AG426" s="59"/>
      <c r="AH426" s="59"/>
      <c r="AI426" s="59"/>
    </row>
    <row r="427" spans="1:35">
      <c r="A427" s="59">
        <f t="shared" si="57"/>
        <v>2095</v>
      </c>
      <c r="B427" s="70">
        <f t="shared" si="53"/>
        <v>0</v>
      </c>
      <c r="C427" s="62">
        <f t="shared" si="50"/>
        <v>336.15999999999997</v>
      </c>
      <c r="D427" s="59"/>
      <c r="E427" s="59"/>
      <c r="F427" s="59">
        <f t="shared" si="54"/>
        <v>160.49492509999999</v>
      </c>
      <c r="G427" s="59">
        <f t="shared" si="55"/>
        <v>0</v>
      </c>
      <c r="H427" s="59">
        <f t="shared" si="56"/>
        <v>336.16492509999989</v>
      </c>
      <c r="I427" s="59">
        <f t="shared" si="51"/>
        <v>0</v>
      </c>
      <c r="J427" s="59">
        <f t="shared" si="52"/>
        <v>336.16492509999989</v>
      </c>
      <c r="K427" s="59"/>
      <c r="L427" s="59"/>
      <c r="M427" s="59"/>
      <c r="N427" s="59"/>
      <c r="O427" s="59"/>
      <c r="P427" s="59"/>
      <c r="Q427" s="59"/>
      <c r="R427" s="59"/>
      <c r="S427" s="59"/>
      <c r="T427" s="59"/>
      <c r="U427" s="59"/>
      <c r="V427" s="59"/>
      <c r="W427" s="59"/>
      <c r="X427" s="59"/>
      <c r="Y427" s="59"/>
      <c r="Z427" s="59"/>
      <c r="AA427" s="59"/>
      <c r="AB427" s="59"/>
      <c r="AC427" s="59"/>
      <c r="AD427" s="59"/>
      <c r="AE427" s="59"/>
      <c r="AF427" s="59"/>
      <c r="AG427" s="59"/>
      <c r="AH427" s="59"/>
      <c r="AI427" s="59"/>
    </row>
    <row r="428" spans="1:35">
      <c r="A428" s="59">
        <f t="shared" si="57"/>
        <v>2100</v>
      </c>
      <c r="B428" s="70">
        <f t="shared" si="53"/>
        <v>0</v>
      </c>
      <c r="C428" s="62">
        <f t="shared" si="50"/>
        <v>334.21000000000004</v>
      </c>
      <c r="D428" s="59"/>
      <c r="E428" s="59"/>
      <c r="F428" s="59">
        <f t="shared" si="54"/>
        <v>160.49492509999999</v>
      </c>
      <c r="G428" s="59">
        <f t="shared" si="55"/>
        <v>0</v>
      </c>
      <c r="H428" s="59">
        <f t="shared" si="56"/>
        <v>334.21492510000007</v>
      </c>
      <c r="I428" s="59">
        <f t="shared" si="51"/>
        <v>0</v>
      </c>
      <c r="J428" s="59">
        <f t="shared" si="52"/>
        <v>334.21492510000007</v>
      </c>
      <c r="K428" s="59"/>
      <c r="L428" s="59"/>
      <c r="M428" s="59"/>
      <c r="N428" s="59"/>
      <c r="O428" s="59"/>
      <c r="P428" s="59"/>
      <c r="Q428" s="59"/>
      <c r="R428" s="59"/>
      <c r="S428" s="59"/>
      <c r="T428" s="59"/>
      <c r="U428" s="59"/>
      <c r="V428" s="59"/>
      <c r="W428" s="59"/>
      <c r="X428" s="59"/>
      <c r="Y428" s="59"/>
      <c r="Z428" s="59"/>
      <c r="AA428" s="59"/>
      <c r="AB428" s="59"/>
      <c r="AC428" s="59"/>
      <c r="AD428" s="59"/>
      <c r="AE428" s="59"/>
      <c r="AF428" s="59"/>
      <c r="AG428" s="59"/>
      <c r="AH428" s="59"/>
      <c r="AI428" s="59"/>
    </row>
    <row r="429" spans="1:35">
      <c r="A429" s="59">
        <f t="shared" si="57"/>
        <v>2105</v>
      </c>
      <c r="B429" s="70">
        <f t="shared" si="53"/>
        <v>0</v>
      </c>
      <c r="C429" s="62">
        <f t="shared" si="50"/>
        <v>332.26</v>
      </c>
      <c r="D429" s="59"/>
      <c r="E429" s="59"/>
      <c r="F429" s="59">
        <f t="shared" si="54"/>
        <v>160.49492509999999</v>
      </c>
      <c r="G429" s="59">
        <f t="shared" si="55"/>
        <v>0</v>
      </c>
      <c r="H429" s="59">
        <f t="shared" si="56"/>
        <v>332.2649250999998</v>
      </c>
      <c r="I429" s="59">
        <f t="shared" si="51"/>
        <v>0</v>
      </c>
      <c r="J429" s="59">
        <f t="shared" si="52"/>
        <v>332.2649250999998</v>
      </c>
      <c r="K429" s="59"/>
      <c r="L429" s="59"/>
      <c r="M429" s="59"/>
      <c r="N429" s="59"/>
      <c r="O429" s="59"/>
      <c r="P429" s="59"/>
      <c r="Q429" s="59"/>
      <c r="R429" s="59"/>
      <c r="S429" s="59"/>
      <c r="T429" s="59"/>
      <c r="U429" s="59"/>
      <c r="V429" s="59"/>
      <c r="W429" s="59"/>
      <c r="X429" s="59"/>
      <c r="Y429" s="59"/>
      <c r="Z429" s="59"/>
      <c r="AA429" s="59"/>
      <c r="AB429" s="59"/>
      <c r="AC429" s="59"/>
      <c r="AD429" s="59"/>
      <c r="AE429" s="59"/>
      <c r="AF429" s="59"/>
      <c r="AG429" s="59"/>
      <c r="AH429" s="59"/>
      <c r="AI429" s="59"/>
    </row>
    <row r="430" spans="1:35">
      <c r="A430" s="59">
        <f t="shared" si="57"/>
        <v>2110</v>
      </c>
      <c r="B430" s="70">
        <f t="shared" si="53"/>
        <v>0</v>
      </c>
      <c r="C430" s="62">
        <f t="shared" si="50"/>
        <v>330.31000000000006</v>
      </c>
      <c r="D430" s="59"/>
      <c r="E430" s="59"/>
      <c r="F430" s="59">
        <f t="shared" si="54"/>
        <v>160.49492509999999</v>
      </c>
      <c r="G430" s="59">
        <f t="shared" si="55"/>
        <v>0</v>
      </c>
      <c r="H430" s="59">
        <f t="shared" si="56"/>
        <v>330.31492509999953</v>
      </c>
      <c r="I430" s="59">
        <f t="shared" si="51"/>
        <v>0</v>
      </c>
      <c r="J430" s="59">
        <f t="shared" si="52"/>
        <v>330.31492509999953</v>
      </c>
      <c r="K430" s="59"/>
      <c r="L430" s="59"/>
      <c r="M430" s="59"/>
      <c r="N430" s="59"/>
      <c r="O430" s="59"/>
      <c r="P430" s="59"/>
      <c r="Q430" s="59"/>
      <c r="R430" s="59"/>
      <c r="S430" s="59"/>
      <c r="T430" s="59"/>
      <c r="U430" s="59"/>
      <c r="V430" s="59"/>
      <c r="W430" s="59"/>
      <c r="X430" s="59"/>
      <c r="Y430" s="59"/>
      <c r="Z430" s="59"/>
      <c r="AA430" s="59"/>
      <c r="AB430" s="59"/>
      <c r="AC430" s="59"/>
      <c r="AD430" s="59"/>
      <c r="AE430" s="59"/>
      <c r="AF430" s="59"/>
      <c r="AG430" s="59"/>
      <c r="AH430" s="59"/>
      <c r="AI430" s="59"/>
    </row>
    <row r="431" spans="1:35">
      <c r="A431" s="59">
        <f t="shared" si="57"/>
        <v>2115</v>
      </c>
      <c r="B431" s="70">
        <f t="shared" si="53"/>
        <v>0</v>
      </c>
      <c r="C431" s="62">
        <f t="shared" si="50"/>
        <v>328.36</v>
      </c>
      <c r="D431" s="59"/>
      <c r="E431" s="59"/>
      <c r="F431" s="59">
        <f t="shared" si="54"/>
        <v>160.49492509999999</v>
      </c>
      <c r="G431" s="59">
        <f t="shared" si="55"/>
        <v>0</v>
      </c>
      <c r="H431" s="59">
        <f t="shared" si="56"/>
        <v>328.36492509999971</v>
      </c>
      <c r="I431" s="59">
        <f t="shared" si="51"/>
        <v>0</v>
      </c>
      <c r="J431" s="59">
        <f t="shared" si="52"/>
        <v>328.36492509999971</v>
      </c>
      <c r="K431" s="59"/>
      <c r="L431" s="59"/>
      <c r="M431" s="59"/>
      <c r="N431" s="59"/>
      <c r="O431" s="59"/>
      <c r="P431" s="59"/>
      <c r="Q431" s="59"/>
      <c r="R431" s="59"/>
      <c r="S431" s="59"/>
      <c r="T431" s="59"/>
      <c r="U431" s="59"/>
      <c r="V431" s="59"/>
      <c r="W431" s="59"/>
      <c r="X431" s="59"/>
      <c r="Y431" s="59"/>
      <c r="Z431" s="59"/>
      <c r="AA431" s="59"/>
      <c r="AB431" s="59"/>
      <c r="AC431" s="59"/>
      <c r="AD431" s="59"/>
      <c r="AE431" s="59"/>
      <c r="AF431" s="59"/>
      <c r="AG431" s="59"/>
      <c r="AH431" s="59"/>
      <c r="AI431" s="59"/>
    </row>
    <row r="432" spans="1:35">
      <c r="A432" s="59">
        <f t="shared" si="57"/>
        <v>2120</v>
      </c>
      <c r="B432" s="70">
        <f t="shared" si="53"/>
        <v>0</v>
      </c>
      <c r="C432" s="62">
        <f t="shared" si="50"/>
        <v>326.40999999999997</v>
      </c>
      <c r="D432" s="59"/>
      <c r="E432" s="59"/>
      <c r="F432" s="59">
        <f t="shared" si="54"/>
        <v>160.49492509999999</v>
      </c>
      <c r="G432" s="59">
        <f t="shared" si="55"/>
        <v>0</v>
      </c>
      <c r="H432" s="59">
        <f t="shared" si="56"/>
        <v>326.41492509999989</v>
      </c>
      <c r="I432" s="59">
        <f t="shared" si="51"/>
        <v>0</v>
      </c>
      <c r="J432" s="59">
        <f t="shared" si="52"/>
        <v>326.41492509999989</v>
      </c>
      <c r="K432" s="59"/>
      <c r="L432" s="59"/>
      <c r="M432" s="59"/>
      <c r="N432" s="59"/>
      <c r="O432" s="59"/>
      <c r="P432" s="59"/>
      <c r="Q432" s="59"/>
      <c r="R432" s="59"/>
      <c r="S432" s="59"/>
      <c r="T432" s="59"/>
      <c r="U432" s="59"/>
      <c r="V432" s="59"/>
      <c r="W432" s="59"/>
      <c r="X432" s="59"/>
      <c r="Y432" s="59"/>
      <c r="Z432" s="59"/>
      <c r="AA432" s="59"/>
      <c r="AB432" s="59"/>
      <c r="AC432" s="59"/>
      <c r="AD432" s="59"/>
      <c r="AE432" s="59"/>
      <c r="AF432" s="59"/>
      <c r="AG432" s="59"/>
      <c r="AH432" s="59"/>
      <c r="AI432" s="59"/>
    </row>
    <row r="433" spans="1:35">
      <c r="A433" s="59">
        <f t="shared" si="57"/>
        <v>2125</v>
      </c>
      <c r="B433" s="70">
        <f t="shared" si="53"/>
        <v>0</v>
      </c>
      <c r="C433" s="62">
        <f t="shared" si="50"/>
        <v>324.46000000000004</v>
      </c>
      <c r="D433" s="59"/>
      <c r="E433" s="59"/>
      <c r="F433" s="59">
        <f t="shared" si="54"/>
        <v>160.49492509999999</v>
      </c>
      <c r="G433" s="59">
        <f t="shared" si="55"/>
        <v>0</v>
      </c>
      <c r="H433" s="59">
        <f t="shared" si="56"/>
        <v>324.46492510000007</v>
      </c>
      <c r="I433" s="59">
        <f t="shared" si="51"/>
        <v>0</v>
      </c>
      <c r="J433" s="59">
        <f t="shared" si="52"/>
        <v>324.46492510000007</v>
      </c>
      <c r="K433" s="59"/>
      <c r="L433" s="59"/>
      <c r="M433" s="59"/>
      <c r="N433" s="59"/>
      <c r="O433" s="59"/>
      <c r="P433" s="59"/>
      <c r="Q433" s="59"/>
      <c r="R433" s="59"/>
      <c r="S433" s="59"/>
      <c r="T433" s="59"/>
      <c r="U433" s="59"/>
      <c r="V433" s="59"/>
      <c r="W433" s="59"/>
      <c r="X433" s="59"/>
      <c r="Y433" s="59"/>
      <c r="Z433" s="59"/>
      <c r="AA433" s="59"/>
      <c r="AB433" s="59"/>
      <c r="AC433" s="59"/>
      <c r="AD433" s="59"/>
      <c r="AE433" s="59"/>
      <c r="AF433" s="59"/>
      <c r="AG433" s="59"/>
      <c r="AH433" s="59"/>
      <c r="AI433" s="59"/>
    </row>
    <row r="434" spans="1:35">
      <c r="A434" s="59">
        <f t="shared" si="57"/>
        <v>2130</v>
      </c>
      <c r="B434" s="70">
        <f t="shared" si="53"/>
        <v>0</v>
      </c>
      <c r="C434" s="62">
        <f t="shared" si="50"/>
        <v>322.51</v>
      </c>
      <c r="D434" s="59"/>
      <c r="E434" s="59"/>
      <c r="F434" s="59">
        <f t="shared" si="54"/>
        <v>160.49492509999999</v>
      </c>
      <c r="G434" s="59">
        <f t="shared" si="55"/>
        <v>0</v>
      </c>
      <c r="H434" s="59">
        <f t="shared" si="56"/>
        <v>322.5149250999998</v>
      </c>
      <c r="I434" s="59">
        <f t="shared" si="51"/>
        <v>0</v>
      </c>
      <c r="J434" s="59">
        <f t="shared" si="52"/>
        <v>322.5149250999998</v>
      </c>
      <c r="K434" s="59"/>
      <c r="L434" s="59"/>
      <c r="M434" s="59"/>
      <c r="N434" s="59"/>
      <c r="O434" s="59"/>
      <c r="P434" s="59"/>
      <c r="Q434" s="59"/>
      <c r="R434" s="59"/>
      <c r="S434" s="59"/>
      <c r="T434" s="59"/>
      <c r="U434" s="59"/>
      <c r="V434" s="59"/>
      <c r="W434" s="59"/>
      <c r="X434" s="59"/>
      <c r="Y434" s="59"/>
      <c r="Z434" s="59"/>
      <c r="AA434" s="59"/>
      <c r="AB434" s="59"/>
      <c r="AC434" s="59"/>
      <c r="AD434" s="59"/>
      <c r="AE434" s="59"/>
      <c r="AF434" s="59"/>
      <c r="AG434" s="59"/>
      <c r="AH434" s="59"/>
      <c r="AI434" s="59"/>
    </row>
    <row r="435" spans="1:35">
      <c r="A435" s="59">
        <f t="shared" si="57"/>
        <v>2135</v>
      </c>
      <c r="B435" s="70">
        <f t="shared" si="53"/>
        <v>0</v>
      </c>
      <c r="C435" s="62">
        <f t="shared" si="50"/>
        <v>320.56000000000006</v>
      </c>
      <c r="D435" s="59"/>
      <c r="E435" s="59"/>
      <c r="F435" s="59">
        <f t="shared" si="54"/>
        <v>160.49492509999999</v>
      </c>
      <c r="G435" s="59">
        <f t="shared" si="55"/>
        <v>0</v>
      </c>
      <c r="H435" s="59">
        <f t="shared" si="56"/>
        <v>320.56492509999953</v>
      </c>
      <c r="I435" s="59">
        <f t="shared" si="51"/>
        <v>0</v>
      </c>
      <c r="J435" s="59">
        <f t="shared" si="52"/>
        <v>320.56492509999953</v>
      </c>
      <c r="K435" s="59"/>
      <c r="L435" s="59"/>
      <c r="M435" s="59"/>
      <c r="N435" s="59"/>
      <c r="O435" s="59"/>
      <c r="P435" s="59"/>
      <c r="Q435" s="59"/>
      <c r="R435" s="59"/>
      <c r="S435" s="59"/>
      <c r="T435" s="59"/>
      <c r="U435" s="59"/>
      <c r="V435" s="59"/>
      <c r="W435" s="59"/>
      <c r="X435" s="59"/>
      <c r="Y435" s="59"/>
      <c r="Z435" s="59"/>
      <c r="AA435" s="59"/>
      <c r="AB435" s="59"/>
      <c r="AC435" s="59"/>
      <c r="AD435" s="59"/>
      <c r="AE435" s="59"/>
      <c r="AF435" s="59"/>
      <c r="AG435" s="59"/>
      <c r="AH435" s="59"/>
      <c r="AI435" s="59"/>
    </row>
    <row r="436" spans="1:35">
      <c r="A436" s="59">
        <f t="shared" si="57"/>
        <v>2140</v>
      </c>
      <c r="B436" s="70">
        <f t="shared" si="53"/>
        <v>0</v>
      </c>
      <c r="C436" s="62">
        <f t="shared" si="50"/>
        <v>318.61</v>
      </c>
      <c r="D436" s="59"/>
      <c r="E436" s="59"/>
      <c r="F436" s="59">
        <f t="shared" si="54"/>
        <v>160.49492509999999</v>
      </c>
      <c r="G436" s="59">
        <f t="shared" si="55"/>
        <v>0</v>
      </c>
      <c r="H436" s="59">
        <f t="shared" si="56"/>
        <v>318.61492509999971</v>
      </c>
      <c r="I436" s="59">
        <f t="shared" si="51"/>
        <v>0</v>
      </c>
      <c r="J436" s="59">
        <f t="shared" si="52"/>
        <v>318.61492509999971</v>
      </c>
      <c r="K436" s="59"/>
      <c r="L436" s="59"/>
      <c r="M436" s="59"/>
      <c r="N436" s="59"/>
      <c r="O436" s="59"/>
      <c r="P436" s="59"/>
      <c r="Q436" s="59"/>
      <c r="R436" s="59"/>
      <c r="S436" s="59"/>
      <c r="T436" s="59"/>
      <c r="U436" s="59"/>
      <c r="V436" s="59"/>
      <c r="W436" s="59"/>
      <c r="X436" s="59"/>
      <c r="Y436" s="59"/>
      <c r="Z436" s="59"/>
      <c r="AA436" s="59"/>
      <c r="AB436" s="59"/>
      <c r="AC436" s="59"/>
      <c r="AD436" s="59"/>
      <c r="AE436" s="59"/>
      <c r="AF436" s="59"/>
      <c r="AG436" s="59"/>
      <c r="AH436" s="59"/>
      <c r="AI436" s="59"/>
    </row>
    <row r="437" spans="1:35">
      <c r="A437" s="59">
        <f t="shared" si="57"/>
        <v>2145</v>
      </c>
      <c r="B437" s="70">
        <f t="shared" si="53"/>
        <v>0</v>
      </c>
      <c r="C437" s="62">
        <f t="shared" si="50"/>
        <v>316.65999999999997</v>
      </c>
      <c r="D437" s="59"/>
      <c r="E437" s="59"/>
      <c r="F437" s="59">
        <f t="shared" si="54"/>
        <v>160.49492509999999</v>
      </c>
      <c r="G437" s="59">
        <f t="shared" si="55"/>
        <v>0</v>
      </c>
      <c r="H437" s="59">
        <f t="shared" si="56"/>
        <v>316.66492509999989</v>
      </c>
      <c r="I437" s="59">
        <f t="shared" si="51"/>
        <v>0</v>
      </c>
      <c r="J437" s="59">
        <f t="shared" si="52"/>
        <v>316.66492509999989</v>
      </c>
      <c r="K437" s="59"/>
      <c r="L437" s="59"/>
      <c r="M437" s="59"/>
      <c r="N437" s="59"/>
      <c r="O437" s="59"/>
      <c r="P437" s="59"/>
      <c r="Q437" s="59"/>
      <c r="R437" s="59"/>
      <c r="S437" s="59"/>
      <c r="T437" s="59"/>
      <c r="U437" s="59"/>
      <c r="V437" s="59"/>
      <c r="W437" s="59"/>
      <c r="X437" s="59"/>
      <c r="Y437" s="59"/>
      <c r="Z437" s="59"/>
      <c r="AA437" s="59"/>
      <c r="AB437" s="59"/>
      <c r="AC437" s="59"/>
      <c r="AD437" s="59"/>
      <c r="AE437" s="59"/>
      <c r="AF437" s="59"/>
      <c r="AG437" s="59"/>
      <c r="AH437" s="59"/>
      <c r="AI437" s="59"/>
    </row>
    <row r="438" spans="1:35">
      <c r="A438" s="59">
        <f t="shared" si="57"/>
        <v>2150</v>
      </c>
      <c r="B438" s="70">
        <f t="shared" si="53"/>
        <v>0</v>
      </c>
      <c r="C438" s="62">
        <f t="shared" si="50"/>
        <v>314.71000000000004</v>
      </c>
      <c r="D438" s="59"/>
      <c r="E438" s="59"/>
      <c r="F438" s="59">
        <f t="shared" si="54"/>
        <v>160.49492509999999</v>
      </c>
      <c r="G438" s="59">
        <f t="shared" si="55"/>
        <v>0</v>
      </c>
      <c r="H438" s="59">
        <f t="shared" si="56"/>
        <v>314.71492510000007</v>
      </c>
      <c r="I438" s="59">
        <f t="shared" si="51"/>
        <v>0</v>
      </c>
      <c r="J438" s="59">
        <f t="shared" si="52"/>
        <v>314.71492510000007</v>
      </c>
      <c r="K438" s="59"/>
      <c r="L438" s="59"/>
      <c r="M438" s="59"/>
      <c r="N438" s="59"/>
      <c r="O438" s="59"/>
      <c r="P438" s="59"/>
      <c r="Q438" s="59"/>
      <c r="R438" s="59"/>
      <c r="S438" s="59"/>
      <c r="T438" s="59"/>
      <c r="U438" s="59"/>
      <c r="V438" s="59"/>
      <c r="W438" s="59"/>
      <c r="X438" s="59"/>
      <c r="Y438" s="59"/>
      <c r="Z438" s="59"/>
      <c r="AA438" s="59"/>
      <c r="AB438" s="59"/>
      <c r="AC438" s="59"/>
      <c r="AD438" s="59"/>
      <c r="AE438" s="59"/>
      <c r="AF438" s="59"/>
      <c r="AG438" s="59"/>
      <c r="AH438" s="59"/>
      <c r="AI438" s="59"/>
    </row>
    <row r="439" spans="1:35">
      <c r="A439" s="59">
        <f t="shared" si="57"/>
        <v>2155</v>
      </c>
      <c r="B439" s="70">
        <f t="shared" si="53"/>
        <v>0</v>
      </c>
      <c r="C439" s="62">
        <f t="shared" si="50"/>
        <v>312.76</v>
      </c>
      <c r="D439" s="59"/>
      <c r="E439" s="59"/>
      <c r="F439" s="59">
        <f t="shared" si="54"/>
        <v>160.49492509999999</v>
      </c>
      <c r="G439" s="59">
        <f t="shared" si="55"/>
        <v>0</v>
      </c>
      <c r="H439" s="59">
        <f t="shared" si="56"/>
        <v>312.7649250999998</v>
      </c>
      <c r="I439" s="59">
        <f t="shared" si="51"/>
        <v>0</v>
      </c>
      <c r="J439" s="59">
        <f t="shared" si="52"/>
        <v>312.7649250999998</v>
      </c>
      <c r="K439" s="59"/>
      <c r="L439" s="59"/>
      <c r="M439" s="59"/>
      <c r="N439" s="59"/>
      <c r="O439" s="59"/>
      <c r="P439" s="59"/>
      <c r="Q439" s="59"/>
      <c r="R439" s="59"/>
      <c r="S439" s="59"/>
      <c r="T439" s="59"/>
      <c r="U439" s="59"/>
      <c r="V439" s="59"/>
      <c r="W439" s="59"/>
      <c r="X439" s="59"/>
      <c r="Y439" s="59"/>
      <c r="Z439" s="59"/>
      <c r="AA439" s="59"/>
      <c r="AB439" s="59"/>
      <c r="AC439" s="59"/>
      <c r="AD439" s="59"/>
      <c r="AE439" s="59"/>
      <c r="AF439" s="59"/>
      <c r="AG439" s="59"/>
      <c r="AH439" s="59"/>
      <c r="AI439" s="59"/>
    </row>
    <row r="440" spans="1:35">
      <c r="A440" s="59">
        <f t="shared" si="57"/>
        <v>2160</v>
      </c>
      <c r="B440" s="70">
        <f t="shared" si="53"/>
        <v>0</v>
      </c>
      <c r="C440" s="62">
        <f t="shared" si="50"/>
        <v>310.81000000000006</v>
      </c>
      <c r="D440" s="59"/>
      <c r="E440" s="59"/>
      <c r="F440" s="59">
        <f t="shared" si="54"/>
        <v>160.49492509999999</v>
      </c>
      <c r="G440" s="59">
        <f t="shared" si="55"/>
        <v>0</v>
      </c>
      <c r="H440" s="59">
        <f t="shared" si="56"/>
        <v>310.81492509999953</v>
      </c>
      <c r="I440" s="59">
        <f t="shared" si="51"/>
        <v>0</v>
      </c>
      <c r="J440" s="59">
        <f t="shared" si="52"/>
        <v>310.81492509999953</v>
      </c>
      <c r="K440" s="59"/>
      <c r="L440" s="59"/>
      <c r="M440" s="59"/>
      <c r="N440" s="59"/>
      <c r="O440" s="59"/>
      <c r="P440" s="59"/>
      <c r="Q440" s="59"/>
      <c r="R440" s="59"/>
      <c r="S440" s="59"/>
      <c r="T440" s="59"/>
      <c r="U440" s="59"/>
      <c r="V440" s="59"/>
      <c r="W440" s="59"/>
      <c r="X440" s="59"/>
      <c r="Y440" s="59"/>
      <c r="Z440" s="59"/>
      <c r="AA440" s="59"/>
      <c r="AB440" s="59"/>
      <c r="AC440" s="59"/>
      <c r="AD440" s="59"/>
      <c r="AE440" s="59"/>
      <c r="AF440" s="59"/>
      <c r="AG440" s="59"/>
      <c r="AH440" s="59"/>
      <c r="AI440" s="59"/>
    </row>
    <row r="441" spans="1:35">
      <c r="A441" s="59">
        <f t="shared" si="57"/>
        <v>2165</v>
      </c>
      <c r="B441" s="70">
        <f t="shared" si="53"/>
        <v>0</v>
      </c>
      <c r="C441" s="62">
        <f t="shared" si="50"/>
        <v>308.86</v>
      </c>
      <c r="D441" s="59"/>
      <c r="E441" s="59"/>
      <c r="F441" s="59">
        <f t="shared" si="54"/>
        <v>160.49492509999999</v>
      </c>
      <c r="G441" s="59">
        <f t="shared" si="55"/>
        <v>0</v>
      </c>
      <c r="H441" s="59">
        <f t="shared" si="56"/>
        <v>308.86492509999971</v>
      </c>
      <c r="I441" s="59">
        <f t="shared" si="51"/>
        <v>0</v>
      </c>
      <c r="J441" s="59">
        <f t="shared" si="52"/>
        <v>308.86492509999971</v>
      </c>
      <c r="K441" s="59"/>
      <c r="L441" s="59"/>
      <c r="M441" s="59"/>
      <c r="N441" s="59"/>
      <c r="O441" s="59"/>
      <c r="P441" s="59"/>
      <c r="Q441" s="59"/>
      <c r="R441" s="59"/>
      <c r="S441" s="59"/>
      <c r="T441" s="59"/>
      <c r="U441" s="59"/>
      <c r="V441" s="59"/>
      <c r="W441" s="59"/>
      <c r="X441" s="59"/>
      <c r="Y441" s="59"/>
      <c r="Z441" s="59"/>
      <c r="AA441" s="59"/>
      <c r="AB441" s="59"/>
      <c r="AC441" s="59"/>
      <c r="AD441" s="59"/>
      <c r="AE441" s="59"/>
      <c r="AF441" s="59"/>
      <c r="AG441" s="59"/>
      <c r="AH441" s="59"/>
      <c r="AI441" s="59"/>
    </row>
    <row r="442" spans="1:35">
      <c r="A442" s="59">
        <f t="shared" si="57"/>
        <v>2170</v>
      </c>
      <c r="B442" s="70">
        <f t="shared" si="53"/>
        <v>0</v>
      </c>
      <c r="C442" s="62">
        <f t="shared" si="50"/>
        <v>306.90999999999997</v>
      </c>
      <c r="D442" s="59"/>
      <c r="E442" s="59"/>
      <c r="F442" s="59">
        <f t="shared" si="54"/>
        <v>160.49492509999999</v>
      </c>
      <c r="G442" s="59">
        <f t="shared" si="55"/>
        <v>0</v>
      </c>
      <c r="H442" s="59">
        <f t="shared" si="56"/>
        <v>306.91492509999989</v>
      </c>
      <c r="I442" s="59">
        <f t="shared" si="51"/>
        <v>0</v>
      </c>
      <c r="J442" s="59">
        <f t="shared" si="52"/>
        <v>306.91492509999989</v>
      </c>
      <c r="K442" s="59"/>
      <c r="L442" s="59"/>
      <c r="M442" s="59"/>
      <c r="N442" s="59"/>
      <c r="O442" s="59"/>
      <c r="P442" s="59"/>
      <c r="Q442" s="59"/>
      <c r="R442" s="59"/>
      <c r="S442" s="59"/>
      <c r="T442" s="59"/>
      <c r="U442" s="59"/>
      <c r="V442" s="59"/>
      <c r="W442" s="59"/>
      <c r="X442" s="59"/>
      <c r="Y442" s="59"/>
      <c r="Z442" s="59"/>
      <c r="AA442" s="59"/>
      <c r="AB442" s="59"/>
      <c r="AC442" s="59"/>
      <c r="AD442" s="59"/>
      <c r="AE442" s="59"/>
      <c r="AF442" s="59"/>
      <c r="AG442" s="59"/>
      <c r="AH442" s="59"/>
      <c r="AI442" s="59"/>
    </row>
    <row r="443" spans="1:35">
      <c r="A443" s="59">
        <f t="shared" si="57"/>
        <v>2175</v>
      </c>
      <c r="B443" s="70">
        <f t="shared" si="53"/>
        <v>0</v>
      </c>
      <c r="C443" s="62">
        <f t="shared" si="50"/>
        <v>304.96000000000004</v>
      </c>
      <c r="D443" s="59"/>
      <c r="E443" s="59"/>
      <c r="F443" s="59">
        <f t="shared" si="54"/>
        <v>160.49492509999999</v>
      </c>
      <c r="G443" s="59">
        <f t="shared" si="55"/>
        <v>0</v>
      </c>
      <c r="H443" s="59">
        <f t="shared" si="56"/>
        <v>304.96492510000007</v>
      </c>
      <c r="I443" s="59">
        <f t="shared" si="51"/>
        <v>0</v>
      </c>
      <c r="J443" s="59">
        <f t="shared" si="52"/>
        <v>304.96492510000007</v>
      </c>
      <c r="K443" s="59"/>
      <c r="L443" s="59"/>
      <c r="M443" s="59"/>
      <c r="N443" s="59"/>
      <c r="O443" s="59"/>
      <c r="P443" s="59"/>
      <c r="Q443" s="59"/>
      <c r="R443" s="59"/>
      <c r="S443" s="59"/>
      <c r="T443" s="59"/>
      <c r="U443" s="59"/>
      <c r="V443" s="59"/>
      <c r="W443" s="59"/>
      <c r="X443" s="59"/>
      <c r="Y443" s="59"/>
      <c r="Z443" s="59"/>
      <c r="AA443" s="59"/>
      <c r="AB443" s="59"/>
      <c r="AC443" s="59"/>
      <c r="AD443" s="59"/>
      <c r="AE443" s="59"/>
      <c r="AF443" s="59"/>
      <c r="AG443" s="59"/>
      <c r="AH443" s="59"/>
      <c r="AI443" s="59"/>
    </row>
    <row r="444" spans="1:35">
      <c r="A444" s="59">
        <f t="shared" si="57"/>
        <v>2180</v>
      </c>
      <c r="B444" s="70">
        <f t="shared" si="53"/>
        <v>0</v>
      </c>
      <c r="C444" s="62">
        <f t="shared" si="50"/>
        <v>303.01</v>
      </c>
      <c r="D444" s="59"/>
      <c r="E444" s="59"/>
      <c r="F444" s="59">
        <f t="shared" si="54"/>
        <v>160.49492509999999</v>
      </c>
      <c r="G444" s="59">
        <f t="shared" si="55"/>
        <v>0</v>
      </c>
      <c r="H444" s="59">
        <f t="shared" si="56"/>
        <v>303.0149250999998</v>
      </c>
      <c r="I444" s="59">
        <f t="shared" si="51"/>
        <v>0</v>
      </c>
      <c r="J444" s="59">
        <f t="shared" si="52"/>
        <v>303.0149250999998</v>
      </c>
      <c r="K444" s="59"/>
      <c r="L444" s="59"/>
      <c r="M444" s="59"/>
      <c r="N444" s="59"/>
      <c r="O444" s="59"/>
      <c r="P444" s="59"/>
      <c r="Q444" s="59"/>
      <c r="R444" s="59"/>
      <c r="S444" s="59"/>
      <c r="T444" s="59"/>
      <c r="U444" s="59"/>
      <c r="V444" s="59"/>
      <c r="W444" s="59"/>
      <c r="X444" s="59"/>
      <c r="Y444" s="59"/>
      <c r="Z444" s="59"/>
      <c r="AA444" s="59"/>
      <c r="AB444" s="59"/>
      <c r="AC444" s="59"/>
      <c r="AD444" s="59"/>
      <c r="AE444" s="59"/>
      <c r="AF444" s="59"/>
      <c r="AG444" s="59"/>
      <c r="AH444" s="59"/>
      <c r="AI444" s="59"/>
    </row>
    <row r="445" spans="1:35">
      <c r="A445" s="59">
        <f t="shared" si="57"/>
        <v>2185</v>
      </c>
      <c r="B445" s="70">
        <f t="shared" si="53"/>
        <v>0</v>
      </c>
      <c r="C445" s="62">
        <f t="shared" si="50"/>
        <v>301.06000000000006</v>
      </c>
      <c r="D445" s="59"/>
      <c r="E445" s="59"/>
      <c r="F445" s="59">
        <f t="shared" si="54"/>
        <v>160.49492509999999</v>
      </c>
      <c r="G445" s="59">
        <f t="shared" si="55"/>
        <v>0</v>
      </c>
      <c r="H445" s="59">
        <f t="shared" si="56"/>
        <v>301.06492509999953</v>
      </c>
      <c r="I445" s="59">
        <f t="shared" si="51"/>
        <v>0</v>
      </c>
      <c r="J445" s="59">
        <f t="shared" si="52"/>
        <v>301.06492509999953</v>
      </c>
      <c r="K445" s="59"/>
      <c r="L445" s="59"/>
      <c r="M445" s="59"/>
      <c r="N445" s="59"/>
      <c r="O445" s="59"/>
      <c r="P445" s="59"/>
      <c r="Q445" s="59"/>
      <c r="R445" s="59"/>
      <c r="S445" s="59"/>
      <c r="T445" s="59"/>
      <c r="U445" s="59"/>
      <c r="V445" s="59"/>
      <c r="W445" s="59"/>
      <c r="X445" s="59"/>
      <c r="Y445" s="59"/>
      <c r="Z445" s="59"/>
      <c r="AA445" s="59"/>
      <c r="AB445" s="59"/>
      <c r="AC445" s="59"/>
      <c r="AD445" s="59"/>
      <c r="AE445" s="59"/>
      <c r="AF445" s="59"/>
      <c r="AG445" s="59"/>
      <c r="AH445" s="59"/>
      <c r="AI445" s="59"/>
    </row>
    <row r="446" spans="1:35">
      <c r="A446" s="59">
        <f t="shared" si="57"/>
        <v>2190</v>
      </c>
      <c r="B446" s="70">
        <f t="shared" si="53"/>
        <v>0</v>
      </c>
      <c r="C446" s="62">
        <f t="shared" si="50"/>
        <v>299.11</v>
      </c>
      <c r="D446" s="59"/>
      <c r="E446" s="59"/>
      <c r="F446" s="59">
        <f t="shared" si="54"/>
        <v>160.49492509999999</v>
      </c>
      <c r="G446" s="59">
        <f t="shared" si="55"/>
        <v>0</v>
      </c>
      <c r="H446" s="59">
        <f t="shared" si="56"/>
        <v>299.11492509999971</v>
      </c>
      <c r="I446" s="59">
        <f t="shared" si="51"/>
        <v>0</v>
      </c>
      <c r="J446" s="59">
        <f t="shared" si="52"/>
        <v>299.11492509999971</v>
      </c>
      <c r="K446" s="59"/>
      <c r="L446" s="59"/>
      <c r="M446" s="59"/>
      <c r="N446" s="59"/>
      <c r="O446" s="59"/>
      <c r="P446" s="59"/>
      <c r="Q446" s="59"/>
      <c r="R446" s="59"/>
      <c r="S446" s="59"/>
      <c r="T446" s="59"/>
      <c r="U446" s="59"/>
      <c r="V446" s="59"/>
      <c r="W446" s="59"/>
      <c r="X446" s="59"/>
      <c r="Y446" s="59"/>
      <c r="Z446" s="59"/>
      <c r="AA446" s="59"/>
      <c r="AB446" s="59"/>
      <c r="AC446" s="59"/>
      <c r="AD446" s="59"/>
      <c r="AE446" s="59"/>
      <c r="AF446" s="59"/>
      <c r="AG446" s="59"/>
      <c r="AH446" s="59"/>
      <c r="AI446" s="59"/>
    </row>
    <row r="447" spans="1:35">
      <c r="A447" s="59">
        <f t="shared" si="57"/>
        <v>2195</v>
      </c>
      <c r="B447" s="70">
        <f t="shared" si="53"/>
        <v>0</v>
      </c>
      <c r="C447" s="62">
        <f t="shared" si="50"/>
        <v>297.15999999999997</v>
      </c>
      <c r="D447" s="59"/>
      <c r="E447" s="59"/>
      <c r="F447" s="59">
        <f t="shared" si="54"/>
        <v>160.49492509999999</v>
      </c>
      <c r="G447" s="59">
        <f t="shared" si="55"/>
        <v>0</v>
      </c>
      <c r="H447" s="59">
        <f t="shared" si="56"/>
        <v>297.16492509999989</v>
      </c>
      <c r="I447" s="59">
        <f t="shared" si="51"/>
        <v>0</v>
      </c>
      <c r="J447" s="59">
        <f t="shared" si="52"/>
        <v>297.16492509999989</v>
      </c>
      <c r="K447" s="59"/>
      <c r="L447" s="59"/>
      <c r="M447" s="59"/>
      <c r="N447" s="59"/>
      <c r="O447" s="59"/>
      <c r="P447" s="59"/>
      <c r="Q447" s="59"/>
      <c r="R447" s="59"/>
      <c r="S447" s="59"/>
      <c r="T447" s="59"/>
      <c r="U447" s="59"/>
      <c r="V447" s="59"/>
      <c r="W447" s="59"/>
      <c r="X447" s="59"/>
      <c r="Y447" s="59"/>
      <c r="Z447" s="59"/>
      <c r="AA447" s="59"/>
      <c r="AB447" s="59"/>
      <c r="AC447" s="59"/>
      <c r="AD447" s="59"/>
      <c r="AE447" s="59"/>
      <c r="AF447" s="59"/>
      <c r="AG447" s="59"/>
      <c r="AH447" s="59"/>
      <c r="AI447" s="59"/>
    </row>
    <row r="448" spans="1:35">
      <c r="A448" s="59">
        <f t="shared" si="57"/>
        <v>2200</v>
      </c>
      <c r="B448" s="70">
        <f t="shared" si="53"/>
        <v>0</v>
      </c>
      <c r="C448" s="62">
        <f t="shared" ref="C448:C511" si="58">MAX(0,IF((A448+$C$4+$C$3)&lt;$C$1,0.61*A448,$C$1-0.39*A448-$C$3-$C$4)+MAX(0,IF(A448&lt;$E$3,0,IF(A448&lt;$E$4,160.49*(A448-$E$3)/($E$4-$E$3),IF(A448&lt;$E$2,160.49,160.49)))))</f>
        <v>295.21000000000004</v>
      </c>
      <c r="D448" s="59"/>
      <c r="E448" s="59"/>
      <c r="F448" s="59">
        <f t="shared" si="54"/>
        <v>160.49492509999999</v>
      </c>
      <c r="G448" s="59">
        <f t="shared" si="55"/>
        <v>0</v>
      </c>
      <c r="H448" s="59">
        <f t="shared" si="56"/>
        <v>295.21492510000007</v>
      </c>
      <c r="I448" s="59">
        <f t="shared" si="51"/>
        <v>0</v>
      </c>
      <c r="J448" s="59">
        <f t="shared" si="52"/>
        <v>295.21492510000007</v>
      </c>
      <c r="K448" s="59"/>
      <c r="L448" s="59"/>
      <c r="M448" s="59"/>
      <c r="N448" s="59"/>
      <c r="O448" s="59"/>
      <c r="P448" s="59"/>
      <c r="Q448" s="59"/>
      <c r="R448" s="59"/>
      <c r="S448" s="59"/>
      <c r="T448" s="59"/>
      <c r="U448" s="59"/>
      <c r="V448" s="59"/>
      <c r="W448" s="59"/>
      <c r="X448" s="59"/>
      <c r="Y448" s="59"/>
      <c r="Z448" s="59"/>
      <c r="AA448" s="59"/>
      <c r="AB448" s="59"/>
      <c r="AC448" s="59"/>
      <c r="AD448" s="59"/>
      <c r="AE448" s="59"/>
      <c r="AF448" s="59"/>
      <c r="AG448" s="59"/>
      <c r="AH448" s="59"/>
      <c r="AI448" s="59"/>
    </row>
    <row r="449" spans="1:35">
      <c r="A449" s="59">
        <f t="shared" si="57"/>
        <v>2205</v>
      </c>
      <c r="B449" s="70">
        <f t="shared" si="53"/>
        <v>0</v>
      </c>
      <c r="C449" s="62">
        <f t="shared" si="58"/>
        <v>293.26</v>
      </c>
      <c r="D449" s="59"/>
      <c r="E449" s="59"/>
      <c r="F449" s="59">
        <f t="shared" si="54"/>
        <v>160.49492509999999</v>
      </c>
      <c r="G449" s="59">
        <f t="shared" si="55"/>
        <v>0</v>
      </c>
      <c r="H449" s="59">
        <f t="shared" si="56"/>
        <v>293.2649250999998</v>
      </c>
      <c r="I449" s="59">
        <f t="shared" si="51"/>
        <v>0</v>
      </c>
      <c r="J449" s="59">
        <f t="shared" si="52"/>
        <v>293.2649250999998</v>
      </c>
      <c r="K449" s="59"/>
      <c r="L449" s="59"/>
      <c r="M449" s="59"/>
      <c r="N449" s="59"/>
      <c r="O449" s="59"/>
      <c r="P449" s="59"/>
      <c r="Q449" s="59"/>
      <c r="R449" s="59"/>
      <c r="S449" s="59"/>
      <c r="T449" s="59"/>
      <c r="U449" s="59"/>
      <c r="V449" s="59"/>
      <c r="W449" s="59"/>
      <c r="X449" s="59"/>
      <c r="Y449" s="59"/>
      <c r="Z449" s="59"/>
      <c r="AA449" s="59"/>
      <c r="AB449" s="59"/>
      <c r="AC449" s="59"/>
      <c r="AD449" s="59"/>
      <c r="AE449" s="59"/>
      <c r="AF449" s="59"/>
      <c r="AG449" s="59"/>
      <c r="AH449" s="59"/>
      <c r="AI449" s="59"/>
    </row>
    <row r="450" spans="1:35">
      <c r="A450" s="59">
        <f t="shared" si="57"/>
        <v>2210</v>
      </c>
      <c r="B450" s="70">
        <f t="shared" si="53"/>
        <v>0</v>
      </c>
      <c r="C450" s="62">
        <f t="shared" si="58"/>
        <v>291.31000000000006</v>
      </c>
      <c r="D450" s="59"/>
      <c r="E450" s="59"/>
      <c r="F450" s="59">
        <f t="shared" si="54"/>
        <v>160.49492509999999</v>
      </c>
      <c r="G450" s="59">
        <f t="shared" si="55"/>
        <v>0</v>
      </c>
      <c r="H450" s="59">
        <f t="shared" si="56"/>
        <v>291.31492509999953</v>
      </c>
      <c r="I450" s="59">
        <f t="shared" si="51"/>
        <v>0</v>
      </c>
      <c r="J450" s="59">
        <f t="shared" si="52"/>
        <v>291.31492509999953</v>
      </c>
      <c r="K450" s="59"/>
      <c r="L450" s="59"/>
      <c r="M450" s="59"/>
      <c r="N450" s="59"/>
      <c r="O450" s="59"/>
      <c r="P450" s="59"/>
      <c r="Q450" s="59"/>
      <c r="R450" s="59"/>
      <c r="S450" s="59"/>
      <c r="T450" s="59"/>
      <c r="U450" s="59"/>
      <c r="V450" s="59"/>
      <c r="W450" s="59"/>
      <c r="X450" s="59"/>
      <c r="Y450" s="59"/>
      <c r="Z450" s="59"/>
      <c r="AA450" s="59"/>
      <c r="AB450" s="59"/>
      <c r="AC450" s="59"/>
      <c r="AD450" s="59"/>
      <c r="AE450" s="59"/>
      <c r="AF450" s="59"/>
      <c r="AG450" s="59"/>
      <c r="AH450" s="59"/>
      <c r="AI450" s="59"/>
    </row>
    <row r="451" spans="1:35">
      <c r="A451" s="59">
        <f t="shared" si="57"/>
        <v>2215</v>
      </c>
      <c r="B451" s="70">
        <f t="shared" si="53"/>
        <v>0</v>
      </c>
      <c r="C451" s="62">
        <f t="shared" si="58"/>
        <v>289.36</v>
      </c>
      <c r="D451" s="59"/>
      <c r="E451" s="59"/>
      <c r="F451" s="59">
        <f t="shared" si="54"/>
        <v>160.49492509999999</v>
      </c>
      <c r="G451" s="59">
        <f t="shared" si="55"/>
        <v>0</v>
      </c>
      <c r="H451" s="59">
        <f t="shared" si="56"/>
        <v>289.36492509999971</v>
      </c>
      <c r="I451" s="59">
        <f t="shared" ref="I451:I514" si="59">G451*(G451&gt;$J$5)</f>
        <v>0</v>
      </c>
      <c r="J451" s="59">
        <f t="shared" ref="J451:J514" si="60">H451*(H451&gt;$J$5)</f>
        <v>289.36492509999971</v>
      </c>
      <c r="K451" s="59"/>
      <c r="L451" s="59"/>
      <c r="M451" s="59"/>
      <c r="N451" s="59"/>
      <c r="O451" s="59"/>
      <c r="P451" s="59"/>
      <c r="Q451" s="59"/>
      <c r="R451" s="59"/>
      <c r="S451" s="59"/>
      <c r="T451" s="59"/>
      <c r="U451" s="59"/>
      <c r="V451" s="59"/>
      <c r="W451" s="59"/>
      <c r="X451" s="59"/>
      <c r="Y451" s="59"/>
      <c r="Z451" s="59"/>
      <c r="AA451" s="59"/>
      <c r="AB451" s="59"/>
      <c r="AC451" s="59"/>
      <c r="AD451" s="59"/>
      <c r="AE451" s="59"/>
      <c r="AF451" s="59"/>
      <c r="AG451" s="59"/>
      <c r="AH451" s="59"/>
      <c r="AI451" s="59"/>
    </row>
    <row r="452" spans="1:35">
      <c r="A452" s="59">
        <f t="shared" si="57"/>
        <v>2220</v>
      </c>
      <c r="B452" s="70">
        <f t="shared" si="53"/>
        <v>0</v>
      </c>
      <c r="C452" s="62">
        <f t="shared" si="58"/>
        <v>287.40999999999997</v>
      </c>
      <c r="D452" s="59"/>
      <c r="E452" s="59"/>
      <c r="F452" s="59">
        <f t="shared" si="54"/>
        <v>160.49492509999999</v>
      </c>
      <c r="G452" s="59">
        <f t="shared" si="55"/>
        <v>0</v>
      </c>
      <c r="H452" s="59">
        <f t="shared" si="56"/>
        <v>287.41492509999989</v>
      </c>
      <c r="I452" s="59">
        <f t="shared" si="59"/>
        <v>0</v>
      </c>
      <c r="J452" s="59">
        <f t="shared" si="60"/>
        <v>287.41492509999989</v>
      </c>
      <c r="K452" s="59"/>
      <c r="L452" s="59"/>
      <c r="M452" s="59"/>
      <c r="N452" s="59"/>
      <c r="O452" s="59"/>
      <c r="P452" s="59"/>
      <c r="Q452" s="59"/>
      <c r="R452" s="59"/>
      <c r="S452" s="59"/>
      <c r="T452" s="59"/>
      <c r="U452" s="59"/>
      <c r="V452" s="59"/>
      <c r="W452" s="59"/>
      <c r="X452" s="59"/>
      <c r="Y452" s="59"/>
      <c r="Z452" s="59"/>
      <c r="AA452" s="59"/>
      <c r="AB452" s="59"/>
      <c r="AC452" s="59"/>
      <c r="AD452" s="59"/>
      <c r="AE452" s="59"/>
      <c r="AF452" s="59"/>
      <c r="AG452" s="59"/>
      <c r="AH452" s="59"/>
      <c r="AI452" s="59"/>
    </row>
    <row r="453" spans="1:35">
      <c r="A453" s="59">
        <f t="shared" si="57"/>
        <v>2225</v>
      </c>
      <c r="B453" s="70">
        <f t="shared" si="53"/>
        <v>0</v>
      </c>
      <c r="C453" s="62">
        <f t="shared" si="58"/>
        <v>285.46000000000004</v>
      </c>
      <c r="D453" s="59"/>
      <c r="E453" s="59"/>
      <c r="F453" s="59">
        <f t="shared" si="54"/>
        <v>160.49492509999999</v>
      </c>
      <c r="G453" s="59">
        <f t="shared" si="55"/>
        <v>0</v>
      </c>
      <c r="H453" s="59">
        <f t="shared" si="56"/>
        <v>285.46492510000007</v>
      </c>
      <c r="I453" s="59">
        <f t="shared" si="59"/>
        <v>0</v>
      </c>
      <c r="J453" s="59">
        <f t="shared" si="60"/>
        <v>285.46492510000007</v>
      </c>
      <c r="K453" s="59"/>
      <c r="L453" s="59"/>
      <c r="M453" s="59"/>
      <c r="N453" s="59"/>
      <c r="O453" s="59"/>
      <c r="P453" s="59"/>
      <c r="Q453" s="59"/>
      <c r="R453" s="59"/>
      <c r="S453" s="59"/>
      <c r="T453" s="59"/>
      <c r="U453" s="59"/>
      <c r="V453" s="59"/>
      <c r="W453" s="59"/>
      <c r="X453" s="59"/>
      <c r="Y453" s="59"/>
      <c r="Z453" s="59"/>
      <c r="AA453" s="59"/>
      <c r="AB453" s="59"/>
      <c r="AC453" s="59"/>
      <c r="AD453" s="59"/>
      <c r="AE453" s="59"/>
      <c r="AF453" s="59"/>
      <c r="AG453" s="59"/>
      <c r="AH453" s="59"/>
      <c r="AI453" s="59"/>
    </row>
    <row r="454" spans="1:35">
      <c r="A454" s="59">
        <f t="shared" si="57"/>
        <v>2230</v>
      </c>
      <c r="B454" s="70">
        <f t="shared" si="53"/>
        <v>0</v>
      </c>
      <c r="C454" s="62">
        <f t="shared" si="58"/>
        <v>283.51</v>
      </c>
      <c r="D454" s="59"/>
      <c r="E454" s="59"/>
      <c r="F454" s="59">
        <f t="shared" si="54"/>
        <v>160.49492509999999</v>
      </c>
      <c r="G454" s="59">
        <f t="shared" si="55"/>
        <v>0</v>
      </c>
      <c r="H454" s="59">
        <f t="shared" si="56"/>
        <v>283.5149250999998</v>
      </c>
      <c r="I454" s="59">
        <f t="shared" si="59"/>
        <v>0</v>
      </c>
      <c r="J454" s="59">
        <f t="shared" si="60"/>
        <v>283.5149250999998</v>
      </c>
      <c r="K454" s="59"/>
      <c r="L454" s="59"/>
      <c r="M454" s="59"/>
      <c r="N454" s="59"/>
      <c r="O454" s="59"/>
      <c r="P454" s="59"/>
      <c r="Q454" s="59"/>
      <c r="R454" s="59"/>
      <c r="S454" s="59"/>
      <c r="T454" s="59"/>
      <c r="U454" s="59"/>
      <c r="V454" s="59"/>
      <c r="W454" s="59"/>
      <c r="X454" s="59"/>
      <c r="Y454" s="59"/>
      <c r="Z454" s="59"/>
      <c r="AA454" s="59"/>
      <c r="AB454" s="59"/>
      <c r="AC454" s="59"/>
      <c r="AD454" s="59"/>
      <c r="AE454" s="59"/>
      <c r="AF454" s="59"/>
      <c r="AG454" s="59"/>
      <c r="AH454" s="59"/>
      <c r="AI454" s="59"/>
    </row>
    <row r="455" spans="1:35">
      <c r="A455" s="59">
        <f t="shared" si="57"/>
        <v>2235</v>
      </c>
      <c r="B455" s="70">
        <f t="shared" si="53"/>
        <v>0</v>
      </c>
      <c r="C455" s="62">
        <f t="shared" si="58"/>
        <v>281.56000000000006</v>
      </c>
      <c r="D455" s="59"/>
      <c r="E455" s="59"/>
      <c r="F455" s="59">
        <f t="shared" si="54"/>
        <v>160.49492509999999</v>
      </c>
      <c r="G455" s="59">
        <f t="shared" si="55"/>
        <v>0</v>
      </c>
      <c r="H455" s="59">
        <f t="shared" si="56"/>
        <v>281.56492509999953</v>
      </c>
      <c r="I455" s="59">
        <f t="shared" si="59"/>
        <v>0</v>
      </c>
      <c r="J455" s="59">
        <f t="shared" si="60"/>
        <v>281.56492509999953</v>
      </c>
      <c r="K455" s="59"/>
      <c r="L455" s="59"/>
      <c r="M455" s="59"/>
      <c r="N455" s="59"/>
      <c r="O455" s="59"/>
      <c r="P455" s="59"/>
      <c r="Q455" s="59"/>
      <c r="R455" s="59"/>
      <c r="S455" s="59"/>
      <c r="T455" s="59"/>
      <c r="U455" s="59"/>
      <c r="V455" s="59"/>
      <c r="W455" s="59"/>
      <c r="X455" s="59"/>
      <c r="Y455" s="59"/>
      <c r="Z455" s="59"/>
      <c r="AA455" s="59"/>
      <c r="AB455" s="59"/>
      <c r="AC455" s="59"/>
      <c r="AD455" s="59"/>
      <c r="AE455" s="59"/>
      <c r="AF455" s="59"/>
      <c r="AG455" s="59"/>
      <c r="AH455" s="59"/>
      <c r="AI455" s="59"/>
    </row>
    <row r="456" spans="1:35">
      <c r="A456" s="59">
        <f t="shared" si="57"/>
        <v>2240</v>
      </c>
      <c r="B456" s="70">
        <f t="shared" si="53"/>
        <v>0</v>
      </c>
      <c r="C456" s="62">
        <f t="shared" si="58"/>
        <v>279.61</v>
      </c>
      <c r="D456" s="59"/>
      <c r="E456" s="59"/>
      <c r="F456" s="59">
        <f t="shared" si="54"/>
        <v>160.49492509999999</v>
      </c>
      <c r="G456" s="59">
        <f t="shared" si="55"/>
        <v>0</v>
      </c>
      <c r="H456" s="59">
        <f t="shared" si="56"/>
        <v>279.61492509999971</v>
      </c>
      <c r="I456" s="59">
        <f t="shared" si="59"/>
        <v>0</v>
      </c>
      <c r="J456" s="59">
        <f t="shared" si="60"/>
        <v>279.61492509999971</v>
      </c>
      <c r="K456" s="59"/>
      <c r="L456" s="59"/>
      <c r="M456" s="59"/>
      <c r="N456" s="59"/>
      <c r="O456" s="59"/>
      <c r="P456" s="59"/>
      <c r="Q456" s="59"/>
      <c r="R456" s="59"/>
      <c r="S456" s="59"/>
      <c r="T456" s="59"/>
      <c r="U456" s="59"/>
      <c r="V456" s="59"/>
      <c r="W456" s="59"/>
      <c r="X456" s="59"/>
      <c r="Y456" s="59"/>
      <c r="Z456" s="59"/>
      <c r="AA456" s="59"/>
      <c r="AB456" s="59"/>
      <c r="AC456" s="59"/>
      <c r="AD456" s="59"/>
      <c r="AE456" s="59"/>
      <c r="AF456" s="59"/>
      <c r="AG456" s="59"/>
      <c r="AH456" s="59"/>
      <c r="AI456" s="59"/>
    </row>
    <row r="457" spans="1:35">
      <c r="A457" s="59">
        <f t="shared" si="57"/>
        <v>2245</v>
      </c>
      <c r="B457" s="70">
        <f t="shared" ref="B457:B520" si="61">MAX(0,IF((A457+$B$4+$B$3)&lt;$B$1,0.61*A457,$B$1-0.39*A457-$B$3-$B$4)+MAX(0,IF(A457&lt;$E$3,0,IF(A457&lt;$E$4,160.49*(A457-$E$3)/($E$4-$E$3),IF(A457&lt;$E$2,160.49,160.49)))))</f>
        <v>0</v>
      </c>
      <c r="C457" s="62">
        <f t="shared" si="58"/>
        <v>277.65999999999997</v>
      </c>
      <c r="D457" s="59"/>
      <c r="E457" s="59"/>
      <c r="F457" s="59">
        <f t="shared" ref="F457:F520" si="62">(A457&gt;$E$3)*(A457&lt;$E$4)*(A457-$E$3)/($E$4-$E$3)*$J$1+(A457&gt;=$E$4)*$J$1</f>
        <v>160.49492509999999</v>
      </c>
      <c r="G457" s="59">
        <f t="shared" ref="G457:G520" si="63">MAX(0,$B$1+0.61*A457+F457-MAX($B$1,A457))</f>
        <v>0</v>
      </c>
      <c r="H457" s="59">
        <f t="shared" ref="H457:H520" si="64">MAX(0,$C$1+0.61*A457+F457-MAX($C$1,A457))</f>
        <v>277.66492509999989</v>
      </c>
      <c r="I457" s="59">
        <f t="shared" si="59"/>
        <v>0</v>
      </c>
      <c r="J457" s="59">
        <f t="shared" si="60"/>
        <v>277.66492509999989</v>
      </c>
      <c r="K457" s="59"/>
      <c r="L457" s="59"/>
      <c r="M457" s="59"/>
      <c r="N457" s="59"/>
      <c r="O457" s="59"/>
      <c r="P457" s="59"/>
      <c r="Q457" s="59"/>
      <c r="R457" s="59"/>
      <c r="S457" s="59"/>
      <c r="T457" s="59"/>
      <c r="U457" s="59"/>
      <c r="V457" s="59"/>
      <c r="W457" s="59"/>
      <c r="X457" s="59"/>
      <c r="Y457" s="59"/>
      <c r="Z457" s="59"/>
      <c r="AA457" s="59"/>
      <c r="AB457" s="59"/>
      <c r="AC457" s="59"/>
      <c r="AD457" s="59"/>
      <c r="AE457" s="59"/>
      <c r="AF457" s="59"/>
      <c r="AG457" s="59"/>
      <c r="AH457" s="59"/>
      <c r="AI457" s="59"/>
    </row>
    <row r="458" spans="1:35">
      <c r="A458" s="59">
        <f t="shared" si="57"/>
        <v>2250</v>
      </c>
      <c r="B458" s="70">
        <f t="shared" si="61"/>
        <v>0</v>
      </c>
      <c r="C458" s="62">
        <f t="shared" si="58"/>
        <v>275.71000000000004</v>
      </c>
      <c r="D458" s="59"/>
      <c r="E458" s="59"/>
      <c r="F458" s="59">
        <f t="shared" si="62"/>
        <v>160.49492509999999</v>
      </c>
      <c r="G458" s="59">
        <f t="shared" si="63"/>
        <v>0</v>
      </c>
      <c r="H458" s="59">
        <f t="shared" si="64"/>
        <v>275.71492510000007</v>
      </c>
      <c r="I458" s="59">
        <f t="shared" si="59"/>
        <v>0</v>
      </c>
      <c r="J458" s="59">
        <f t="shared" si="60"/>
        <v>275.71492510000007</v>
      </c>
      <c r="K458" s="59"/>
      <c r="L458" s="59"/>
      <c r="M458" s="59"/>
      <c r="N458" s="59"/>
      <c r="O458" s="59"/>
      <c r="P458" s="59"/>
      <c r="Q458" s="59"/>
      <c r="R458" s="59"/>
      <c r="S458" s="59"/>
      <c r="T458" s="59"/>
      <c r="U458" s="59"/>
      <c r="V458" s="59"/>
      <c r="W458" s="59"/>
      <c r="X458" s="59"/>
      <c r="Y458" s="59"/>
      <c r="Z458" s="59"/>
      <c r="AA458" s="59"/>
      <c r="AB458" s="59"/>
      <c r="AC458" s="59"/>
      <c r="AD458" s="59"/>
      <c r="AE458" s="59"/>
      <c r="AF458" s="59"/>
      <c r="AG458" s="59"/>
      <c r="AH458" s="59"/>
      <c r="AI458" s="59"/>
    </row>
    <row r="459" spans="1:35">
      <c r="A459" s="59">
        <f t="shared" si="57"/>
        <v>2255</v>
      </c>
      <c r="B459" s="70">
        <f t="shared" si="61"/>
        <v>0</v>
      </c>
      <c r="C459" s="62">
        <f t="shared" si="58"/>
        <v>273.76</v>
      </c>
      <c r="D459" s="59"/>
      <c r="E459" s="59"/>
      <c r="F459" s="59">
        <f t="shared" si="62"/>
        <v>160.49492509999999</v>
      </c>
      <c r="G459" s="59">
        <f t="shared" si="63"/>
        <v>0</v>
      </c>
      <c r="H459" s="59">
        <f t="shared" si="64"/>
        <v>273.7649250999998</v>
      </c>
      <c r="I459" s="59">
        <f t="shared" si="59"/>
        <v>0</v>
      </c>
      <c r="J459" s="59">
        <f t="shared" si="60"/>
        <v>273.7649250999998</v>
      </c>
      <c r="K459" s="59"/>
      <c r="L459" s="59"/>
      <c r="M459" s="59"/>
      <c r="N459" s="59"/>
      <c r="O459" s="59"/>
      <c r="P459" s="59"/>
      <c r="Q459" s="59"/>
      <c r="R459" s="59"/>
      <c r="S459" s="59"/>
      <c r="T459" s="59"/>
      <c r="U459" s="59"/>
      <c r="V459" s="59"/>
      <c r="W459" s="59"/>
      <c r="X459" s="59"/>
      <c r="Y459" s="59"/>
      <c r="Z459" s="59"/>
      <c r="AA459" s="59"/>
      <c r="AB459" s="59"/>
      <c r="AC459" s="59"/>
      <c r="AD459" s="59"/>
      <c r="AE459" s="59"/>
      <c r="AF459" s="59"/>
      <c r="AG459" s="59"/>
      <c r="AH459" s="59"/>
      <c r="AI459" s="59"/>
    </row>
    <row r="460" spans="1:35">
      <c r="A460" s="59">
        <f t="shared" si="57"/>
        <v>2260</v>
      </c>
      <c r="B460" s="70">
        <f t="shared" si="61"/>
        <v>0</v>
      </c>
      <c r="C460" s="62">
        <f t="shared" si="58"/>
        <v>271.81000000000006</v>
      </c>
      <c r="D460" s="59"/>
      <c r="E460" s="59"/>
      <c r="F460" s="59">
        <f t="shared" si="62"/>
        <v>160.49492509999999</v>
      </c>
      <c r="G460" s="59">
        <f t="shared" si="63"/>
        <v>0</v>
      </c>
      <c r="H460" s="59">
        <f t="shared" si="64"/>
        <v>271.81492509999953</v>
      </c>
      <c r="I460" s="59">
        <f t="shared" si="59"/>
        <v>0</v>
      </c>
      <c r="J460" s="59">
        <f t="shared" si="60"/>
        <v>271.81492509999953</v>
      </c>
      <c r="K460" s="59"/>
      <c r="L460" s="59"/>
      <c r="M460" s="59"/>
      <c r="N460" s="59"/>
      <c r="O460" s="59"/>
      <c r="P460" s="59"/>
      <c r="Q460" s="59"/>
      <c r="R460" s="59"/>
      <c r="S460" s="59"/>
      <c r="T460" s="59"/>
      <c r="U460" s="59"/>
      <c r="V460" s="59"/>
      <c r="W460" s="59"/>
      <c r="X460" s="59"/>
      <c r="Y460" s="59"/>
      <c r="Z460" s="59"/>
      <c r="AA460" s="59"/>
      <c r="AB460" s="59"/>
      <c r="AC460" s="59"/>
      <c r="AD460" s="59"/>
      <c r="AE460" s="59"/>
      <c r="AF460" s="59"/>
      <c r="AG460" s="59"/>
      <c r="AH460" s="59"/>
      <c r="AI460" s="59"/>
    </row>
    <row r="461" spans="1:35">
      <c r="A461" s="59">
        <f t="shared" si="57"/>
        <v>2265</v>
      </c>
      <c r="B461" s="70">
        <f t="shared" si="61"/>
        <v>0</v>
      </c>
      <c r="C461" s="62">
        <f t="shared" si="58"/>
        <v>269.86</v>
      </c>
      <c r="D461" s="59"/>
      <c r="E461" s="59"/>
      <c r="F461" s="59">
        <f t="shared" si="62"/>
        <v>160.49492509999999</v>
      </c>
      <c r="G461" s="59">
        <f t="shared" si="63"/>
        <v>0</v>
      </c>
      <c r="H461" s="59">
        <f t="shared" si="64"/>
        <v>269.86492509999971</v>
      </c>
      <c r="I461" s="59">
        <f t="shared" si="59"/>
        <v>0</v>
      </c>
      <c r="J461" s="59">
        <f t="shared" si="60"/>
        <v>269.86492509999971</v>
      </c>
      <c r="K461" s="59"/>
      <c r="L461" s="59"/>
      <c r="M461" s="59"/>
      <c r="N461" s="59"/>
      <c r="O461" s="59"/>
      <c r="P461" s="59"/>
      <c r="Q461" s="59"/>
      <c r="R461" s="59"/>
      <c r="S461" s="59"/>
      <c r="T461" s="59"/>
      <c r="U461" s="59"/>
      <c r="V461" s="59"/>
      <c r="W461" s="59"/>
      <c r="X461" s="59"/>
      <c r="Y461" s="59"/>
      <c r="Z461" s="59"/>
      <c r="AA461" s="59"/>
      <c r="AB461" s="59"/>
      <c r="AC461" s="59"/>
      <c r="AD461" s="59"/>
      <c r="AE461" s="59"/>
      <c r="AF461" s="59"/>
      <c r="AG461" s="59"/>
      <c r="AH461" s="59"/>
      <c r="AI461" s="59"/>
    </row>
    <row r="462" spans="1:35">
      <c r="A462" s="59">
        <f t="shared" si="57"/>
        <v>2270</v>
      </c>
      <c r="B462" s="70">
        <f t="shared" si="61"/>
        <v>0</v>
      </c>
      <c r="C462" s="62">
        <f t="shared" si="58"/>
        <v>267.90999999999997</v>
      </c>
      <c r="D462" s="59"/>
      <c r="E462" s="59"/>
      <c r="F462" s="59">
        <f t="shared" si="62"/>
        <v>160.49492509999999</v>
      </c>
      <c r="G462" s="59">
        <f t="shared" si="63"/>
        <v>0</v>
      </c>
      <c r="H462" s="59">
        <f t="shared" si="64"/>
        <v>267.91492509999989</v>
      </c>
      <c r="I462" s="59">
        <f t="shared" si="59"/>
        <v>0</v>
      </c>
      <c r="J462" s="59">
        <f t="shared" si="60"/>
        <v>267.91492509999989</v>
      </c>
      <c r="K462" s="59"/>
      <c r="L462" s="59"/>
      <c r="M462" s="59"/>
      <c r="N462" s="59"/>
      <c r="O462" s="59"/>
      <c r="P462" s="59"/>
      <c r="Q462" s="59"/>
      <c r="R462" s="59"/>
      <c r="S462" s="59"/>
      <c r="T462" s="59"/>
      <c r="U462" s="59"/>
      <c r="V462" s="59"/>
      <c r="W462" s="59"/>
      <c r="X462" s="59"/>
      <c r="Y462" s="59"/>
      <c r="Z462" s="59"/>
      <c r="AA462" s="59"/>
      <c r="AB462" s="59"/>
      <c r="AC462" s="59"/>
      <c r="AD462" s="59"/>
      <c r="AE462" s="59"/>
      <c r="AF462" s="59"/>
      <c r="AG462" s="59"/>
      <c r="AH462" s="59"/>
      <c r="AI462" s="59"/>
    </row>
    <row r="463" spans="1:35">
      <c r="A463" s="59">
        <f t="shared" si="57"/>
        <v>2275</v>
      </c>
      <c r="B463" s="70">
        <f t="shared" si="61"/>
        <v>0</v>
      </c>
      <c r="C463" s="62">
        <f t="shared" si="58"/>
        <v>265.96000000000004</v>
      </c>
      <c r="D463" s="59"/>
      <c r="E463" s="59"/>
      <c r="F463" s="59">
        <f t="shared" si="62"/>
        <v>160.49492509999999</v>
      </c>
      <c r="G463" s="59">
        <f t="shared" si="63"/>
        <v>0</v>
      </c>
      <c r="H463" s="59">
        <f t="shared" si="64"/>
        <v>265.96492510000007</v>
      </c>
      <c r="I463" s="59">
        <f t="shared" si="59"/>
        <v>0</v>
      </c>
      <c r="J463" s="59">
        <f t="shared" si="60"/>
        <v>265.96492510000007</v>
      </c>
      <c r="K463" s="59"/>
      <c r="L463" s="59"/>
      <c r="M463" s="59"/>
      <c r="N463" s="59"/>
      <c r="O463" s="59"/>
      <c r="P463" s="59"/>
      <c r="Q463" s="59"/>
      <c r="R463" s="59"/>
      <c r="S463" s="59"/>
      <c r="T463" s="59"/>
      <c r="U463" s="59"/>
      <c r="V463" s="59"/>
      <c r="W463" s="59"/>
      <c r="X463" s="59"/>
      <c r="Y463" s="59"/>
      <c r="Z463" s="59"/>
      <c r="AA463" s="59"/>
      <c r="AB463" s="59"/>
      <c r="AC463" s="59"/>
      <c r="AD463" s="59"/>
      <c r="AE463" s="59"/>
      <c r="AF463" s="59"/>
      <c r="AG463" s="59"/>
      <c r="AH463" s="59"/>
      <c r="AI463" s="59"/>
    </row>
    <row r="464" spans="1:35">
      <c r="A464" s="59">
        <f t="shared" si="57"/>
        <v>2280</v>
      </c>
      <c r="B464" s="70">
        <f t="shared" si="61"/>
        <v>0</v>
      </c>
      <c r="C464" s="62">
        <f t="shared" si="58"/>
        <v>264.01</v>
      </c>
      <c r="D464" s="59"/>
      <c r="E464" s="59"/>
      <c r="F464" s="59">
        <f t="shared" si="62"/>
        <v>160.49492509999999</v>
      </c>
      <c r="G464" s="59">
        <f t="shared" si="63"/>
        <v>0</v>
      </c>
      <c r="H464" s="59">
        <f t="shared" si="64"/>
        <v>264.0149250999998</v>
      </c>
      <c r="I464" s="59">
        <f t="shared" si="59"/>
        <v>0</v>
      </c>
      <c r="J464" s="59">
        <f t="shared" si="60"/>
        <v>264.0149250999998</v>
      </c>
      <c r="K464" s="59"/>
      <c r="L464" s="59"/>
      <c r="M464" s="59"/>
      <c r="N464" s="59"/>
      <c r="O464" s="59"/>
      <c r="P464" s="59"/>
      <c r="Q464" s="59"/>
      <c r="R464" s="59"/>
      <c r="S464" s="59"/>
      <c r="T464" s="59"/>
      <c r="U464" s="59"/>
      <c r="V464" s="59"/>
      <c r="W464" s="59"/>
      <c r="X464" s="59"/>
      <c r="Y464" s="59"/>
      <c r="Z464" s="59"/>
      <c r="AA464" s="59"/>
      <c r="AB464" s="59"/>
      <c r="AC464" s="59"/>
      <c r="AD464" s="59"/>
      <c r="AE464" s="59"/>
      <c r="AF464" s="59"/>
      <c r="AG464" s="59"/>
      <c r="AH464" s="59"/>
      <c r="AI464" s="59"/>
    </row>
    <row r="465" spans="1:35">
      <c r="A465" s="59">
        <f t="shared" si="57"/>
        <v>2285</v>
      </c>
      <c r="B465" s="70">
        <f t="shared" si="61"/>
        <v>0</v>
      </c>
      <c r="C465" s="62">
        <f t="shared" si="58"/>
        <v>262.06000000000006</v>
      </c>
      <c r="D465" s="59"/>
      <c r="E465" s="59"/>
      <c r="F465" s="59">
        <f t="shared" si="62"/>
        <v>160.49492509999999</v>
      </c>
      <c r="G465" s="59">
        <f t="shared" si="63"/>
        <v>0</v>
      </c>
      <c r="H465" s="59">
        <f t="shared" si="64"/>
        <v>262.06492509999953</v>
      </c>
      <c r="I465" s="59">
        <f t="shared" si="59"/>
        <v>0</v>
      </c>
      <c r="J465" s="59">
        <f t="shared" si="60"/>
        <v>262.06492509999953</v>
      </c>
      <c r="K465" s="59"/>
      <c r="L465" s="59"/>
      <c r="M465" s="59"/>
      <c r="N465" s="59"/>
      <c r="O465" s="59"/>
      <c r="P465" s="59"/>
      <c r="Q465" s="59"/>
      <c r="R465" s="59"/>
      <c r="S465" s="59"/>
      <c r="T465" s="59"/>
      <c r="U465" s="59"/>
      <c r="V465" s="59"/>
      <c r="W465" s="59"/>
      <c r="X465" s="59"/>
      <c r="Y465" s="59"/>
      <c r="Z465" s="59"/>
      <c r="AA465" s="59"/>
      <c r="AB465" s="59"/>
      <c r="AC465" s="59"/>
      <c r="AD465" s="59"/>
      <c r="AE465" s="59"/>
      <c r="AF465" s="59"/>
      <c r="AG465" s="59"/>
      <c r="AH465" s="59"/>
      <c r="AI465" s="59"/>
    </row>
    <row r="466" spans="1:35">
      <c r="A466" s="59">
        <f t="shared" si="57"/>
        <v>2290</v>
      </c>
      <c r="B466" s="70">
        <f t="shared" si="61"/>
        <v>0</v>
      </c>
      <c r="C466" s="62">
        <f t="shared" si="58"/>
        <v>260.11</v>
      </c>
      <c r="D466" s="59"/>
      <c r="E466" s="59"/>
      <c r="F466" s="59">
        <f t="shared" si="62"/>
        <v>160.49492509999999</v>
      </c>
      <c r="G466" s="59">
        <f t="shared" si="63"/>
        <v>0</v>
      </c>
      <c r="H466" s="59">
        <f t="shared" si="64"/>
        <v>260.11492509999971</v>
      </c>
      <c r="I466" s="59">
        <f t="shared" si="59"/>
        <v>0</v>
      </c>
      <c r="J466" s="59">
        <f t="shared" si="60"/>
        <v>260.11492509999971</v>
      </c>
      <c r="K466" s="59"/>
      <c r="L466" s="59"/>
      <c r="M466" s="59"/>
      <c r="N466" s="59"/>
      <c r="O466" s="59"/>
      <c r="P466" s="59"/>
      <c r="Q466" s="59"/>
      <c r="R466" s="59"/>
      <c r="S466" s="59"/>
      <c r="T466" s="59"/>
      <c r="U466" s="59"/>
      <c r="V466" s="59"/>
      <c r="W466" s="59"/>
      <c r="X466" s="59"/>
      <c r="Y466" s="59"/>
      <c r="Z466" s="59"/>
      <c r="AA466" s="59"/>
      <c r="AB466" s="59"/>
      <c r="AC466" s="59"/>
      <c r="AD466" s="59"/>
      <c r="AE466" s="59"/>
      <c r="AF466" s="59"/>
      <c r="AG466" s="59"/>
      <c r="AH466" s="59"/>
      <c r="AI466" s="59"/>
    </row>
    <row r="467" spans="1:35">
      <c r="A467" s="59">
        <f t="shared" si="57"/>
        <v>2295</v>
      </c>
      <c r="B467" s="70">
        <f t="shared" si="61"/>
        <v>0</v>
      </c>
      <c r="C467" s="62">
        <f t="shared" si="58"/>
        <v>258.15999999999997</v>
      </c>
      <c r="D467" s="59"/>
      <c r="E467" s="59"/>
      <c r="F467" s="59">
        <f t="shared" si="62"/>
        <v>160.49492509999999</v>
      </c>
      <c r="G467" s="59">
        <f t="shared" si="63"/>
        <v>0</v>
      </c>
      <c r="H467" s="59">
        <f t="shared" si="64"/>
        <v>258.16492509999989</v>
      </c>
      <c r="I467" s="59">
        <f t="shared" si="59"/>
        <v>0</v>
      </c>
      <c r="J467" s="59">
        <f t="shared" si="60"/>
        <v>258.16492509999989</v>
      </c>
      <c r="K467" s="59"/>
      <c r="L467" s="59"/>
      <c r="M467" s="59"/>
      <c r="N467" s="59"/>
      <c r="O467" s="59"/>
      <c r="P467" s="59"/>
      <c r="Q467" s="59"/>
      <c r="R467" s="59"/>
      <c r="S467" s="59"/>
      <c r="T467" s="59"/>
      <c r="U467" s="59"/>
      <c r="V467" s="59"/>
      <c r="W467" s="59"/>
      <c r="X467" s="59"/>
      <c r="Y467" s="59"/>
      <c r="Z467" s="59"/>
      <c r="AA467" s="59"/>
      <c r="AB467" s="59"/>
      <c r="AC467" s="59"/>
      <c r="AD467" s="59"/>
      <c r="AE467" s="59"/>
      <c r="AF467" s="59"/>
      <c r="AG467" s="59"/>
      <c r="AH467" s="59"/>
      <c r="AI467" s="59"/>
    </row>
    <row r="468" spans="1:35">
      <c r="A468" s="59">
        <f t="shared" si="57"/>
        <v>2300</v>
      </c>
      <c r="B468" s="70">
        <f t="shared" si="61"/>
        <v>0</v>
      </c>
      <c r="C468" s="62">
        <f t="shared" si="58"/>
        <v>256.21000000000004</v>
      </c>
      <c r="D468" s="59"/>
      <c r="E468" s="59"/>
      <c r="F468" s="59">
        <f t="shared" si="62"/>
        <v>160.49492509999999</v>
      </c>
      <c r="G468" s="59">
        <f t="shared" si="63"/>
        <v>0</v>
      </c>
      <c r="H468" s="59">
        <f t="shared" si="64"/>
        <v>256.21492510000007</v>
      </c>
      <c r="I468" s="59">
        <f t="shared" si="59"/>
        <v>0</v>
      </c>
      <c r="J468" s="59">
        <f t="shared" si="60"/>
        <v>256.21492510000007</v>
      </c>
      <c r="K468" s="59"/>
      <c r="L468" s="59"/>
      <c r="M468" s="59"/>
      <c r="N468" s="59"/>
      <c r="O468" s="59"/>
      <c r="P468" s="59"/>
      <c r="Q468" s="59"/>
      <c r="R468" s="59"/>
      <c r="S468" s="59"/>
      <c r="T468" s="59"/>
      <c r="U468" s="59"/>
      <c r="V468" s="59"/>
      <c r="W468" s="59"/>
      <c r="X468" s="59"/>
      <c r="Y468" s="59"/>
      <c r="Z468" s="59"/>
      <c r="AA468" s="59"/>
      <c r="AB468" s="59"/>
      <c r="AC468" s="59"/>
      <c r="AD468" s="59"/>
      <c r="AE468" s="59"/>
      <c r="AF468" s="59"/>
      <c r="AG468" s="59"/>
      <c r="AH468" s="59"/>
      <c r="AI468" s="59"/>
    </row>
    <row r="469" spans="1:35">
      <c r="A469" s="59">
        <f t="shared" si="57"/>
        <v>2305</v>
      </c>
      <c r="B469" s="70">
        <f t="shared" si="61"/>
        <v>0</v>
      </c>
      <c r="C469" s="62">
        <f t="shared" si="58"/>
        <v>254.26</v>
      </c>
      <c r="D469" s="59"/>
      <c r="E469" s="59"/>
      <c r="F469" s="59">
        <f t="shared" si="62"/>
        <v>160.49492509999999</v>
      </c>
      <c r="G469" s="59">
        <f t="shared" si="63"/>
        <v>0</v>
      </c>
      <c r="H469" s="59">
        <f t="shared" si="64"/>
        <v>254.2649250999998</v>
      </c>
      <c r="I469" s="59">
        <f t="shared" si="59"/>
        <v>0</v>
      </c>
      <c r="J469" s="59">
        <f t="shared" si="60"/>
        <v>254.2649250999998</v>
      </c>
      <c r="K469" s="59"/>
      <c r="L469" s="59"/>
      <c r="M469" s="59"/>
      <c r="N469" s="59"/>
      <c r="O469" s="59"/>
      <c r="P469" s="59"/>
      <c r="Q469" s="59"/>
      <c r="R469" s="59"/>
      <c r="S469" s="59"/>
      <c r="T469" s="59"/>
      <c r="U469" s="59"/>
      <c r="V469" s="59"/>
      <c r="W469" s="59"/>
      <c r="X469" s="59"/>
      <c r="Y469" s="59"/>
      <c r="Z469" s="59"/>
      <c r="AA469" s="59"/>
      <c r="AB469" s="59"/>
      <c r="AC469" s="59"/>
      <c r="AD469" s="59"/>
      <c r="AE469" s="59"/>
      <c r="AF469" s="59"/>
      <c r="AG469" s="59"/>
      <c r="AH469" s="59"/>
      <c r="AI469" s="59"/>
    </row>
    <row r="470" spans="1:35">
      <c r="A470" s="59">
        <f t="shared" si="57"/>
        <v>2310</v>
      </c>
      <c r="B470" s="70">
        <f t="shared" si="61"/>
        <v>0</v>
      </c>
      <c r="C470" s="62">
        <f t="shared" si="58"/>
        <v>252.31000000000006</v>
      </c>
      <c r="D470" s="59"/>
      <c r="E470" s="59"/>
      <c r="F470" s="59">
        <f t="shared" si="62"/>
        <v>160.49492509999999</v>
      </c>
      <c r="G470" s="59">
        <f t="shared" si="63"/>
        <v>0</v>
      </c>
      <c r="H470" s="59">
        <f t="shared" si="64"/>
        <v>252.31492509999953</v>
      </c>
      <c r="I470" s="59">
        <f t="shared" si="59"/>
        <v>0</v>
      </c>
      <c r="J470" s="59">
        <f t="shared" si="60"/>
        <v>252.31492509999953</v>
      </c>
      <c r="K470" s="59"/>
      <c r="L470" s="59"/>
      <c r="M470" s="59"/>
      <c r="N470" s="59"/>
      <c r="O470" s="59"/>
      <c r="P470" s="59"/>
      <c r="Q470" s="59"/>
      <c r="R470" s="59"/>
      <c r="S470" s="59"/>
      <c r="T470" s="59"/>
      <c r="U470" s="59"/>
      <c r="V470" s="59"/>
      <c r="W470" s="59"/>
      <c r="X470" s="59"/>
      <c r="Y470" s="59"/>
      <c r="Z470" s="59"/>
      <c r="AA470" s="59"/>
      <c r="AB470" s="59"/>
      <c r="AC470" s="59"/>
      <c r="AD470" s="59"/>
      <c r="AE470" s="59"/>
      <c r="AF470" s="59"/>
      <c r="AG470" s="59"/>
      <c r="AH470" s="59"/>
      <c r="AI470" s="59"/>
    </row>
    <row r="471" spans="1:35">
      <c r="A471" s="59">
        <f t="shared" si="57"/>
        <v>2315</v>
      </c>
      <c r="B471" s="70">
        <f t="shared" si="61"/>
        <v>0</v>
      </c>
      <c r="C471" s="62">
        <f t="shared" si="58"/>
        <v>250.36</v>
      </c>
      <c r="D471" s="59"/>
      <c r="E471" s="59"/>
      <c r="F471" s="59">
        <f t="shared" si="62"/>
        <v>160.49492509999999</v>
      </c>
      <c r="G471" s="59">
        <f t="shared" si="63"/>
        <v>0</v>
      </c>
      <c r="H471" s="59">
        <f t="shared" si="64"/>
        <v>250.36492509999971</v>
      </c>
      <c r="I471" s="59">
        <f t="shared" si="59"/>
        <v>0</v>
      </c>
      <c r="J471" s="59">
        <f t="shared" si="60"/>
        <v>250.36492509999971</v>
      </c>
      <c r="K471" s="59"/>
      <c r="L471" s="59"/>
      <c r="M471" s="59"/>
      <c r="N471" s="59"/>
      <c r="O471" s="59"/>
      <c r="P471" s="59"/>
      <c r="Q471" s="59"/>
      <c r="R471" s="59"/>
      <c r="S471" s="59"/>
      <c r="T471" s="59"/>
      <c r="U471" s="59"/>
      <c r="V471" s="59"/>
      <c r="W471" s="59"/>
      <c r="X471" s="59"/>
      <c r="Y471" s="59"/>
      <c r="Z471" s="59"/>
      <c r="AA471" s="59"/>
      <c r="AB471" s="59"/>
      <c r="AC471" s="59"/>
      <c r="AD471" s="59"/>
      <c r="AE471" s="59"/>
      <c r="AF471" s="59"/>
      <c r="AG471" s="59"/>
      <c r="AH471" s="59"/>
      <c r="AI471" s="59"/>
    </row>
    <row r="472" spans="1:35">
      <c r="A472" s="59">
        <f t="shared" si="57"/>
        <v>2320</v>
      </c>
      <c r="B472" s="70">
        <f t="shared" si="61"/>
        <v>0</v>
      </c>
      <c r="C472" s="62">
        <f t="shared" si="58"/>
        <v>248.40999999999997</v>
      </c>
      <c r="D472" s="59"/>
      <c r="E472" s="59"/>
      <c r="F472" s="59">
        <f t="shared" si="62"/>
        <v>160.49492509999999</v>
      </c>
      <c r="G472" s="59">
        <f t="shared" si="63"/>
        <v>0</v>
      </c>
      <c r="H472" s="59">
        <f t="shared" si="64"/>
        <v>248.41492509999989</v>
      </c>
      <c r="I472" s="59">
        <f t="shared" si="59"/>
        <v>0</v>
      </c>
      <c r="J472" s="59">
        <f t="shared" si="60"/>
        <v>248.41492509999989</v>
      </c>
      <c r="K472" s="59"/>
      <c r="L472" s="59"/>
      <c r="M472" s="59"/>
      <c r="N472" s="59"/>
      <c r="O472" s="59"/>
      <c r="P472" s="59"/>
      <c r="Q472" s="59"/>
      <c r="R472" s="59"/>
      <c r="S472" s="59"/>
      <c r="T472" s="59"/>
      <c r="U472" s="59"/>
      <c r="V472" s="59"/>
      <c r="W472" s="59"/>
      <c r="X472" s="59"/>
      <c r="Y472" s="59"/>
      <c r="Z472" s="59"/>
      <c r="AA472" s="59"/>
      <c r="AB472" s="59"/>
      <c r="AC472" s="59"/>
      <c r="AD472" s="59"/>
      <c r="AE472" s="59"/>
      <c r="AF472" s="59"/>
      <c r="AG472" s="59"/>
      <c r="AH472" s="59"/>
      <c r="AI472" s="59"/>
    </row>
    <row r="473" spans="1:35">
      <c r="A473" s="59">
        <f t="shared" si="57"/>
        <v>2325</v>
      </c>
      <c r="B473" s="70">
        <f t="shared" si="61"/>
        <v>0</v>
      </c>
      <c r="C473" s="62">
        <f t="shared" si="58"/>
        <v>246.46000000000004</v>
      </c>
      <c r="D473" s="59"/>
      <c r="E473" s="59"/>
      <c r="F473" s="59">
        <f t="shared" si="62"/>
        <v>160.49492509999999</v>
      </c>
      <c r="G473" s="59">
        <f t="shared" si="63"/>
        <v>0</v>
      </c>
      <c r="H473" s="59">
        <f t="shared" si="64"/>
        <v>246.46492510000007</v>
      </c>
      <c r="I473" s="59">
        <f t="shared" si="59"/>
        <v>0</v>
      </c>
      <c r="J473" s="59">
        <f t="shared" si="60"/>
        <v>246.46492510000007</v>
      </c>
      <c r="K473" s="59"/>
      <c r="L473" s="59"/>
      <c r="M473" s="59"/>
      <c r="N473" s="59"/>
      <c r="O473" s="59"/>
      <c r="P473" s="59"/>
      <c r="Q473" s="59"/>
      <c r="R473" s="59"/>
      <c r="S473" s="59"/>
      <c r="T473" s="59"/>
      <c r="U473" s="59"/>
      <c r="V473" s="59"/>
      <c r="W473" s="59"/>
      <c r="X473" s="59"/>
      <c r="Y473" s="59"/>
      <c r="Z473" s="59"/>
      <c r="AA473" s="59"/>
      <c r="AB473" s="59"/>
      <c r="AC473" s="59"/>
      <c r="AD473" s="59"/>
      <c r="AE473" s="59"/>
      <c r="AF473" s="59"/>
      <c r="AG473" s="59"/>
      <c r="AH473" s="59"/>
      <c r="AI473" s="59"/>
    </row>
    <row r="474" spans="1:35">
      <c r="A474" s="59">
        <f t="shared" ref="A474:A537" si="65">A473+5</f>
        <v>2330</v>
      </c>
      <c r="B474" s="70">
        <f t="shared" si="61"/>
        <v>0</v>
      </c>
      <c r="C474" s="62">
        <f t="shared" si="58"/>
        <v>244.51</v>
      </c>
      <c r="D474" s="59"/>
      <c r="E474" s="59"/>
      <c r="F474" s="59">
        <f t="shared" si="62"/>
        <v>160.49492509999999</v>
      </c>
      <c r="G474" s="59">
        <f t="shared" si="63"/>
        <v>0</v>
      </c>
      <c r="H474" s="59">
        <f t="shared" si="64"/>
        <v>244.5149250999998</v>
      </c>
      <c r="I474" s="59">
        <f t="shared" si="59"/>
        <v>0</v>
      </c>
      <c r="J474" s="59">
        <f t="shared" si="60"/>
        <v>244.5149250999998</v>
      </c>
      <c r="K474" s="59"/>
      <c r="L474" s="59"/>
      <c r="M474" s="59"/>
      <c r="N474" s="59"/>
      <c r="O474" s="59"/>
      <c r="P474" s="59"/>
      <c r="Q474" s="59"/>
      <c r="R474" s="59"/>
      <c r="S474" s="59"/>
      <c r="T474" s="59"/>
      <c r="U474" s="59"/>
      <c r="V474" s="59"/>
      <c r="W474" s="59"/>
      <c r="X474" s="59"/>
      <c r="Y474" s="59"/>
      <c r="Z474" s="59"/>
      <c r="AA474" s="59"/>
      <c r="AB474" s="59"/>
      <c r="AC474" s="59"/>
      <c r="AD474" s="59"/>
      <c r="AE474" s="59"/>
      <c r="AF474" s="59"/>
      <c r="AG474" s="59"/>
      <c r="AH474" s="59"/>
      <c r="AI474" s="59"/>
    </row>
    <row r="475" spans="1:35">
      <c r="A475" s="59">
        <f t="shared" si="65"/>
        <v>2335</v>
      </c>
      <c r="B475" s="70">
        <f t="shared" si="61"/>
        <v>0</v>
      </c>
      <c r="C475" s="62">
        <f t="shared" si="58"/>
        <v>242.56000000000006</v>
      </c>
      <c r="D475" s="59"/>
      <c r="E475" s="59"/>
      <c r="F475" s="59">
        <f t="shared" si="62"/>
        <v>160.49492509999999</v>
      </c>
      <c r="G475" s="59">
        <f t="shared" si="63"/>
        <v>0</v>
      </c>
      <c r="H475" s="59">
        <f t="shared" si="64"/>
        <v>242.56492509999953</v>
      </c>
      <c r="I475" s="59">
        <f t="shared" si="59"/>
        <v>0</v>
      </c>
      <c r="J475" s="59">
        <f t="shared" si="60"/>
        <v>242.56492509999953</v>
      </c>
      <c r="K475" s="59"/>
      <c r="L475" s="59"/>
      <c r="M475" s="59"/>
      <c r="N475" s="59"/>
      <c r="O475" s="59"/>
      <c r="P475" s="59"/>
      <c r="Q475" s="59"/>
      <c r="R475" s="59"/>
      <c r="S475" s="59"/>
      <c r="T475" s="59"/>
      <c r="U475" s="59"/>
      <c r="V475" s="59"/>
      <c r="W475" s="59"/>
      <c r="X475" s="59"/>
      <c r="Y475" s="59"/>
      <c r="Z475" s="59"/>
      <c r="AA475" s="59"/>
      <c r="AB475" s="59"/>
      <c r="AC475" s="59"/>
      <c r="AD475" s="59"/>
      <c r="AE475" s="59"/>
      <c r="AF475" s="59"/>
      <c r="AG475" s="59"/>
      <c r="AH475" s="59"/>
      <c r="AI475" s="59"/>
    </row>
    <row r="476" spans="1:35">
      <c r="A476" s="59">
        <f t="shared" si="65"/>
        <v>2340</v>
      </c>
      <c r="B476" s="70">
        <f t="shared" si="61"/>
        <v>0</v>
      </c>
      <c r="C476" s="62">
        <f t="shared" si="58"/>
        <v>240.61</v>
      </c>
      <c r="D476" s="59"/>
      <c r="E476" s="59"/>
      <c r="F476" s="59">
        <f t="shared" si="62"/>
        <v>160.49492509999999</v>
      </c>
      <c r="G476" s="59">
        <f t="shared" si="63"/>
        <v>0</v>
      </c>
      <c r="H476" s="59">
        <f t="shared" si="64"/>
        <v>240.61492509999971</v>
      </c>
      <c r="I476" s="59">
        <f t="shared" si="59"/>
        <v>0</v>
      </c>
      <c r="J476" s="59">
        <f t="shared" si="60"/>
        <v>240.61492509999971</v>
      </c>
      <c r="K476" s="59"/>
      <c r="L476" s="59"/>
      <c r="M476" s="59"/>
      <c r="N476" s="59"/>
      <c r="O476" s="59"/>
      <c r="P476" s="59"/>
      <c r="Q476" s="59"/>
      <c r="R476" s="59"/>
      <c r="S476" s="59"/>
      <c r="T476" s="59"/>
      <c r="U476" s="59"/>
      <c r="V476" s="59"/>
      <c r="W476" s="59"/>
      <c r="X476" s="59"/>
      <c r="Y476" s="59"/>
      <c r="Z476" s="59"/>
      <c r="AA476" s="59"/>
      <c r="AB476" s="59"/>
      <c r="AC476" s="59"/>
      <c r="AD476" s="59"/>
      <c r="AE476" s="59"/>
      <c r="AF476" s="59"/>
      <c r="AG476" s="59"/>
      <c r="AH476" s="59"/>
      <c r="AI476" s="59"/>
    </row>
    <row r="477" spans="1:35">
      <c r="A477" s="59">
        <f t="shared" si="65"/>
        <v>2345</v>
      </c>
      <c r="B477" s="70">
        <f t="shared" si="61"/>
        <v>0</v>
      </c>
      <c r="C477" s="62">
        <f t="shared" si="58"/>
        <v>238.65999999999997</v>
      </c>
      <c r="D477" s="59"/>
      <c r="E477" s="59"/>
      <c r="F477" s="59">
        <f t="shared" si="62"/>
        <v>160.49492509999999</v>
      </c>
      <c r="G477" s="59">
        <f t="shared" si="63"/>
        <v>0</v>
      </c>
      <c r="H477" s="59">
        <f t="shared" si="64"/>
        <v>238.66492509999989</v>
      </c>
      <c r="I477" s="59">
        <f t="shared" si="59"/>
        <v>0</v>
      </c>
      <c r="J477" s="59">
        <f t="shared" si="60"/>
        <v>238.66492509999989</v>
      </c>
      <c r="K477" s="59"/>
      <c r="L477" s="59"/>
      <c r="M477" s="59"/>
      <c r="N477" s="59"/>
      <c r="O477" s="59"/>
      <c r="P477" s="59"/>
      <c r="Q477" s="59"/>
      <c r="R477" s="59"/>
      <c r="S477" s="59"/>
      <c r="T477" s="59"/>
      <c r="U477" s="59"/>
      <c r="V477" s="59"/>
      <c r="W477" s="59"/>
      <c r="X477" s="59"/>
      <c r="Y477" s="59"/>
      <c r="Z477" s="59"/>
      <c r="AA477" s="59"/>
      <c r="AB477" s="59"/>
      <c r="AC477" s="59"/>
      <c r="AD477" s="59"/>
      <c r="AE477" s="59"/>
      <c r="AF477" s="59"/>
      <c r="AG477" s="59"/>
      <c r="AH477" s="59"/>
      <c r="AI477" s="59"/>
    </row>
    <row r="478" spans="1:35">
      <c r="A478" s="59">
        <f t="shared" si="65"/>
        <v>2350</v>
      </c>
      <c r="B478" s="70">
        <f t="shared" si="61"/>
        <v>0</v>
      </c>
      <c r="C478" s="62">
        <f t="shared" si="58"/>
        <v>236.71000000000004</v>
      </c>
      <c r="D478" s="59"/>
      <c r="E478" s="59"/>
      <c r="F478" s="59">
        <f t="shared" si="62"/>
        <v>160.49492509999999</v>
      </c>
      <c r="G478" s="59">
        <f t="shared" si="63"/>
        <v>0</v>
      </c>
      <c r="H478" s="59">
        <f t="shared" si="64"/>
        <v>236.71492510000007</v>
      </c>
      <c r="I478" s="59">
        <f t="shared" si="59"/>
        <v>0</v>
      </c>
      <c r="J478" s="59">
        <f t="shared" si="60"/>
        <v>236.71492510000007</v>
      </c>
      <c r="K478" s="59"/>
      <c r="L478" s="59"/>
      <c r="M478" s="59"/>
      <c r="N478" s="59"/>
      <c r="O478" s="59"/>
      <c r="P478" s="59"/>
      <c r="Q478" s="59"/>
      <c r="R478" s="59"/>
      <c r="S478" s="59"/>
      <c r="T478" s="59"/>
      <c r="U478" s="59"/>
      <c r="V478" s="59"/>
      <c r="W478" s="59"/>
      <c r="X478" s="59"/>
      <c r="Y478" s="59"/>
      <c r="Z478" s="59"/>
      <c r="AA478" s="59"/>
      <c r="AB478" s="59"/>
      <c r="AC478" s="59"/>
      <c r="AD478" s="59"/>
      <c r="AE478" s="59"/>
      <c r="AF478" s="59"/>
      <c r="AG478" s="59"/>
      <c r="AH478" s="59"/>
      <c r="AI478" s="59"/>
    </row>
    <row r="479" spans="1:35">
      <c r="A479" s="59">
        <f t="shared" si="65"/>
        <v>2355</v>
      </c>
      <c r="B479" s="70">
        <f t="shared" si="61"/>
        <v>0</v>
      </c>
      <c r="C479" s="62">
        <f t="shared" si="58"/>
        <v>234.76</v>
      </c>
      <c r="D479" s="59"/>
      <c r="E479" s="59"/>
      <c r="F479" s="59">
        <f t="shared" si="62"/>
        <v>160.49492509999999</v>
      </c>
      <c r="G479" s="59">
        <f t="shared" si="63"/>
        <v>0</v>
      </c>
      <c r="H479" s="59">
        <f t="shared" si="64"/>
        <v>234.7649250999998</v>
      </c>
      <c r="I479" s="59">
        <f t="shared" si="59"/>
        <v>0</v>
      </c>
      <c r="J479" s="59">
        <f t="shared" si="60"/>
        <v>234.7649250999998</v>
      </c>
      <c r="K479" s="59"/>
      <c r="L479" s="59"/>
      <c r="M479" s="59"/>
      <c r="N479" s="59"/>
      <c r="O479" s="59"/>
      <c r="P479" s="59"/>
      <c r="Q479" s="59"/>
      <c r="R479" s="59"/>
      <c r="S479" s="59"/>
      <c r="T479" s="59"/>
      <c r="U479" s="59"/>
      <c r="V479" s="59"/>
      <c r="W479" s="59"/>
      <c r="X479" s="59"/>
      <c r="Y479" s="59"/>
      <c r="Z479" s="59"/>
      <c r="AA479" s="59"/>
      <c r="AB479" s="59"/>
      <c r="AC479" s="59"/>
      <c r="AD479" s="59"/>
      <c r="AE479" s="59"/>
      <c r="AF479" s="59"/>
      <c r="AG479" s="59"/>
      <c r="AH479" s="59"/>
      <c r="AI479" s="59"/>
    </row>
    <row r="480" spans="1:35">
      <c r="A480" s="59">
        <f t="shared" si="65"/>
        <v>2360</v>
      </c>
      <c r="B480" s="70">
        <f t="shared" si="61"/>
        <v>0</v>
      </c>
      <c r="C480" s="62">
        <f t="shared" si="58"/>
        <v>232.81000000000006</v>
      </c>
      <c r="D480" s="59"/>
      <c r="E480" s="59"/>
      <c r="F480" s="59">
        <f t="shared" si="62"/>
        <v>160.49492509999999</v>
      </c>
      <c r="G480" s="59">
        <f t="shared" si="63"/>
        <v>0</v>
      </c>
      <c r="H480" s="59">
        <f t="shared" si="64"/>
        <v>232.81492509999953</v>
      </c>
      <c r="I480" s="59">
        <f t="shared" si="59"/>
        <v>0</v>
      </c>
      <c r="J480" s="59">
        <f t="shared" si="60"/>
        <v>232.81492509999953</v>
      </c>
      <c r="K480" s="59"/>
      <c r="L480" s="59"/>
      <c r="M480" s="59"/>
      <c r="N480" s="59"/>
      <c r="O480" s="59"/>
      <c r="P480" s="59"/>
      <c r="Q480" s="59"/>
      <c r="R480" s="59"/>
      <c r="S480" s="59"/>
      <c r="T480" s="59"/>
      <c r="U480" s="59"/>
      <c r="V480" s="59"/>
      <c r="W480" s="59"/>
      <c r="X480" s="59"/>
      <c r="Y480" s="59"/>
      <c r="Z480" s="59"/>
      <c r="AA480" s="59"/>
      <c r="AB480" s="59"/>
      <c r="AC480" s="59"/>
      <c r="AD480" s="59"/>
      <c r="AE480" s="59"/>
      <c r="AF480" s="59"/>
      <c r="AG480" s="59"/>
      <c r="AH480" s="59"/>
      <c r="AI480" s="59"/>
    </row>
    <row r="481" spans="1:35">
      <c r="A481" s="59">
        <f t="shared" si="65"/>
        <v>2365</v>
      </c>
      <c r="B481" s="70">
        <f t="shared" si="61"/>
        <v>0</v>
      </c>
      <c r="C481" s="62">
        <f t="shared" si="58"/>
        <v>230.86</v>
      </c>
      <c r="D481" s="59"/>
      <c r="E481" s="59"/>
      <c r="F481" s="59">
        <f t="shared" si="62"/>
        <v>160.49492509999999</v>
      </c>
      <c r="G481" s="59">
        <f t="shared" si="63"/>
        <v>0</v>
      </c>
      <c r="H481" s="59">
        <f t="shared" si="64"/>
        <v>230.86492509999971</v>
      </c>
      <c r="I481" s="59">
        <f t="shared" si="59"/>
        <v>0</v>
      </c>
      <c r="J481" s="59">
        <f t="shared" si="60"/>
        <v>230.86492509999971</v>
      </c>
      <c r="K481" s="59"/>
      <c r="L481" s="59"/>
      <c r="M481" s="59"/>
      <c r="N481" s="59"/>
      <c r="O481" s="59"/>
      <c r="P481" s="59"/>
      <c r="Q481" s="59"/>
      <c r="R481" s="59"/>
      <c r="S481" s="59"/>
      <c r="T481" s="59"/>
      <c r="U481" s="59"/>
      <c r="V481" s="59"/>
      <c r="W481" s="59"/>
      <c r="X481" s="59"/>
      <c r="Y481" s="59"/>
      <c r="Z481" s="59"/>
      <c r="AA481" s="59"/>
      <c r="AB481" s="59"/>
      <c r="AC481" s="59"/>
      <c r="AD481" s="59"/>
      <c r="AE481" s="59"/>
      <c r="AF481" s="59"/>
      <c r="AG481" s="59"/>
      <c r="AH481" s="59"/>
      <c r="AI481" s="59"/>
    </row>
    <row r="482" spans="1:35">
      <c r="A482" s="59">
        <f t="shared" si="65"/>
        <v>2370</v>
      </c>
      <c r="B482" s="70">
        <f t="shared" si="61"/>
        <v>0</v>
      </c>
      <c r="C482" s="62">
        <f t="shared" si="58"/>
        <v>228.90999999999997</v>
      </c>
      <c r="D482" s="59"/>
      <c r="E482" s="59"/>
      <c r="F482" s="59">
        <f t="shared" si="62"/>
        <v>160.49492509999999</v>
      </c>
      <c r="G482" s="59">
        <f t="shared" si="63"/>
        <v>0</v>
      </c>
      <c r="H482" s="59">
        <f t="shared" si="64"/>
        <v>228.91492509999989</v>
      </c>
      <c r="I482" s="59">
        <f t="shared" si="59"/>
        <v>0</v>
      </c>
      <c r="J482" s="59">
        <f t="shared" si="60"/>
        <v>228.91492509999989</v>
      </c>
      <c r="K482" s="59"/>
      <c r="L482" s="59"/>
      <c r="M482" s="59"/>
      <c r="N482" s="59"/>
      <c r="O482" s="59"/>
      <c r="P482" s="59"/>
      <c r="Q482" s="59"/>
      <c r="R482" s="59"/>
      <c r="S482" s="59"/>
      <c r="T482" s="59"/>
      <c r="U482" s="59"/>
      <c r="V482" s="59"/>
      <c r="W482" s="59"/>
      <c r="X482" s="59"/>
      <c r="Y482" s="59"/>
      <c r="Z482" s="59"/>
      <c r="AA482" s="59"/>
      <c r="AB482" s="59"/>
      <c r="AC482" s="59"/>
      <c r="AD482" s="59"/>
      <c r="AE482" s="59"/>
      <c r="AF482" s="59"/>
      <c r="AG482" s="59"/>
      <c r="AH482" s="59"/>
      <c r="AI482" s="59"/>
    </row>
    <row r="483" spans="1:35">
      <c r="A483" s="59">
        <f t="shared" si="65"/>
        <v>2375</v>
      </c>
      <c r="B483" s="70">
        <f t="shared" si="61"/>
        <v>0</v>
      </c>
      <c r="C483" s="62">
        <f t="shared" si="58"/>
        <v>226.96000000000004</v>
      </c>
      <c r="D483" s="59"/>
      <c r="E483" s="59"/>
      <c r="F483" s="59">
        <f t="shared" si="62"/>
        <v>160.49492509999999</v>
      </c>
      <c r="G483" s="59">
        <f t="shared" si="63"/>
        <v>0</v>
      </c>
      <c r="H483" s="59">
        <f t="shared" si="64"/>
        <v>226.96492510000007</v>
      </c>
      <c r="I483" s="59">
        <f t="shared" si="59"/>
        <v>0</v>
      </c>
      <c r="J483" s="59">
        <f t="shared" si="60"/>
        <v>226.96492510000007</v>
      </c>
      <c r="K483" s="59"/>
      <c r="L483" s="59"/>
      <c r="M483" s="59"/>
      <c r="N483" s="59"/>
      <c r="O483" s="59"/>
      <c r="P483" s="59"/>
      <c r="Q483" s="59"/>
      <c r="R483" s="59"/>
      <c r="S483" s="59"/>
      <c r="T483" s="59"/>
      <c r="U483" s="59"/>
      <c r="V483" s="59"/>
      <c r="W483" s="59"/>
      <c r="X483" s="59"/>
      <c r="Y483" s="59"/>
      <c r="Z483" s="59"/>
      <c r="AA483" s="59"/>
      <c r="AB483" s="59"/>
      <c r="AC483" s="59"/>
      <c r="AD483" s="59"/>
      <c r="AE483" s="59"/>
      <c r="AF483" s="59"/>
      <c r="AG483" s="59"/>
      <c r="AH483" s="59"/>
      <c r="AI483" s="59"/>
    </row>
    <row r="484" spans="1:35">
      <c r="A484" s="59">
        <f t="shared" si="65"/>
        <v>2380</v>
      </c>
      <c r="B484" s="70">
        <f t="shared" si="61"/>
        <v>0</v>
      </c>
      <c r="C484" s="62">
        <f t="shared" si="58"/>
        <v>225.01</v>
      </c>
      <c r="D484" s="59"/>
      <c r="E484" s="59"/>
      <c r="F484" s="59">
        <f t="shared" si="62"/>
        <v>160.49492509999999</v>
      </c>
      <c r="G484" s="59">
        <f t="shared" si="63"/>
        <v>0</v>
      </c>
      <c r="H484" s="59">
        <f t="shared" si="64"/>
        <v>225.0149250999998</v>
      </c>
      <c r="I484" s="59">
        <f t="shared" si="59"/>
        <v>0</v>
      </c>
      <c r="J484" s="59">
        <f t="shared" si="60"/>
        <v>225.0149250999998</v>
      </c>
      <c r="K484" s="59"/>
      <c r="L484" s="59"/>
      <c r="M484" s="59"/>
      <c r="N484" s="59"/>
      <c r="O484" s="59"/>
      <c r="P484" s="59"/>
      <c r="Q484" s="59"/>
      <c r="R484" s="59"/>
      <c r="S484" s="59"/>
      <c r="T484" s="59"/>
      <c r="U484" s="59"/>
      <c r="V484" s="59"/>
      <c r="W484" s="59"/>
      <c r="X484" s="59"/>
      <c r="Y484" s="59"/>
      <c r="Z484" s="59"/>
      <c r="AA484" s="59"/>
      <c r="AB484" s="59"/>
      <c r="AC484" s="59"/>
      <c r="AD484" s="59"/>
      <c r="AE484" s="59"/>
      <c r="AF484" s="59"/>
      <c r="AG484" s="59"/>
      <c r="AH484" s="59"/>
      <c r="AI484" s="59"/>
    </row>
    <row r="485" spans="1:35">
      <c r="A485" s="59">
        <f t="shared" si="65"/>
        <v>2385</v>
      </c>
      <c r="B485" s="70">
        <f t="shared" si="61"/>
        <v>0</v>
      </c>
      <c r="C485" s="62">
        <f t="shared" si="58"/>
        <v>223.06000000000006</v>
      </c>
      <c r="D485" s="59"/>
      <c r="E485" s="59"/>
      <c r="F485" s="59">
        <f t="shared" si="62"/>
        <v>160.49492509999999</v>
      </c>
      <c r="G485" s="59">
        <f t="shared" si="63"/>
        <v>0</v>
      </c>
      <c r="H485" s="59">
        <f t="shared" si="64"/>
        <v>223.06492509999953</v>
      </c>
      <c r="I485" s="59">
        <f t="shared" si="59"/>
        <v>0</v>
      </c>
      <c r="J485" s="59">
        <f t="shared" si="60"/>
        <v>223.06492509999953</v>
      </c>
      <c r="K485" s="59"/>
      <c r="L485" s="59"/>
      <c r="M485" s="59"/>
      <c r="N485" s="59"/>
      <c r="O485" s="59"/>
      <c r="P485" s="59"/>
      <c r="Q485" s="59"/>
      <c r="R485" s="59"/>
      <c r="S485" s="59"/>
      <c r="T485" s="59"/>
      <c r="U485" s="59"/>
      <c r="V485" s="59"/>
      <c r="W485" s="59"/>
      <c r="X485" s="59"/>
      <c r="Y485" s="59"/>
      <c r="Z485" s="59"/>
      <c r="AA485" s="59"/>
      <c r="AB485" s="59"/>
      <c r="AC485" s="59"/>
      <c r="AD485" s="59"/>
      <c r="AE485" s="59"/>
      <c r="AF485" s="59"/>
      <c r="AG485" s="59"/>
      <c r="AH485" s="59"/>
      <c r="AI485" s="59"/>
    </row>
    <row r="486" spans="1:35">
      <c r="A486" s="59">
        <f t="shared" si="65"/>
        <v>2390</v>
      </c>
      <c r="B486" s="70">
        <f t="shared" si="61"/>
        <v>0</v>
      </c>
      <c r="C486" s="62">
        <f t="shared" si="58"/>
        <v>221.11</v>
      </c>
      <c r="D486" s="59"/>
      <c r="E486" s="59"/>
      <c r="F486" s="59">
        <f t="shared" si="62"/>
        <v>160.49492509999999</v>
      </c>
      <c r="G486" s="59">
        <f t="shared" si="63"/>
        <v>0</v>
      </c>
      <c r="H486" s="59">
        <f t="shared" si="64"/>
        <v>221.11492509999971</v>
      </c>
      <c r="I486" s="59">
        <f t="shared" si="59"/>
        <v>0</v>
      </c>
      <c r="J486" s="59">
        <f t="shared" si="60"/>
        <v>221.11492509999971</v>
      </c>
      <c r="K486" s="59"/>
      <c r="L486" s="59"/>
      <c r="M486" s="59"/>
      <c r="N486" s="59"/>
      <c r="O486" s="59"/>
      <c r="P486" s="59"/>
      <c r="Q486" s="59"/>
      <c r="R486" s="59"/>
      <c r="S486" s="59"/>
      <c r="T486" s="59"/>
      <c r="U486" s="59"/>
      <c r="V486" s="59"/>
      <c r="W486" s="59"/>
      <c r="X486" s="59"/>
      <c r="Y486" s="59"/>
      <c r="Z486" s="59"/>
      <c r="AA486" s="59"/>
      <c r="AB486" s="59"/>
      <c r="AC486" s="59"/>
      <c r="AD486" s="59"/>
      <c r="AE486" s="59"/>
      <c r="AF486" s="59"/>
      <c r="AG486" s="59"/>
      <c r="AH486" s="59"/>
      <c r="AI486" s="59"/>
    </row>
    <row r="487" spans="1:35">
      <c r="A487" s="59">
        <f t="shared" si="65"/>
        <v>2395</v>
      </c>
      <c r="B487" s="70">
        <f t="shared" si="61"/>
        <v>0</v>
      </c>
      <c r="C487" s="62">
        <f t="shared" si="58"/>
        <v>219.15999999999997</v>
      </c>
      <c r="D487" s="59"/>
      <c r="E487" s="59"/>
      <c r="F487" s="59">
        <f t="shared" si="62"/>
        <v>160.49492509999999</v>
      </c>
      <c r="G487" s="59">
        <f t="shared" si="63"/>
        <v>0</v>
      </c>
      <c r="H487" s="59">
        <f t="shared" si="64"/>
        <v>219.16492509999989</v>
      </c>
      <c r="I487" s="59">
        <f t="shared" si="59"/>
        <v>0</v>
      </c>
      <c r="J487" s="59">
        <f t="shared" si="60"/>
        <v>219.16492509999989</v>
      </c>
      <c r="K487" s="59"/>
      <c r="L487" s="59"/>
      <c r="M487" s="59"/>
      <c r="N487" s="59"/>
      <c r="O487" s="59"/>
      <c r="P487" s="59"/>
      <c r="Q487" s="59"/>
      <c r="R487" s="59"/>
      <c r="S487" s="59"/>
      <c r="T487" s="59"/>
      <c r="U487" s="59"/>
      <c r="V487" s="59"/>
      <c r="W487" s="59"/>
      <c r="X487" s="59"/>
      <c r="Y487" s="59"/>
      <c r="Z487" s="59"/>
      <c r="AA487" s="59"/>
      <c r="AB487" s="59"/>
      <c r="AC487" s="59"/>
      <c r="AD487" s="59"/>
      <c r="AE487" s="59"/>
      <c r="AF487" s="59"/>
      <c r="AG487" s="59"/>
      <c r="AH487" s="59"/>
      <c r="AI487" s="59"/>
    </row>
    <row r="488" spans="1:35">
      <c r="A488" s="59">
        <f t="shared" si="65"/>
        <v>2400</v>
      </c>
      <c r="B488" s="70">
        <f t="shared" si="61"/>
        <v>0</v>
      </c>
      <c r="C488" s="62">
        <f t="shared" si="58"/>
        <v>217.21000000000004</v>
      </c>
      <c r="D488" s="59"/>
      <c r="E488" s="59"/>
      <c r="F488" s="59">
        <f t="shared" si="62"/>
        <v>160.49492509999999</v>
      </c>
      <c r="G488" s="59">
        <f t="shared" si="63"/>
        <v>0</v>
      </c>
      <c r="H488" s="59">
        <f t="shared" si="64"/>
        <v>217.21492510000007</v>
      </c>
      <c r="I488" s="59">
        <f t="shared" si="59"/>
        <v>0</v>
      </c>
      <c r="J488" s="59">
        <f t="shared" si="60"/>
        <v>217.21492510000007</v>
      </c>
      <c r="K488" s="59"/>
      <c r="L488" s="59"/>
      <c r="M488" s="59"/>
      <c r="N488" s="59"/>
      <c r="O488" s="59"/>
      <c r="P488" s="59"/>
      <c r="Q488" s="59"/>
      <c r="R488" s="59"/>
      <c r="S488" s="59"/>
      <c r="T488" s="59"/>
      <c r="U488" s="59"/>
      <c r="V488" s="59"/>
      <c r="W488" s="59"/>
      <c r="X488" s="59"/>
      <c r="Y488" s="59"/>
      <c r="Z488" s="59"/>
      <c r="AA488" s="59"/>
      <c r="AB488" s="59"/>
      <c r="AC488" s="59"/>
      <c r="AD488" s="59"/>
      <c r="AE488" s="59"/>
      <c r="AF488" s="59"/>
      <c r="AG488" s="59"/>
      <c r="AH488" s="59"/>
      <c r="AI488" s="59"/>
    </row>
    <row r="489" spans="1:35">
      <c r="A489" s="59">
        <f t="shared" si="65"/>
        <v>2405</v>
      </c>
      <c r="B489" s="70">
        <f t="shared" si="61"/>
        <v>0</v>
      </c>
      <c r="C489" s="62">
        <f t="shared" si="58"/>
        <v>215.26</v>
      </c>
      <c r="D489" s="59"/>
      <c r="E489" s="59"/>
      <c r="F489" s="59">
        <f t="shared" si="62"/>
        <v>160.49492509999999</v>
      </c>
      <c r="G489" s="59">
        <f t="shared" si="63"/>
        <v>0</v>
      </c>
      <c r="H489" s="59">
        <f t="shared" si="64"/>
        <v>215.2649250999998</v>
      </c>
      <c r="I489" s="59">
        <f t="shared" si="59"/>
        <v>0</v>
      </c>
      <c r="J489" s="59">
        <f t="shared" si="60"/>
        <v>215.2649250999998</v>
      </c>
      <c r="K489" s="59"/>
      <c r="L489" s="59"/>
      <c r="M489" s="59"/>
      <c r="N489" s="59"/>
      <c r="O489" s="59"/>
      <c r="P489" s="59"/>
      <c r="Q489" s="59"/>
      <c r="R489" s="59"/>
      <c r="S489" s="59"/>
      <c r="T489" s="59"/>
      <c r="U489" s="59"/>
      <c r="V489" s="59"/>
      <c r="W489" s="59"/>
      <c r="X489" s="59"/>
      <c r="Y489" s="59"/>
      <c r="Z489" s="59"/>
      <c r="AA489" s="59"/>
      <c r="AB489" s="59"/>
      <c r="AC489" s="59"/>
      <c r="AD489" s="59"/>
      <c r="AE489" s="59"/>
      <c r="AF489" s="59"/>
      <c r="AG489" s="59"/>
      <c r="AH489" s="59"/>
      <c r="AI489" s="59"/>
    </row>
    <row r="490" spans="1:35">
      <c r="A490" s="59">
        <f t="shared" si="65"/>
        <v>2410</v>
      </c>
      <c r="B490" s="70">
        <f t="shared" si="61"/>
        <v>0</v>
      </c>
      <c r="C490" s="62">
        <f t="shared" si="58"/>
        <v>213.31000000000006</v>
      </c>
      <c r="D490" s="59"/>
      <c r="E490" s="59"/>
      <c r="F490" s="59">
        <f t="shared" si="62"/>
        <v>160.49492509999999</v>
      </c>
      <c r="G490" s="59">
        <f t="shared" si="63"/>
        <v>0</v>
      </c>
      <c r="H490" s="59">
        <f t="shared" si="64"/>
        <v>213.31492509999953</v>
      </c>
      <c r="I490" s="59">
        <f t="shared" si="59"/>
        <v>0</v>
      </c>
      <c r="J490" s="59">
        <f t="shared" si="60"/>
        <v>213.31492509999953</v>
      </c>
      <c r="K490" s="59"/>
      <c r="L490" s="59"/>
      <c r="M490" s="59"/>
      <c r="N490" s="59"/>
      <c r="O490" s="59"/>
      <c r="P490" s="59"/>
      <c r="Q490" s="59"/>
      <c r="R490" s="59"/>
      <c r="S490" s="59"/>
      <c r="T490" s="59"/>
      <c r="U490" s="59"/>
      <c r="V490" s="59"/>
      <c r="W490" s="59"/>
      <c r="X490" s="59"/>
      <c r="Y490" s="59"/>
      <c r="Z490" s="59"/>
      <c r="AA490" s="59"/>
      <c r="AB490" s="59"/>
      <c r="AC490" s="59"/>
      <c r="AD490" s="59"/>
      <c r="AE490" s="59"/>
      <c r="AF490" s="59"/>
      <c r="AG490" s="59"/>
      <c r="AH490" s="59"/>
      <c r="AI490" s="59"/>
    </row>
    <row r="491" spans="1:35">
      <c r="A491" s="59">
        <f t="shared" si="65"/>
        <v>2415</v>
      </c>
      <c r="B491" s="70">
        <f t="shared" si="61"/>
        <v>0</v>
      </c>
      <c r="C491" s="62">
        <f t="shared" si="58"/>
        <v>211.36</v>
      </c>
      <c r="D491" s="59"/>
      <c r="E491" s="59"/>
      <c r="F491" s="59">
        <f t="shared" si="62"/>
        <v>160.49492509999999</v>
      </c>
      <c r="G491" s="59">
        <f t="shared" si="63"/>
        <v>0</v>
      </c>
      <c r="H491" s="59">
        <f t="shared" si="64"/>
        <v>211.36492509999971</v>
      </c>
      <c r="I491" s="59">
        <f t="shared" si="59"/>
        <v>0</v>
      </c>
      <c r="J491" s="59">
        <f t="shared" si="60"/>
        <v>211.36492509999971</v>
      </c>
      <c r="K491" s="59"/>
      <c r="L491" s="59"/>
      <c r="M491" s="59"/>
      <c r="N491" s="59"/>
      <c r="O491" s="59"/>
      <c r="P491" s="59"/>
      <c r="Q491" s="59"/>
      <c r="R491" s="59"/>
      <c r="S491" s="59"/>
      <c r="T491" s="59"/>
      <c r="U491" s="59"/>
      <c r="V491" s="59"/>
      <c r="W491" s="59"/>
      <c r="X491" s="59"/>
      <c r="Y491" s="59"/>
      <c r="Z491" s="59"/>
      <c r="AA491" s="59"/>
      <c r="AB491" s="59"/>
      <c r="AC491" s="59"/>
      <c r="AD491" s="59"/>
      <c r="AE491" s="59"/>
      <c r="AF491" s="59"/>
      <c r="AG491" s="59"/>
      <c r="AH491" s="59"/>
      <c r="AI491" s="59"/>
    </row>
    <row r="492" spans="1:35">
      <c r="A492" s="59">
        <f t="shared" si="65"/>
        <v>2420</v>
      </c>
      <c r="B492" s="70">
        <f t="shared" si="61"/>
        <v>0</v>
      </c>
      <c r="C492" s="62">
        <f t="shared" si="58"/>
        <v>209.40999999999997</v>
      </c>
      <c r="D492" s="59"/>
      <c r="E492" s="59"/>
      <c r="F492" s="59">
        <f t="shared" si="62"/>
        <v>160.49492509999999</v>
      </c>
      <c r="G492" s="59">
        <f t="shared" si="63"/>
        <v>0</v>
      </c>
      <c r="H492" s="59">
        <f t="shared" si="64"/>
        <v>209.41492509999989</v>
      </c>
      <c r="I492" s="59">
        <f t="shared" si="59"/>
        <v>0</v>
      </c>
      <c r="J492" s="59">
        <f t="shared" si="60"/>
        <v>209.41492509999989</v>
      </c>
      <c r="K492" s="59"/>
      <c r="L492" s="59"/>
      <c r="M492" s="59"/>
      <c r="N492" s="59"/>
      <c r="O492" s="59"/>
      <c r="P492" s="59"/>
      <c r="Q492" s="59"/>
      <c r="R492" s="59"/>
      <c r="S492" s="59"/>
      <c r="T492" s="59"/>
      <c r="U492" s="59"/>
      <c r="V492" s="59"/>
      <c r="W492" s="59"/>
      <c r="X492" s="59"/>
      <c r="Y492" s="59"/>
      <c r="Z492" s="59"/>
      <c r="AA492" s="59"/>
      <c r="AB492" s="59"/>
      <c r="AC492" s="59"/>
      <c r="AD492" s="59"/>
      <c r="AE492" s="59"/>
      <c r="AF492" s="59"/>
      <c r="AG492" s="59"/>
      <c r="AH492" s="59"/>
      <c r="AI492" s="59"/>
    </row>
    <row r="493" spans="1:35">
      <c r="A493" s="59">
        <f t="shared" si="65"/>
        <v>2425</v>
      </c>
      <c r="B493" s="70">
        <f t="shared" si="61"/>
        <v>0</v>
      </c>
      <c r="C493" s="62">
        <f t="shared" si="58"/>
        <v>207.46000000000004</v>
      </c>
      <c r="D493" s="59"/>
      <c r="E493" s="59"/>
      <c r="F493" s="59">
        <f t="shared" si="62"/>
        <v>160.49492509999999</v>
      </c>
      <c r="G493" s="59">
        <f t="shared" si="63"/>
        <v>0</v>
      </c>
      <c r="H493" s="59">
        <f t="shared" si="64"/>
        <v>207.46492510000007</v>
      </c>
      <c r="I493" s="59">
        <f t="shared" si="59"/>
        <v>0</v>
      </c>
      <c r="J493" s="59">
        <f t="shared" si="60"/>
        <v>207.46492510000007</v>
      </c>
      <c r="K493" s="59"/>
      <c r="L493" s="59"/>
      <c r="M493" s="59"/>
      <c r="N493" s="59"/>
      <c r="O493" s="59"/>
      <c r="P493" s="59"/>
      <c r="Q493" s="59"/>
      <c r="R493" s="59"/>
      <c r="S493" s="59"/>
      <c r="T493" s="59"/>
      <c r="U493" s="59"/>
      <c r="V493" s="59"/>
      <c r="W493" s="59"/>
      <c r="X493" s="59"/>
      <c r="Y493" s="59"/>
      <c r="Z493" s="59"/>
      <c r="AA493" s="59"/>
      <c r="AB493" s="59"/>
      <c r="AC493" s="59"/>
      <c r="AD493" s="59"/>
      <c r="AE493" s="59"/>
      <c r="AF493" s="59"/>
      <c r="AG493" s="59"/>
      <c r="AH493" s="59"/>
      <c r="AI493" s="59"/>
    </row>
    <row r="494" spans="1:35">
      <c r="A494" s="59">
        <f t="shared" si="65"/>
        <v>2430</v>
      </c>
      <c r="B494" s="70">
        <f t="shared" si="61"/>
        <v>0</v>
      </c>
      <c r="C494" s="62">
        <f t="shared" si="58"/>
        <v>205.51</v>
      </c>
      <c r="D494" s="59"/>
      <c r="E494" s="59"/>
      <c r="F494" s="59">
        <f t="shared" si="62"/>
        <v>160.49492509999999</v>
      </c>
      <c r="G494" s="59">
        <f t="shared" si="63"/>
        <v>0</v>
      </c>
      <c r="H494" s="59">
        <f t="shared" si="64"/>
        <v>205.5149250999998</v>
      </c>
      <c r="I494" s="59">
        <f t="shared" si="59"/>
        <v>0</v>
      </c>
      <c r="J494" s="59">
        <f t="shared" si="60"/>
        <v>205.5149250999998</v>
      </c>
      <c r="K494" s="59"/>
      <c r="L494" s="59"/>
      <c r="M494" s="59"/>
      <c r="N494" s="59"/>
      <c r="O494" s="59"/>
      <c r="P494" s="59"/>
      <c r="Q494" s="59"/>
      <c r="R494" s="59"/>
      <c r="S494" s="59"/>
      <c r="T494" s="59"/>
      <c r="U494" s="59"/>
      <c r="V494" s="59"/>
      <c r="W494" s="59"/>
      <c r="X494" s="59"/>
      <c r="Y494" s="59"/>
      <c r="Z494" s="59"/>
      <c r="AA494" s="59"/>
      <c r="AB494" s="59"/>
      <c r="AC494" s="59"/>
      <c r="AD494" s="59"/>
      <c r="AE494" s="59"/>
      <c r="AF494" s="59"/>
      <c r="AG494" s="59"/>
      <c r="AH494" s="59"/>
      <c r="AI494" s="59"/>
    </row>
    <row r="495" spans="1:35">
      <c r="A495" s="59">
        <f t="shared" si="65"/>
        <v>2435</v>
      </c>
      <c r="B495" s="70">
        <f t="shared" si="61"/>
        <v>0</v>
      </c>
      <c r="C495" s="62">
        <f t="shared" si="58"/>
        <v>203.56000000000006</v>
      </c>
      <c r="D495" s="59"/>
      <c r="E495" s="59"/>
      <c r="F495" s="59">
        <f t="shared" si="62"/>
        <v>160.49492509999999</v>
      </c>
      <c r="G495" s="59">
        <f t="shared" si="63"/>
        <v>0</v>
      </c>
      <c r="H495" s="59">
        <f t="shared" si="64"/>
        <v>203.56492509999953</v>
      </c>
      <c r="I495" s="59">
        <f t="shared" si="59"/>
        <v>0</v>
      </c>
      <c r="J495" s="59">
        <f t="shared" si="60"/>
        <v>203.56492509999953</v>
      </c>
      <c r="K495" s="59"/>
      <c r="L495" s="59"/>
      <c r="M495" s="59"/>
      <c r="N495" s="59"/>
      <c r="O495" s="59"/>
      <c r="P495" s="59"/>
      <c r="Q495" s="59"/>
      <c r="R495" s="59"/>
      <c r="S495" s="59"/>
      <c r="T495" s="59"/>
      <c r="U495" s="59"/>
      <c r="V495" s="59"/>
      <c r="W495" s="59"/>
      <c r="X495" s="59"/>
      <c r="Y495" s="59"/>
      <c r="Z495" s="59"/>
      <c r="AA495" s="59"/>
      <c r="AB495" s="59"/>
      <c r="AC495" s="59"/>
      <c r="AD495" s="59"/>
      <c r="AE495" s="59"/>
      <c r="AF495" s="59"/>
      <c r="AG495" s="59"/>
      <c r="AH495" s="59"/>
      <c r="AI495" s="59"/>
    </row>
    <row r="496" spans="1:35">
      <c r="A496" s="59">
        <f t="shared" si="65"/>
        <v>2440</v>
      </c>
      <c r="B496" s="70">
        <f t="shared" si="61"/>
        <v>0</v>
      </c>
      <c r="C496" s="62">
        <f t="shared" si="58"/>
        <v>201.61</v>
      </c>
      <c r="D496" s="59"/>
      <c r="E496" s="59"/>
      <c r="F496" s="59">
        <f t="shared" si="62"/>
        <v>160.49492509999999</v>
      </c>
      <c r="G496" s="59">
        <f t="shared" si="63"/>
        <v>0</v>
      </c>
      <c r="H496" s="59">
        <f t="shared" si="64"/>
        <v>201.61492509999971</v>
      </c>
      <c r="I496" s="59">
        <f t="shared" si="59"/>
        <v>0</v>
      </c>
      <c r="J496" s="59">
        <f t="shared" si="60"/>
        <v>201.61492509999971</v>
      </c>
      <c r="K496" s="59"/>
      <c r="L496" s="59"/>
      <c r="M496" s="59"/>
      <c r="N496" s="59"/>
      <c r="O496" s="59"/>
      <c r="P496" s="59"/>
      <c r="Q496" s="59"/>
      <c r="R496" s="59"/>
      <c r="S496" s="59"/>
      <c r="T496" s="59"/>
      <c r="U496" s="59"/>
      <c r="V496" s="59"/>
      <c r="W496" s="59"/>
      <c r="X496" s="59"/>
      <c r="Y496" s="59"/>
      <c r="Z496" s="59"/>
      <c r="AA496" s="59"/>
      <c r="AB496" s="59"/>
      <c r="AC496" s="59"/>
      <c r="AD496" s="59"/>
      <c r="AE496" s="59"/>
      <c r="AF496" s="59"/>
      <c r="AG496" s="59"/>
      <c r="AH496" s="59"/>
      <c r="AI496" s="59"/>
    </row>
    <row r="497" spans="1:35">
      <c r="A497" s="59">
        <f t="shared" si="65"/>
        <v>2445</v>
      </c>
      <c r="B497" s="70">
        <f t="shared" si="61"/>
        <v>0</v>
      </c>
      <c r="C497" s="62">
        <f t="shared" si="58"/>
        <v>199.65999999999997</v>
      </c>
      <c r="D497" s="59"/>
      <c r="E497" s="59"/>
      <c r="F497" s="59">
        <f t="shared" si="62"/>
        <v>160.49492509999999</v>
      </c>
      <c r="G497" s="59">
        <f t="shared" si="63"/>
        <v>0</v>
      </c>
      <c r="H497" s="59">
        <f t="shared" si="64"/>
        <v>199.66492509999989</v>
      </c>
      <c r="I497" s="59">
        <f t="shared" si="59"/>
        <v>0</v>
      </c>
      <c r="J497" s="59">
        <f t="shared" si="60"/>
        <v>199.66492509999989</v>
      </c>
      <c r="K497" s="59"/>
      <c r="L497" s="59"/>
      <c r="M497" s="59"/>
      <c r="N497" s="59"/>
      <c r="O497" s="59"/>
      <c r="P497" s="59"/>
      <c r="Q497" s="59"/>
      <c r="R497" s="59"/>
      <c r="S497" s="59"/>
      <c r="T497" s="59"/>
      <c r="U497" s="59"/>
      <c r="V497" s="59"/>
      <c r="W497" s="59"/>
      <c r="X497" s="59"/>
      <c r="Y497" s="59"/>
      <c r="Z497" s="59"/>
      <c r="AA497" s="59"/>
      <c r="AB497" s="59"/>
      <c r="AC497" s="59"/>
      <c r="AD497" s="59"/>
      <c r="AE497" s="59"/>
      <c r="AF497" s="59"/>
      <c r="AG497" s="59"/>
      <c r="AH497" s="59"/>
      <c r="AI497" s="59"/>
    </row>
    <row r="498" spans="1:35">
      <c r="A498" s="59">
        <f t="shared" si="65"/>
        <v>2450</v>
      </c>
      <c r="B498" s="70">
        <f t="shared" si="61"/>
        <v>0</v>
      </c>
      <c r="C498" s="62">
        <f t="shared" si="58"/>
        <v>197.71000000000004</v>
      </c>
      <c r="D498" s="59"/>
      <c r="E498" s="59"/>
      <c r="F498" s="59">
        <f t="shared" si="62"/>
        <v>160.49492509999999</v>
      </c>
      <c r="G498" s="59">
        <f t="shared" si="63"/>
        <v>0</v>
      </c>
      <c r="H498" s="59">
        <f t="shared" si="64"/>
        <v>197.71492510000007</v>
      </c>
      <c r="I498" s="59">
        <f t="shared" si="59"/>
        <v>0</v>
      </c>
      <c r="J498" s="59">
        <f t="shared" si="60"/>
        <v>197.71492510000007</v>
      </c>
      <c r="K498" s="59"/>
      <c r="L498" s="59"/>
      <c r="M498" s="59"/>
      <c r="N498" s="59"/>
      <c r="O498" s="59"/>
      <c r="P498" s="59"/>
      <c r="Q498" s="59"/>
      <c r="R498" s="59"/>
      <c r="S498" s="59"/>
      <c r="T498" s="59"/>
      <c r="U498" s="59"/>
      <c r="V498" s="59"/>
      <c r="W498" s="59"/>
      <c r="X498" s="59"/>
      <c r="Y498" s="59"/>
      <c r="Z498" s="59"/>
      <c r="AA498" s="59"/>
      <c r="AB498" s="59"/>
      <c r="AC498" s="59"/>
      <c r="AD498" s="59"/>
      <c r="AE498" s="59"/>
      <c r="AF498" s="59"/>
      <c r="AG498" s="59"/>
      <c r="AH498" s="59"/>
      <c r="AI498" s="59"/>
    </row>
    <row r="499" spans="1:35">
      <c r="A499" s="59">
        <f t="shared" si="65"/>
        <v>2455</v>
      </c>
      <c r="B499" s="70">
        <f t="shared" si="61"/>
        <v>0</v>
      </c>
      <c r="C499" s="62">
        <f t="shared" si="58"/>
        <v>195.76</v>
      </c>
      <c r="D499" s="59"/>
      <c r="E499" s="59"/>
      <c r="F499" s="59">
        <f t="shared" si="62"/>
        <v>160.49492509999999</v>
      </c>
      <c r="G499" s="59">
        <f t="shared" si="63"/>
        <v>0</v>
      </c>
      <c r="H499" s="59">
        <f t="shared" si="64"/>
        <v>195.7649250999998</v>
      </c>
      <c r="I499" s="59">
        <f t="shared" si="59"/>
        <v>0</v>
      </c>
      <c r="J499" s="59">
        <f t="shared" si="60"/>
        <v>195.7649250999998</v>
      </c>
      <c r="K499" s="59"/>
      <c r="L499" s="59"/>
      <c r="M499" s="59"/>
      <c r="N499" s="59"/>
      <c r="O499" s="59"/>
      <c r="P499" s="59"/>
      <c r="Q499" s="59"/>
      <c r="R499" s="59"/>
      <c r="S499" s="59"/>
      <c r="T499" s="59"/>
      <c r="U499" s="59"/>
      <c r="V499" s="59"/>
      <c r="W499" s="59"/>
      <c r="X499" s="59"/>
      <c r="Y499" s="59"/>
      <c r="Z499" s="59"/>
      <c r="AA499" s="59"/>
      <c r="AB499" s="59"/>
      <c r="AC499" s="59"/>
      <c r="AD499" s="59"/>
      <c r="AE499" s="59"/>
      <c r="AF499" s="59"/>
      <c r="AG499" s="59"/>
      <c r="AH499" s="59"/>
      <c r="AI499" s="59"/>
    </row>
    <row r="500" spans="1:35">
      <c r="A500" s="59">
        <f t="shared" si="65"/>
        <v>2460</v>
      </c>
      <c r="B500" s="70">
        <f t="shared" si="61"/>
        <v>0</v>
      </c>
      <c r="C500" s="62">
        <f t="shared" si="58"/>
        <v>193.81000000000006</v>
      </c>
      <c r="D500" s="59"/>
      <c r="E500" s="59"/>
      <c r="F500" s="59">
        <f t="shared" si="62"/>
        <v>160.49492509999999</v>
      </c>
      <c r="G500" s="59">
        <f t="shared" si="63"/>
        <v>0</v>
      </c>
      <c r="H500" s="59">
        <f t="shared" si="64"/>
        <v>193.81492509999953</v>
      </c>
      <c r="I500" s="59">
        <f t="shared" si="59"/>
        <v>0</v>
      </c>
      <c r="J500" s="59">
        <f t="shared" si="60"/>
        <v>193.81492509999953</v>
      </c>
      <c r="K500" s="59"/>
      <c r="L500" s="59"/>
      <c r="M500" s="59"/>
      <c r="N500" s="59"/>
      <c r="O500" s="59"/>
      <c r="P500" s="59"/>
      <c r="Q500" s="59"/>
      <c r="R500" s="59"/>
      <c r="S500" s="59"/>
      <c r="T500" s="59"/>
      <c r="U500" s="59"/>
      <c r="V500" s="59"/>
      <c r="W500" s="59"/>
      <c r="X500" s="59"/>
      <c r="Y500" s="59"/>
      <c r="Z500" s="59"/>
      <c r="AA500" s="59"/>
      <c r="AB500" s="59"/>
      <c r="AC500" s="59"/>
      <c r="AD500" s="59"/>
      <c r="AE500" s="59"/>
      <c r="AF500" s="59"/>
      <c r="AG500" s="59"/>
      <c r="AH500" s="59"/>
      <c r="AI500" s="59"/>
    </row>
    <row r="501" spans="1:35">
      <c r="A501" s="59">
        <f t="shared" si="65"/>
        <v>2465</v>
      </c>
      <c r="B501" s="70">
        <f t="shared" si="61"/>
        <v>0</v>
      </c>
      <c r="C501" s="62">
        <f t="shared" si="58"/>
        <v>191.86</v>
      </c>
      <c r="D501" s="59"/>
      <c r="E501" s="59"/>
      <c r="F501" s="59">
        <f t="shared" si="62"/>
        <v>160.49492509999999</v>
      </c>
      <c r="G501" s="59">
        <f t="shared" si="63"/>
        <v>0</v>
      </c>
      <c r="H501" s="59">
        <f t="shared" si="64"/>
        <v>191.86492509999971</v>
      </c>
      <c r="I501" s="59">
        <f t="shared" si="59"/>
        <v>0</v>
      </c>
      <c r="J501" s="59">
        <f t="shared" si="60"/>
        <v>191.86492509999971</v>
      </c>
      <c r="K501" s="59"/>
      <c r="L501" s="59"/>
      <c r="M501" s="59"/>
      <c r="N501" s="59"/>
      <c r="O501" s="59"/>
      <c r="P501" s="59"/>
      <c r="Q501" s="59"/>
      <c r="R501" s="59"/>
      <c r="S501" s="59"/>
      <c r="T501" s="59"/>
      <c r="U501" s="59"/>
      <c r="V501" s="59"/>
      <c r="W501" s="59"/>
      <c r="X501" s="59"/>
      <c r="Y501" s="59"/>
      <c r="Z501" s="59"/>
      <c r="AA501" s="59"/>
      <c r="AB501" s="59"/>
      <c r="AC501" s="59"/>
      <c r="AD501" s="59"/>
      <c r="AE501" s="59"/>
      <c r="AF501" s="59"/>
      <c r="AG501" s="59"/>
      <c r="AH501" s="59"/>
      <c r="AI501" s="59"/>
    </row>
    <row r="502" spans="1:35">
      <c r="A502" s="59">
        <f t="shared" si="65"/>
        <v>2470</v>
      </c>
      <c r="B502" s="70">
        <f t="shared" si="61"/>
        <v>0</v>
      </c>
      <c r="C502" s="62">
        <f t="shared" si="58"/>
        <v>189.90999999999997</v>
      </c>
      <c r="D502" s="59"/>
      <c r="E502" s="59"/>
      <c r="F502" s="59">
        <f t="shared" si="62"/>
        <v>160.49492509999999</v>
      </c>
      <c r="G502" s="59">
        <f t="shared" si="63"/>
        <v>0</v>
      </c>
      <c r="H502" s="59">
        <f t="shared" si="64"/>
        <v>189.91492509999989</v>
      </c>
      <c r="I502" s="59">
        <f t="shared" si="59"/>
        <v>0</v>
      </c>
      <c r="J502" s="59">
        <f t="shared" si="60"/>
        <v>189.91492509999989</v>
      </c>
      <c r="K502" s="59"/>
      <c r="L502" s="59"/>
      <c r="M502" s="59"/>
      <c r="N502" s="59"/>
      <c r="O502" s="59"/>
      <c r="P502" s="59"/>
      <c r="Q502" s="59"/>
      <c r="R502" s="59"/>
      <c r="S502" s="59"/>
      <c r="T502" s="59"/>
      <c r="U502" s="59"/>
      <c r="V502" s="59"/>
      <c r="W502" s="59"/>
      <c r="X502" s="59"/>
      <c r="Y502" s="59"/>
      <c r="Z502" s="59"/>
      <c r="AA502" s="59"/>
      <c r="AB502" s="59"/>
      <c r="AC502" s="59"/>
      <c r="AD502" s="59"/>
      <c r="AE502" s="59"/>
      <c r="AF502" s="59"/>
      <c r="AG502" s="59"/>
      <c r="AH502" s="59"/>
      <c r="AI502" s="59"/>
    </row>
    <row r="503" spans="1:35">
      <c r="A503" s="59">
        <f t="shared" si="65"/>
        <v>2475</v>
      </c>
      <c r="B503" s="70">
        <f t="shared" si="61"/>
        <v>0</v>
      </c>
      <c r="C503" s="62">
        <f t="shared" si="58"/>
        <v>187.96000000000004</v>
      </c>
      <c r="D503" s="59"/>
      <c r="E503" s="59"/>
      <c r="F503" s="59">
        <f t="shared" si="62"/>
        <v>160.49492509999999</v>
      </c>
      <c r="G503" s="59">
        <f t="shared" si="63"/>
        <v>0</v>
      </c>
      <c r="H503" s="59">
        <f t="shared" si="64"/>
        <v>187.96492510000007</v>
      </c>
      <c r="I503" s="59">
        <f t="shared" si="59"/>
        <v>0</v>
      </c>
      <c r="J503" s="59">
        <f t="shared" si="60"/>
        <v>187.96492510000007</v>
      </c>
      <c r="K503" s="59"/>
      <c r="L503" s="59"/>
      <c r="M503" s="59"/>
      <c r="N503" s="59"/>
      <c r="O503" s="59"/>
      <c r="P503" s="59"/>
      <c r="Q503" s="59"/>
      <c r="R503" s="59"/>
      <c r="S503" s="59"/>
      <c r="T503" s="59"/>
      <c r="U503" s="59"/>
      <c r="V503" s="59"/>
      <c r="W503" s="59"/>
      <c r="X503" s="59"/>
      <c r="Y503" s="59"/>
      <c r="Z503" s="59"/>
      <c r="AA503" s="59"/>
      <c r="AB503" s="59"/>
      <c r="AC503" s="59"/>
      <c r="AD503" s="59"/>
      <c r="AE503" s="59"/>
      <c r="AF503" s="59"/>
      <c r="AG503" s="59"/>
      <c r="AH503" s="59"/>
      <c r="AI503" s="59"/>
    </row>
    <row r="504" spans="1:35">
      <c r="A504" s="59">
        <f t="shared" si="65"/>
        <v>2480</v>
      </c>
      <c r="B504" s="70">
        <f t="shared" si="61"/>
        <v>0</v>
      </c>
      <c r="C504" s="62">
        <f t="shared" si="58"/>
        <v>186.01</v>
      </c>
      <c r="D504" s="59"/>
      <c r="E504" s="59"/>
      <c r="F504" s="59">
        <f t="shared" si="62"/>
        <v>160.49492509999999</v>
      </c>
      <c r="G504" s="59">
        <f t="shared" si="63"/>
        <v>0</v>
      </c>
      <c r="H504" s="59">
        <f t="shared" si="64"/>
        <v>186.0149250999998</v>
      </c>
      <c r="I504" s="59">
        <f t="shared" si="59"/>
        <v>0</v>
      </c>
      <c r="J504" s="59">
        <f t="shared" si="60"/>
        <v>186.0149250999998</v>
      </c>
      <c r="K504" s="59"/>
      <c r="L504" s="59"/>
      <c r="M504" s="59"/>
      <c r="N504" s="59"/>
      <c r="O504" s="59"/>
      <c r="P504" s="59"/>
      <c r="Q504" s="59"/>
      <c r="R504" s="59"/>
      <c r="S504" s="59"/>
      <c r="T504" s="59"/>
      <c r="U504" s="59"/>
      <c r="V504" s="59"/>
      <c r="W504" s="59"/>
      <c r="X504" s="59"/>
      <c r="Y504" s="59"/>
      <c r="Z504" s="59"/>
      <c r="AA504" s="59"/>
      <c r="AB504" s="59"/>
      <c r="AC504" s="59"/>
      <c r="AD504" s="59"/>
      <c r="AE504" s="59"/>
      <c r="AF504" s="59"/>
      <c r="AG504" s="59"/>
      <c r="AH504" s="59"/>
      <c r="AI504" s="59"/>
    </row>
    <row r="505" spans="1:35">
      <c r="A505" s="59">
        <f t="shared" si="65"/>
        <v>2485</v>
      </c>
      <c r="B505" s="70">
        <f t="shared" si="61"/>
        <v>0</v>
      </c>
      <c r="C505" s="62">
        <f t="shared" si="58"/>
        <v>184.06000000000006</v>
      </c>
      <c r="D505" s="59"/>
      <c r="E505" s="59"/>
      <c r="F505" s="59">
        <f t="shared" si="62"/>
        <v>160.49492509999999</v>
      </c>
      <c r="G505" s="59">
        <f t="shared" si="63"/>
        <v>0</v>
      </c>
      <c r="H505" s="59">
        <f t="shared" si="64"/>
        <v>184.06492509999953</v>
      </c>
      <c r="I505" s="59">
        <f t="shared" si="59"/>
        <v>0</v>
      </c>
      <c r="J505" s="59">
        <f t="shared" si="60"/>
        <v>184.06492509999953</v>
      </c>
      <c r="K505" s="59"/>
      <c r="L505" s="59"/>
      <c r="M505" s="59"/>
      <c r="N505" s="59"/>
      <c r="O505" s="59"/>
      <c r="P505" s="59"/>
      <c r="Q505" s="59"/>
      <c r="R505" s="59"/>
      <c r="S505" s="59"/>
      <c r="T505" s="59"/>
      <c r="U505" s="59"/>
      <c r="V505" s="59"/>
      <c r="W505" s="59"/>
      <c r="X505" s="59"/>
      <c r="Y505" s="59"/>
      <c r="Z505" s="59"/>
      <c r="AA505" s="59"/>
      <c r="AB505" s="59"/>
      <c r="AC505" s="59"/>
      <c r="AD505" s="59"/>
      <c r="AE505" s="59"/>
      <c r="AF505" s="59"/>
      <c r="AG505" s="59"/>
      <c r="AH505" s="59"/>
      <c r="AI505" s="59"/>
    </row>
    <row r="506" spans="1:35">
      <c r="A506" s="59">
        <f t="shared" si="65"/>
        <v>2490</v>
      </c>
      <c r="B506" s="70">
        <f t="shared" si="61"/>
        <v>0</v>
      </c>
      <c r="C506" s="62">
        <f t="shared" si="58"/>
        <v>182.11</v>
      </c>
      <c r="D506" s="59"/>
      <c r="E506" s="59"/>
      <c r="F506" s="59">
        <f t="shared" si="62"/>
        <v>160.49492509999999</v>
      </c>
      <c r="G506" s="59">
        <f t="shared" si="63"/>
        <v>0</v>
      </c>
      <c r="H506" s="59">
        <f t="shared" si="64"/>
        <v>182.11492509999971</v>
      </c>
      <c r="I506" s="59">
        <f t="shared" si="59"/>
        <v>0</v>
      </c>
      <c r="J506" s="59">
        <f t="shared" si="60"/>
        <v>182.11492509999971</v>
      </c>
      <c r="K506" s="59"/>
      <c r="L506" s="59"/>
      <c r="M506" s="59"/>
      <c r="N506" s="59"/>
      <c r="O506" s="59"/>
      <c r="P506" s="59"/>
      <c r="Q506" s="59"/>
      <c r="R506" s="59"/>
      <c r="S506" s="59"/>
      <c r="T506" s="59"/>
      <c r="U506" s="59"/>
      <c r="V506" s="59"/>
      <c r="W506" s="59"/>
      <c r="X506" s="59"/>
      <c r="Y506" s="59"/>
      <c r="Z506" s="59"/>
      <c r="AA506" s="59"/>
      <c r="AB506" s="59"/>
      <c r="AC506" s="59"/>
      <c r="AD506" s="59"/>
      <c r="AE506" s="59"/>
      <c r="AF506" s="59"/>
      <c r="AG506" s="59"/>
      <c r="AH506" s="59"/>
      <c r="AI506" s="59"/>
    </row>
    <row r="507" spans="1:35">
      <c r="A507" s="59">
        <f t="shared" si="65"/>
        <v>2495</v>
      </c>
      <c r="B507" s="70">
        <f t="shared" si="61"/>
        <v>0</v>
      </c>
      <c r="C507" s="62">
        <f t="shared" si="58"/>
        <v>180.15999999999997</v>
      </c>
      <c r="D507" s="59"/>
      <c r="E507" s="59"/>
      <c r="F507" s="59">
        <f t="shared" si="62"/>
        <v>160.49492509999999</v>
      </c>
      <c r="G507" s="59">
        <f t="shared" si="63"/>
        <v>0</v>
      </c>
      <c r="H507" s="59">
        <f t="shared" si="64"/>
        <v>180.16492509999989</v>
      </c>
      <c r="I507" s="59">
        <f t="shared" si="59"/>
        <v>0</v>
      </c>
      <c r="J507" s="59">
        <f t="shared" si="60"/>
        <v>180.16492509999989</v>
      </c>
      <c r="K507" s="59"/>
      <c r="L507" s="59"/>
      <c r="M507" s="59"/>
      <c r="N507" s="59"/>
      <c r="O507" s="59"/>
      <c r="P507" s="59"/>
      <c r="Q507" s="59"/>
      <c r="R507" s="59"/>
      <c r="S507" s="59"/>
      <c r="T507" s="59"/>
      <c r="U507" s="59"/>
      <c r="V507" s="59"/>
      <c r="W507" s="59"/>
      <c r="X507" s="59"/>
      <c r="Y507" s="59"/>
      <c r="Z507" s="59"/>
      <c r="AA507" s="59"/>
      <c r="AB507" s="59"/>
      <c r="AC507" s="59"/>
      <c r="AD507" s="59"/>
      <c r="AE507" s="59"/>
      <c r="AF507" s="59"/>
      <c r="AG507" s="59"/>
      <c r="AH507" s="59"/>
      <c r="AI507" s="59"/>
    </row>
    <row r="508" spans="1:35">
      <c r="A508" s="59">
        <f t="shared" si="65"/>
        <v>2500</v>
      </c>
      <c r="B508" s="70">
        <f t="shared" si="61"/>
        <v>0</v>
      </c>
      <c r="C508" s="62">
        <f t="shared" si="58"/>
        <v>178.21000000000004</v>
      </c>
      <c r="D508" s="59"/>
      <c r="E508" s="59"/>
      <c r="F508" s="59">
        <f t="shared" si="62"/>
        <v>160.49492509999999</v>
      </c>
      <c r="G508" s="59">
        <f t="shared" si="63"/>
        <v>0</v>
      </c>
      <c r="H508" s="59">
        <f t="shared" si="64"/>
        <v>178.21492510000007</v>
      </c>
      <c r="I508" s="59">
        <f t="shared" si="59"/>
        <v>0</v>
      </c>
      <c r="J508" s="59">
        <f t="shared" si="60"/>
        <v>178.21492510000007</v>
      </c>
      <c r="K508" s="59"/>
      <c r="L508" s="59"/>
      <c r="M508" s="59"/>
      <c r="N508" s="59"/>
      <c r="O508" s="59"/>
      <c r="P508" s="59"/>
      <c r="Q508" s="59"/>
      <c r="R508" s="59"/>
      <c r="S508" s="59"/>
      <c r="T508" s="59"/>
      <c r="U508" s="59"/>
      <c r="V508" s="59"/>
      <c r="W508" s="59"/>
      <c r="X508" s="59"/>
      <c r="Y508" s="59"/>
      <c r="Z508" s="59"/>
      <c r="AA508" s="59"/>
      <c r="AB508" s="59"/>
      <c r="AC508" s="59"/>
      <c r="AD508" s="59"/>
      <c r="AE508" s="59"/>
      <c r="AF508" s="59"/>
      <c r="AG508" s="59"/>
      <c r="AH508" s="59"/>
      <c r="AI508" s="59"/>
    </row>
    <row r="509" spans="1:35">
      <c r="A509" s="59">
        <f t="shared" si="65"/>
        <v>2505</v>
      </c>
      <c r="B509" s="70">
        <f t="shared" si="61"/>
        <v>0</v>
      </c>
      <c r="C509" s="62">
        <f t="shared" si="58"/>
        <v>176.26</v>
      </c>
      <c r="D509" s="59"/>
      <c r="E509" s="59"/>
      <c r="F509" s="59">
        <f t="shared" si="62"/>
        <v>160.49492509999999</v>
      </c>
      <c r="G509" s="59">
        <f t="shared" si="63"/>
        <v>0</v>
      </c>
      <c r="H509" s="59">
        <f t="shared" si="64"/>
        <v>176.2649250999998</v>
      </c>
      <c r="I509" s="59">
        <f t="shared" si="59"/>
        <v>0</v>
      </c>
      <c r="J509" s="59">
        <f t="shared" si="60"/>
        <v>176.2649250999998</v>
      </c>
      <c r="K509" s="59"/>
      <c r="L509" s="59"/>
      <c r="M509" s="59"/>
      <c r="N509" s="59"/>
      <c r="O509" s="59"/>
      <c r="P509" s="59"/>
      <c r="Q509" s="59"/>
      <c r="R509" s="59"/>
      <c r="S509" s="59"/>
      <c r="T509" s="59"/>
      <c r="U509" s="59"/>
      <c r="V509" s="59"/>
      <c r="W509" s="59"/>
      <c r="X509" s="59"/>
      <c r="Y509" s="59"/>
      <c r="Z509" s="59"/>
      <c r="AA509" s="59"/>
      <c r="AB509" s="59"/>
      <c r="AC509" s="59"/>
      <c r="AD509" s="59"/>
      <c r="AE509" s="59"/>
      <c r="AF509" s="59"/>
      <c r="AG509" s="59"/>
      <c r="AH509" s="59"/>
      <c r="AI509" s="59"/>
    </row>
    <row r="510" spans="1:35">
      <c r="A510" s="59">
        <f t="shared" si="65"/>
        <v>2510</v>
      </c>
      <c r="B510" s="70">
        <f t="shared" si="61"/>
        <v>0</v>
      </c>
      <c r="C510" s="62">
        <f t="shared" si="58"/>
        <v>174.31000000000006</v>
      </c>
      <c r="D510" s="59"/>
      <c r="E510" s="59"/>
      <c r="F510" s="59">
        <f t="shared" si="62"/>
        <v>160.49492509999999</v>
      </c>
      <c r="G510" s="59">
        <f t="shared" si="63"/>
        <v>0</v>
      </c>
      <c r="H510" s="59">
        <f t="shared" si="64"/>
        <v>174.31492509999953</v>
      </c>
      <c r="I510" s="59">
        <f t="shared" si="59"/>
        <v>0</v>
      </c>
      <c r="J510" s="59">
        <f t="shared" si="60"/>
        <v>174.31492509999953</v>
      </c>
      <c r="K510" s="59"/>
      <c r="L510" s="59"/>
      <c r="M510" s="59"/>
      <c r="N510" s="59"/>
      <c r="O510" s="59"/>
      <c r="P510" s="59"/>
      <c r="Q510" s="59"/>
      <c r="R510" s="59"/>
      <c r="S510" s="59"/>
      <c r="T510" s="59"/>
      <c r="U510" s="59"/>
      <c r="V510" s="59"/>
      <c r="W510" s="59"/>
      <c r="X510" s="59"/>
      <c r="Y510" s="59"/>
      <c r="Z510" s="59"/>
      <c r="AA510" s="59"/>
      <c r="AB510" s="59"/>
      <c r="AC510" s="59"/>
      <c r="AD510" s="59"/>
      <c r="AE510" s="59"/>
      <c r="AF510" s="59"/>
      <c r="AG510" s="59"/>
      <c r="AH510" s="59"/>
      <c r="AI510" s="59"/>
    </row>
    <row r="511" spans="1:35">
      <c r="A511" s="59">
        <f t="shared" si="65"/>
        <v>2515</v>
      </c>
      <c r="B511" s="70">
        <f t="shared" si="61"/>
        <v>0</v>
      </c>
      <c r="C511" s="62">
        <f t="shared" si="58"/>
        <v>172.36</v>
      </c>
      <c r="D511" s="59"/>
      <c r="E511" s="59"/>
      <c r="F511" s="59">
        <f t="shared" si="62"/>
        <v>160.49492509999999</v>
      </c>
      <c r="G511" s="59">
        <f t="shared" si="63"/>
        <v>0</v>
      </c>
      <c r="H511" s="59">
        <f t="shared" si="64"/>
        <v>172.36492509999971</v>
      </c>
      <c r="I511" s="59">
        <f t="shared" si="59"/>
        <v>0</v>
      </c>
      <c r="J511" s="59">
        <f t="shared" si="60"/>
        <v>172.36492509999971</v>
      </c>
      <c r="K511" s="59"/>
      <c r="L511" s="59"/>
      <c r="M511" s="59"/>
      <c r="N511" s="59"/>
      <c r="O511" s="59"/>
      <c r="P511" s="59"/>
      <c r="Q511" s="59"/>
      <c r="R511" s="59"/>
      <c r="S511" s="59"/>
      <c r="T511" s="59"/>
      <c r="U511" s="59"/>
      <c r="V511" s="59"/>
      <c r="W511" s="59"/>
      <c r="X511" s="59"/>
      <c r="Y511" s="59"/>
      <c r="Z511" s="59"/>
      <c r="AA511" s="59"/>
      <c r="AB511" s="59"/>
      <c r="AC511" s="59"/>
      <c r="AD511" s="59"/>
      <c r="AE511" s="59"/>
      <c r="AF511" s="59"/>
      <c r="AG511" s="59"/>
      <c r="AH511" s="59"/>
      <c r="AI511" s="59"/>
    </row>
    <row r="512" spans="1:35">
      <c r="A512" s="59">
        <f t="shared" si="65"/>
        <v>2520</v>
      </c>
      <c r="B512" s="70">
        <f t="shared" si="61"/>
        <v>0</v>
      </c>
      <c r="C512" s="62">
        <f t="shared" ref="C512:C520" si="66">MAX(0,IF((A512+$C$4+$C$3)&lt;$C$1,0.61*A512,$C$1-0.39*A512-$C$3-$C$4)+MAX(0,IF(A512&lt;$E$3,0,IF(A512&lt;$E$4,160.49*(A512-$E$3)/($E$4-$E$3),IF(A512&lt;$E$2,160.49,160.49)))))</f>
        <v>170.40999999999997</v>
      </c>
      <c r="D512" s="59"/>
      <c r="E512" s="59"/>
      <c r="F512" s="59">
        <f t="shared" si="62"/>
        <v>160.49492509999999</v>
      </c>
      <c r="G512" s="59">
        <f t="shared" si="63"/>
        <v>0</v>
      </c>
      <c r="H512" s="59">
        <f t="shared" si="64"/>
        <v>170.41492509999989</v>
      </c>
      <c r="I512" s="59">
        <f t="shared" si="59"/>
        <v>0</v>
      </c>
      <c r="J512" s="59">
        <f t="shared" si="60"/>
        <v>170.41492509999989</v>
      </c>
      <c r="K512" s="59"/>
      <c r="L512" s="59"/>
      <c r="M512" s="59"/>
      <c r="N512" s="59"/>
      <c r="O512" s="59"/>
      <c r="P512" s="59"/>
      <c r="Q512" s="59"/>
      <c r="R512" s="59"/>
      <c r="S512" s="59"/>
      <c r="T512" s="59"/>
      <c r="U512" s="59"/>
      <c r="V512" s="59"/>
      <c r="W512" s="59"/>
      <c r="X512" s="59"/>
      <c r="Y512" s="59"/>
      <c r="Z512" s="59"/>
      <c r="AA512" s="59"/>
      <c r="AB512" s="59"/>
      <c r="AC512" s="59"/>
      <c r="AD512" s="59"/>
      <c r="AE512" s="59"/>
      <c r="AF512" s="59"/>
      <c r="AG512" s="59"/>
      <c r="AH512" s="59"/>
      <c r="AI512" s="59"/>
    </row>
    <row r="513" spans="1:35">
      <c r="A513" s="59">
        <f t="shared" si="65"/>
        <v>2525</v>
      </c>
      <c r="B513" s="70">
        <f t="shared" si="61"/>
        <v>0</v>
      </c>
      <c r="C513" s="62">
        <f t="shared" si="66"/>
        <v>168.46000000000004</v>
      </c>
      <c r="D513" s="59"/>
      <c r="E513" s="59"/>
      <c r="F513" s="59">
        <f t="shared" si="62"/>
        <v>160.49492509999999</v>
      </c>
      <c r="G513" s="59">
        <f t="shared" si="63"/>
        <v>0</v>
      </c>
      <c r="H513" s="59">
        <f t="shared" si="64"/>
        <v>168.46492510000007</v>
      </c>
      <c r="I513" s="59">
        <f t="shared" si="59"/>
        <v>0</v>
      </c>
      <c r="J513" s="59">
        <f t="shared" si="60"/>
        <v>168.46492510000007</v>
      </c>
      <c r="K513" s="59"/>
      <c r="L513" s="59"/>
      <c r="M513" s="59"/>
      <c r="N513" s="59"/>
      <c r="O513" s="59"/>
      <c r="P513" s="59"/>
      <c r="Q513" s="59"/>
      <c r="R513" s="59"/>
      <c r="S513" s="59"/>
      <c r="T513" s="59"/>
      <c r="U513" s="59"/>
      <c r="V513" s="59"/>
      <c r="W513" s="59"/>
      <c r="X513" s="59"/>
      <c r="Y513" s="59"/>
      <c r="Z513" s="59"/>
      <c r="AA513" s="59"/>
      <c r="AB513" s="59"/>
      <c r="AC513" s="59"/>
      <c r="AD513" s="59"/>
      <c r="AE513" s="59"/>
      <c r="AF513" s="59"/>
      <c r="AG513" s="59"/>
      <c r="AH513" s="59"/>
      <c r="AI513" s="59"/>
    </row>
    <row r="514" spans="1:35">
      <c r="A514" s="59">
        <f t="shared" si="65"/>
        <v>2530</v>
      </c>
      <c r="B514" s="70">
        <f t="shared" si="61"/>
        <v>0</v>
      </c>
      <c r="C514" s="62">
        <f t="shared" si="66"/>
        <v>166.51</v>
      </c>
      <c r="D514" s="59"/>
      <c r="E514" s="59"/>
      <c r="F514" s="59">
        <f t="shared" si="62"/>
        <v>160.49492509999999</v>
      </c>
      <c r="G514" s="59">
        <f t="shared" si="63"/>
        <v>0</v>
      </c>
      <c r="H514" s="59">
        <f t="shared" si="64"/>
        <v>166.5149250999998</v>
      </c>
      <c r="I514" s="59">
        <f t="shared" si="59"/>
        <v>0</v>
      </c>
      <c r="J514" s="59">
        <f t="shared" si="60"/>
        <v>166.5149250999998</v>
      </c>
      <c r="K514" s="59"/>
      <c r="L514" s="59"/>
      <c r="M514" s="59"/>
      <c r="N514" s="59"/>
      <c r="O514" s="59"/>
      <c r="P514" s="59"/>
      <c r="Q514" s="59"/>
      <c r="R514" s="59"/>
      <c r="S514" s="59"/>
      <c r="T514" s="59"/>
      <c r="U514" s="59"/>
      <c r="V514" s="59"/>
      <c r="W514" s="59"/>
      <c r="X514" s="59"/>
      <c r="Y514" s="59"/>
      <c r="Z514" s="59"/>
      <c r="AA514" s="59"/>
      <c r="AB514" s="59"/>
      <c r="AC514" s="59"/>
      <c r="AD514" s="59"/>
      <c r="AE514" s="59"/>
      <c r="AF514" s="59"/>
      <c r="AG514" s="59"/>
      <c r="AH514" s="59"/>
      <c r="AI514" s="59"/>
    </row>
    <row r="515" spans="1:35">
      <c r="A515" s="59">
        <f t="shared" si="65"/>
        <v>2535</v>
      </c>
      <c r="B515" s="70">
        <f t="shared" si="61"/>
        <v>0</v>
      </c>
      <c r="C515" s="62">
        <f t="shared" si="66"/>
        <v>164.56000000000006</v>
      </c>
      <c r="D515" s="59"/>
      <c r="E515" s="59"/>
      <c r="F515" s="59">
        <f t="shared" si="62"/>
        <v>160.49492509999999</v>
      </c>
      <c r="G515" s="59">
        <f t="shared" si="63"/>
        <v>0</v>
      </c>
      <c r="H515" s="59">
        <f t="shared" si="64"/>
        <v>164.56492509999953</v>
      </c>
      <c r="I515" s="59">
        <f t="shared" ref="I515:I546" si="67">G515*(G515&gt;$J$5)</f>
        <v>0</v>
      </c>
      <c r="J515" s="59">
        <f t="shared" ref="J515:J546" si="68">H515*(H515&gt;$J$5)</f>
        <v>164.56492509999953</v>
      </c>
      <c r="K515" s="59"/>
      <c r="L515" s="59"/>
      <c r="M515" s="59"/>
      <c r="N515" s="59"/>
      <c r="O515" s="59"/>
      <c r="P515" s="59"/>
      <c r="Q515" s="59"/>
      <c r="R515" s="59"/>
      <c r="S515" s="59"/>
      <c r="T515" s="59"/>
      <c r="U515" s="59"/>
      <c r="V515" s="59"/>
      <c r="W515" s="59"/>
      <c r="X515" s="59"/>
      <c r="Y515" s="59"/>
      <c r="Z515" s="59"/>
      <c r="AA515" s="59"/>
      <c r="AB515" s="59"/>
      <c r="AC515" s="59"/>
      <c r="AD515" s="59"/>
      <c r="AE515" s="59"/>
      <c r="AF515" s="59"/>
      <c r="AG515" s="59"/>
      <c r="AH515" s="59"/>
      <c r="AI515" s="59"/>
    </row>
    <row r="516" spans="1:35">
      <c r="A516" s="59">
        <f t="shared" si="65"/>
        <v>2540</v>
      </c>
      <c r="B516" s="70">
        <f t="shared" si="61"/>
        <v>0</v>
      </c>
      <c r="C516" s="62">
        <f t="shared" si="66"/>
        <v>162.61000000000001</v>
      </c>
      <c r="D516" s="59"/>
      <c r="E516" s="59"/>
      <c r="F516" s="59">
        <f t="shared" si="62"/>
        <v>160.49492509999999</v>
      </c>
      <c r="G516" s="59">
        <f t="shared" si="63"/>
        <v>0</v>
      </c>
      <c r="H516" s="59">
        <f t="shared" si="64"/>
        <v>162.61492509999971</v>
      </c>
      <c r="I516" s="59">
        <f t="shared" si="67"/>
        <v>0</v>
      </c>
      <c r="J516" s="59">
        <f t="shared" si="68"/>
        <v>162.61492509999971</v>
      </c>
      <c r="K516" s="59"/>
      <c r="L516" s="59"/>
      <c r="M516" s="59"/>
      <c r="N516" s="59"/>
      <c r="O516" s="59"/>
      <c r="P516" s="59"/>
      <c r="Q516" s="59"/>
      <c r="R516" s="59"/>
      <c r="S516" s="59"/>
      <c r="T516" s="59"/>
      <c r="U516" s="59"/>
      <c r="V516" s="59"/>
      <c r="W516" s="59"/>
      <c r="X516" s="59"/>
      <c r="Y516" s="59"/>
      <c r="Z516" s="59"/>
      <c r="AA516" s="59"/>
      <c r="AB516" s="59"/>
      <c r="AC516" s="59"/>
      <c r="AD516" s="59"/>
      <c r="AE516" s="59"/>
      <c r="AF516" s="59"/>
      <c r="AG516" s="59"/>
      <c r="AH516" s="59"/>
      <c r="AI516" s="59"/>
    </row>
    <row r="517" spans="1:35">
      <c r="A517" s="59">
        <f t="shared" si="65"/>
        <v>2545</v>
      </c>
      <c r="B517" s="70">
        <f t="shared" si="61"/>
        <v>0</v>
      </c>
      <c r="C517" s="62">
        <f t="shared" si="66"/>
        <v>160.65999999999997</v>
      </c>
      <c r="D517" s="59"/>
      <c r="E517" s="59"/>
      <c r="F517" s="59">
        <f t="shared" si="62"/>
        <v>160.49492509999999</v>
      </c>
      <c r="G517" s="59">
        <f t="shared" si="63"/>
        <v>0</v>
      </c>
      <c r="H517" s="59">
        <f t="shared" si="64"/>
        <v>160.66492509999989</v>
      </c>
      <c r="I517" s="59">
        <f t="shared" si="67"/>
        <v>0</v>
      </c>
      <c r="J517" s="59">
        <f t="shared" si="68"/>
        <v>160.66492509999989</v>
      </c>
      <c r="K517" s="59"/>
      <c r="L517" s="59"/>
      <c r="M517" s="59"/>
      <c r="N517" s="59"/>
      <c r="O517" s="59"/>
      <c r="P517" s="59"/>
      <c r="Q517" s="59"/>
      <c r="R517" s="59"/>
      <c r="S517" s="59"/>
      <c r="T517" s="59"/>
      <c r="U517" s="59"/>
      <c r="V517" s="59"/>
      <c r="W517" s="59"/>
      <c r="X517" s="59"/>
      <c r="Y517" s="59"/>
      <c r="Z517" s="59"/>
      <c r="AA517" s="59"/>
      <c r="AB517" s="59"/>
      <c r="AC517" s="59"/>
      <c r="AD517" s="59"/>
      <c r="AE517" s="59"/>
      <c r="AF517" s="59"/>
      <c r="AG517" s="59"/>
      <c r="AH517" s="59"/>
      <c r="AI517" s="59"/>
    </row>
    <row r="518" spans="1:35">
      <c r="A518" s="59">
        <f t="shared" si="65"/>
        <v>2550</v>
      </c>
      <c r="B518" s="70">
        <f t="shared" si="61"/>
        <v>0</v>
      </c>
      <c r="C518" s="62">
        <f t="shared" si="66"/>
        <v>158.71000000000004</v>
      </c>
      <c r="D518" s="59"/>
      <c r="E518" s="59"/>
      <c r="F518" s="59">
        <f t="shared" si="62"/>
        <v>160.49492509999999</v>
      </c>
      <c r="G518" s="59">
        <f t="shared" si="63"/>
        <v>0</v>
      </c>
      <c r="H518" s="59">
        <f t="shared" si="64"/>
        <v>158.71492510000007</v>
      </c>
      <c r="I518" s="59">
        <f t="shared" si="67"/>
        <v>0</v>
      </c>
      <c r="J518" s="59">
        <f t="shared" si="68"/>
        <v>158.71492510000007</v>
      </c>
      <c r="K518" s="59"/>
      <c r="L518" s="59"/>
      <c r="M518" s="59"/>
      <c r="N518" s="59"/>
      <c r="O518" s="59"/>
      <c r="P518" s="59"/>
      <c r="Q518" s="59"/>
      <c r="R518" s="59"/>
      <c r="S518" s="59"/>
      <c r="T518" s="59"/>
      <c r="U518" s="59"/>
      <c r="V518" s="59"/>
      <c r="W518" s="59"/>
      <c r="X518" s="59"/>
      <c r="Y518" s="59"/>
      <c r="Z518" s="59"/>
      <c r="AA518" s="59"/>
      <c r="AB518" s="59"/>
      <c r="AC518" s="59"/>
      <c r="AD518" s="59"/>
      <c r="AE518" s="59"/>
      <c r="AF518" s="59"/>
      <c r="AG518" s="59"/>
      <c r="AH518" s="59"/>
      <c r="AI518" s="59"/>
    </row>
    <row r="519" spans="1:35">
      <c r="A519" s="59">
        <f t="shared" si="65"/>
        <v>2555</v>
      </c>
      <c r="B519" s="70">
        <f t="shared" si="61"/>
        <v>0</v>
      </c>
      <c r="C519" s="62">
        <f t="shared" si="66"/>
        <v>156.76</v>
      </c>
      <c r="D519" s="59"/>
      <c r="E519" s="59"/>
      <c r="F519" s="59">
        <f t="shared" si="62"/>
        <v>160.49492509999999</v>
      </c>
      <c r="G519" s="59">
        <f t="shared" si="63"/>
        <v>0</v>
      </c>
      <c r="H519" s="59">
        <f t="shared" si="64"/>
        <v>156.7649250999998</v>
      </c>
      <c r="I519" s="59">
        <f t="shared" si="67"/>
        <v>0</v>
      </c>
      <c r="J519" s="59">
        <f t="shared" si="68"/>
        <v>156.7649250999998</v>
      </c>
      <c r="K519" s="59"/>
      <c r="L519" s="59"/>
      <c r="M519" s="59"/>
      <c r="N519" s="59"/>
      <c r="O519" s="59"/>
      <c r="P519" s="59"/>
      <c r="Q519" s="59"/>
      <c r="R519" s="59"/>
      <c r="S519" s="59"/>
      <c r="T519" s="59"/>
      <c r="U519" s="59"/>
      <c r="V519" s="59"/>
      <c r="W519" s="59"/>
      <c r="X519" s="59"/>
      <c r="Y519" s="59"/>
      <c r="Z519" s="59"/>
      <c r="AA519" s="59"/>
      <c r="AB519" s="59"/>
      <c r="AC519" s="59"/>
      <c r="AD519" s="59"/>
      <c r="AE519" s="59"/>
      <c r="AF519" s="59"/>
      <c r="AG519" s="59"/>
      <c r="AH519" s="59"/>
      <c r="AI519" s="59"/>
    </row>
    <row r="520" spans="1:35">
      <c r="A520" s="59">
        <f t="shared" si="65"/>
        <v>2560</v>
      </c>
      <c r="B520" s="70">
        <f t="shared" si="61"/>
        <v>0</v>
      </c>
      <c r="C520" s="62">
        <f t="shared" si="66"/>
        <v>154.80999999999995</v>
      </c>
      <c r="D520" s="59"/>
      <c r="E520" s="59"/>
      <c r="F520" s="59">
        <f t="shared" si="62"/>
        <v>160.49492509999999</v>
      </c>
      <c r="G520" s="59">
        <f t="shared" si="63"/>
        <v>0</v>
      </c>
      <c r="H520" s="59">
        <f t="shared" si="64"/>
        <v>154.81492509999953</v>
      </c>
      <c r="I520" s="59">
        <f t="shared" si="67"/>
        <v>0</v>
      </c>
      <c r="J520" s="59">
        <f t="shared" si="68"/>
        <v>154.81492509999953</v>
      </c>
      <c r="K520" s="59"/>
      <c r="L520" s="59"/>
      <c r="M520" s="59"/>
      <c r="N520" s="59"/>
      <c r="O520" s="59"/>
      <c r="P520" s="59"/>
      <c r="Q520" s="59"/>
      <c r="R520" s="59"/>
      <c r="S520" s="59"/>
      <c r="T520" s="59"/>
      <c r="U520" s="59"/>
      <c r="V520" s="59"/>
      <c r="W520" s="59"/>
      <c r="X520" s="59"/>
      <c r="Y520" s="59"/>
      <c r="Z520" s="59"/>
      <c r="AA520" s="59"/>
      <c r="AB520" s="59"/>
      <c r="AC520" s="59"/>
      <c r="AD520" s="59"/>
      <c r="AE520" s="59"/>
      <c r="AF520" s="59"/>
      <c r="AG520" s="59"/>
      <c r="AH520" s="59"/>
      <c r="AI520" s="59"/>
    </row>
    <row r="521" spans="1:35">
      <c r="A521" s="59">
        <f t="shared" si="65"/>
        <v>2565</v>
      </c>
      <c r="B521" s="70">
        <f t="shared" ref="B521:B558" si="69">MAX(0,IF((A521+$B$4+$B$3)&lt;$B$1,0.61*A521,$B$1-0.39*A521-$B$3-$B$4)+MAX(0,IF(A521&lt;$E$3,0,IF(A521&lt;$E$4,160.49*(A521-$E$3)/($E$4-$E$3),IF(A521&lt;$E$2,160.49,160.49)))))</f>
        <v>0</v>
      </c>
      <c r="C521" s="62">
        <f>MAX(0,IF((A521+$C$4+$C$3)&lt;$C$1,0.61*A521,$C$1-0.39*A521-$C$3-$C$4)+MAX(0,IF(A521&lt;$E$3,0,IF(A521&lt;$E$4,160.49*(A521-$E$3)/($E$4-$E$3),IF(A521&lt;$E$2,160.49,160.49)))))</f>
        <v>152.86000000000001</v>
      </c>
      <c r="D521" s="59"/>
      <c r="E521" s="59"/>
      <c r="F521" s="59">
        <f t="shared" ref="F521:F584" si="70">(A521&gt;$E$3)*(A521&lt;$E$4)*(A521-$E$3)/($E$4-$E$3)*$J$1+(A521&gt;=$E$4)*$J$1</f>
        <v>160.49492509999999</v>
      </c>
      <c r="G521" s="59">
        <f t="shared" ref="G521:G538" si="71">MAX(0,$B$1+0.61*A521+F521-MAX($B$1,A521))</f>
        <v>0</v>
      </c>
      <c r="H521" s="59">
        <f t="shared" ref="H521:H584" si="72">MAX(0,$C$1+0.61*A521+F521-MAX($C$1,A521))</f>
        <v>152.86492509999971</v>
      </c>
      <c r="I521" s="59">
        <f t="shared" si="67"/>
        <v>0</v>
      </c>
      <c r="J521" s="59">
        <f t="shared" si="68"/>
        <v>152.86492509999971</v>
      </c>
      <c r="K521" s="59"/>
      <c r="L521" s="59"/>
      <c r="M521" s="59"/>
      <c r="N521" s="59"/>
      <c r="O521" s="59"/>
      <c r="P521" s="59"/>
      <c r="Q521" s="59"/>
      <c r="R521" s="59"/>
      <c r="S521" s="59"/>
      <c r="T521" s="59"/>
      <c r="U521" s="59"/>
      <c r="V521" s="59"/>
      <c r="W521" s="59"/>
      <c r="X521" s="59"/>
      <c r="Y521" s="59"/>
      <c r="Z521" s="59"/>
      <c r="AA521" s="59"/>
      <c r="AB521" s="59"/>
      <c r="AC521" s="59"/>
      <c r="AD521" s="59"/>
      <c r="AE521" s="59"/>
      <c r="AF521" s="59"/>
      <c r="AG521" s="59"/>
      <c r="AH521" s="59"/>
      <c r="AI521" s="59"/>
    </row>
    <row r="522" spans="1:35">
      <c r="A522" s="59">
        <f t="shared" si="65"/>
        <v>2570</v>
      </c>
      <c r="B522" s="70">
        <f t="shared" si="69"/>
        <v>0</v>
      </c>
      <c r="C522" s="62">
        <f t="shared" ref="C522:C545" si="73">MAX(0,IF((A522+$C$4+$C$3)&lt;$C$1,0.61*A522,$C$1-0.39*A522-$C$3-$C$4)+MAX(0,IF(A522&lt;$E$3,0,IF(A522&lt;$E$4,160.49*(A522-$E$3)/($E$4-$E$3),IF(A522&lt;$E$2,160.49,160.49)))))</f>
        <v>150.90999999999997</v>
      </c>
      <c r="D522" s="59"/>
      <c r="E522" s="59"/>
      <c r="F522" s="59">
        <f t="shared" si="70"/>
        <v>160.49492509999999</v>
      </c>
      <c r="G522" s="59">
        <f t="shared" si="71"/>
        <v>0</v>
      </c>
      <c r="H522" s="59">
        <f t="shared" si="72"/>
        <v>150.91492509999989</v>
      </c>
      <c r="I522" s="59">
        <f t="shared" si="67"/>
        <v>0</v>
      </c>
      <c r="J522" s="59">
        <f t="shared" si="68"/>
        <v>150.91492509999989</v>
      </c>
      <c r="K522" s="59"/>
      <c r="L522" s="59"/>
      <c r="M522" s="59"/>
      <c r="N522" s="59"/>
      <c r="O522" s="59"/>
      <c r="P522" s="59"/>
      <c r="Q522" s="59"/>
      <c r="R522" s="59"/>
      <c r="S522" s="59"/>
      <c r="T522" s="59"/>
      <c r="U522" s="59"/>
      <c r="V522" s="59"/>
      <c r="W522" s="59"/>
      <c r="X522" s="59"/>
      <c r="Y522" s="59"/>
      <c r="Z522" s="59"/>
      <c r="AA522" s="59"/>
      <c r="AB522" s="59"/>
      <c r="AC522" s="59"/>
      <c r="AD522" s="59"/>
      <c r="AE522" s="59"/>
      <c r="AF522" s="59"/>
      <c r="AG522" s="59"/>
      <c r="AH522" s="59"/>
      <c r="AI522" s="59"/>
    </row>
    <row r="523" spans="1:35">
      <c r="A523" s="59">
        <f t="shared" si="65"/>
        <v>2575</v>
      </c>
      <c r="B523" s="70">
        <f t="shared" si="69"/>
        <v>0</v>
      </c>
      <c r="C523" s="62">
        <f t="shared" si="73"/>
        <v>148.96000000000004</v>
      </c>
      <c r="D523" s="59"/>
      <c r="E523" s="59"/>
      <c r="F523" s="59">
        <f t="shared" si="70"/>
        <v>160.49492509999999</v>
      </c>
      <c r="G523" s="59">
        <f t="shared" si="71"/>
        <v>0</v>
      </c>
      <c r="H523" s="59">
        <f t="shared" si="72"/>
        <v>148.96492510000007</v>
      </c>
      <c r="I523" s="59">
        <f t="shared" si="67"/>
        <v>0</v>
      </c>
      <c r="J523" s="59">
        <f t="shared" si="68"/>
        <v>148.96492510000007</v>
      </c>
      <c r="K523" s="59"/>
      <c r="L523" s="59"/>
      <c r="M523" s="59"/>
      <c r="N523" s="59"/>
      <c r="O523" s="59"/>
      <c r="P523" s="59"/>
      <c r="Q523" s="59"/>
      <c r="R523" s="59"/>
      <c r="S523" s="59"/>
      <c r="T523" s="59"/>
      <c r="U523" s="59"/>
      <c r="V523" s="59"/>
      <c r="W523" s="59"/>
      <c r="X523" s="59"/>
      <c r="Y523" s="59"/>
      <c r="Z523" s="59"/>
      <c r="AA523" s="59"/>
      <c r="AB523" s="59"/>
      <c r="AC523" s="59"/>
      <c r="AD523" s="59"/>
      <c r="AE523" s="59"/>
      <c r="AF523" s="59"/>
      <c r="AG523" s="59"/>
      <c r="AH523" s="59"/>
      <c r="AI523" s="59"/>
    </row>
    <row r="524" spans="1:35">
      <c r="A524" s="59">
        <f t="shared" si="65"/>
        <v>2580</v>
      </c>
      <c r="B524" s="70">
        <f t="shared" si="69"/>
        <v>0</v>
      </c>
      <c r="C524" s="62">
        <f t="shared" si="73"/>
        <v>147.01</v>
      </c>
      <c r="D524" s="59"/>
      <c r="E524" s="59"/>
      <c r="F524" s="59">
        <f t="shared" si="70"/>
        <v>160.49492509999999</v>
      </c>
      <c r="G524" s="59">
        <f t="shared" si="71"/>
        <v>0</v>
      </c>
      <c r="H524" s="59">
        <f t="shared" si="72"/>
        <v>147.0149250999998</v>
      </c>
      <c r="I524" s="59">
        <f t="shared" si="67"/>
        <v>0</v>
      </c>
      <c r="J524" s="59">
        <f t="shared" si="68"/>
        <v>147.0149250999998</v>
      </c>
      <c r="K524" s="59"/>
      <c r="L524" s="59"/>
      <c r="M524" s="59"/>
      <c r="N524" s="59"/>
      <c r="O524" s="59"/>
      <c r="P524" s="59"/>
      <c r="Q524" s="59"/>
      <c r="R524" s="59"/>
      <c r="S524" s="59"/>
      <c r="T524" s="59"/>
      <c r="U524" s="59"/>
      <c r="V524" s="59"/>
      <c r="W524" s="59"/>
      <c r="X524" s="59"/>
      <c r="Y524" s="59"/>
      <c r="Z524" s="59"/>
      <c r="AA524" s="59"/>
      <c r="AB524" s="59"/>
      <c r="AC524" s="59"/>
      <c r="AD524" s="59"/>
      <c r="AE524" s="59"/>
      <c r="AF524" s="59"/>
      <c r="AG524" s="59"/>
      <c r="AH524" s="59"/>
      <c r="AI524" s="59"/>
    </row>
    <row r="525" spans="1:35">
      <c r="A525" s="59">
        <f t="shared" si="65"/>
        <v>2585</v>
      </c>
      <c r="B525" s="70">
        <f t="shared" si="69"/>
        <v>0</v>
      </c>
      <c r="C525" s="62">
        <f t="shared" si="73"/>
        <v>145.05999999999995</v>
      </c>
      <c r="D525" s="59"/>
      <c r="E525" s="59"/>
      <c r="F525" s="59">
        <f t="shared" si="70"/>
        <v>160.49492509999999</v>
      </c>
      <c r="G525" s="59">
        <f t="shared" si="71"/>
        <v>0</v>
      </c>
      <c r="H525" s="59">
        <f t="shared" si="72"/>
        <v>145.06492509999953</v>
      </c>
      <c r="I525" s="59">
        <f t="shared" si="67"/>
        <v>0</v>
      </c>
      <c r="J525" s="59">
        <f t="shared" si="68"/>
        <v>145.06492509999953</v>
      </c>
      <c r="K525" s="59"/>
      <c r="L525" s="59"/>
      <c r="M525" s="59"/>
      <c r="N525" s="59"/>
      <c r="O525" s="59"/>
      <c r="P525" s="59"/>
      <c r="Q525" s="59"/>
      <c r="R525" s="59"/>
      <c r="S525" s="59"/>
      <c r="T525" s="59"/>
      <c r="U525" s="59"/>
      <c r="V525" s="59"/>
      <c r="W525" s="59"/>
      <c r="X525" s="59"/>
      <c r="Y525" s="59"/>
      <c r="Z525" s="59"/>
      <c r="AA525" s="59"/>
      <c r="AB525" s="59"/>
      <c r="AC525" s="59"/>
      <c r="AD525" s="59"/>
      <c r="AE525" s="59"/>
      <c r="AF525" s="59"/>
      <c r="AG525" s="59"/>
      <c r="AH525" s="59"/>
      <c r="AI525" s="59"/>
    </row>
    <row r="526" spans="1:35">
      <c r="A526" s="59">
        <f t="shared" si="65"/>
        <v>2590</v>
      </c>
      <c r="B526" s="70">
        <f t="shared" si="69"/>
        <v>0</v>
      </c>
      <c r="C526" s="62">
        <f t="shared" si="73"/>
        <v>143.11000000000001</v>
      </c>
      <c r="D526" s="59"/>
      <c r="E526" s="59"/>
      <c r="F526" s="59">
        <f t="shared" si="70"/>
        <v>160.49492509999999</v>
      </c>
      <c r="G526" s="59">
        <f t="shared" si="71"/>
        <v>0</v>
      </c>
      <c r="H526" s="59">
        <f t="shared" si="72"/>
        <v>143.11492509999971</v>
      </c>
      <c r="I526" s="59">
        <f t="shared" si="67"/>
        <v>0</v>
      </c>
      <c r="J526" s="59">
        <f t="shared" si="68"/>
        <v>143.11492509999971</v>
      </c>
      <c r="K526" s="59"/>
      <c r="L526" s="59"/>
      <c r="M526" s="59"/>
      <c r="N526" s="59"/>
      <c r="O526" s="59"/>
      <c r="P526" s="59"/>
      <c r="Q526" s="59"/>
      <c r="R526" s="59"/>
      <c r="S526" s="59"/>
      <c r="T526" s="59"/>
      <c r="U526" s="59"/>
      <c r="V526" s="59"/>
      <c r="W526" s="59"/>
      <c r="X526" s="59"/>
      <c r="Y526" s="59"/>
      <c r="Z526" s="59"/>
      <c r="AA526" s="59"/>
      <c r="AB526" s="59"/>
      <c r="AC526" s="59"/>
      <c r="AD526" s="59"/>
      <c r="AE526" s="59"/>
      <c r="AF526" s="59"/>
      <c r="AG526" s="59"/>
      <c r="AH526" s="59"/>
      <c r="AI526" s="59"/>
    </row>
    <row r="527" spans="1:35">
      <c r="A527" s="59">
        <f t="shared" si="65"/>
        <v>2595</v>
      </c>
      <c r="B527" s="70">
        <f t="shared" si="69"/>
        <v>0</v>
      </c>
      <c r="C527" s="62">
        <f t="shared" si="73"/>
        <v>141.15999999999997</v>
      </c>
      <c r="D527" s="59"/>
      <c r="E527" s="59"/>
      <c r="F527" s="59">
        <f t="shared" si="70"/>
        <v>160.49492509999999</v>
      </c>
      <c r="G527" s="59">
        <f t="shared" si="71"/>
        <v>0</v>
      </c>
      <c r="H527" s="59">
        <f t="shared" si="72"/>
        <v>141.16492509999989</v>
      </c>
      <c r="I527" s="59">
        <f t="shared" si="67"/>
        <v>0</v>
      </c>
      <c r="J527" s="59">
        <f t="shared" si="68"/>
        <v>141.16492509999989</v>
      </c>
      <c r="K527" s="59"/>
      <c r="L527" s="59"/>
      <c r="M527" s="59"/>
      <c r="N527" s="59"/>
      <c r="O527" s="59"/>
      <c r="P527" s="59"/>
      <c r="Q527" s="59"/>
      <c r="R527" s="59"/>
      <c r="S527" s="59"/>
      <c r="T527" s="59"/>
      <c r="U527" s="59"/>
      <c r="V527" s="59"/>
      <c r="W527" s="59"/>
      <c r="X527" s="59"/>
      <c r="Y527" s="59"/>
      <c r="Z527" s="59"/>
      <c r="AA527" s="59"/>
      <c r="AB527" s="59"/>
      <c r="AC527" s="59"/>
      <c r="AD527" s="59"/>
      <c r="AE527" s="59"/>
      <c r="AF527" s="59"/>
      <c r="AG527" s="59"/>
      <c r="AH527" s="59"/>
      <c r="AI527" s="59"/>
    </row>
    <row r="528" spans="1:35">
      <c r="A528" s="59">
        <f t="shared" si="65"/>
        <v>2600</v>
      </c>
      <c r="B528" s="70">
        <f t="shared" si="69"/>
        <v>0</v>
      </c>
      <c r="C528" s="62">
        <f t="shared" si="73"/>
        <v>139.21000000000004</v>
      </c>
      <c r="D528" s="59"/>
      <c r="E528" s="59"/>
      <c r="F528" s="59">
        <f t="shared" si="70"/>
        <v>160.49492509999999</v>
      </c>
      <c r="G528" s="59">
        <f t="shared" si="71"/>
        <v>0</v>
      </c>
      <c r="H528" s="59">
        <f t="shared" si="72"/>
        <v>139.21492510000007</v>
      </c>
      <c r="I528" s="59">
        <f t="shared" si="67"/>
        <v>0</v>
      </c>
      <c r="J528" s="59">
        <f t="shared" si="68"/>
        <v>139.21492510000007</v>
      </c>
      <c r="K528" s="59"/>
      <c r="L528" s="59"/>
      <c r="M528" s="59"/>
      <c r="N528" s="59"/>
      <c r="O528" s="59"/>
      <c r="P528" s="59"/>
      <c r="Q528" s="59"/>
      <c r="R528" s="59"/>
      <c r="S528" s="59"/>
      <c r="T528" s="59"/>
      <c r="U528" s="59"/>
      <c r="V528" s="59"/>
      <c r="W528" s="59"/>
      <c r="X528" s="59"/>
      <c r="Y528" s="59"/>
      <c r="Z528" s="59"/>
      <c r="AA528" s="59"/>
      <c r="AB528" s="59"/>
      <c r="AC528" s="59"/>
      <c r="AD528" s="59"/>
      <c r="AE528" s="59"/>
      <c r="AF528" s="59"/>
      <c r="AG528" s="59"/>
      <c r="AH528" s="59"/>
      <c r="AI528" s="59"/>
    </row>
    <row r="529" spans="1:35">
      <c r="A529" s="59">
        <f t="shared" si="65"/>
        <v>2605</v>
      </c>
      <c r="B529" s="70">
        <f t="shared" si="69"/>
        <v>0</v>
      </c>
      <c r="C529" s="62">
        <f t="shared" si="73"/>
        <v>137.26</v>
      </c>
      <c r="D529" s="59"/>
      <c r="E529" s="59"/>
      <c r="F529" s="59">
        <f t="shared" si="70"/>
        <v>160.49492509999999</v>
      </c>
      <c r="G529" s="59">
        <f t="shared" si="71"/>
        <v>0</v>
      </c>
      <c r="H529" s="59">
        <f t="shared" si="72"/>
        <v>137.2649250999998</v>
      </c>
      <c r="I529" s="59">
        <f t="shared" si="67"/>
        <v>0</v>
      </c>
      <c r="J529" s="59">
        <f t="shared" si="68"/>
        <v>137.2649250999998</v>
      </c>
      <c r="K529" s="59"/>
      <c r="L529" s="59"/>
      <c r="M529" s="59"/>
      <c r="N529" s="59"/>
      <c r="O529" s="59"/>
      <c r="P529" s="59"/>
      <c r="Q529" s="59"/>
      <c r="R529" s="59"/>
      <c r="S529" s="59"/>
      <c r="T529" s="59"/>
      <c r="U529" s="59"/>
      <c r="V529" s="59"/>
      <c r="W529" s="59"/>
      <c r="X529" s="59"/>
      <c r="Y529" s="59"/>
      <c r="Z529" s="59"/>
      <c r="AA529" s="59"/>
      <c r="AB529" s="59"/>
      <c r="AC529" s="59"/>
      <c r="AD529" s="59"/>
      <c r="AE529" s="59"/>
      <c r="AF529" s="59"/>
      <c r="AG529" s="59"/>
      <c r="AH529" s="59"/>
      <c r="AI529" s="59"/>
    </row>
    <row r="530" spans="1:35">
      <c r="A530" s="59">
        <f t="shared" si="65"/>
        <v>2610</v>
      </c>
      <c r="B530" s="70">
        <f t="shared" si="69"/>
        <v>0</v>
      </c>
      <c r="C530" s="62">
        <f t="shared" si="73"/>
        <v>135.30999999999995</v>
      </c>
      <c r="D530" s="59"/>
      <c r="E530" s="59"/>
      <c r="F530" s="59">
        <f t="shared" si="70"/>
        <v>160.49492509999999</v>
      </c>
      <c r="G530" s="59">
        <f t="shared" si="71"/>
        <v>0</v>
      </c>
      <c r="H530" s="59">
        <f t="shared" si="72"/>
        <v>135.31492509999953</v>
      </c>
      <c r="I530" s="59">
        <f t="shared" si="67"/>
        <v>0</v>
      </c>
      <c r="J530" s="59">
        <f t="shared" si="68"/>
        <v>135.31492509999953</v>
      </c>
      <c r="K530" s="59"/>
      <c r="L530" s="59"/>
      <c r="M530" s="59"/>
      <c r="N530" s="59"/>
      <c r="O530" s="59"/>
      <c r="P530" s="59"/>
      <c r="Q530" s="59"/>
      <c r="R530" s="59"/>
      <c r="S530" s="59"/>
      <c r="T530" s="59"/>
      <c r="U530" s="59"/>
      <c r="V530" s="59"/>
      <c r="W530" s="59"/>
      <c r="X530" s="59"/>
      <c r="Y530" s="59"/>
      <c r="Z530" s="59"/>
      <c r="AA530" s="59"/>
      <c r="AB530" s="59"/>
      <c r="AC530" s="59"/>
      <c r="AD530" s="59"/>
      <c r="AE530" s="59"/>
      <c r="AF530" s="59"/>
      <c r="AG530" s="59"/>
      <c r="AH530" s="59"/>
      <c r="AI530" s="59"/>
    </row>
    <row r="531" spans="1:35">
      <c r="A531" s="59">
        <f t="shared" si="65"/>
        <v>2615</v>
      </c>
      <c r="B531" s="70">
        <f t="shared" si="69"/>
        <v>0</v>
      </c>
      <c r="C531" s="62">
        <f t="shared" si="73"/>
        <v>133.36000000000001</v>
      </c>
      <c r="D531" s="59"/>
      <c r="E531" s="59"/>
      <c r="F531" s="59">
        <f t="shared" si="70"/>
        <v>160.49492509999999</v>
      </c>
      <c r="G531" s="59">
        <f t="shared" si="71"/>
        <v>0</v>
      </c>
      <c r="H531" s="59">
        <f t="shared" si="72"/>
        <v>133.36492509999971</v>
      </c>
      <c r="I531" s="59">
        <f t="shared" si="67"/>
        <v>0</v>
      </c>
      <c r="J531" s="59">
        <f t="shared" si="68"/>
        <v>133.36492509999971</v>
      </c>
      <c r="K531" s="59"/>
      <c r="L531" s="59"/>
      <c r="M531" s="59"/>
      <c r="N531" s="59"/>
      <c r="O531" s="59"/>
      <c r="P531" s="59"/>
      <c r="Q531" s="59"/>
      <c r="R531" s="59"/>
      <c r="S531" s="59"/>
      <c r="T531" s="59"/>
      <c r="U531" s="59"/>
      <c r="V531" s="59"/>
      <c r="W531" s="59"/>
      <c r="X531" s="59"/>
      <c r="Y531" s="59"/>
      <c r="Z531" s="59"/>
      <c r="AA531" s="59"/>
      <c r="AB531" s="59"/>
      <c r="AC531" s="59"/>
      <c r="AD531" s="59"/>
      <c r="AE531" s="59"/>
      <c r="AF531" s="59"/>
      <c r="AG531" s="59"/>
      <c r="AH531" s="59"/>
      <c r="AI531" s="59"/>
    </row>
    <row r="532" spans="1:35">
      <c r="A532" s="59">
        <f t="shared" si="65"/>
        <v>2620</v>
      </c>
      <c r="B532" s="70">
        <f t="shared" si="69"/>
        <v>0</v>
      </c>
      <c r="C532" s="62">
        <f t="shared" si="73"/>
        <v>131.40999999999997</v>
      </c>
      <c r="D532" s="59"/>
      <c r="E532" s="59"/>
      <c r="F532" s="59">
        <f t="shared" si="70"/>
        <v>160.49492509999999</v>
      </c>
      <c r="G532" s="59">
        <f t="shared" si="71"/>
        <v>0</v>
      </c>
      <c r="H532" s="59">
        <f t="shared" si="72"/>
        <v>131.41492509999989</v>
      </c>
      <c r="I532" s="59">
        <f t="shared" si="67"/>
        <v>0</v>
      </c>
      <c r="J532" s="59">
        <f t="shared" si="68"/>
        <v>131.41492509999989</v>
      </c>
      <c r="K532" s="59"/>
      <c r="L532" s="59"/>
      <c r="M532" s="59"/>
      <c r="N532" s="59"/>
      <c r="O532" s="59"/>
      <c r="P532" s="59"/>
      <c r="Q532" s="59"/>
      <c r="R532" s="59"/>
      <c r="S532" s="59"/>
      <c r="T532" s="59"/>
      <c r="U532" s="59"/>
      <c r="V532" s="59"/>
      <c r="W532" s="59"/>
      <c r="X532" s="59"/>
      <c r="Y532" s="59"/>
      <c r="Z532" s="59"/>
      <c r="AA532" s="59"/>
      <c r="AB532" s="59"/>
      <c r="AC532" s="59"/>
      <c r="AD532" s="59"/>
      <c r="AE532" s="59"/>
      <c r="AF532" s="59"/>
      <c r="AG532" s="59"/>
      <c r="AH532" s="59"/>
      <c r="AI532" s="59"/>
    </row>
    <row r="533" spans="1:35">
      <c r="A533" s="59">
        <f t="shared" si="65"/>
        <v>2625</v>
      </c>
      <c r="B533" s="70">
        <f t="shared" si="69"/>
        <v>0</v>
      </c>
      <c r="C533" s="62">
        <f t="shared" si="73"/>
        <v>129.46000000000004</v>
      </c>
      <c r="D533" s="59"/>
      <c r="E533" s="59"/>
      <c r="F533" s="59">
        <f t="shared" si="70"/>
        <v>160.49492509999999</v>
      </c>
      <c r="G533" s="59">
        <f t="shared" si="71"/>
        <v>0</v>
      </c>
      <c r="H533" s="59">
        <f t="shared" si="72"/>
        <v>129.46492510000007</v>
      </c>
      <c r="I533" s="59">
        <f t="shared" si="67"/>
        <v>0</v>
      </c>
      <c r="J533" s="59">
        <f t="shared" si="68"/>
        <v>129.46492510000007</v>
      </c>
      <c r="K533" s="59"/>
      <c r="L533" s="59"/>
      <c r="M533" s="59"/>
      <c r="N533" s="59"/>
      <c r="O533" s="59"/>
      <c r="P533" s="59"/>
      <c r="Q533" s="59"/>
      <c r="R533" s="59"/>
      <c r="S533" s="59"/>
      <c r="T533" s="59"/>
      <c r="U533" s="59"/>
      <c r="V533" s="59"/>
      <c r="W533" s="59"/>
      <c r="X533" s="59"/>
      <c r="Y533" s="59"/>
      <c r="Z533" s="59"/>
      <c r="AA533" s="59"/>
      <c r="AB533" s="59"/>
      <c r="AC533" s="59"/>
      <c r="AD533" s="59"/>
      <c r="AE533" s="59"/>
      <c r="AF533" s="59"/>
      <c r="AG533" s="59"/>
      <c r="AH533" s="59"/>
      <c r="AI533" s="59"/>
    </row>
    <row r="534" spans="1:35">
      <c r="A534" s="59">
        <f t="shared" si="65"/>
        <v>2630</v>
      </c>
      <c r="B534" s="70">
        <f t="shared" si="69"/>
        <v>0</v>
      </c>
      <c r="C534" s="62">
        <f t="shared" si="73"/>
        <v>127.50999999999999</v>
      </c>
      <c r="D534" s="59"/>
      <c r="E534" s="59"/>
      <c r="F534" s="59">
        <f t="shared" si="70"/>
        <v>160.49492509999999</v>
      </c>
      <c r="G534" s="59">
        <f t="shared" si="71"/>
        <v>0</v>
      </c>
      <c r="H534" s="59">
        <f t="shared" si="72"/>
        <v>127.5149250999998</v>
      </c>
      <c r="I534" s="59">
        <f t="shared" si="67"/>
        <v>0</v>
      </c>
      <c r="J534" s="59">
        <f t="shared" si="68"/>
        <v>127.5149250999998</v>
      </c>
      <c r="K534" s="59"/>
      <c r="L534" s="59"/>
      <c r="M534" s="59"/>
      <c r="N534" s="59"/>
      <c r="O534" s="59"/>
      <c r="P534" s="59"/>
      <c r="Q534" s="59"/>
      <c r="R534" s="59"/>
      <c r="S534" s="59"/>
      <c r="T534" s="59"/>
      <c r="U534" s="59"/>
      <c r="V534" s="59"/>
      <c r="W534" s="59"/>
      <c r="X534" s="59"/>
      <c r="Y534" s="59"/>
      <c r="Z534" s="59"/>
      <c r="AA534" s="59"/>
      <c r="AB534" s="59"/>
      <c r="AC534" s="59"/>
      <c r="AD534" s="59"/>
      <c r="AE534" s="59"/>
      <c r="AF534" s="59"/>
      <c r="AG534" s="59"/>
      <c r="AH534" s="59"/>
      <c r="AI534" s="59"/>
    </row>
    <row r="535" spans="1:35">
      <c r="A535" s="59">
        <f t="shared" si="65"/>
        <v>2635</v>
      </c>
      <c r="B535" s="70">
        <f t="shared" si="69"/>
        <v>0</v>
      </c>
      <c r="C535" s="62">
        <f t="shared" si="73"/>
        <v>125.55999999999995</v>
      </c>
      <c r="D535" s="59"/>
      <c r="E535" s="59"/>
      <c r="F535" s="59">
        <f t="shared" si="70"/>
        <v>160.49492509999999</v>
      </c>
      <c r="G535" s="59">
        <f t="shared" si="71"/>
        <v>0</v>
      </c>
      <c r="H535" s="59">
        <f t="shared" si="72"/>
        <v>125.56492509999953</v>
      </c>
      <c r="I535" s="59">
        <f t="shared" si="67"/>
        <v>0</v>
      </c>
      <c r="J535" s="59">
        <f t="shared" si="68"/>
        <v>125.56492509999953</v>
      </c>
      <c r="K535" s="59"/>
      <c r="L535" s="59"/>
      <c r="M535" s="59"/>
      <c r="N535" s="59"/>
      <c r="O535" s="59"/>
      <c r="P535" s="59"/>
      <c r="Q535" s="59"/>
      <c r="R535" s="59"/>
      <c r="S535" s="59"/>
      <c r="T535" s="59"/>
      <c r="U535" s="59"/>
      <c r="V535" s="59"/>
      <c r="W535" s="59"/>
      <c r="X535" s="59"/>
      <c r="Y535" s="59"/>
      <c r="Z535" s="59"/>
      <c r="AA535" s="59"/>
      <c r="AB535" s="59"/>
      <c r="AC535" s="59"/>
      <c r="AD535" s="59"/>
      <c r="AE535" s="59"/>
      <c r="AF535" s="59"/>
      <c r="AG535" s="59"/>
      <c r="AH535" s="59"/>
      <c r="AI535" s="59"/>
    </row>
    <row r="536" spans="1:35">
      <c r="A536" s="59">
        <f t="shared" si="65"/>
        <v>2640</v>
      </c>
      <c r="B536" s="70">
        <f t="shared" si="69"/>
        <v>0</v>
      </c>
      <c r="C536" s="62">
        <f t="shared" si="73"/>
        <v>123.6099999999999</v>
      </c>
      <c r="D536" s="59"/>
      <c r="E536" s="59"/>
      <c r="F536" s="59">
        <f t="shared" si="70"/>
        <v>160.49492509999999</v>
      </c>
      <c r="G536" s="59">
        <f t="shared" si="71"/>
        <v>0</v>
      </c>
      <c r="H536" s="59">
        <f t="shared" si="72"/>
        <v>123.61492509999971</v>
      </c>
      <c r="I536" s="59">
        <f t="shared" si="67"/>
        <v>0</v>
      </c>
      <c r="J536" s="59">
        <f t="shared" si="68"/>
        <v>123.61492509999971</v>
      </c>
      <c r="K536" s="59"/>
      <c r="L536" s="59"/>
      <c r="M536" s="59"/>
      <c r="N536" s="59"/>
      <c r="O536" s="59"/>
      <c r="P536" s="59"/>
      <c r="Q536" s="59"/>
      <c r="R536" s="59"/>
      <c r="S536" s="59"/>
      <c r="T536" s="59"/>
      <c r="U536" s="59"/>
      <c r="V536" s="59"/>
      <c r="W536" s="59"/>
      <c r="X536" s="59"/>
      <c r="Y536" s="59"/>
      <c r="Z536" s="59"/>
      <c r="AA536" s="59"/>
      <c r="AB536" s="59"/>
      <c r="AC536" s="59"/>
      <c r="AD536" s="59"/>
      <c r="AE536" s="59"/>
      <c r="AF536" s="59"/>
      <c r="AG536" s="59"/>
      <c r="AH536" s="59"/>
      <c r="AI536" s="59"/>
    </row>
    <row r="537" spans="1:35">
      <c r="A537" s="59">
        <f t="shared" si="65"/>
        <v>2645</v>
      </c>
      <c r="B537" s="70">
        <f t="shared" si="69"/>
        <v>0</v>
      </c>
      <c r="C537" s="62">
        <f t="shared" si="73"/>
        <v>121.66000000000008</v>
      </c>
      <c r="D537" s="59"/>
      <c r="E537" s="59"/>
      <c r="F537" s="59">
        <f t="shared" si="70"/>
        <v>160.49492509999999</v>
      </c>
      <c r="G537" s="59">
        <f t="shared" si="71"/>
        <v>0</v>
      </c>
      <c r="H537" s="59">
        <f t="shared" si="72"/>
        <v>121.66492509999989</v>
      </c>
      <c r="I537" s="59">
        <f t="shared" si="67"/>
        <v>0</v>
      </c>
      <c r="J537" s="59">
        <f t="shared" si="68"/>
        <v>121.66492509999989</v>
      </c>
      <c r="K537" s="59"/>
      <c r="L537" s="59"/>
      <c r="M537" s="59"/>
      <c r="N537" s="59"/>
      <c r="O537" s="59"/>
      <c r="P537" s="59"/>
      <c r="Q537" s="59"/>
      <c r="R537" s="59"/>
      <c r="S537" s="59"/>
      <c r="T537" s="59"/>
      <c r="U537" s="59"/>
      <c r="V537" s="59"/>
      <c r="W537" s="59"/>
      <c r="X537" s="59"/>
      <c r="Y537" s="59"/>
      <c r="Z537" s="59"/>
      <c r="AA537" s="59"/>
      <c r="AB537" s="59"/>
      <c r="AC537" s="59"/>
      <c r="AD537" s="59"/>
      <c r="AE537" s="59"/>
      <c r="AF537" s="59"/>
      <c r="AG537" s="59"/>
      <c r="AH537" s="59"/>
      <c r="AI537" s="59"/>
    </row>
    <row r="538" spans="1:35">
      <c r="A538" s="59">
        <f t="shared" ref="A538:A584" si="74">A537+5</f>
        <v>2650</v>
      </c>
      <c r="B538" s="70">
        <f t="shared" si="69"/>
        <v>0</v>
      </c>
      <c r="C538" s="62">
        <f t="shared" si="73"/>
        <v>119.71000000000004</v>
      </c>
      <c r="D538" s="59"/>
      <c r="E538" s="59"/>
      <c r="F538" s="59">
        <f t="shared" si="70"/>
        <v>160.49492509999999</v>
      </c>
      <c r="G538" s="59">
        <f t="shared" si="71"/>
        <v>0</v>
      </c>
      <c r="H538" s="59">
        <f t="shared" si="72"/>
        <v>119.71492510000007</v>
      </c>
      <c r="I538" s="59">
        <f t="shared" si="67"/>
        <v>0</v>
      </c>
      <c r="J538" s="59">
        <f t="shared" si="68"/>
        <v>119.71492510000007</v>
      </c>
      <c r="K538" s="59"/>
      <c r="L538" s="59"/>
      <c r="M538" s="59"/>
      <c r="N538" s="59"/>
      <c r="O538" s="59"/>
      <c r="P538" s="59"/>
      <c r="Q538" s="59"/>
      <c r="R538" s="59"/>
      <c r="S538" s="59"/>
      <c r="T538" s="59"/>
      <c r="U538" s="59"/>
      <c r="V538" s="59"/>
      <c r="W538" s="59"/>
      <c r="X538" s="59"/>
      <c r="Y538" s="59"/>
      <c r="Z538" s="59"/>
      <c r="AA538" s="59"/>
      <c r="AB538" s="59"/>
      <c r="AC538" s="59"/>
      <c r="AD538" s="59"/>
      <c r="AE538" s="59"/>
      <c r="AF538" s="59"/>
      <c r="AG538" s="59"/>
      <c r="AH538" s="59"/>
      <c r="AI538" s="59"/>
    </row>
    <row r="539" spans="1:35">
      <c r="A539" s="59">
        <f t="shared" si="74"/>
        <v>2655</v>
      </c>
      <c r="B539" s="70">
        <f t="shared" si="69"/>
        <v>0</v>
      </c>
      <c r="C539" s="62">
        <f t="shared" si="73"/>
        <v>117.75999999999999</v>
      </c>
      <c r="D539" s="59"/>
      <c r="E539" s="59"/>
      <c r="F539" s="59">
        <f t="shared" si="70"/>
        <v>160.49492509999999</v>
      </c>
      <c r="G539" s="59">
        <f t="shared" ref="G539:G568" si="75">MAX(0,$B$1+0.62*A539+F539-MAX($B$1,A539))</f>
        <v>0</v>
      </c>
      <c r="H539" s="59">
        <f t="shared" si="72"/>
        <v>117.7649250999998</v>
      </c>
      <c r="I539" s="59">
        <f t="shared" si="67"/>
        <v>0</v>
      </c>
      <c r="J539" s="59">
        <f t="shared" si="68"/>
        <v>117.7649250999998</v>
      </c>
      <c r="K539" s="59"/>
      <c r="L539" s="59"/>
      <c r="M539" s="59"/>
      <c r="N539" s="59"/>
      <c r="O539" s="59"/>
      <c r="P539" s="59"/>
      <c r="Q539" s="59"/>
      <c r="R539" s="59"/>
      <c r="S539" s="59"/>
      <c r="T539" s="59"/>
      <c r="U539" s="59"/>
      <c r="V539" s="59"/>
      <c r="W539" s="59"/>
      <c r="X539" s="59"/>
      <c r="Y539" s="59"/>
      <c r="Z539" s="59"/>
      <c r="AA539" s="59"/>
      <c r="AB539" s="59"/>
      <c r="AC539" s="59"/>
      <c r="AD539" s="59"/>
      <c r="AE539" s="59"/>
      <c r="AF539" s="59"/>
      <c r="AG539" s="59"/>
      <c r="AH539" s="59"/>
      <c r="AI539" s="59"/>
    </row>
    <row r="540" spans="1:35">
      <c r="A540" s="59">
        <f t="shared" si="74"/>
        <v>2660</v>
      </c>
      <c r="B540" s="70">
        <f t="shared" si="69"/>
        <v>0</v>
      </c>
      <c r="C540" s="62">
        <f t="shared" si="73"/>
        <v>115.80999999999995</v>
      </c>
      <c r="D540" s="59"/>
      <c r="E540" s="59"/>
      <c r="F540" s="59">
        <f t="shared" si="70"/>
        <v>160.49492509999999</v>
      </c>
      <c r="G540" s="59">
        <f t="shared" si="75"/>
        <v>0</v>
      </c>
      <c r="H540" s="59">
        <f t="shared" si="72"/>
        <v>115.81492509999953</v>
      </c>
      <c r="I540" s="59">
        <f t="shared" si="67"/>
        <v>0</v>
      </c>
      <c r="J540" s="59">
        <f t="shared" si="68"/>
        <v>115.81492509999953</v>
      </c>
      <c r="K540" s="59"/>
      <c r="L540" s="59"/>
      <c r="M540" s="59"/>
      <c r="N540" s="59"/>
      <c r="O540" s="59"/>
      <c r="P540" s="59"/>
      <c r="Q540" s="59"/>
      <c r="R540" s="59"/>
      <c r="S540" s="59"/>
      <c r="T540" s="59"/>
      <c r="U540" s="59"/>
      <c r="V540" s="59"/>
      <c r="W540" s="59"/>
      <c r="X540" s="59"/>
      <c r="Y540" s="59"/>
      <c r="Z540" s="59"/>
      <c r="AA540" s="59"/>
      <c r="AB540" s="59"/>
      <c r="AC540" s="59"/>
      <c r="AD540" s="59"/>
      <c r="AE540" s="59"/>
      <c r="AF540" s="59"/>
      <c r="AG540" s="59"/>
      <c r="AH540" s="59"/>
      <c r="AI540" s="59"/>
    </row>
    <row r="541" spans="1:35">
      <c r="A541" s="59">
        <f t="shared" si="74"/>
        <v>2665</v>
      </c>
      <c r="B541" s="70">
        <f t="shared" si="69"/>
        <v>0</v>
      </c>
      <c r="C541" s="62">
        <f t="shared" si="73"/>
        <v>113.8599999999999</v>
      </c>
      <c r="D541" s="59"/>
      <c r="E541" s="59"/>
      <c r="F541" s="59">
        <f t="shared" si="70"/>
        <v>160.49492509999999</v>
      </c>
      <c r="G541" s="59">
        <f t="shared" si="75"/>
        <v>0</v>
      </c>
      <c r="H541" s="59">
        <f t="shared" si="72"/>
        <v>113.86492509999971</v>
      </c>
      <c r="I541" s="59">
        <f t="shared" si="67"/>
        <v>0</v>
      </c>
      <c r="J541" s="59">
        <f t="shared" si="68"/>
        <v>113.86492509999971</v>
      </c>
      <c r="K541" s="59"/>
      <c r="L541" s="59"/>
      <c r="M541" s="59"/>
      <c r="N541" s="59"/>
      <c r="O541" s="59"/>
      <c r="P541" s="59"/>
      <c r="Q541" s="59"/>
      <c r="R541" s="59"/>
      <c r="S541" s="59"/>
      <c r="T541" s="59"/>
      <c r="U541" s="59"/>
      <c r="V541" s="59"/>
      <c r="W541" s="59"/>
      <c r="X541" s="59"/>
      <c r="Y541" s="59"/>
      <c r="Z541" s="59"/>
      <c r="AA541" s="59"/>
      <c r="AB541" s="59"/>
      <c r="AC541" s="59"/>
      <c r="AD541" s="59"/>
      <c r="AE541" s="59"/>
      <c r="AF541" s="59"/>
      <c r="AG541" s="59"/>
      <c r="AH541" s="59"/>
      <c r="AI541" s="59"/>
    </row>
    <row r="542" spans="1:35">
      <c r="A542" s="59">
        <f t="shared" si="74"/>
        <v>2670</v>
      </c>
      <c r="B542" s="70">
        <f t="shared" si="69"/>
        <v>0</v>
      </c>
      <c r="C542" s="62">
        <f t="shared" si="73"/>
        <v>111.91000000000008</v>
      </c>
      <c r="D542" s="59"/>
      <c r="E542" s="59"/>
      <c r="F542" s="59">
        <f t="shared" si="70"/>
        <v>160.49492509999999</v>
      </c>
      <c r="G542" s="59">
        <f t="shared" si="75"/>
        <v>0</v>
      </c>
      <c r="H542" s="59">
        <f t="shared" si="72"/>
        <v>111.91492509999989</v>
      </c>
      <c r="I542" s="59">
        <f t="shared" si="67"/>
        <v>0</v>
      </c>
      <c r="J542" s="59">
        <f t="shared" si="68"/>
        <v>111.91492509999989</v>
      </c>
      <c r="K542" s="59"/>
      <c r="L542" s="59"/>
      <c r="M542" s="59"/>
      <c r="N542" s="59"/>
      <c r="O542" s="59"/>
      <c r="P542" s="59"/>
      <c r="Q542" s="59"/>
      <c r="R542" s="59"/>
      <c r="S542" s="59"/>
      <c r="T542" s="59"/>
      <c r="U542" s="59"/>
      <c r="V542" s="59"/>
      <c r="W542" s="59"/>
      <c r="X542" s="59"/>
      <c r="Y542" s="59"/>
      <c r="Z542" s="59"/>
      <c r="AA542" s="59"/>
      <c r="AB542" s="59"/>
      <c r="AC542" s="59"/>
      <c r="AD542" s="59"/>
      <c r="AE542" s="59"/>
      <c r="AF542" s="59"/>
      <c r="AG542" s="59"/>
      <c r="AH542" s="59"/>
      <c r="AI542" s="59"/>
    </row>
    <row r="543" spans="1:35">
      <c r="A543" s="59">
        <f t="shared" si="74"/>
        <v>2675</v>
      </c>
      <c r="B543" s="70">
        <f t="shared" si="69"/>
        <v>0</v>
      </c>
      <c r="C543" s="62">
        <f t="shared" si="73"/>
        <v>109.96000000000004</v>
      </c>
      <c r="D543" s="59"/>
      <c r="E543" s="59"/>
      <c r="F543" s="59">
        <f t="shared" si="70"/>
        <v>160.49492509999999</v>
      </c>
      <c r="G543" s="59">
        <f t="shared" si="75"/>
        <v>0</v>
      </c>
      <c r="H543" s="59">
        <f t="shared" si="72"/>
        <v>109.96492510000007</v>
      </c>
      <c r="I543" s="59">
        <f t="shared" si="67"/>
        <v>0</v>
      </c>
      <c r="J543" s="59">
        <f t="shared" si="68"/>
        <v>109.96492510000007</v>
      </c>
      <c r="K543" s="59"/>
      <c r="L543" s="59"/>
      <c r="M543" s="59"/>
      <c r="N543" s="59"/>
      <c r="O543" s="59"/>
      <c r="P543" s="59"/>
      <c r="Q543" s="59"/>
      <c r="R543" s="59"/>
      <c r="S543" s="59"/>
      <c r="T543" s="59"/>
      <c r="U543" s="59"/>
      <c r="V543" s="59"/>
      <c r="W543" s="59"/>
      <c r="X543" s="59"/>
      <c r="Y543" s="59"/>
      <c r="Z543" s="59"/>
      <c r="AA543" s="59"/>
      <c r="AB543" s="59"/>
      <c r="AC543" s="59"/>
      <c r="AD543" s="59"/>
      <c r="AE543" s="59"/>
      <c r="AF543" s="59"/>
      <c r="AG543" s="59"/>
      <c r="AH543" s="59"/>
      <c r="AI543" s="59"/>
    </row>
    <row r="544" spans="1:35">
      <c r="A544" s="59">
        <f t="shared" si="74"/>
        <v>2680</v>
      </c>
      <c r="B544" s="70">
        <f t="shared" si="69"/>
        <v>0</v>
      </c>
      <c r="C544" s="62">
        <f t="shared" si="73"/>
        <v>108.00999999999999</v>
      </c>
      <c r="D544" s="59"/>
      <c r="E544" s="59"/>
      <c r="F544" s="59">
        <f t="shared" si="70"/>
        <v>160.49492509999999</v>
      </c>
      <c r="G544" s="59">
        <f t="shared" si="75"/>
        <v>0</v>
      </c>
      <c r="H544" s="59">
        <f t="shared" si="72"/>
        <v>108.0149250999998</v>
      </c>
      <c r="I544" s="59">
        <f t="shared" si="67"/>
        <v>0</v>
      </c>
      <c r="J544" s="59">
        <f t="shared" si="68"/>
        <v>108.0149250999998</v>
      </c>
      <c r="K544" s="59"/>
      <c r="L544" s="59"/>
      <c r="M544" s="59"/>
      <c r="N544" s="59"/>
      <c r="O544" s="59"/>
      <c r="P544" s="59"/>
      <c r="Q544" s="59"/>
      <c r="R544" s="59"/>
      <c r="S544" s="59"/>
      <c r="T544" s="59"/>
      <c r="U544" s="59"/>
      <c r="V544" s="59"/>
      <c r="W544" s="59"/>
      <c r="X544" s="59"/>
      <c r="Y544" s="59"/>
      <c r="Z544" s="59"/>
      <c r="AA544" s="59"/>
      <c r="AB544" s="59"/>
      <c r="AC544" s="59"/>
      <c r="AD544" s="59"/>
      <c r="AE544" s="59"/>
      <c r="AF544" s="59"/>
      <c r="AG544" s="59"/>
      <c r="AH544" s="59"/>
      <c r="AI544" s="59"/>
    </row>
    <row r="545" spans="1:35">
      <c r="A545" s="59">
        <f t="shared" si="74"/>
        <v>2685</v>
      </c>
      <c r="B545" s="70">
        <f t="shared" si="69"/>
        <v>0</v>
      </c>
      <c r="C545" s="62">
        <f t="shared" si="73"/>
        <v>106.05999999999995</v>
      </c>
      <c r="D545" s="59"/>
      <c r="E545" s="59"/>
      <c r="F545" s="59">
        <f t="shared" si="70"/>
        <v>160.49492509999999</v>
      </c>
      <c r="G545" s="59">
        <f t="shared" si="75"/>
        <v>0</v>
      </c>
      <c r="H545" s="59">
        <f t="shared" si="72"/>
        <v>106.06492509999953</v>
      </c>
      <c r="I545" s="59">
        <f t="shared" si="67"/>
        <v>0</v>
      </c>
      <c r="J545" s="59">
        <f t="shared" si="68"/>
        <v>106.06492509999953</v>
      </c>
      <c r="K545" s="59"/>
      <c r="L545" s="59"/>
      <c r="M545" s="59"/>
      <c r="N545" s="59"/>
      <c r="O545" s="59"/>
      <c r="P545" s="59"/>
      <c r="Q545" s="59"/>
      <c r="R545" s="59"/>
      <c r="S545" s="59"/>
      <c r="T545" s="59"/>
      <c r="U545" s="59"/>
      <c r="V545" s="59"/>
      <c r="W545" s="59"/>
      <c r="X545" s="59"/>
      <c r="Y545" s="59"/>
      <c r="Z545" s="59"/>
      <c r="AA545" s="59"/>
      <c r="AB545" s="59"/>
      <c r="AC545" s="59"/>
      <c r="AD545" s="59"/>
      <c r="AE545" s="59"/>
      <c r="AF545" s="59"/>
      <c r="AG545" s="59"/>
      <c r="AH545" s="59"/>
      <c r="AI545" s="59"/>
    </row>
    <row r="546" spans="1:35">
      <c r="A546" s="59">
        <f>A545+5</f>
        <v>2690</v>
      </c>
      <c r="B546" s="70">
        <f t="shared" si="69"/>
        <v>0</v>
      </c>
      <c r="C546" s="62">
        <f>MAX(0,IF((A546+$C$4+$C$3)&lt;$C$1,0.61*A546,$C$1-0.39*A546-$C$3-$C$4)+MAX(0,IF(A546&lt;$E$3,0,IF(A546&lt;$E$4,160.49*(A546-$E$3)/($E$4-$E$3),IF(A546&lt;$E$2,160.49,160.49)))))</f>
        <v>104.1099999999999</v>
      </c>
      <c r="D546" s="59"/>
      <c r="E546" s="59"/>
      <c r="F546" s="59">
        <f t="shared" si="70"/>
        <v>160.49492509999999</v>
      </c>
      <c r="G546" s="59">
        <f t="shared" si="75"/>
        <v>0</v>
      </c>
      <c r="H546" s="59">
        <f t="shared" si="72"/>
        <v>104.11492509999971</v>
      </c>
      <c r="I546" s="59">
        <f t="shared" si="67"/>
        <v>0</v>
      </c>
      <c r="J546" s="59">
        <f t="shared" si="68"/>
        <v>104.11492509999971</v>
      </c>
      <c r="K546" s="59"/>
      <c r="L546" s="59"/>
      <c r="M546" s="59"/>
      <c r="N546" s="59"/>
      <c r="O546" s="59"/>
      <c r="P546" s="59"/>
      <c r="Q546" s="59"/>
      <c r="R546" s="59"/>
      <c r="S546" s="59"/>
      <c r="T546" s="59"/>
      <c r="U546" s="59"/>
      <c r="V546" s="59"/>
      <c r="W546" s="59"/>
      <c r="X546" s="59"/>
      <c r="Y546" s="59"/>
      <c r="Z546" s="59"/>
      <c r="AA546" s="59"/>
      <c r="AB546" s="59"/>
      <c r="AC546" s="59"/>
      <c r="AD546" s="59"/>
      <c r="AE546" s="59"/>
      <c r="AF546" s="59"/>
      <c r="AG546" s="59"/>
      <c r="AH546" s="59"/>
      <c r="AI546" s="59"/>
    </row>
    <row r="547" spans="1:35">
      <c r="A547" s="59">
        <f t="shared" si="74"/>
        <v>2695</v>
      </c>
      <c r="B547" s="70">
        <f t="shared" si="69"/>
        <v>0</v>
      </c>
      <c r="C547" s="62">
        <f t="shared" ref="C547:C557" si="76">MAX(0,IF((A547+$C$4+$C$3)&lt;$C$1,0.61*A547,$C$1-0.39*A547-$C$3-$C$4)+MAX(0,IF(A547&lt;$E$3,0,IF(A547&lt;$E$4,160.49*(A547-$E$3)/($E$4-$E$3),IF(A547&lt;$E$2,160.49,160.49)))))</f>
        <v>102.16000000000008</v>
      </c>
      <c r="D547" s="59"/>
      <c r="E547" s="59"/>
      <c r="F547" s="59">
        <f t="shared" si="70"/>
        <v>160.49492509999999</v>
      </c>
      <c r="G547" s="59">
        <f t="shared" si="75"/>
        <v>0</v>
      </c>
      <c r="H547" s="59">
        <f t="shared" si="72"/>
        <v>102.16492509999989</v>
      </c>
      <c r="I547" s="59">
        <f t="shared" ref="I547:I600" si="77">G547*(G547&gt;$J$5)</f>
        <v>0</v>
      </c>
      <c r="J547" s="59">
        <f t="shared" ref="J547:J600" si="78">H547*(H547&gt;$J$5)</f>
        <v>102.16492509999989</v>
      </c>
      <c r="K547" s="59"/>
      <c r="L547" s="59"/>
      <c r="M547" s="59"/>
      <c r="N547" s="59"/>
      <c r="O547" s="59"/>
      <c r="P547" s="59"/>
      <c r="Q547" s="59"/>
      <c r="R547" s="59"/>
      <c r="S547" s="59"/>
      <c r="T547" s="59"/>
      <c r="U547" s="59"/>
      <c r="V547" s="59"/>
      <c r="W547" s="59"/>
      <c r="X547" s="59"/>
      <c r="Y547" s="59"/>
      <c r="Z547" s="59"/>
      <c r="AA547" s="59"/>
      <c r="AB547" s="59"/>
      <c r="AC547" s="59"/>
      <c r="AD547" s="59"/>
      <c r="AE547" s="59"/>
      <c r="AF547" s="59"/>
      <c r="AG547" s="59"/>
      <c r="AH547" s="59"/>
      <c r="AI547" s="59"/>
    </row>
    <row r="548" spans="1:35">
      <c r="A548" s="59">
        <f t="shared" si="74"/>
        <v>2700</v>
      </c>
      <c r="B548" s="70">
        <f t="shared" si="69"/>
        <v>0</v>
      </c>
      <c r="C548" s="62">
        <f t="shared" si="76"/>
        <v>100.21000000000004</v>
      </c>
      <c r="D548" s="59"/>
      <c r="E548" s="59"/>
      <c r="F548" s="59">
        <f t="shared" si="70"/>
        <v>160.49492509999999</v>
      </c>
      <c r="G548" s="59">
        <f t="shared" si="75"/>
        <v>0</v>
      </c>
      <c r="H548" s="59">
        <f t="shared" si="72"/>
        <v>100.21492510000007</v>
      </c>
      <c r="I548" s="59">
        <f t="shared" si="77"/>
        <v>0</v>
      </c>
      <c r="J548" s="59">
        <f t="shared" si="78"/>
        <v>100.21492510000007</v>
      </c>
      <c r="K548" s="59"/>
      <c r="L548" s="59"/>
      <c r="M548" s="59"/>
      <c r="N548" s="59"/>
      <c r="O548" s="59"/>
      <c r="P548" s="59"/>
      <c r="Q548" s="59"/>
      <c r="R548" s="59"/>
      <c r="S548" s="59"/>
      <c r="T548" s="59"/>
      <c r="U548" s="59"/>
      <c r="V548" s="59"/>
      <c r="W548" s="59"/>
      <c r="X548" s="59"/>
      <c r="Y548" s="59"/>
      <c r="Z548" s="59"/>
      <c r="AA548" s="59"/>
      <c r="AB548" s="59"/>
      <c r="AC548" s="59"/>
      <c r="AD548" s="59"/>
      <c r="AE548" s="59"/>
      <c r="AF548" s="59"/>
      <c r="AG548" s="59"/>
      <c r="AH548" s="59"/>
      <c r="AI548" s="59"/>
    </row>
    <row r="549" spans="1:35">
      <c r="A549" s="59">
        <f t="shared" si="74"/>
        <v>2705</v>
      </c>
      <c r="B549" s="70">
        <f t="shared" si="69"/>
        <v>0</v>
      </c>
      <c r="C549" s="62">
        <f t="shared" si="76"/>
        <v>98.259999999999991</v>
      </c>
      <c r="D549" s="59"/>
      <c r="E549" s="59"/>
      <c r="F549" s="59">
        <f t="shared" si="70"/>
        <v>160.49492509999999</v>
      </c>
      <c r="G549" s="59">
        <f t="shared" si="75"/>
        <v>0</v>
      </c>
      <c r="H549" s="59">
        <f t="shared" si="72"/>
        <v>98.2649250999998</v>
      </c>
      <c r="I549" s="59">
        <f t="shared" si="77"/>
        <v>0</v>
      </c>
      <c r="J549" s="59">
        <f t="shared" si="78"/>
        <v>98.2649250999998</v>
      </c>
      <c r="K549" s="59"/>
      <c r="L549" s="59"/>
      <c r="M549" s="59"/>
      <c r="N549" s="59"/>
      <c r="O549" s="59"/>
      <c r="P549" s="59"/>
      <c r="Q549" s="59"/>
      <c r="R549" s="59"/>
      <c r="S549" s="59"/>
      <c r="T549" s="59"/>
      <c r="U549" s="59"/>
      <c r="V549" s="59"/>
      <c r="W549" s="59"/>
      <c r="X549" s="59"/>
      <c r="Y549" s="59"/>
      <c r="Z549" s="59"/>
      <c r="AA549" s="59"/>
      <c r="AB549" s="59"/>
      <c r="AC549" s="59"/>
      <c r="AD549" s="59"/>
      <c r="AE549" s="59"/>
      <c r="AF549" s="59"/>
      <c r="AG549" s="59"/>
      <c r="AH549" s="59"/>
      <c r="AI549" s="59"/>
    </row>
    <row r="550" spans="1:35">
      <c r="A550" s="59">
        <f t="shared" si="74"/>
        <v>2710</v>
      </c>
      <c r="B550" s="70">
        <f t="shared" si="69"/>
        <v>0</v>
      </c>
      <c r="C550" s="62">
        <f t="shared" si="76"/>
        <v>96.309999999999945</v>
      </c>
      <c r="D550" s="59"/>
      <c r="E550" s="59"/>
      <c r="F550" s="59">
        <f t="shared" si="70"/>
        <v>160.49492509999999</v>
      </c>
      <c r="G550" s="59">
        <f t="shared" si="75"/>
        <v>0</v>
      </c>
      <c r="H550" s="59">
        <f t="shared" si="72"/>
        <v>96.314925099999527</v>
      </c>
      <c r="I550" s="59">
        <f t="shared" si="77"/>
        <v>0</v>
      </c>
      <c r="J550" s="59">
        <f t="shared" si="78"/>
        <v>96.314925099999527</v>
      </c>
      <c r="K550" s="59"/>
      <c r="L550" s="59"/>
      <c r="M550" s="59"/>
      <c r="N550" s="59"/>
      <c r="O550" s="59"/>
      <c r="P550" s="59"/>
      <c r="Q550" s="59"/>
      <c r="R550" s="59"/>
      <c r="S550" s="59"/>
      <c r="T550" s="59"/>
      <c r="U550" s="59"/>
      <c r="V550" s="59"/>
      <c r="W550" s="59"/>
      <c r="X550" s="59"/>
      <c r="Y550" s="59"/>
      <c r="Z550" s="59"/>
      <c r="AA550" s="59"/>
      <c r="AB550" s="59"/>
      <c r="AC550" s="59"/>
      <c r="AD550" s="59"/>
      <c r="AE550" s="59"/>
      <c r="AF550" s="59"/>
      <c r="AG550" s="59"/>
      <c r="AH550" s="59"/>
      <c r="AI550" s="59"/>
    </row>
    <row r="551" spans="1:35">
      <c r="A551" s="59">
        <f t="shared" si="74"/>
        <v>2715</v>
      </c>
      <c r="B551" s="70">
        <f t="shared" si="69"/>
        <v>0</v>
      </c>
      <c r="C551" s="62">
        <f t="shared" si="76"/>
        <v>94.3599999999999</v>
      </c>
      <c r="D551" s="59"/>
      <c r="E551" s="59"/>
      <c r="F551" s="59">
        <f t="shared" si="70"/>
        <v>160.49492509999999</v>
      </c>
      <c r="G551" s="59">
        <f t="shared" si="75"/>
        <v>0</v>
      </c>
      <c r="H551" s="59">
        <f t="shared" si="72"/>
        <v>94.364925099999709</v>
      </c>
      <c r="I551" s="59">
        <f t="shared" si="77"/>
        <v>0</v>
      </c>
      <c r="J551" s="59">
        <f t="shared" si="78"/>
        <v>94.364925099999709</v>
      </c>
      <c r="K551" s="59"/>
      <c r="L551" s="59"/>
      <c r="M551" s="59"/>
      <c r="N551" s="59"/>
      <c r="O551" s="59"/>
      <c r="P551" s="59"/>
      <c r="Q551" s="59"/>
      <c r="R551" s="59"/>
      <c r="S551" s="59"/>
      <c r="T551" s="59"/>
      <c r="U551" s="59"/>
      <c r="V551" s="59"/>
      <c r="W551" s="59"/>
      <c r="X551" s="59"/>
      <c r="Y551" s="59"/>
      <c r="Z551" s="59"/>
      <c r="AA551" s="59"/>
      <c r="AB551" s="59"/>
      <c r="AC551" s="59"/>
      <c r="AD551" s="59"/>
      <c r="AE551" s="59"/>
      <c r="AF551" s="59"/>
      <c r="AG551" s="59"/>
      <c r="AH551" s="59"/>
      <c r="AI551" s="59"/>
    </row>
    <row r="552" spans="1:35">
      <c r="A552" s="59">
        <f t="shared" si="74"/>
        <v>2720</v>
      </c>
      <c r="B552" s="70">
        <f t="shared" si="69"/>
        <v>0</v>
      </c>
      <c r="C552" s="62">
        <f t="shared" si="76"/>
        <v>92.410000000000082</v>
      </c>
      <c r="D552" s="59"/>
      <c r="E552" s="59"/>
      <c r="F552" s="59">
        <f t="shared" si="70"/>
        <v>160.49492509999999</v>
      </c>
      <c r="G552" s="59">
        <f t="shared" si="75"/>
        <v>0</v>
      </c>
      <c r="H552" s="59">
        <f t="shared" si="72"/>
        <v>92.414925099999891</v>
      </c>
      <c r="I552" s="59">
        <f t="shared" si="77"/>
        <v>0</v>
      </c>
      <c r="J552" s="59">
        <f t="shared" si="78"/>
        <v>92.414925099999891</v>
      </c>
      <c r="K552" s="59"/>
      <c r="L552" s="59"/>
      <c r="M552" s="59"/>
      <c r="N552" s="59"/>
      <c r="O552" s="59"/>
      <c r="P552" s="59"/>
      <c r="Q552" s="59"/>
      <c r="R552" s="59"/>
      <c r="S552" s="59"/>
      <c r="T552" s="59"/>
      <c r="U552" s="59"/>
      <c r="V552" s="59"/>
      <c r="W552" s="59"/>
      <c r="X552" s="59"/>
      <c r="Y552" s="59"/>
      <c r="Z552" s="59"/>
      <c r="AA552" s="59"/>
      <c r="AB552" s="59"/>
      <c r="AC552" s="59"/>
      <c r="AD552" s="59"/>
      <c r="AE552" s="59"/>
      <c r="AF552" s="59"/>
      <c r="AG552" s="59"/>
      <c r="AH552" s="59"/>
      <c r="AI552" s="59"/>
    </row>
    <row r="553" spans="1:35">
      <c r="A553" s="59">
        <f t="shared" si="74"/>
        <v>2725</v>
      </c>
      <c r="B553" s="70">
        <f t="shared" si="69"/>
        <v>0</v>
      </c>
      <c r="C553" s="62">
        <f t="shared" si="76"/>
        <v>90.460000000000036</v>
      </c>
      <c r="D553" s="59"/>
      <c r="E553" s="59"/>
      <c r="F553" s="59">
        <f t="shared" si="70"/>
        <v>160.49492509999999</v>
      </c>
      <c r="G553" s="59">
        <f t="shared" si="75"/>
        <v>0</v>
      </c>
      <c r="H553" s="59">
        <f t="shared" si="72"/>
        <v>90.464925100000073</v>
      </c>
      <c r="I553" s="59">
        <f t="shared" si="77"/>
        <v>0</v>
      </c>
      <c r="J553" s="59">
        <f t="shared" si="78"/>
        <v>90.464925100000073</v>
      </c>
      <c r="K553" s="59"/>
      <c r="L553" s="59"/>
      <c r="M553" s="59"/>
      <c r="N553" s="59"/>
      <c r="O553" s="59"/>
      <c r="P553" s="59"/>
      <c r="Q553" s="59"/>
      <c r="R553" s="59"/>
      <c r="S553" s="59"/>
      <c r="T553" s="59"/>
      <c r="U553" s="59"/>
      <c r="V553" s="59"/>
      <c r="W553" s="59"/>
      <c r="X553" s="59"/>
      <c r="Y553" s="59"/>
      <c r="Z553" s="59"/>
      <c r="AA553" s="59"/>
      <c r="AB553" s="59"/>
      <c r="AC553" s="59"/>
      <c r="AD553" s="59"/>
      <c r="AE553" s="59"/>
      <c r="AF553" s="59"/>
      <c r="AG553" s="59"/>
      <c r="AH553" s="59"/>
      <c r="AI553" s="59"/>
    </row>
    <row r="554" spans="1:35">
      <c r="A554" s="59">
        <f t="shared" si="74"/>
        <v>2730</v>
      </c>
      <c r="B554" s="70">
        <f t="shared" si="69"/>
        <v>0</v>
      </c>
      <c r="C554" s="62">
        <f t="shared" si="76"/>
        <v>88.509999999999991</v>
      </c>
      <c r="D554" s="59"/>
      <c r="E554" s="59"/>
      <c r="F554" s="59">
        <f t="shared" si="70"/>
        <v>160.49492509999999</v>
      </c>
      <c r="G554" s="59">
        <f t="shared" si="75"/>
        <v>0</v>
      </c>
      <c r="H554" s="59">
        <f t="shared" si="72"/>
        <v>88.5149250999998</v>
      </c>
      <c r="I554" s="59">
        <f t="shared" si="77"/>
        <v>0</v>
      </c>
      <c r="J554" s="59">
        <f t="shared" si="78"/>
        <v>88.5149250999998</v>
      </c>
      <c r="K554" s="59"/>
      <c r="L554" s="59"/>
      <c r="M554" s="59"/>
      <c r="N554" s="59"/>
      <c r="O554" s="59"/>
      <c r="P554" s="59"/>
      <c r="Q554" s="59"/>
      <c r="R554" s="59"/>
      <c r="S554" s="59"/>
      <c r="T554" s="59"/>
      <c r="U554" s="59"/>
      <c r="V554" s="59"/>
      <c r="W554" s="59"/>
      <c r="X554" s="59"/>
      <c r="Y554" s="59"/>
      <c r="Z554" s="59"/>
      <c r="AA554" s="59"/>
      <c r="AB554" s="59"/>
      <c r="AC554" s="59"/>
      <c r="AD554" s="59"/>
      <c r="AE554" s="59"/>
      <c r="AF554" s="59"/>
      <c r="AG554" s="59"/>
      <c r="AH554" s="59"/>
      <c r="AI554" s="59"/>
    </row>
    <row r="555" spans="1:35">
      <c r="A555" s="59">
        <f t="shared" si="74"/>
        <v>2735</v>
      </c>
      <c r="B555" s="70">
        <f t="shared" si="69"/>
        <v>0</v>
      </c>
      <c r="C555" s="62">
        <f t="shared" si="76"/>
        <v>86.559999999999945</v>
      </c>
      <c r="D555" s="59"/>
      <c r="E555" s="59"/>
      <c r="F555" s="59">
        <f t="shared" si="70"/>
        <v>160.49492509999999</v>
      </c>
      <c r="G555" s="59">
        <f t="shared" si="75"/>
        <v>0</v>
      </c>
      <c r="H555" s="59">
        <f t="shared" si="72"/>
        <v>86.564925099999527</v>
      </c>
      <c r="I555" s="59">
        <f t="shared" si="77"/>
        <v>0</v>
      </c>
      <c r="J555" s="59">
        <f t="shared" si="78"/>
        <v>86.564925099999527</v>
      </c>
      <c r="K555" s="59"/>
      <c r="L555" s="59"/>
      <c r="M555" s="59"/>
      <c r="N555" s="59"/>
      <c r="O555" s="59"/>
      <c r="P555" s="59"/>
      <c r="Q555" s="59"/>
      <c r="R555" s="59"/>
      <c r="S555" s="59"/>
      <c r="T555" s="59"/>
      <c r="U555" s="59"/>
      <c r="V555" s="59"/>
      <c r="W555" s="59"/>
      <c r="X555" s="59"/>
      <c r="Y555" s="59"/>
      <c r="Z555" s="59"/>
      <c r="AA555" s="59"/>
      <c r="AB555" s="59"/>
      <c r="AC555" s="59"/>
      <c r="AD555" s="59"/>
      <c r="AE555" s="59"/>
      <c r="AF555" s="59"/>
      <c r="AG555" s="59"/>
      <c r="AH555" s="59"/>
      <c r="AI555" s="59"/>
    </row>
    <row r="556" spans="1:35">
      <c r="A556" s="59">
        <f t="shared" si="74"/>
        <v>2740</v>
      </c>
      <c r="B556" s="70">
        <f t="shared" si="69"/>
        <v>0</v>
      </c>
      <c r="C556" s="62">
        <f t="shared" si="76"/>
        <v>84.6099999999999</v>
      </c>
      <c r="D556" s="59"/>
      <c r="E556" s="59"/>
      <c r="F556" s="59">
        <f t="shared" si="70"/>
        <v>160.49492509999999</v>
      </c>
      <c r="G556" s="59">
        <f t="shared" si="75"/>
        <v>0</v>
      </c>
      <c r="H556" s="59">
        <f t="shared" si="72"/>
        <v>84.614925099999709</v>
      </c>
      <c r="I556" s="59">
        <f t="shared" si="77"/>
        <v>0</v>
      </c>
      <c r="J556" s="59">
        <f t="shared" si="78"/>
        <v>84.614925099999709</v>
      </c>
      <c r="K556" s="59"/>
      <c r="L556" s="59"/>
      <c r="M556" s="59"/>
      <c r="N556" s="59"/>
      <c r="O556" s="59"/>
      <c r="P556" s="59"/>
      <c r="Q556" s="59"/>
      <c r="R556" s="59"/>
      <c r="S556" s="59"/>
      <c r="T556" s="59"/>
      <c r="U556" s="59"/>
      <c r="V556" s="59"/>
      <c r="W556" s="59"/>
      <c r="X556" s="59"/>
      <c r="Y556" s="59"/>
      <c r="Z556" s="59"/>
      <c r="AA556" s="59"/>
      <c r="AB556" s="59"/>
      <c r="AC556" s="59"/>
      <c r="AD556" s="59"/>
      <c r="AE556" s="59"/>
      <c r="AF556" s="59"/>
      <c r="AG556" s="59"/>
      <c r="AH556" s="59"/>
      <c r="AI556" s="59"/>
    </row>
    <row r="557" spans="1:35">
      <c r="A557" s="59">
        <f t="shared" si="74"/>
        <v>2745</v>
      </c>
      <c r="B557" s="70">
        <f t="shared" si="69"/>
        <v>0</v>
      </c>
      <c r="C557" s="62">
        <f t="shared" si="76"/>
        <v>82.660000000000082</v>
      </c>
      <c r="D557" s="59"/>
      <c r="E557" s="59"/>
      <c r="F557" s="59">
        <f t="shared" si="70"/>
        <v>160.49492509999999</v>
      </c>
      <c r="G557" s="59">
        <f t="shared" si="75"/>
        <v>0</v>
      </c>
      <c r="H557" s="59">
        <f t="shared" si="72"/>
        <v>82.664925099999891</v>
      </c>
      <c r="I557" s="59">
        <f t="shared" si="77"/>
        <v>0</v>
      </c>
      <c r="J557" s="59">
        <f t="shared" si="78"/>
        <v>82.664925099999891</v>
      </c>
      <c r="K557" s="59"/>
      <c r="L557" s="59"/>
      <c r="M557" s="59"/>
      <c r="N557" s="59"/>
      <c r="O557" s="59"/>
      <c r="P557" s="59"/>
      <c r="Q557" s="59"/>
      <c r="R557" s="59"/>
      <c r="S557" s="59"/>
      <c r="T557" s="59"/>
      <c r="U557" s="59"/>
      <c r="V557" s="59"/>
      <c r="W557" s="59"/>
      <c r="X557" s="59"/>
      <c r="Y557" s="59"/>
      <c r="Z557" s="59"/>
      <c r="AA557" s="59"/>
      <c r="AB557" s="59"/>
      <c r="AC557" s="59"/>
      <c r="AD557" s="59"/>
      <c r="AE557" s="59"/>
      <c r="AF557" s="59"/>
      <c r="AG557" s="59"/>
      <c r="AH557" s="59"/>
      <c r="AI557" s="59"/>
    </row>
    <row r="558" spans="1:35">
      <c r="A558" s="59">
        <f t="shared" si="74"/>
        <v>2750</v>
      </c>
      <c r="B558" s="70">
        <f t="shared" si="69"/>
        <v>0</v>
      </c>
      <c r="C558" s="62">
        <f>MAX(0,IF((A558+$C$4+$C$3)&lt;$C$1,0.61*A558,$C$1-0.39*A558-$C$3-$C$4)+MAX(0,IF(A558&lt;$E$3,0,IF(A558&lt;$E$4,160.49*(A558-$E$3)/($E$4-$E$3),IF(A558&lt;$E$2,160.49,160.49)))))</f>
        <v>80.710000000000036</v>
      </c>
      <c r="D558" s="59"/>
      <c r="E558" s="59"/>
      <c r="F558" s="59">
        <f t="shared" si="70"/>
        <v>160.49492509999999</v>
      </c>
      <c r="G558" s="59">
        <f t="shared" si="75"/>
        <v>0</v>
      </c>
      <c r="H558" s="59">
        <f t="shared" si="72"/>
        <v>80.714925100000073</v>
      </c>
      <c r="I558" s="59">
        <f t="shared" si="77"/>
        <v>0</v>
      </c>
      <c r="J558" s="59">
        <f t="shared" si="78"/>
        <v>80.714925100000073</v>
      </c>
      <c r="K558" s="59"/>
      <c r="L558" s="59"/>
      <c r="M558" s="59"/>
      <c r="N558" s="59"/>
      <c r="O558" s="59"/>
      <c r="P558" s="59"/>
      <c r="Q558" s="59"/>
      <c r="R558" s="59"/>
      <c r="S558" s="59"/>
      <c r="T558" s="59"/>
      <c r="U558" s="59"/>
      <c r="V558" s="59"/>
      <c r="W558" s="59"/>
      <c r="X558" s="59"/>
      <c r="Y558" s="59"/>
      <c r="Z558" s="59"/>
      <c r="AA558" s="59"/>
      <c r="AB558" s="59"/>
      <c r="AC558" s="59"/>
      <c r="AD558" s="59"/>
      <c r="AE558" s="59"/>
      <c r="AF558" s="59"/>
      <c r="AG558" s="59"/>
      <c r="AH558" s="59"/>
      <c r="AI558" s="59"/>
    </row>
    <row r="559" spans="1:35">
      <c r="A559" s="59">
        <f t="shared" si="74"/>
        <v>2755</v>
      </c>
      <c r="B559" s="70">
        <f t="shared" ref="B559:B570" si="79">MAX(0,IF((A559+$B$4+$B$3)&lt;$B$1,0.62*A559,$B$1-0.38*A559-$B$3-$B$4)+MAX(0,IF(A559&lt;$E$3,0,IF(A559&lt;$E$4,67*(A559-$E$3)/($E$4-$E$3),IF(A559&lt;$E$2,67,67)))))</f>
        <v>0</v>
      </c>
      <c r="C559" s="62">
        <f t="shared" ref="C559:C561" si="80">MAX(0,IF((A559+$C$4+$C$3)&lt;$C$1,0.61*A559,$C$1-0.39*A559-$C$3-$C$4)+MAX(0,IF(A559&lt;$E$3,0,IF(A559&lt;$E$4,160.49*(A559-$E$3)/($E$4-$E$3),IF(A559&lt;$E$2,160.49,160.49)))))</f>
        <v>78.759999999999991</v>
      </c>
      <c r="D559" s="59"/>
      <c r="E559" s="59"/>
      <c r="F559" s="59">
        <f t="shared" si="70"/>
        <v>160.49492509999999</v>
      </c>
      <c r="G559" s="59">
        <f t="shared" si="75"/>
        <v>0</v>
      </c>
      <c r="H559" s="59">
        <f t="shared" si="72"/>
        <v>78.7649250999998</v>
      </c>
      <c r="I559" s="59">
        <f t="shared" si="77"/>
        <v>0</v>
      </c>
      <c r="J559" s="59">
        <f t="shared" si="78"/>
        <v>78.7649250999998</v>
      </c>
      <c r="K559" s="59"/>
      <c r="L559" s="59"/>
      <c r="M559" s="59"/>
      <c r="N559" s="59"/>
      <c r="O559" s="59"/>
      <c r="P559" s="59"/>
      <c r="Q559" s="59"/>
      <c r="R559" s="59"/>
      <c r="S559" s="59"/>
      <c r="T559" s="59"/>
      <c r="U559" s="59"/>
      <c r="V559" s="59"/>
      <c r="W559" s="59"/>
      <c r="X559" s="59"/>
      <c r="Y559" s="59"/>
      <c r="Z559" s="59"/>
      <c r="AA559" s="59"/>
      <c r="AB559" s="59"/>
      <c r="AC559" s="59"/>
      <c r="AD559" s="59"/>
      <c r="AE559" s="59"/>
      <c r="AF559" s="59"/>
      <c r="AG559" s="59"/>
      <c r="AH559" s="59"/>
      <c r="AI559" s="59"/>
    </row>
    <row r="560" spans="1:35">
      <c r="A560" s="59">
        <f t="shared" si="74"/>
        <v>2760</v>
      </c>
      <c r="B560" s="70">
        <f t="shared" si="79"/>
        <v>0</v>
      </c>
      <c r="C560" s="62">
        <f t="shared" si="80"/>
        <v>76.809999999999945</v>
      </c>
      <c r="D560" s="59"/>
      <c r="E560" s="59"/>
      <c r="F560" s="59">
        <f t="shared" si="70"/>
        <v>160.49492509999999</v>
      </c>
      <c r="G560" s="59">
        <f t="shared" si="75"/>
        <v>0</v>
      </c>
      <c r="H560" s="59">
        <f t="shared" si="72"/>
        <v>76.814925099999527</v>
      </c>
      <c r="I560" s="59">
        <f t="shared" si="77"/>
        <v>0</v>
      </c>
      <c r="J560" s="59">
        <f t="shared" si="78"/>
        <v>76.814925099999527</v>
      </c>
      <c r="K560" s="59"/>
      <c r="L560" s="59"/>
      <c r="M560" s="59"/>
      <c r="N560" s="59"/>
      <c r="O560" s="59"/>
      <c r="P560" s="59"/>
      <c r="Q560" s="59"/>
      <c r="R560" s="59"/>
      <c r="S560" s="59"/>
      <c r="T560" s="59"/>
      <c r="U560" s="59"/>
      <c r="V560" s="59"/>
      <c r="W560" s="59"/>
      <c r="X560" s="59"/>
      <c r="Y560" s="59"/>
      <c r="Z560" s="59"/>
      <c r="AA560" s="59"/>
      <c r="AB560" s="59"/>
      <c r="AC560" s="59"/>
      <c r="AD560" s="59"/>
      <c r="AE560" s="59"/>
      <c r="AF560" s="59"/>
      <c r="AG560" s="59"/>
      <c r="AH560" s="59"/>
      <c r="AI560" s="59"/>
    </row>
    <row r="561" spans="1:35">
      <c r="A561" s="59">
        <f t="shared" si="74"/>
        <v>2765</v>
      </c>
      <c r="B561" s="70">
        <f t="shared" si="79"/>
        <v>0</v>
      </c>
      <c r="C561" s="62">
        <f t="shared" si="80"/>
        <v>74.8599999999999</v>
      </c>
      <c r="D561" s="59"/>
      <c r="E561" s="59"/>
      <c r="F561" s="59">
        <f t="shared" si="70"/>
        <v>160.49492509999999</v>
      </c>
      <c r="G561" s="59">
        <f t="shared" si="75"/>
        <v>0</v>
      </c>
      <c r="H561" s="59">
        <f t="shared" si="72"/>
        <v>74.864925099999709</v>
      </c>
      <c r="I561" s="59">
        <f t="shared" si="77"/>
        <v>0</v>
      </c>
      <c r="J561" s="59">
        <f t="shared" si="78"/>
        <v>74.864925099999709</v>
      </c>
      <c r="K561" s="59"/>
      <c r="L561" s="59"/>
      <c r="M561" s="59"/>
      <c r="N561" s="59"/>
      <c r="O561" s="59"/>
      <c r="P561" s="59"/>
      <c r="Q561" s="59"/>
      <c r="R561" s="59"/>
      <c r="S561" s="59"/>
      <c r="T561" s="59"/>
      <c r="U561" s="59"/>
      <c r="V561" s="59"/>
      <c r="W561" s="59"/>
      <c r="X561" s="59"/>
      <c r="Y561" s="59"/>
      <c r="Z561" s="59"/>
      <c r="AA561" s="59"/>
      <c r="AB561" s="59"/>
      <c r="AC561" s="59"/>
      <c r="AD561" s="59"/>
      <c r="AE561" s="59"/>
      <c r="AF561" s="59"/>
      <c r="AG561" s="59"/>
      <c r="AH561" s="59"/>
      <c r="AI561" s="59"/>
    </row>
    <row r="562" spans="1:35">
      <c r="A562" s="59">
        <f>A561+5</f>
        <v>2770</v>
      </c>
      <c r="B562" s="70">
        <f t="shared" si="79"/>
        <v>0</v>
      </c>
      <c r="C562" s="62">
        <f>MAX(0,IF((A562+$C$4+$C$3)&lt;$C$1,0.61*A562,$C$1-0.39*A562-$C$3-$C$4)+MAX(0,IF(A562&lt;$E$3,0,IF(A562&lt;$E$4,160.49*(A562-$E$3)/($E$4-$E$3),IF(A562&lt;$E$2,160.49,160.49)))))</f>
        <v>72.910000000000082</v>
      </c>
      <c r="D562" s="59"/>
      <c r="E562" s="59"/>
      <c r="F562" s="59">
        <f t="shared" si="70"/>
        <v>160.49492509999999</v>
      </c>
      <c r="G562" s="59">
        <f t="shared" si="75"/>
        <v>0</v>
      </c>
      <c r="H562" s="59">
        <f t="shared" si="72"/>
        <v>72.914925099999891</v>
      </c>
      <c r="I562" s="59">
        <f t="shared" si="77"/>
        <v>0</v>
      </c>
      <c r="J562" s="59">
        <f t="shared" si="78"/>
        <v>72.914925099999891</v>
      </c>
      <c r="K562" s="59"/>
      <c r="L562" s="59"/>
      <c r="M562" s="59"/>
      <c r="N562" s="59"/>
      <c r="O562" s="59"/>
      <c r="P562" s="59"/>
      <c r="Q562" s="59"/>
      <c r="R562" s="59"/>
      <c r="S562" s="59"/>
      <c r="T562" s="59"/>
      <c r="U562" s="59"/>
      <c r="V562" s="59"/>
      <c r="W562" s="59"/>
      <c r="X562" s="59"/>
      <c r="Y562" s="59"/>
      <c r="Z562" s="59"/>
      <c r="AA562" s="59"/>
      <c r="AB562" s="59"/>
      <c r="AC562" s="59"/>
      <c r="AD562" s="59"/>
      <c r="AE562" s="59"/>
      <c r="AF562" s="59"/>
      <c r="AG562" s="59"/>
      <c r="AH562" s="59"/>
      <c r="AI562" s="59"/>
    </row>
    <row r="563" spans="1:35">
      <c r="A563" s="59">
        <f t="shared" si="74"/>
        <v>2775</v>
      </c>
      <c r="B563" s="70">
        <f t="shared" si="79"/>
        <v>0</v>
      </c>
      <c r="C563" s="62">
        <f t="shared" ref="C563:C566" si="81">MAX(0,IF((A563+$C$4+$C$3)&lt;$C$1,0.61*A563,$C$1-0.39*A563-$C$3-$C$4)+MAX(0,IF(A563&lt;$E$3,0,IF(A563&lt;$E$4,160.49*(A563-$E$3)/($E$4-$E$3),IF(A563&lt;$E$2,160.49,160.49)))))</f>
        <v>70.960000000000036</v>
      </c>
      <c r="D563" s="59"/>
      <c r="E563" s="59"/>
      <c r="F563" s="59">
        <f t="shared" si="70"/>
        <v>160.49492509999999</v>
      </c>
      <c r="G563" s="59">
        <f t="shared" si="75"/>
        <v>0</v>
      </c>
      <c r="H563" s="59">
        <f t="shared" si="72"/>
        <v>70.964925100000073</v>
      </c>
      <c r="I563" s="59">
        <f t="shared" si="77"/>
        <v>0</v>
      </c>
      <c r="J563" s="59">
        <f t="shared" si="78"/>
        <v>70.964925100000073</v>
      </c>
      <c r="K563" s="59"/>
      <c r="L563" s="59"/>
      <c r="M563" s="59"/>
      <c r="N563" s="59"/>
      <c r="O563" s="59"/>
      <c r="P563" s="59"/>
      <c r="Q563" s="59"/>
      <c r="R563" s="59"/>
      <c r="S563" s="59"/>
      <c r="T563" s="59"/>
      <c r="U563" s="59"/>
      <c r="V563" s="59"/>
      <c r="W563" s="59"/>
      <c r="X563" s="59"/>
      <c r="Y563" s="59"/>
      <c r="Z563" s="59"/>
      <c r="AA563" s="59"/>
      <c r="AB563" s="59"/>
      <c r="AC563" s="59"/>
      <c r="AD563" s="59"/>
      <c r="AE563" s="59"/>
      <c r="AF563" s="59"/>
      <c r="AG563" s="59"/>
      <c r="AH563" s="59"/>
      <c r="AI563" s="59"/>
    </row>
    <row r="564" spans="1:35">
      <c r="A564" s="59">
        <f t="shared" si="74"/>
        <v>2780</v>
      </c>
      <c r="B564" s="70">
        <f t="shared" si="79"/>
        <v>0</v>
      </c>
      <c r="C564" s="62">
        <f t="shared" si="81"/>
        <v>69.009999999999991</v>
      </c>
      <c r="D564" s="59"/>
      <c r="E564" s="59"/>
      <c r="F564" s="59">
        <f t="shared" si="70"/>
        <v>160.49492509999999</v>
      </c>
      <c r="G564" s="59">
        <f t="shared" si="75"/>
        <v>0</v>
      </c>
      <c r="H564" s="59">
        <f t="shared" si="72"/>
        <v>69.0149250999998</v>
      </c>
      <c r="I564" s="59">
        <f t="shared" si="77"/>
        <v>0</v>
      </c>
      <c r="J564" s="59">
        <f t="shared" si="78"/>
        <v>69.0149250999998</v>
      </c>
      <c r="K564" s="59"/>
      <c r="L564" s="59"/>
      <c r="M564" s="59"/>
      <c r="N564" s="59"/>
      <c r="O564" s="59"/>
      <c r="P564" s="59"/>
      <c r="Q564" s="59"/>
      <c r="R564" s="59"/>
      <c r="S564" s="59"/>
      <c r="T564" s="59"/>
      <c r="U564" s="59"/>
      <c r="V564" s="59"/>
      <c r="W564" s="59"/>
      <c r="X564" s="59"/>
      <c r="Y564" s="59"/>
      <c r="Z564" s="59"/>
      <c r="AA564" s="59"/>
      <c r="AB564" s="59"/>
      <c r="AC564" s="59"/>
      <c r="AD564" s="59"/>
      <c r="AE564" s="59"/>
      <c r="AF564" s="59"/>
      <c r="AG564" s="59"/>
      <c r="AH564" s="59"/>
      <c r="AI564" s="59"/>
    </row>
    <row r="565" spans="1:35">
      <c r="A565" s="59">
        <f t="shared" si="74"/>
        <v>2785</v>
      </c>
      <c r="B565" s="70">
        <f t="shared" si="79"/>
        <v>0</v>
      </c>
      <c r="C565" s="62">
        <f t="shared" si="81"/>
        <v>67.059999999999945</v>
      </c>
      <c r="D565" s="59"/>
      <c r="E565" s="59"/>
      <c r="F565" s="59">
        <f t="shared" si="70"/>
        <v>160.49492509999999</v>
      </c>
      <c r="G565" s="59">
        <f t="shared" si="75"/>
        <v>0</v>
      </c>
      <c r="H565" s="59">
        <f t="shared" si="72"/>
        <v>67.064925099999527</v>
      </c>
      <c r="I565" s="59">
        <f t="shared" si="77"/>
        <v>0</v>
      </c>
      <c r="J565" s="59">
        <f t="shared" si="78"/>
        <v>67.064925099999527</v>
      </c>
      <c r="K565" s="59"/>
      <c r="L565" s="59"/>
      <c r="M565" s="59"/>
      <c r="N565" s="59"/>
      <c r="O565" s="59"/>
      <c r="P565" s="59"/>
      <c r="Q565" s="59"/>
      <c r="R565" s="59"/>
      <c r="S565" s="59"/>
      <c r="T565" s="59"/>
      <c r="U565" s="59"/>
      <c r="V565" s="59"/>
      <c r="W565" s="59"/>
      <c r="X565" s="59"/>
      <c r="Y565" s="59"/>
      <c r="Z565" s="59"/>
      <c r="AA565" s="59"/>
      <c r="AB565" s="59"/>
      <c r="AC565" s="59"/>
      <c r="AD565" s="59"/>
      <c r="AE565" s="59"/>
      <c r="AF565" s="59"/>
      <c r="AG565" s="59"/>
      <c r="AH565" s="59"/>
      <c r="AI565" s="59"/>
    </row>
    <row r="566" spans="1:35">
      <c r="A566" s="59">
        <f>A565+5</f>
        <v>2790</v>
      </c>
      <c r="B566" s="70">
        <f t="shared" si="79"/>
        <v>0</v>
      </c>
      <c r="C566" s="62">
        <f t="shared" si="81"/>
        <v>65.1099999999999</v>
      </c>
      <c r="D566" s="59"/>
      <c r="E566" s="59"/>
      <c r="F566" s="59">
        <f t="shared" si="70"/>
        <v>160.49492509999999</v>
      </c>
      <c r="G566" s="59">
        <f t="shared" si="75"/>
        <v>0</v>
      </c>
      <c r="H566" s="59">
        <f t="shared" si="72"/>
        <v>65.114925099999709</v>
      </c>
      <c r="I566" s="59">
        <f t="shared" si="77"/>
        <v>0</v>
      </c>
      <c r="J566" s="59">
        <f t="shared" si="78"/>
        <v>65.114925099999709</v>
      </c>
      <c r="K566" s="59"/>
      <c r="L566" s="59"/>
      <c r="M566" s="59"/>
      <c r="N566" s="59"/>
      <c r="O566" s="59"/>
      <c r="P566" s="59"/>
      <c r="Q566" s="59"/>
      <c r="R566" s="59"/>
      <c r="S566" s="59"/>
      <c r="T566" s="59"/>
      <c r="U566" s="59"/>
      <c r="V566" s="59"/>
      <c r="W566" s="59"/>
      <c r="X566" s="59"/>
      <c r="Y566" s="59"/>
      <c r="Z566" s="59"/>
      <c r="AA566" s="59"/>
      <c r="AB566" s="59"/>
      <c r="AC566" s="59"/>
      <c r="AD566" s="59"/>
      <c r="AE566" s="59"/>
      <c r="AF566" s="59"/>
      <c r="AG566" s="59"/>
      <c r="AH566" s="59"/>
      <c r="AI566" s="59"/>
    </row>
    <row r="567" spans="1:35">
      <c r="A567" s="59">
        <f t="shared" si="74"/>
        <v>2795</v>
      </c>
      <c r="B567" s="70">
        <f t="shared" si="79"/>
        <v>0</v>
      </c>
      <c r="C567" s="62">
        <f>MAX(0,IF((A567+$C$4+$C$3)&lt;$C$1,0.61*A567,$C$1-0.39*A567-$C$3-$C$4)+MAX(0,IF(A567&lt;$E$3,0,IF(A567&lt;$E$4,160.49*(A567-$E$3)/($E$4-$E$3),IF(A567&lt;$E$2,160.49,160.49)))))</f>
        <v>63.160000000000082</v>
      </c>
      <c r="D567" s="59"/>
      <c r="E567" s="59"/>
      <c r="F567" s="59">
        <f t="shared" si="70"/>
        <v>160.49492509999999</v>
      </c>
      <c r="G567" s="59">
        <f t="shared" si="75"/>
        <v>0</v>
      </c>
      <c r="H567" s="59">
        <f t="shared" si="72"/>
        <v>63.164925099999891</v>
      </c>
      <c r="I567" s="59">
        <f t="shared" si="77"/>
        <v>0</v>
      </c>
      <c r="J567" s="59">
        <f t="shared" si="78"/>
        <v>63.164925099999891</v>
      </c>
      <c r="K567" s="59"/>
      <c r="L567" s="59"/>
      <c r="M567" s="59"/>
      <c r="N567" s="59"/>
      <c r="O567" s="59"/>
      <c r="P567" s="59"/>
      <c r="Q567" s="59"/>
      <c r="R567" s="59"/>
      <c r="S567" s="59"/>
      <c r="T567" s="59"/>
      <c r="U567" s="59"/>
      <c r="V567" s="59"/>
      <c r="W567" s="59"/>
      <c r="X567" s="59"/>
      <c r="Y567" s="59"/>
      <c r="Z567" s="59"/>
      <c r="AA567" s="59"/>
      <c r="AB567" s="59"/>
      <c r="AC567" s="59"/>
      <c r="AD567" s="59"/>
      <c r="AE567" s="59"/>
      <c r="AF567" s="59"/>
      <c r="AG567" s="59"/>
      <c r="AH567" s="59"/>
      <c r="AI567" s="59"/>
    </row>
    <row r="568" spans="1:35">
      <c r="A568" s="59">
        <f t="shared" si="74"/>
        <v>2800</v>
      </c>
      <c r="B568" s="70">
        <f t="shared" si="79"/>
        <v>0</v>
      </c>
      <c r="C568" s="62">
        <f t="shared" ref="C568:C582" si="82">MAX(0,IF((A568+$C$4+$C$3)&lt;$C$1,0.61*A568,$C$1-0.39*A568-$C$3-$C$4)+MAX(0,IF(A568&lt;$E$3,0,IF(A568&lt;$E$4,160.49*(A568-$E$3)/($E$4-$E$3),IF(A568&lt;$E$2,160.49,160.49)))))</f>
        <v>61.210000000000036</v>
      </c>
      <c r="D568" s="59"/>
      <c r="E568" s="59"/>
      <c r="F568" s="59">
        <f t="shared" si="70"/>
        <v>160.49492509999999</v>
      </c>
      <c r="G568" s="59">
        <f t="shared" si="75"/>
        <v>0</v>
      </c>
      <c r="H568" s="59">
        <f t="shared" si="72"/>
        <v>61.214925100000073</v>
      </c>
      <c r="I568" s="59">
        <f t="shared" si="77"/>
        <v>0</v>
      </c>
      <c r="J568" s="59">
        <f t="shared" si="78"/>
        <v>61.214925100000073</v>
      </c>
      <c r="K568" s="59"/>
      <c r="L568" s="59"/>
      <c r="M568" s="59"/>
      <c r="N568" s="59"/>
      <c r="O568" s="59"/>
      <c r="P568" s="59"/>
      <c r="Q568" s="59"/>
      <c r="R568" s="59"/>
      <c r="S568" s="59"/>
      <c r="T568" s="59"/>
      <c r="U568" s="59"/>
      <c r="V568" s="59"/>
      <c r="W568" s="59"/>
      <c r="X568" s="59"/>
      <c r="Y568" s="59"/>
      <c r="Z568" s="59"/>
      <c r="AA568" s="59"/>
      <c r="AB568" s="59"/>
      <c r="AC568" s="59"/>
      <c r="AD568" s="59"/>
      <c r="AE568" s="59"/>
      <c r="AF568" s="59"/>
      <c r="AG568" s="59"/>
      <c r="AH568" s="59"/>
      <c r="AI568" s="59"/>
    </row>
    <row r="569" spans="1:35">
      <c r="A569" s="59">
        <f t="shared" si="74"/>
        <v>2805</v>
      </c>
      <c r="B569" s="70">
        <f t="shared" si="79"/>
        <v>0</v>
      </c>
      <c r="C569" s="62">
        <f t="shared" si="82"/>
        <v>59.259999999999991</v>
      </c>
      <c r="D569" s="59"/>
      <c r="E569" s="59"/>
      <c r="F569" s="59">
        <f t="shared" si="70"/>
        <v>160.49492509999999</v>
      </c>
      <c r="G569" s="59"/>
      <c r="H569" s="59">
        <f t="shared" si="72"/>
        <v>59.2649250999998</v>
      </c>
      <c r="I569" s="59">
        <f t="shared" si="77"/>
        <v>0</v>
      </c>
      <c r="J569" s="59">
        <f t="shared" si="78"/>
        <v>59.2649250999998</v>
      </c>
      <c r="K569" s="59"/>
      <c r="L569" s="59"/>
      <c r="M569" s="59"/>
      <c r="N569" s="59"/>
      <c r="O569" s="59"/>
      <c r="P569" s="59"/>
      <c r="Q569" s="59"/>
      <c r="R569" s="59"/>
      <c r="S569" s="59"/>
      <c r="T569" s="59"/>
      <c r="U569" s="59"/>
      <c r="V569" s="59"/>
      <c r="W569" s="59"/>
      <c r="X569" s="59"/>
      <c r="Y569" s="59"/>
      <c r="Z569" s="59"/>
      <c r="AA569" s="59"/>
      <c r="AB569" s="59"/>
      <c r="AC569" s="59"/>
      <c r="AD569" s="59"/>
      <c r="AE569" s="59"/>
      <c r="AF569" s="59"/>
      <c r="AG569" s="59"/>
      <c r="AH569" s="59"/>
      <c r="AI569" s="59"/>
    </row>
    <row r="570" spans="1:35">
      <c r="A570" s="59">
        <f t="shared" si="74"/>
        <v>2810</v>
      </c>
      <c r="B570" s="70">
        <f t="shared" si="79"/>
        <v>0</v>
      </c>
      <c r="C570" s="62">
        <f t="shared" si="82"/>
        <v>57.309999999999945</v>
      </c>
      <c r="D570" s="59"/>
      <c r="E570" s="59"/>
      <c r="F570" s="59">
        <f t="shared" si="70"/>
        <v>160.49492509999999</v>
      </c>
      <c r="G570" s="59"/>
      <c r="H570" s="59">
        <f t="shared" si="72"/>
        <v>57.314925099999527</v>
      </c>
      <c r="I570" s="59">
        <f t="shared" si="77"/>
        <v>0</v>
      </c>
      <c r="J570" s="59">
        <f t="shared" si="78"/>
        <v>57.314925099999527</v>
      </c>
      <c r="K570" s="59"/>
      <c r="L570" s="59"/>
      <c r="M570" s="59"/>
      <c r="N570" s="59"/>
      <c r="O570" s="59"/>
      <c r="P570" s="59"/>
      <c r="Q570" s="59"/>
      <c r="R570" s="59"/>
      <c r="S570" s="59"/>
      <c r="T570" s="59"/>
      <c r="U570" s="59"/>
      <c r="V570" s="59"/>
      <c r="W570" s="59"/>
      <c r="X570" s="59"/>
      <c r="Y570" s="59"/>
      <c r="Z570" s="59"/>
      <c r="AA570" s="59"/>
      <c r="AB570" s="59"/>
      <c r="AC570" s="59"/>
      <c r="AD570" s="59"/>
      <c r="AE570" s="59"/>
      <c r="AF570" s="59"/>
      <c r="AG570" s="59"/>
      <c r="AH570" s="59"/>
      <c r="AI570" s="59"/>
    </row>
    <row r="571" spans="1:35">
      <c r="A571" s="59">
        <f t="shared" si="74"/>
        <v>2815</v>
      </c>
      <c r="B571" s="59"/>
      <c r="C571" s="62">
        <f t="shared" si="82"/>
        <v>55.3599999999999</v>
      </c>
      <c r="D571" s="59"/>
      <c r="E571" s="59"/>
      <c r="F571" s="59">
        <f t="shared" si="70"/>
        <v>160.49492509999999</v>
      </c>
      <c r="G571" s="59"/>
      <c r="H571" s="59">
        <f t="shared" si="72"/>
        <v>55.364925099999709</v>
      </c>
      <c r="I571" s="59">
        <f t="shared" si="77"/>
        <v>0</v>
      </c>
      <c r="J571" s="59">
        <f t="shared" si="78"/>
        <v>55.364925099999709</v>
      </c>
      <c r="K571" s="59"/>
      <c r="L571" s="59"/>
      <c r="M571" s="59"/>
      <c r="N571" s="59"/>
      <c r="O571" s="59"/>
      <c r="P571" s="59"/>
      <c r="Q571" s="59"/>
      <c r="R571" s="59"/>
      <c r="S571" s="59"/>
      <c r="T571" s="59"/>
      <c r="U571" s="59"/>
      <c r="V571" s="59"/>
      <c r="W571" s="59"/>
      <c r="X571" s="59"/>
      <c r="Y571" s="59"/>
      <c r="Z571" s="59"/>
      <c r="AA571" s="59"/>
      <c r="AB571" s="59"/>
      <c r="AC571" s="59"/>
      <c r="AD571" s="59"/>
      <c r="AE571" s="59"/>
      <c r="AF571" s="59"/>
      <c r="AG571" s="59"/>
      <c r="AH571" s="59"/>
      <c r="AI571" s="59"/>
    </row>
    <row r="572" spans="1:35">
      <c r="A572" s="59">
        <f t="shared" si="74"/>
        <v>2820</v>
      </c>
      <c r="B572" s="59"/>
      <c r="C572" s="62">
        <f t="shared" si="82"/>
        <v>53.410000000000082</v>
      </c>
      <c r="D572" s="59"/>
      <c r="E572" s="59"/>
      <c r="F572" s="59">
        <f t="shared" si="70"/>
        <v>160.49492509999999</v>
      </c>
      <c r="G572" s="59"/>
      <c r="H572" s="59">
        <f t="shared" si="72"/>
        <v>53.414925099999891</v>
      </c>
      <c r="I572" s="59">
        <f t="shared" si="77"/>
        <v>0</v>
      </c>
      <c r="J572" s="59">
        <f t="shared" si="78"/>
        <v>53.414925099999891</v>
      </c>
      <c r="K572" s="59"/>
      <c r="L572" s="59"/>
      <c r="M572" s="59"/>
      <c r="N572" s="59"/>
      <c r="O572" s="59"/>
      <c r="P572" s="59"/>
      <c r="Q572" s="59"/>
      <c r="R572" s="59"/>
      <c r="S572" s="59"/>
      <c r="T572" s="59"/>
      <c r="U572" s="59"/>
      <c r="V572" s="59"/>
      <c r="W572" s="59"/>
      <c r="X572" s="59"/>
      <c r="Y572" s="59"/>
      <c r="Z572" s="59"/>
      <c r="AA572" s="59"/>
      <c r="AB572" s="59"/>
      <c r="AC572" s="59"/>
      <c r="AD572" s="59"/>
      <c r="AE572" s="59"/>
      <c r="AF572" s="59"/>
      <c r="AG572" s="59"/>
      <c r="AH572" s="59"/>
      <c r="AI572" s="59"/>
    </row>
    <row r="573" spans="1:35">
      <c r="A573" s="59">
        <f t="shared" si="74"/>
        <v>2825</v>
      </c>
      <c r="B573" s="59"/>
      <c r="C573" s="62">
        <f t="shared" si="82"/>
        <v>51.460000000000036</v>
      </c>
      <c r="D573" s="59"/>
      <c r="E573" s="59"/>
      <c r="F573" s="59">
        <f t="shared" si="70"/>
        <v>160.49492509999999</v>
      </c>
      <c r="G573" s="59"/>
      <c r="H573" s="59">
        <f t="shared" si="72"/>
        <v>51.464925100000073</v>
      </c>
      <c r="I573" s="59">
        <f t="shared" si="77"/>
        <v>0</v>
      </c>
      <c r="J573" s="59">
        <f t="shared" si="78"/>
        <v>51.464925100000073</v>
      </c>
      <c r="K573" s="59"/>
      <c r="L573" s="59"/>
      <c r="M573" s="59"/>
      <c r="N573" s="59"/>
      <c r="O573" s="59"/>
      <c r="P573" s="59"/>
      <c r="Q573" s="59"/>
      <c r="R573" s="59"/>
      <c r="S573" s="59"/>
      <c r="T573" s="59"/>
      <c r="U573" s="59"/>
      <c r="V573" s="59"/>
      <c r="W573" s="59"/>
      <c r="X573" s="59"/>
      <c r="Y573" s="59"/>
      <c r="Z573" s="59"/>
      <c r="AA573" s="59"/>
      <c r="AB573" s="59"/>
      <c r="AC573" s="59"/>
      <c r="AD573" s="59"/>
      <c r="AE573" s="59"/>
      <c r="AF573" s="59"/>
      <c r="AG573" s="59"/>
      <c r="AH573" s="59"/>
      <c r="AI573" s="59"/>
    </row>
    <row r="574" spans="1:35">
      <c r="A574" s="59">
        <f t="shared" si="74"/>
        <v>2830</v>
      </c>
      <c r="B574" s="59"/>
      <c r="C574" s="62">
        <f t="shared" si="82"/>
        <v>49.509999999999991</v>
      </c>
      <c r="D574" s="59"/>
      <c r="E574" s="59"/>
      <c r="F574" s="59">
        <f t="shared" si="70"/>
        <v>160.49492509999999</v>
      </c>
      <c r="G574" s="59"/>
      <c r="H574" s="59">
        <f t="shared" si="72"/>
        <v>49.5149250999998</v>
      </c>
      <c r="I574" s="59">
        <f t="shared" si="77"/>
        <v>0</v>
      </c>
      <c r="J574" s="59">
        <f t="shared" si="78"/>
        <v>49.5149250999998</v>
      </c>
      <c r="K574" s="59"/>
      <c r="L574" s="59"/>
      <c r="M574" s="59"/>
      <c r="N574" s="59"/>
      <c r="O574" s="59"/>
      <c r="P574" s="59"/>
      <c r="Q574" s="59"/>
      <c r="R574" s="59"/>
      <c r="S574" s="59"/>
      <c r="T574" s="59"/>
      <c r="U574" s="59"/>
      <c r="V574" s="59"/>
      <c r="W574" s="59"/>
      <c r="X574" s="59"/>
      <c r="Y574" s="59"/>
      <c r="Z574" s="59"/>
      <c r="AA574" s="59"/>
      <c r="AB574" s="59"/>
      <c r="AC574" s="59"/>
      <c r="AD574" s="59"/>
      <c r="AE574" s="59"/>
      <c r="AF574" s="59"/>
      <c r="AG574" s="59"/>
      <c r="AH574" s="59"/>
      <c r="AI574" s="59"/>
    </row>
    <row r="575" spans="1:35">
      <c r="A575" s="59">
        <f t="shared" si="74"/>
        <v>2835</v>
      </c>
      <c r="B575" s="59"/>
      <c r="C575" s="62">
        <f t="shared" si="82"/>
        <v>47.559999999999945</v>
      </c>
      <c r="D575" s="59"/>
      <c r="E575" s="59"/>
      <c r="F575" s="59">
        <f t="shared" si="70"/>
        <v>160.49492509999999</v>
      </c>
      <c r="G575" s="59"/>
      <c r="H575" s="59">
        <f t="shared" si="72"/>
        <v>47.564925099999527</v>
      </c>
      <c r="I575" s="59">
        <f t="shared" si="77"/>
        <v>0</v>
      </c>
      <c r="J575" s="59">
        <f t="shared" si="78"/>
        <v>47.564925099999527</v>
      </c>
      <c r="K575" s="59"/>
      <c r="L575" s="59"/>
      <c r="M575" s="59"/>
      <c r="N575" s="59"/>
      <c r="O575" s="59"/>
      <c r="P575" s="59"/>
      <c r="Q575" s="59"/>
      <c r="R575" s="59"/>
      <c r="S575" s="59"/>
      <c r="T575" s="59"/>
      <c r="U575" s="59"/>
      <c r="V575" s="59"/>
      <c r="W575" s="59"/>
      <c r="X575" s="59"/>
      <c r="Y575" s="59"/>
      <c r="Z575" s="59"/>
      <c r="AA575" s="59"/>
      <c r="AB575" s="59"/>
      <c r="AC575" s="59"/>
      <c r="AD575" s="59"/>
      <c r="AE575" s="59"/>
      <c r="AF575" s="59"/>
      <c r="AG575" s="59"/>
      <c r="AH575" s="59"/>
      <c r="AI575" s="59"/>
    </row>
    <row r="576" spans="1:35">
      <c r="A576" s="59">
        <f t="shared" si="74"/>
        <v>2840</v>
      </c>
      <c r="B576" s="59"/>
      <c r="C576" s="62">
        <f t="shared" si="82"/>
        <v>45.6099999999999</v>
      </c>
      <c r="D576" s="59"/>
      <c r="E576" s="59"/>
      <c r="F576" s="59">
        <f t="shared" si="70"/>
        <v>160.49492509999999</v>
      </c>
      <c r="G576" s="59"/>
      <c r="H576" s="59">
        <f t="shared" si="72"/>
        <v>45.614925099999709</v>
      </c>
      <c r="I576" s="59">
        <f t="shared" si="77"/>
        <v>0</v>
      </c>
      <c r="J576" s="59">
        <f t="shared" si="78"/>
        <v>45.614925099999709</v>
      </c>
      <c r="K576" s="59"/>
      <c r="L576" s="59"/>
      <c r="M576" s="59"/>
      <c r="N576" s="59"/>
      <c r="O576" s="59"/>
      <c r="P576" s="59"/>
      <c r="Q576" s="59"/>
      <c r="R576" s="59"/>
      <c r="S576" s="59"/>
      <c r="T576" s="59"/>
      <c r="U576" s="59"/>
      <c r="V576" s="59"/>
      <c r="W576" s="59"/>
      <c r="X576" s="59"/>
      <c r="Y576" s="59"/>
      <c r="Z576" s="59"/>
      <c r="AA576" s="59"/>
      <c r="AB576" s="59"/>
      <c r="AC576" s="59"/>
      <c r="AD576" s="59"/>
      <c r="AE576" s="59"/>
      <c r="AF576" s="59"/>
      <c r="AG576" s="59"/>
      <c r="AH576" s="59"/>
      <c r="AI576" s="59"/>
    </row>
    <row r="577" spans="1:35">
      <c r="A577" s="59">
        <f t="shared" si="74"/>
        <v>2845</v>
      </c>
      <c r="B577" s="59"/>
      <c r="C577" s="62">
        <f t="shared" si="82"/>
        <v>43.660000000000082</v>
      </c>
      <c r="D577" s="59"/>
      <c r="E577" s="59"/>
      <c r="F577" s="59">
        <f t="shared" si="70"/>
        <v>160.49492509999999</v>
      </c>
      <c r="G577" s="59"/>
      <c r="H577" s="59">
        <f t="shared" si="72"/>
        <v>43.664925099999891</v>
      </c>
      <c r="I577" s="59">
        <f t="shared" si="77"/>
        <v>0</v>
      </c>
      <c r="J577" s="59">
        <f t="shared" si="78"/>
        <v>43.664925099999891</v>
      </c>
      <c r="K577" s="59"/>
      <c r="L577" s="59"/>
      <c r="M577" s="59"/>
      <c r="N577" s="59"/>
      <c r="O577" s="59"/>
      <c r="P577" s="59"/>
      <c r="Q577" s="59"/>
      <c r="R577" s="59"/>
      <c r="S577" s="59"/>
      <c r="T577" s="59"/>
      <c r="U577" s="59"/>
      <c r="V577" s="59"/>
      <c r="W577" s="59"/>
      <c r="X577" s="59"/>
      <c r="Y577" s="59"/>
      <c r="Z577" s="59"/>
      <c r="AA577" s="59"/>
      <c r="AB577" s="59"/>
      <c r="AC577" s="59"/>
      <c r="AD577" s="59"/>
      <c r="AE577" s="59"/>
      <c r="AF577" s="59"/>
      <c r="AG577" s="59"/>
      <c r="AH577" s="59"/>
      <c r="AI577" s="59"/>
    </row>
    <row r="578" spans="1:35">
      <c r="A578" s="59">
        <f t="shared" si="74"/>
        <v>2850</v>
      </c>
      <c r="B578" s="59"/>
      <c r="C578" s="62">
        <f t="shared" si="82"/>
        <v>41.710000000000036</v>
      </c>
      <c r="D578" s="59"/>
      <c r="E578" s="59"/>
      <c r="F578" s="59">
        <f t="shared" si="70"/>
        <v>160.49492509999999</v>
      </c>
      <c r="G578" s="59"/>
      <c r="H578" s="59">
        <f t="shared" si="72"/>
        <v>41.714925100000073</v>
      </c>
      <c r="I578" s="59">
        <f t="shared" si="77"/>
        <v>0</v>
      </c>
      <c r="J578" s="59">
        <f t="shared" si="78"/>
        <v>41.714925100000073</v>
      </c>
      <c r="K578" s="59"/>
      <c r="L578" s="59"/>
      <c r="M578" s="59"/>
      <c r="N578" s="59"/>
      <c r="O578" s="59"/>
      <c r="P578" s="59"/>
      <c r="Q578" s="59"/>
      <c r="R578" s="59"/>
      <c r="S578" s="59"/>
      <c r="T578" s="59"/>
      <c r="U578" s="59"/>
      <c r="V578" s="59"/>
      <c r="W578" s="59"/>
      <c r="X578" s="59"/>
      <c r="Y578" s="59"/>
      <c r="Z578" s="59"/>
      <c r="AA578" s="59"/>
      <c r="AB578" s="59"/>
      <c r="AC578" s="59"/>
      <c r="AD578" s="59"/>
      <c r="AE578" s="59"/>
      <c r="AF578" s="59"/>
      <c r="AG578" s="59"/>
      <c r="AH578" s="59"/>
      <c r="AI578" s="59"/>
    </row>
    <row r="579" spans="1:35">
      <c r="A579" s="59">
        <f t="shared" si="74"/>
        <v>2855</v>
      </c>
      <c r="B579" s="59"/>
      <c r="C579" s="62">
        <f t="shared" si="82"/>
        <v>39.759999999999991</v>
      </c>
      <c r="D579" s="59"/>
      <c r="E579" s="59"/>
      <c r="F579" s="59">
        <f t="shared" si="70"/>
        <v>160.49492509999999</v>
      </c>
      <c r="G579" s="59"/>
      <c r="H579" s="59">
        <f t="shared" si="72"/>
        <v>39.7649250999998</v>
      </c>
      <c r="I579" s="59">
        <f t="shared" si="77"/>
        <v>0</v>
      </c>
      <c r="J579" s="59">
        <f t="shared" si="78"/>
        <v>39.7649250999998</v>
      </c>
      <c r="K579" s="59"/>
      <c r="L579" s="59"/>
      <c r="M579" s="59"/>
      <c r="N579" s="59"/>
      <c r="O579" s="59"/>
      <c r="P579" s="59"/>
      <c r="Q579" s="59"/>
      <c r="R579" s="59"/>
      <c r="S579" s="59"/>
      <c r="T579" s="59"/>
      <c r="U579" s="59"/>
      <c r="V579" s="59"/>
      <c r="W579" s="59"/>
      <c r="X579" s="59"/>
      <c r="Y579" s="59"/>
      <c r="Z579" s="59"/>
      <c r="AA579" s="59"/>
      <c r="AB579" s="59"/>
      <c r="AC579" s="59"/>
      <c r="AD579" s="59"/>
      <c r="AE579" s="59"/>
      <c r="AF579" s="59"/>
      <c r="AG579" s="59"/>
      <c r="AH579" s="59"/>
      <c r="AI579" s="59"/>
    </row>
    <row r="580" spans="1:35">
      <c r="A580" s="59">
        <f t="shared" si="74"/>
        <v>2860</v>
      </c>
      <c r="B580" s="59"/>
      <c r="C580" s="62">
        <f t="shared" si="82"/>
        <v>37.809999999999945</v>
      </c>
      <c r="D580" s="59"/>
      <c r="E580" s="59"/>
      <c r="F580" s="59">
        <f t="shared" si="70"/>
        <v>160.49492509999999</v>
      </c>
      <c r="G580" s="59"/>
      <c r="H580" s="59">
        <f t="shared" si="72"/>
        <v>37.814925099999527</v>
      </c>
      <c r="I580" s="59">
        <f t="shared" si="77"/>
        <v>0</v>
      </c>
      <c r="J580" s="59">
        <f t="shared" si="78"/>
        <v>37.814925099999527</v>
      </c>
      <c r="K580" s="59"/>
      <c r="L580" s="59"/>
      <c r="M580" s="59"/>
      <c r="N580" s="59"/>
      <c r="O580" s="59"/>
      <c r="P580" s="59"/>
      <c r="Q580" s="59"/>
      <c r="R580" s="59"/>
      <c r="S580" s="59"/>
      <c r="T580" s="59"/>
      <c r="U580" s="59"/>
      <c r="V580" s="59"/>
      <c r="W580" s="59"/>
      <c r="X580" s="59"/>
      <c r="Y580" s="59"/>
      <c r="Z580" s="59"/>
      <c r="AA580" s="59"/>
      <c r="AB580" s="59"/>
      <c r="AC580" s="59"/>
      <c r="AD580" s="59"/>
      <c r="AE580" s="59"/>
      <c r="AF580" s="59"/>
      <c r="AG580" s="59"/>
      <c r="AH580" s="59"/>
      <c r="AI580" s="59"/>
    </row>
    <row r="581" spans="1:35">
      <c r="A581" s="59">
        <f t="shared" si="74"/>
        <v>2865</v>
      </c>
      <c r="B581" s="59"/>
      <c r="C581" s="62">
        <f t="shared" si="82"/>
        <v>35.8599999999999</v>
      </c>
      <c r="D581" s="59"/>
      <c r="E581" s="59"/>
      <c r="F581" s="59">
        <f t="shared" si="70"/>
        <v>160.49492509999999</v>
      </c>
      <c r="G581" s="59"/>
      <c r="H581" s="59">
        <f t="shared" si="72"/>
        <v>35.864925099999709</v>
      </c>
      <c r="I581" s="59">
        <f t="shared" si="77"/>
        <v>0</v>
      </c>
      <c r="J581" s="59">
        <f t="shared" si="78"/>
        <v>35.864925099999709</v>
      </c>
      <c r="K581" s="59"/>
      <c r="L581" s="59"/>
      <c r="M581" s="59"/>
      <c r="N581" s="59"/>
      <c r="O581" s="59"/>
      <c r="P581" s="59"/>
      <c r="Q581" s="59"/>
      <c r="R581" s="59"/>
      <c r="S581" s="59"/>
      <c r="T581" s="59"/>
      <c r="U581" s="59"/>
      <c r="V581" s="59"/>
      <c r="W581" s="59"/>
      <c r="X581" s="59"/>
      <c r="Y581" s="59"/>
      <c r="Z581" s="59"/>
      <c r="AA581" s="59"/>
      <c r="AB581" s="59"/>
      <c r="AC581" s="59"/>
      <c r="AD581" s="59"/>
      <c r="AE581" s="59"/>
      <c r="AF581" s="59"/>
      <c r="AG581" s="59"/>
      <c r="AH581" s="59"/>
      <c r="AI581" s="59"/>
    </row>
    <row r="582" spans="1:35">
      <c r="A582" s="59">
        <f t="shared" si="74"/>
        <v>2870</v>
      </c>
      <c r="B582" s="59"/>
      <c r="C582" s="62">
        <f t="shared" si="82"/>
        <v>33.910000000000082</v>
      </c>
      <c r="D582" s="59"/>
      <c r="E582" s="59"/>
      <c r="F582" s="59">
        <f t="shared" si="70"/>
        <v>160.49492509999999</v>
      </c>
      <c r="G582" s="59"/>
      <c r="H582" s="59">
        <f t="shared" si="72"/>
        <v>33.914925099999891</v>
      </c>
      <c r="I582" s="59">
        <f t="shared" si="77"/>
        <v>0</v>
      </c>
      <c r="J582" s="59">
        <f t="shared" si="78"/>
        <v>33.914925099999891</v>
      </c>
      <c r="K582" s="59"/>
      <c r="L582" s="59"/>
      <c r="M582" s="59"/>
      <c r="N582" s="59"/>
      <c r="O582" s="59"/>
      <c r="P582" s="59"/>
      <c r="Q582" s="59"/>
      <c r="R582" s="59"/>
      <c r="S582" s="59"/>
      <c r="T582" s="59"/>
      <c r="U582" s="59"/>
      <c r="V582" s="59"/>
      <c r="W582" s="59"/>
      <c r="X582" s="59"/>
      <c r="Y582" s="59"/>
      <c r="Z582" s="59"/>
      <c r="AA582" s="59"/>
      <c r="AB582" s="59"/>
      <c r="AC582" s="59"/>
      <c r="AD582" s="59"/>
      <c r="AE582" s="59"/>
      <c r="AF582" s="59"/>
      <c r="AG582" s="59"/>
      <c r="AH582" s="59"/>
      <c r="AI582" s="59"/>
    </row>
    <row r="583" spans="1:35">
      <c r="A583" s="59">
        <f t="shared" si="74"/>
        <v>2875</v>
      </c>
      <c r="B583" s="59"/>
      <c r="C583" s="62">
        <f>MAX(0,IF((A583+$C$4+$C$3)&lt;$C$1,0.61*A583,$C$1-0.39*A583-$C$3-$C$4)+MAX(0,IF(A583&lt;$E$3,0,IF(A583&lt;$E$4,160.49*(A583-$E$3)/($E$4-$E$3),IF(A583&lt;$E$2,160.49,160.49)))))</f>
        <v>31.960000000000036</v>
      </c>
      <c r="D583" s="59"/>
      <c r="E583" s="59"/>
      <c r="F583" s="59">
        <f t="shared" si="70"/>
        <v>160.49492509999999</v>
      </c>
      <c r="G583" s="59"/>
      <c r="H583" s="59">
        <f t="shared" si="72"/>
        <v>31.964925100000073</v>
      </c>
      <c r="I583" s="59">
        <f t="shared" si="77"/>
        <v>0</v>
      </c>
      <c r="J583" s="59">
        <f t="shared" si="78"/>
        <v>31.964925100000073</v>
      </c>
      <c r="K583" s="59"/>
      <c r="L583" s="59"/>
      <c r="M583" s="59"/>
      <c r="N583" s="59"/>
      <c r="O583" s="59"/>
      <c r="P583" s="59"/>
      <c r="Q583" s="59"/>
      <c r="R583" s="59"/>
      <c r="S583" s="59"/>
      <c r="T583" s="59"/>
      <c r="U583" s="59"/>
      <c r="V583" s="59"/>
      <c r="W583" s="59"/>
      <c r="X583" s="59"/>
      <c r="Y583" s="59"/>
      <c r="Z583" s="59"/>
      <c r="AA583" s="59"/>
      <c r="AB583" s="59"/>
      <c r="AC583" s="59"/>
      <c r="AD583" s="59"/>
      <c r="AE583" s="59"/>
      <c r="AF583" s="59"/>
      <c r="AG583" s="59"/>
      <c r="AH583" s="59"/>
      <c r="AI583" s="59"/>
    </row>
    <row r="584" spans="1:35">
      <c r="A584" s="59">
        <f t="shared" si="74"/>
        <v>2880</v>
      </c>
      <c r="B584" s="59"/>
      <c r="C584" s="62">
        <f t="shared" ref="C584:C600" si="83">MAX(0,IF((A584+$C$4+$C$3)&lt;$C$1,0.61*A584,$C$1-0.39*A584-$C$3-$C$4)+MAX(0,IF(A584&lt;$E$3,0,IF(A584&lt;$E$4,160.49*(A584-$E$3)/($E$4-$E$3),IF(A584&lt;$E$2,160.49,160.49)))))</f>
        <v>30.009999999999991</v>
      </c>
      <c r="D584" s="59"/>
      <c r="E584" s="59"/>
      <c r="F584" s="59">
        <f t="shared" si="70"/>
        <v>160.49492509999999</v>
      </c>
      <c r="G584" s="59"/>
      <c r="H584" s="59">
        <f t="shared" si="72"/>
        <v>30.0149250999998</v>
      </c>
      <c r="I584" s="59">
        <f t="shared" si="77"/>
        <v>0</v>
      </c>
      <c r="J584" s="59">
        <f t="shared" si="78"/>
        <v>30.0149250999998</v>
      </c>
      <c r="K584" s="59"/>
      <c r="L584" s="59"/>
      <c r="M584" s="59"/>
      <c r="N584" s="59"/>
      <c r="O584" s="59"/>
      <c r="P584" s="59"/>
      <c r="Q584" s="59"/>
      <c r="R584" s="59"/>
      <c r="S584" s="59"/>
      <c r="T584" s="59"/>
      <c r="U584" s="59"/>
      <c r="V584" s="59"/>
      <c r="W584" s="59"/>
      <c r="X584" s="59"/>
      <c r="Y584" s="59"/>
      <c r="Z584" s="59"/>
      <c r="AA584" s="59"/>
      <c r="AB584" s="59"/>
      <c r="AC584" s="59"/>
      <c r="AD584" s="59"/>
      <c r="AE584" s="59"/>
      <c r="AF584" s="59"/>
      <c r="AG584" s="59"/>
      <c r="AH584" s="59"/>
      <c r="AI584" s="59"/>
    </row>
    <row r="585" spans="1:35">
      <c r="A585" s="59">
        <f>A584+5</f>
        <v>2885</v>
      </c>
      <c r="B585" s="59"/>
      <c r="C585" s="62">
        <f t="shared" si="83"/>
        <v>28.059999999999945</v>
      </c>
      <c r="D585" s="59"/>
      <c r="E585" s="59"/>
      <c r="F585" s="59">
        <f>(A585&gt;$E$3)*(A585&lt;$E$4)*(A585-$E$3)/($E$4-$E$3)*$J$1+(A585&gt;=$E$4)*$J$1</f>
        <v>160.49492509999999</v>
      </c>
      <c r="G585" s="59"/>
      <c r="H585" s="59">
        <f>MAX(0,$C$1+0.61*A585+F585-MAX($C$1,A585))</f>
        <v>28.064925099999527</v>
      </c>
      <c r="I585" s="59">
        <f t="shared" si="77"/>
        <v>0</v>
      </c>
      <c r="J585" s="59">
        <f t="shared" si="78"/>
        <v>28.064925099999527</v>
      </c>
      <c r="K585" s="59"/>
      <c r="L585" s="59"/>
      <c r="M585" s="59"/>
      <c r="N585" s="59"/>
      <c r="O585" s="59"/>
      <c r="P585" s="59"/>
      <c r="Q585" s="59"/>
      <c r="R585" s="59"/>
      <c r="S585" s="59"/>
      <c r="T585" s="59"/>
      <c r="U585" s="59"/>
      <c r="V585" s="59"/>
      <c r="W585" s="59"/>
      <c r="X585" s="59"/>
      <c r="Y585" s="59"/>
      <c r="Z585" s="59"/>
      <c r="AA585" s="59"/>
      <c r="AB585" s="59"/>
      <c r="AC585" s="59"/>
      <c r="AD585" s="59"/>
      <c r="AE585" s="59"/>
      <c r="AF585" s="59"/>
      <c r="AG585" s="59"/>
      <c r="AH585" s="59"/>
      <c r="AI585" s="59"/>
    </row>
    <row r="586" spans="1:35">
      <c r="A586" s="59">
        <f>A585+5</f>
        <v>2890</v>
      </c>
      <c r="B586" s="59"/>
      <c r="C586" s="62">
        <f t="shared" si="83"/>
        <v>26.1099999999999</v>
      </c>
      <c r="D586" s="59"/>
      <c r="E586" s="59"/>
      <c r="F586" s="59">
        <f>(A586&gt;$E$3)*(A586&lt;$E$4)*(A586-$E$3)/($E$4-$E$3)*$J$1+(A586&gt;=$E$4)*$J$1</f>
        <v>160.49492509999999</v>
      </c>
      <c r="G586" s="59"/>
      <c r="H586" s="59">
        <f>MAX(0,$C$1+0.61*A586+F586-MAX($C$1,A586))</f>
        <v>26.114925099999709</v>
      </c>
      <c r="I586" s="59">
        <f t="shared" si="77"/>
        <v>0</v>
      </c>
      <c r="J586" s="59">
        <f t="shared" si="78"/>
        <v>26.114925099999709</v>
      </c>
      <c r="K586" s="59"/>
      <c r="L586" s="59"/>
      <c r="M586" s="59"/>
      <c r="N586" s="59"/>
      <c r="O586" s="59"/>
      <c r="P586" s="59"/>
      <c r="Q586" s="59"/>
      <c r="R586" s="59"/>
      <c r="S586" s="59"/>
      <c r="T586" s="59"/>
      <c r="U586" s="59"/>
      <c r="V586" s="59"/>
      <c r="W586" s="59"/>
      <c r="X586" s="59"/>
      <c r="Y586" s="59"/>
      <c r="Z586" s="59"/>
      <c r="AA586" s="59"/>
      <c r="AB586" s="59"/>
      <c r="AC586" s="59"/>
      <c r="AD586" s="59"/>
      <c r="AE586" s="59"/>
      <c r="AF586" s="59"/>
      <c r="AG586" s="59"/>
      <c r="AH586" s="59"/>
      <c r="AI586" s="59"/>
    </row>
    <row r="587" spans="1:35">
      <c r="A587" s="59">
        <f>A586+5</f>
        <v>2895</v>
      </c>
      <c r="B587" s="59"/>
      <c r="C587" s="62">
        <f t="shared" si="83"/>
        <v>24.160000000000082</v>
      </c>
      <c r="D587" s="59"/>
      <c r="E587" s="59"/>
      <c r="F587" s="59">
        <f>(A587&gt;$E$3)*(A587&lt;$E$4)*(A587-$E$3)/($E$4-$E$3)*$J$1+(A587&gt;=$E$4)*$J$1</f>
        <v>160.49492509999999</v>
      </c>
      <c r="G587" s="59"/>
      <c r="H587" s="59">
        <f>MAX(0,$C$1+0.61*A587+F587-MAX($C$1,A587))</f>
        <v>24.164925099999891</v>
      </c>
      <c r="I587" s="59">
        <f t="shared" si="77"/>
        <v>0</v>
      </c>
      <c r="J587" s="59">
        <f t="shared" si="78"/>
        <v>24.164925099999891</v>
      </c>
      <c r="K587" s="59"/>
      <c r="L587" s="59"/>
      <c r="M587" s="59"/>
      <c r="N587" s="59"/>
      <c r="O587" s="59"/>
      <c r="P587" s="59"/>
      <c r="Q587" s="59"/>
      <c r="R587" s="59"/>
      <c r="S587" s="59"/>
      <c r="T587" s="59"/>
      <c r="U587" s="59"/>
      <c r="V587" s="59"/>
      <c r="W587" s="59"/>
      <c r="X587" s="59"/>
      <c r="Y587" s="59"/>
      <c r="Z587" s="59"/>
      <c r="AA587" s="59"/>
      <c r="AB587" s="59"/>
      <c r="AC587" s="59"/>
      <c r="AD587" s="59"/>
      <c r="AE587" s="59"/>
      <c r="AF587" s="59"/>
      <c r="AG587" s="59"/>
      <c r="AH587" s="59"/>
      <c r="AI587" s="59"/>
    </row>
    <row r="588" spans="1:35">
      <c r="A588" s="59">
        <f>A587+5</f>
        <v>2900</v>
      </c>
      <c r="B588" s="59"/>
      <c r="C588" s="62">
        <f t="shared" si="83"/>
        <v>22.210000000000036</v>
      </c>
      <c r="D588" s="59"/>
      <c r="E588" s="59"/>
      <c r="F588" s="59">
        <f>(A588&gt;$E$3)*(A588&lt;$E$4)*(A588-$E$3)/($E$4-$E$3)*$J$1+(A588&gt;=$E$4)*$J$1</f>
        <v>160.49492509999999</v>
      </c>
      <c r="G588" s="59"/>
      <c r="H588" s="59">
        <f>MAX(0,$C$1+0.61*A588+F588-MAX($C$1,A588))</f>
        <v>22.214925100000073</v>
      </c>
      <c r="I588" s="59">
        <f t="shared" si="77"/>
        <v>0</v>
      </c>
      <c r="J588" s="59">
        <f t="shared" si="78"/>
        <v>22.214925100000073</v>
      </c>
      <c r="K588" s="59"/>
      <c r="L588" s="59"/>
      <c r="M588" s="59"/>
      <c r="N588" s="59"/>
      <c r="O588" s="59"/>
      <c r="P588" s="59"/>
      <c r="Q588" s="59"/>
      <c r="R588" s="59"/>
      <c r="S588" s="59"/>
      <c r="T588" s="59"/>
      <c r="U588" s="59"/>
      <c r="V588" s="59"/>
      <c r="W588" s="59"/>
      <c r="X588" s="59"/>
      <c r="Y588" s="59"/>
      <c r="Z588" s="59"/>
      <c r="AA588" s="59"/>
      <c r="AB588" s="59"/>
      <c r="AC588" s="59"/>
      <c r="AD588" s="59"/>
      <c r="AE588" s="59"/>
      <c r="AF588" s="59"/>
      <c r="AG588" s="59"/>
      <c r="AH588" s="59"/>
      <c r="AI588" s="59"/>
    </row>
    <row r="589" spans="1:35">
      <c r="A589" s="59">
        <f>A588+5</f>
        <v>2905</v>
      </c>
      <c r="B589" s="59"/>
      <c r="C589" s="62">
        <f t="shared" si="83"/>
        <v>20.259999999999991</v>
      </c>
      <c r="D589" s="59"/>
      <c r="E589" s="59"/>
      <c r="F589" s="59">
        <f>(A589&gt;$E$3)*(A589&lt;$E$4)*(A589-$E$3)/($E$4-$E$3)*$J$1+(A589&gt;=$E$4)*$J$1</f>
        <v>160.49492509999999</v>
      </c>
      <c r="G589" s="59"/>
      <c r="H589" s="59">
        <f>MAX(0,$C$1+0.61*A589+F589-MAX($C$1,A589))</f>
        <v>20.2649250999998</v>
      </c>
      <c r="I589" s="59">
        <f t="shared" si="77"/>
        <v>0</v>
      </c>
      <c r="J589" s="59">
        <f t="shared" si="78"/>
        <v>20.2649250999998</v>
      </c>
      <c r="K589" s="59"/>
      <c r="L589" s="59"/>
      <c r="M589" s="59"/>
      <c r="N589" s="59"/>
      <c r="O589" s="59"/>
      <c r="P589" s="59"/>
      <c r="Q589" s="59"/>
      <c r="R589" s="59"/>
      <c r="S589" s="59"/>
      <c r="T589" s="59"/>
      <c r="U589" s="59"/>
      <c r="V589" s="59"/>
      <c r="W589" s="59"/>
      <c r="X589" s="59"/>
      <c r="Y589" s="59"/>
      <c r="Z589" s="59"/>
      <c r="AA589" s="59"/>
      <c r="AB589" s="59"/>
      <c r="AC589" s="59"/>
      <c r="AD589" s="59"/>
      <c r="AE589" s="59"/>
      <c r="AF589" s="59"/>
      <c r="AG589" s="59"/>
      <c r="AH589" s="59"/>
      <c r="AI589" s="59"/>
    </row>
    <row r="590" spans="1:35">
      <c r="A590" s="59">
        <f t="shared" ref="A590:A602" si="84">A589+5</f>
        <v>2910</v>
      </c>
      <c r="B590" s="59"/>
      <c r="C590" s="62">
        <f t="shared" si="83"/>
        <v>18.309999999999945</v>
      </c>
      <c r="D590" s="59"/>
      <c r="E590" s="59"/>
      <c r="F590" s="59">
        <f t="shared" ref="F590:F600" si="85">(A590&gt;$E$3)*(A590&lt;$E$4)*(A590-$E$3)/($E$4-$E$3)*$J$1+(A590&gt;=$E$4)*$J$1</f>
        <v>160.49492509999999</v>
      </c>
      <c r="G590" s="59"/>
      <c r="H590" s="59">
        <f t="shared" ref="H590:H600" si="86">MAX(0,$C$1+0.61*A590+F590-MAX($C$1,A590))</f>
        <v>18.314925099999527</v>
      </c>
      <c r="I590" s="59">
        <f t="shared" si="77"/>
        <v>0</v>
      </c>
      <c r="J590" s="59">
        <f t="shared" si="78"/>
        <v>18.314925099999527</v>
      </c>
      <c r="K590" s="59"/>
      <c r="L590" s="59"/>
      <c r="M590" s="59"/>
      <c r="N590" s="59"/>
      <c r="O590" s="59"/>
      <c r="P590" s="59"/>
      <c r="Q590" s="59"/>
      <c r="R590" s="59"/>
      <c r="S590" s="59"/>
      <c r="T590" s="59"/>
      <c r="U590" s="59"/>
      <c r="V590" s="59"/>
      <c r="W590" s="59"/>
      <c r="X590" s="59"/>
      <c r="Y590" s="59"/>
      <c r="Z590" s="59"/>
      <c r="AA590" s="59"/>
      <c r="AB590" s="59"/>
      <c r="AC590" s="59"/>
      <c r="AD590" s="59"/>
      <c r="AE590" s="59"/>
      <c r="AF590" s="59"/>
      <c r="AG590" s="59"/>
      <c r="AH590" s="59"/>
      <c r="AI590" s="59"/>
    </row>
    <row r="591" spans="1:35">
      <c r="A591" s="59">
        <f t="shared" si="84"/>
        <v>2915</v>
      </c>
      <c r="B591" s="59"/>
      <c r="C591" s="62">
        <f t="shared" si="83"/>
        <v>16.3599999999999</v>
      </c>
      <c r="D591" s="59"/>
      <c r="E591" s="59"/>
      <c r="F591" s="59">
        <f t="shared" si="85"/>
        <v>160.49492509999999</v>
      </c>
      <c r="G591" s="59"/>
      <c r="H591" s="59">
        <f t="shared" si="86"/>
        <v>16.364925099999709</v>
      </c>
      <c r="I591" s="59">
        <f t="shared" si="77"/>
        <v>0</v>
      </c>
      <c r="J591" s="59">
        <f t="shared" si="78"/>
        <v>16.364925099999709</v>
      </c>
      <c r="K591" s="59"/>
      <c r="L591" s="59"/>
      <c r="M591" s="59"/>
      <c r="N591" s="59"/>
      <c r="O591" s="59"/>
      <c r="P591" s="59"/>
      <c r="Q591" s="59"/>
      <c r="R591" s="59"/>
      <c r="S591" s="59"/>
      <c r="T591" s="59"/>
      <c r="U591" s="59"/>
      <c r="V591" s="59"/>
      <c r="W591" s="59"/>
      <c r="X591" s="59"/>
      <c r="Y591" s="59"/>
      <c r="Z591" s="59"/>
      <c r="AA591" s="59"/>
      <c r="AB591" s="59"/>
      <c r="AC591" s="59"/>
      <c r="AD591" s="59"/>
      <c r="AE591" s="59"/>
      <c r="AF591" s="59"/>
      <c r="AG591" s="59"/>
      <c r="AH591" s="59"/>
      <c r="AI591" s="59"/>
    </row>
    <row r="592" spans="1:35">
      <c r="A592" s="59">
        <f t="shared" si="84"/>
        <v>2920</v>
      </c>
      <c r="B592" s="59"/>
      <c r="C592" s="62">
        <f t="shared" si="83"/>
        <v>14.410000000000082</v>
      </c>
      <c r="D592" s="59"/>
      <c r="E592" s="59"/>
      <c r="F592" s="59">
        <f t="shared" si="85"/>
        <v>160.49492509999999</v>
      </c>
      <c r="G592" s="59"/>
      <c r="H592" s="59">
        <f t="shared" si="86"/>
        <v>14.414925099999891</v>
      </c>
      <c r="I592" s="59">
        <f t="shared" si="77"/>
        <v>0</v>
      </c>
      <c r="J592" s="59">
        <f t="shared" si="78"/>
        <v>0</v>
      </c>
      <c r="K592" s="59"/>
      <c r="L592" s="59"/>
      <c r="M592" s="59"/>
      <c r="N592" s="59"/>
      <c r="O592" s="59"/>
      <c r="P592" s="59"/>
      <c r="Q592" s="59"/>
      <c r="R592" s="59"/>
      <c r="S592" s="59"/>
      <c r="T592" s="59"/>
      <c r="U592" s="59"/>
      <c r="V592" s="59"/>
      <c r="W592" s="59"/>
      <c r="X592" s="59"/>
      <c r="Y592" s="59"/>
      <c r="Z592" s="59"/>
      <c r="AA592" s="59"/>
      <c r="AB592" s="59"/>
      <c r="AC592" s="59"/>
      <c r="AD592" s="59"/>
      <c r="AE592" s="59"/>
      <c r="AF592" s="59"/>
      <c r="AG592" s="59"/>
      <c r="AH592" s="59"/>
      <c r="AI592" s="59"/>
    </row>
    <row r="593" spans="1:35">
      <c r="A593" s="59">
        <f t="shared" si="84"/>
        <v>2925</v>
      </c>
      <c r="B593" s="59"/>
      <c r="C593" s="62">
        <f t="shared" si="83"/>
        <v>12.460000000000036</v>
      </c>
      <c r="D593" s="59"/>
      <c r="E593" s="59"/>
      <c r="F593" s="59">
        <f t="shared" si="85"/>
        <v>160.49492509999999</v>
      </c>
      <c r="G593" s="59"/>
      <c r="H593" s="59">
        <f t="shared" si="86"/>
        <v>12.464925100000073</v>
      </c>
      <c r="I593" s="59">
        <f t="shared" si="77"/>
        <v>0</v>
      </c>
      <c r="J593" s="59">
        <f t="shared" si="78"/>
        <v>0</v>
      </c>
      <c r="K593" s="59"/>
      <c r="L593" s="59"/>
      <c r="M593" s="59"/>
      <c r="N593" s="59"/>
      <c r="O593" s="59"/>
      <c r="P593" s="59"/>
      <c r="Q593" s="59"/>
      <c r="R593" s="59"/>
      <c r="S593" s="59"/>
      <c r="T593" s="59"/>
      <c r="U593" s="59"/>
      <c r="V593" s="59"/>
      <c r="W593" s="59"/>
      <c r="X593" s="59"/>
      <c r="Y593" s="59"/>
      <c r="Z593" s="59"/>
      <c r="AA593" s="59"/>
      <c r="AB593" s="59"/>
      <c r="AC593" s="59"/>
      <c r="AD593" s="59"/>
      <c r="AE593" s="59"/>
      <c r="AF593" s="59"/>
      <c r="AG593" s="59"/>
      <c r="AH593" s="59"/>
      <c r="AI593" s="59"/>
    </row>
    <row r="594" spans="1:35">
      <c r="A594" s="59">
        <f t="shared" si="84"/>
        <v>2930</v>
      </c>
      <c r="B594" s="59"/>
      <c r="C594" s="62">
        <f t="shared" si="83"/>
        <v>10.509999999999991</v>
      </c>
      <c r="D594" s="59"/>
      <c r="E594" s="59"/>
      <c r="F594" s="59">
        <f t="shared" si="85"/>
        <v>160.49492509999999</v>
      </c>
      <c r="G594" s="59"/>
      <c r="H594" s="59">
        <f t="shared" si="86"/>
        <v>10.5149250999998</v>
      </c>
      <c r="I594" s="59">
        <f t="shared" si="77"/>
        <v>0</v>
      </c>
      <c r="J594" s="59">
        <f t="shared" si="78"/>
        <v>0</v>
      </c>
      <c r="K594" s="59"/>
      <c r="L594" s="59"/>
      <c r="M594" s="59"/>
      <c r="N594" s="59"/>
      <c r="O594" s="59"/>
      <c r="P594" s="59"/>
      <c r="Q594" s="59"/>
      <c r="R594" s="59"/>
      <c r="S594" s="59"/>
      <c r="T594" s="59"/>
      <c r="U594" s="59"/>
      <c r="V594" s="59"/>
      <c r="W594" s="59"/>
      <c r="X594" s="59"/>
      <c r="Y594" s="59"/>
      <c r="Z594" s="59"/>
      <c r="AA594" s="59"/>
      <c r="AB594" s="59"/>
      <c r="AC594" s="59"/>
      <c r="AD594" s="59"/>
      <c r="AE594" s="59"/>
      <c r="AF594" s="59"/>
      <c r="AG594" s="59"/>
      <c r="AH594" s="59"/>
      <c r="AI594" s="59"/>
    </row>
    <row r="595" spans="1:35">
      <c r="A595" s="59">
        <f t="shared" si="84"/>
        <v>2935</v>
      </c>
      <c r="B595" s="59"/>
      <c r="C595" s="62">
        <f t="shared" si="83"/>
        <v>8.5599999999999454</v>
      </c>
      <c r="D595" s="59"/>
      <c r="E595" s="59"/>
      <c r="F595" s="59">
        <f t="shared" si="85"/>
        <v>160.49492509999999</v>
      </c>
      <c r="G595" s="59"/>
      <c r="H595" s="59">
        <f t="shared" si="86"/>
        <v>8.5649250999995274</v>
      </c>
      <c r="I595" s="59">
        <f t="shared" si="77"/>
        <v>0</v>
      </c>
      <c r="J595" s="59">
        <f t="shared" si="78"/>
        <v>0</v>
      </c>
      <c r="K595" s="59"/>
      <c r="L595" s="59"/>
      <c r="M595" s="59"/>
      <c r="N595" s="59"/>
      <c r="O595" s="59"/>
      <c r="P595" s="59"/>
      <c r="Q595" s="59"/>
      <c r="R595" s="59"/>
      <c r="S595" s="59"/>
      <c r="T595" s="59"/>
      <c r="U595" s="59"/>
      <c r="V595" s="59"/>
      <c r="W595" s="59"/>
      <c r="X595" s="59"/>
      <c r="Y595" s="59"/>
      <c r="Z595" s="59"/>
      <c r="AA595" s="59"/>
      <c r="AB595" s="59"/>
      <c r="AC595" s="59"/>
      <c r="AD595" s="59"/>
      <c r="AE595" s="59"/>
      <c r="AF595" s="59"/>
      <c r="AG595" s="59"/>
      <c r="AH595" s="59"/>
      <c r="AI595" s="59"/>
    </row>
    <row r="596" spans="1:35">
      <c r="A596" s="59">
        <f t="shared" si="84"/>
        <v>2940</v>
      </c>
      <c r="B596" s="59"/>
      <c r="C596" s="62">
        <f t="shared" si="83"/>
        <v>6.6099999999999</v>
      </c>
      <c r="D596" s="59"/>
      <c r="E596" s="59"/>
      <c r="F596" s="59">
        <f t="shared" si="85"/>
        <v>160.49492509999999</v>
      </c>
      <c r="G596" s="59"/>
      <c r="H596" s="59">
        <f t="shared" si="86"/>
        <v>6.6149250999997093</v>
      </c>
      <c r="I596" s="59">
        <f t="shared" si="77"/>
        <v>0</v>
      </c>
      <c r="J596" s="59">
        <f t="shared" si="78"/>
        <v>0</v>
      </c>
      <c r="K596" s="59"/>
      <c r="L596" s="59"/>
      <c r="M596" s="59"/>
      <c r="N596" s="59"/>
      <c r="O596" s="59"/>
      <c r="P596" s="59"/>
      <c r="Q596" s="59"/>
      <c r="R596" s="59"/>
      <c r="S596" s="59"/>
      <c r="T596" s="59"/>
      <c r="U596" s="59"/>
      <c r="V596" s="59"/>
      <c r="W596" s="59"/>
      <c r="X596" s="59"/>
      <c r="Y596" s="59"/>
      <c r="Z596" s="59"/>
      <c r="AA596" s="59"/>
      <c r="AB596" s="59"/>
      <c r="AC596" s="59"/>
      <c r="AD596" s="59"/>
      <c r="AE596" s="59"/>
      <c r="AF596" s="59"/>
      <c r="AG596" s="59"/>
      <c r="AH596" s="59"/>
      <c r="AI596" s="59"/>
    </row>
    <row r="597" spans="1:35">
      <c r="A597" s="59">
        <f t="shared" si="84"/>
        <v>2945</v>
      </c>
      <c r="B597" s="59"/>
      <c r="C597" s="62">
        <f t="shared" si="83"/>
        <v>4.6600000000000819</v>
      </c>
      <c r="D597" s="59"/>
      <c r="E597" s="59"/>
      <c r="F597" s="59">
        <f t="shared" si="85"/>
        <v>160.49492509999999</v>
      </c>
      <c r="G597" s="59"/>
      <c r="H597" s="59">
        <f t="shared" si="86"/>
        <v>4.6649250999998912</v>
      </c>
      <c r="I597" s="59">
        <f t="shared" si="77"/>
        <v>0</v>
      </c>
      <c r="J597" s="59">
        <f t="shared" si="78"/>
        <v>0</v>
      </c>
      <c r="K597" s="59"/>
      <c r="L597" s="59"/>
      <c r="M597" s="59"/>
      <c r="N597" s="59"/>
      <c r="O597" s="59"/>
      <c r="P597" s="59"/>
      <c r="Q597" s="59"/>
      <c r="R597" s="59"/>
      <c r="S597" s="59"/>
      <c r="T597" s="59"/>
      <c r="U597" s="59"/>
      <c r="V597" s="59"/>
      <c r="W597" s="59"/>
      <c r="X597" s="59"/>
      <c r="Y597" s="59"/>
      <c r="Z597" s="59"/>
      <c r="AA597" s="59"/>
      <c r="AB597" s="59"/>
      <c r="AC597" s="59"/>
      <c r="AD597" s="59"/>
      <c r="AE597" s="59"/>
      <c r="AF597" s="59"/>
      <c r="AG597" s="59"/>
      <c r="AH597" s="59"/>
      <c r="AI597" s="59"/>
    </row>
    <row r="598" spans="1:35">
      <c r="A598" s="59">
        <f t="shared" si="84"/>
        <v>2950</v>
      </c>
      <c r="B598" s="59"/>
      <c r="C598" s="62">
        <f t="shared" si="83"/>
        <v>2.7100000000000364</v>
      </c>
      <c r="D598" s="59"/>
      <c r="E598" s="59"/>
      <c r="F598" s="59">
        <f t="shared" si="85"/>
        <v>160.49492509999999</v>
      </c>
      <c r="G598" s="59"/>
      <c r="H598" s="59">
        <f t="shared" si="86"/>
        <v>2.7149251000000731</v>
      </c>
      <c r="I598" s="59">
        <f t="shared" si="77"/>
        <v>0</v>
      </c>
      <c r="J598" s="59">
        <f t="shared" si="78"/>
        <v>0</v>
      </c>
      <c r="K598" s="59"/>
      <c r="L598" s="59"/>
      <c r="M598" s="59"/>
      <c r="N598" s="59"/>
      <c r="O598" s="59"/>
      <c r="P598" s="59"/>
      <c r="Q598" s="59"/>
      <c r="R598" s="59"/>
      <c r="S598" s="59"/>
      <c r="T598" s="59"/>
      <c r="U598" s="59"/>
      <c r="V598" s="59"/>
      <c r="W598" s="59"/>
      <c r="X598" s="59"/>
      <c r="Y598" s="59"/>
      <c r="Z598" s="59"/>
      <c r="AA598" s="59"/>
      <c r="AB598" s="59"/>
      <c r="AC598" s="59"/>
      <c r="AD598" s="59"/>
      <c r="AE598" s="59"/>
      <c r="AF598" s="59"/>
      <c r="AG598" s="59"/>
      <c r="AH598" s="59"/>
      <c r="AI598" s="59"/>
    </row>
    <row r="599" spans="1:35">
      <c r="A599" s="59">
        <f t="shared" si="84"/>
        <v>2955</v>
      </c>
      <c r="B599" s="59"/>
      <c r="C599" s="62">
        <f t="shared" si="83"/>
        <v>0.75999999999999091</v>
      </c>
      <c r="D599" s="59"/>
      <c r="E599" s="59"/>
      <c r="F599" s="59">
        <f t="shared" si="85"/>
        <v>160.49492509999999</v>
      </c>
      <c r="G599" s="59"/>
      <c r="H599" s="59">
        <f t="shared" si="86"/>
        <v>0.7649250999998003</v>
      </c>
      <c r="I599" s="59">
        <f t="shared" si="77"/>
        <v>0</v>
      </c>
      <c r="J599" s="59">
        <f t="shared" si="78"/>
        <v>0</v>
      </c>
      <c r="K599" s="59"/>
      <c r="L599" s="59"/>
      <c r="M599" s="59"/>
      <c r="N599" s="59"/>
      <c r="O599" s="59"/>
      <c r="P599" s="59"/>
      <c r="Q599" s="59"/>
      <c r="R599" s="59"/>
      <c r="S599" s="59"/>
      <c r="T599" s="59"/>
      <c r="U599" s="59"/>
      <c r="V599" s="59"/>
      <c r="W599" s="59"/>
      <c r="X599" s="59"/>
      <c r="Y599" s="59"/>
      <c r="Z599" s="59"/>
      <c r="AA599" s="59"/>
      <c r="AB599" s="59"/>
      <c r="AC599" s="59"/>
      <c r="AD599" s="59"/>
      <c r="AE599" s="59"/>
      <c r="AF599" s="59"/>
      <c r="AG599" s="59"/>
      <c r="AH599" s="59"/>
      <c r="AI599" s="59"/>
    </row>
    <row r="600" spans="1:35">
      <c r="A600" s="59">
        <f t="shared" si="84"/>
        <v>2960</v>
      </c>
      <c r="B600" s="59"/>
      <c r="C600" s="62">
        <f t="shared" si="83"/>
        <v>0</v>
      </c>
      <c r="D600" s="59"/>
      <c r="E600" s="59"/>
      <c r="F600" s="59">
        <f t="shared" si="85"/>
        <v>160.49492509999999</v>
      </c>
      <c r="G600" s="59"/>
      <c r="H600" s="71">
        <f t="shared" si="86"/>
        <v>0</v>
      </c>
      <c r="I600" s="59">
        <f t="shared" si="77"/>
        <v>0</v>
      </c>
      <c r="J600" s="59">
        <f t="shared" si="78"/>
        <v>0</v>
      </c>
      <c r="K600" s="59"/>
      <c r="L600" s="59"/>
      <c r="M600" s="59"/>
      <c r="N600" s="59"/>
      <c r="O600" s="59"/>
      <c r="P600" s="59"/>
      <c r="Q600" s="59"/>
      <c r="R600" s="59"/>
      <c r="S600" s="59"/>
      <c r="T600" s="59"/>
      <c r="U600" s="59"/>
      <c r="V600" s="59"/>
      <c r="W600" s="59"/>
      <c r="X600" s="59"/>
      <c r="Y600" s="59"/>
      <c r="Z600" s="59"/>
      <c r="AA600" s="59"/>
      <c r="AB600" s="59"/>
      <c r="AC600" s="59"/>
      <c r="AD600" s="59"/>
      <c r="AE600" s="59"/>
      <c r="AF600" s="59"/>
      <c r="AG600" s="59"/>
      <c r="AH600" s="59"/>
      <c r="AI600" s="59"/>
    </row>
    <row r="601" spans="1:35">
      <c r="A601" s="59">
        <f t="shared" si="84"/>
        <v>2965</v>
      </c>
      <c r="B601" s="59"/>
      <c r="C601" s="59"/>
      <c r="D601" s="59"/>
      <c r="E601" s="59"/>
      <c r="F601" s="59"/>
      <c r="G601" s="59"/>
      <c r="H601" s="59"/>
      <c r="I601" s="59"/>
      <c r="J601" s="59"/>
      <c r="K601" s="59"/>
      <c r="L601" s="59"/>
      <c r="M601" s="59"/>
      <c r="N601" s="59"/>
      <c r="O601" s="59"/>
      <c r="P601" s="59"/>
      <c r="Q601" s="59"/>
      <c r="R601" s="59"/>
      <c r="S601" s="59"/>
      <c r="T601" s="59"/>
      <c r="U601" s="59"/>
      <c r="V601" s="59"/>
      <c r="W601" s="59"/>
      <c r="X601" s="59"/>
      <c r="Y601" s="59"/>
      <c r="Z601" s="59"/>
      <c r="AA601" s="59"/>
      <c r="AB601" s="59"/>
      <c r="AC601" s="59"/>
      <c r="AD601" s="59"/>
      <c r="AE601" s="59"/>
      <c r="AF601" s="59"/>
      <c r="AG601" s="59"/>
      <c r="AH601" s="59"/>
      <c r="AI601" s="59"/>
    </row>
    <row r="602" spans="1:35">
      <c r="A602" s="59">
        <f t="shared" si="84"/>
        <v>2970</v>
      </c>
      <c r="B602" s="59"/>
      <c r="C602" s="59"/>
      <c r="D602" s="59"/>
      <c r="E602" s="59"/>
      <c r="F602" s="59"/>
      <c r="G602" s="59"/>
      <c r="H602" s="59"/>
      <c r="I602" s="59"/>
      <c r="J602" s="59"/>
      <c r="K602" s="59"/>
      <c r="L602" s="59"/>
      <c r="M602" s="59"/>
      <c r="N602" s="59"/>
      <c r="O602" s="59"/>
      <c r="P602" s="59"/>
      <c r="Q602" s="59"/>
      <c r="R602" s="59"/>
      <c r="S602" s="59"/>
      <c r="T602" s="59"/>
      <c r="U602" s="59"/>
      <c r="V602" s="59"/>
      <c r="W602" s="59"/>
      <c r="X602" s="59"/>
      <c r="Y602" s="59"/>
      <c r="Z602" s="59"/>
      <c r="AA602" s="59"/>
      <c r="AB602" s="59"/>
      <c r="AC602" s="59"/>
      <c r="AD602" s="59"/>
      <c r="AE602" s="59"/>
      <c r="AF602" s="59"/>
      <c r="AG602" s="59"/>
      <c r="AH602" s="59"/>
      <c r="AI602" s="59"/>
    </row>
    <row r="603" spans="1:35">
      <c r="A603" s="59"/>
      <c r="B603" s="59"/>
      <c r="C603" s="59"/>
      <c r="D603" s="59"/>
      <c r="E603" s="59"/>
      <c r="F603" s="59"/>
      <c r="G603" s="59"/>
      <c r="H603" s="59"/>
      <c r="I603" s="59"/>
      <c r="J603" s="59"/>
      <c r="K603" s="59"/>
      <c r="L603" s="59"/>
      <c r="M603" s="59"/>
      <c r="N603" s="59"/>
      <c r="O603" s="59"/>
      <c r="P603" s="59"/>
      <c r="Q603" s="59"/>
      <c r="R603" s="59"/>
      <c r="S603" s="59"/>
      <c r="T603" s="59"/>
      <c r="U603" s="59"/>
      <c r="V603" s="59"/>
      <c r="W603" s="59"/>
      <c r="X603" s="59"/>
      <c r="Y603" s="59"/>
      <c r="Z603" s="59"/>
      <c r="AA603" s="59"/>
      <c r="AB603" s="59"/>
      <c r="AC603" s="59"/>
      <c r="AD603" s="59"/>
      <c r="AE603" s="59"/>
      <c r="AF603" s="59"/>
      <c r="AG603" s="59"/>
      <c r="AH603" s="59"/>
      <c r="AI603" s="59"/>
    </row>
    <row r="604" spans="1:35">
      <c r="A604" s="59"/>
      <c r="B604" s="59"/>
      <c r="C604" s="59"/>
      <c r="D604" s="59"/>
      <c r="E604" s="59"/>
      <c r="F604" s="59"/>
      <c r="G604" s="59"/>
      <c r="H604" s="59"/>
      <c r="I604" s="59"/>
      <c r="J604" s="59"/>
      <c r="K604" s="59"/>
      <c r="L604" s="59"/>
      <c r="M604" s="59"/>
      <c r="N604" s="59"/>
      <c r="O604" s="59"/>
      <c r="P604" s="59"/>
      <c r="Q604" s="59"/>
      <c r="R604" s="59"/>
      <c r="S604" s="59"/>
      <c r="T604" s="59"/>
      <c r="U604" s="59"/>
      <c r="V604" s="59"/>
      <c r="W604" s="59"/>
      <c r="X604" s="59"/>
      <c r="Y604" s="59"/>
      <c r="Z604" s="59"/>
      <c r="AA604" s="59"/>
      <c r="AB604" s="59"/>
      <c r="AC604" s="59"/>
      <c r="AD604" s="59"/>
      <c r="AE604" s="59"/>
      <c r="AF604" s="59"/>
      <c r="AG604" s="59"/>
      <c r="AH604" s="59"/>
      <c r="AI604" s="59"/>
    </row>
    <row r="605" spans="1:35">
      <c r="A605" s="59"/>
      <c r="B605" s="59"/>
      <c r="C605" s="59"/>
      <c r="D605" s="59"/>
      <c r="E605" s="59"/>
      <c r="F605" s="59"/>
      <c r="G605" s="59"/>
      <c r="H605" s="59"/>
      <c r="I605" s="59"/>
      <c r="J605" s="59"/>
      <c r="K605" s="59"/>
      <c r="L605" s="59"/>
      <c r="M605" s="59"/>
      <c r="N605" s="59"/>
      <c r="O605" s="59"/>
      <c r="P605" s="59"/>
      <c r="Q605" s="59"/>
      <c r="R605" s="59"/>
      <c r="S605" s="59"/>
      <c r="T605" s="59"/>
      <c r="U605" s="59"/>
      <c r="V605" s="59"/>
      <c r="W605" s="59"/>
      <c r="X605" s="59"/>
      <c r="Y605" s="59"/>
      <c r="Z605" s="59"/>
      <c r="AA605" s="59"/>
      <c r="AB605" s="59"/>
      <c r="AC605" s="59"/>
      <c r="AD605" s="59"/>
      <c r="AE605" s="59"/>
      <c r="AF605" s="59"/>
      <c r="AG605" s="59"/>
      <c r="AH605" s="59"/>
      <c r="AI605" s="59"/>
    </row>
    <row r="606" spans="1:35">
      <c r="A606" s="59"/>
      <c r="B606" s="59"/>
      <c r="C606" s="59"/>
      <c r="D606" s="59"/>
      <c r="E606" s="59"/>
      <c r="F606" s="59"/>
      <c r="G606" s="59"/>
      <c r="H606" s="59"/>
      <c r="I606" s="59"/>
      <c r="J606" s="59"/>
      <c r="K606" s="59"/>
      <c r="L606" s="59"/>
      <c r="M606" s="59"/>
      <c r="N606" s="59"/>
      <c r="O606" s="59"/>
      <c r="P606" s="59"/>
      <c r="Q606" s="59"/>
      <c r="R606" s="59"/>
      <c r="S606" s="59"/>
      <c r="T606" s="59"/>
      <c r="U606" s="59"/>
      <c r="V606" s="59"/>
      <c r="W606" s="59"/>
      <c r="X606" s="59"/>
      <c r="Y606" s="59"/>
      <c r="Z606" s="59"/>
      <c r="AA606" s="59"/>
      <c r="AB606" s="59"/>
      <c r="AC606" s="59"/>
      <c r="AD606" s="59"/>
      <c r="AE606" s="59"/>
      <c r="AF606" s="59"/>
      <c r="AG606" s="59"/>
      <c r="AH606" s="59"/>
      <c r="AI606" s="59"/>
    </row>
    <row r="607" spans="1:35">
      <c r="A607" s="59"/>
      <c r="B607" s="59"/>
      <c r="C607" s="59"/>
      <c r="D607" s="59"/>
      <c r="E607" s="59"/>
      <c r="F607" s="59"/>
      <c r="G607" s="59"/>
      <c r="H607" s="59"/>
      <c r="I607" s="59"/>
      <c r="J607" s="59"/>
      <c r="K607" s="59"/>
      <c r="L607" s="59"/>
      <c r="M607" s="59"/>
      <c r="N607" s="59"/>
      <c r="O607" s="59"/>
      <c r="P607" s="59"/>
      <c r="Q607" s="59"/>
      <c r="R607" s="59"/>
      <c r="S607" s="59"/>
      <c r="T607" s="59"/>
      <c r="U607" s="59"/>
      <c r="V607" s="59"/>
      <c r="W607" s="59"/>
      <c r="X607" s="59"/>
      <c r="Y607" s="59"/>
      <c r="Z607" s="59"/>
      <c r="AA607" s="59"/>
      <c r="AB607" s="59"/>
      <c r="AC607" s="59"/>
      <c r="AD607" s="59"/>
      <c r="AE607" s="59"/>
      <c r="AF607" s="59"/>
      <c r="AG607" s="59"/>
      <c r="AH607" s="59"/>
      <c r="AI607" s="59"/>
    </row>
    <row r="608" spans="1:35">
      <c r="A608" s="59"/>
      <c r="B608" s="59"/>
      <c r="C608" s="59"/>
      <c r="D608" s="59"/>
      <c r="E608" s="59"/>
      <c r="F608" s="59"/>
      <c r="G608" s="59"/>
      <c r="H608" s="59"/>
      <c r="I608" s="59"/>
      <c r="J608" s="59"/>
      <c r="K608" s="59"/>
      <c r="L608" s="59"/>
      <c r="M608" s="59"/>
      <c r="N608" s="59"/>
      <c r="O608" s="59"/>
      <c r="P608" s="59"/>
      <c r="Q608" s="59"/>
      <c r="R608" s="59"/>
      <c r="S608" s="59"/>
      <c r="T608" s="59"/>
      <c r="U608" s="59"/>
      <c r="V608" s="59"/>
      <c r="W608" s="59"/>
      <c r="X608" s="59"/>
      <c r="Y608" s="59"/>
      <c r="Z608" s="59"/>
      <c r="AA608" s="59"/>
      <c r="AB608" s="59"/>
      <c r="AC608" s="59"/>
      <c r="AD608" s="59"/>
      <c r="AE608" s="59"/>
      <c r="AF608" s="59"/>
      <c r="AG608" s="59"/>
      <c r="AH608" s="59"/>
      <c r="AI608" s="59"/>
    </row>
    <row r="609" spans="1:35">
      <c r="A609" s="59"/>
      <c r="B609" s="59"/>
      <c r="C609" s="59"/>
      <c r="D609" s="59"/>
      <c r="E609" s="59"/>
      <c r="F609" s="59"/>
      <c r="G609" s="59"/>
      <c r="H609" s="59"/>
      <c r="I609" s="59"/>
      <c r="J609" s="59"/>
      <c r="K609" s="59"/>
      <c r="L609" s="59"/>
      <c r="M609" s="59"/>
      <c r="N609" s="59"/>
      <c r="O609" s="59"/>
      <c r="P609" s="59"/>
      <c r="Q609" s="59"/>
      <c r="R609" s="59"/>
      <c r="S609" s="59"/>
      <c r="T609" s="59"/>
      <c r="U609" s="59"/>
      <c r="V609" s="59"/>
      <c r="W609" s="59"/>
      <c r="X609" s="59"/>
      <c r="Y609" s="59"/>
      <c r="Z609" s="59"/>
      <c r="AA609" s="59"/>
      <c r="AB609" s="59"/>
      <c r="AC609" s="59"/>
      <c r="AD609" s="59"/>
      <c r="AE609" s="59"/>
      <c r="AF609" s="59"/>
      <c r="AG609" s="59"/>
      <c r="AH609" s="59"/>
      <c r="AI609" s="59"/>
    </row>
    <row r="610" spans="1:35">
      <c r="A610" s="59"/>
      <c r="B610" s="59"/>
      <c r="C610" s="59"/>
      <c r="D610" s="59"/>
      <c r="E610" s="59"/>
      <c r="F610" s="59"/>
      <c r="G610" s="59"/>
      <c r="H610" s="59"/>
      <c r="I610" s="59"/>
      <c r="J610" s="59"/>
      <c r="K610" s="59"/>
      <c r="L610" s="59"/>
      <c r="M610" s="59"/>
      <c r="N610" s="59"/>
      <c r="O610" s="59"/>
      <c r="P610" s="59"/>
      <c r="Q610" s="59"/>
      <c r="R610" s="59"/>
      <c r="S610" s="59"/>
      <c r="T610" s="59"/>
      <c r="U610" s="59"/>
      <c r="V610" s="59"/>
      <c r="W610" s="59"/>
      <c r="X610" s="59"/>
      <c r="Y610" s="59"/>
      <c r="Z610" s="59"/>
      <c r="AA610" s="59"/>
      <c r="AB610" s="59"/>
      <c r="AC610" s="59"/>
      <c r="AD610" s="59"/>
      <c r="AE610" s="59"/>
      <c r="AF610" s="59"/>
      <c r="AG610" s="59"/>
      <c r="AH610" s="59"/>
      <c r="AI610" s="59"/>
    </row>
    <row r="611" spans="1:35">
      <c r="A611" s="59"/>
      <c r="B611" s="59"/>
      <c r="C611" s="59"/>
      <c r="D611" s="59"/>
      <c r="E611" s="59"/>
      <c r="F611" s="59"/>
      <c r="G611" s="59"/>
      <c r="H611" s="59"/>
      <c r="I611" s="59"/>
      <c r="J611" s="59"/>
      <c r="K611" s="59"/>
      <c r="L611" s="59"/>
      <c r="M611" s="59"/>
      <c r="N611" s="59"/>
      <c r="O611" s="59"/>
      <c r="P611" s="59"/>
      <c r="Q611" s="59"/>
      <c r="R611" s="59"/>
      <c r="S611" s="59"/>
      <c r="T611" s="59"/>
      <c r="U611" s="59"/>
      <c r="V611" s="59"/>
      <c r="W611" s="59"/>
      <c r="X611" s="59"/>
      <c r="Y611" s="59"/>
      <c r="Z611" s="59"/>
      <c r="AA611" s="59"/>
      <c r="AB611" s="59"/>
      <c r="AC611" s="59"/>
      <c r="AD611" s="59"/>
      <c r="AE611" s="59"/>
      <c r="AF611" s="59"/>
      <c r="AG611" s="59"/>
      <c r="AH611" s="59"/>
      <c r="AI611" s="59"/>
    </row>
    <row r="612" spans="1:35">
      <c r="A612" s="59"/>
      <c r="B612" s="59"/>
      <c r="C612" s="59"/>
      <c r="D612" s="59"/>
      <c r="E612" s="59"/>
      <c r="F612" s="59"/>
      <c r="G612" s="59"/>
      <c r="H612" s="59"/>
      <c r="I612" s="59"/>
      <c r="J612" s="59"/>
      <c r="K612" s="59"/>
      <c r="L612" s="59"/>
      <c r="M612" s="59"/>
      <c r="N612" s="59"/>
      <c r="O612" s="59"/>
      <c r="P612" s="59"/>
      <c r="Q612" s="59"/>
      <c r="R612" s="59"/>
      <c r="S612" s="59"/>
      <c r="T612" s="59"/>
      <c r="U612" s="59"/>
      <c r="V612" s="59"/>
      <c r="W612" s="59"/>
      <c r="X612" s="59"/>
      <c r="Y612" s="59"/>
      <c r="Z612" s="59"/>
      <c r="AA612" s="59"/>
      <c r="AB612" s="59"/>
      <c r="AC612" s="59"/>
      <c r="AD612" s="59"/>
      <c r="AE612" s="59"/>
      <c r="AF612" s="59"/>
      <c r="AG612" s="59"/>
      <c r="AH612" s="59"/>
      <c r="AI612" s="59"/>
    </row>
    <row r="613" spans="1:35">
      <c r="A613" s="59"/>
      <c r="B613" s="59"/>
      <c r="C613" s="59"/>
      <c r="D613" s="59"/>
      <c r="E613" s="59"/>
      <c r="F613" s="59"/>
      <c r="G613" s="59"/>
      <c r="H613" s="59"/>
      <c r="I613" s="59"/>
      <c r="J613" s="59"/>
      <c r="K613" s="59"/>
      <c r="L613" s="59"/>
      <c r="M613" s="59"/>
      <c r="N613" s="59"/>
      <c r="O613" s="59"/>
      <c r="P613" s="59"/>
      <c r="Q613" s="59"/>
      <c r="R613" s="59"/>
      <c r="S613" s="59"/>
      <c r="T613" s="59"/>
      <c r="U613" s="59"/>
      <c r="V613" s="59"/>
      <c r="W613" s="59"/>
      <c r="X613" s="59"/>
      <c r="Y613" s="59"/>
      <c r="Z613" s="59"/>
      <c r="AA613" s="59"/>
      <c r="AB613" s="59"/>
      <c r="AC613" s="59"/>
      <c r="AD613" s="59"/>
      <c r="AE613" s="59"/>
      <c r="AF613" s="59"/>
      <c r="AG613" s="59"/>
      <c r="AH613" s="59"/>
      <c r="AI613" s="59"/>
    </row>
    <row r="614" spans="1:35">
      <c r="A614" s="59"/>
      <c r="B614" s="59"/>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c r="AA614" s="59"/>
      <c r="AB614" s="59"/>
      <c r="AC614" s="59"/>
      <c r="AD614" s="59"/>
      <c r="AE614" s="59"/>
      <c r="AF614" s="59"/>
      <c r="AG614" s="59"/>
      <c r="AH614" s="59"/>
      <c r="AI614" s="59"/>
    </row>
    <row r="615" spans="1:35">
      <c r="A615" s="59"/>
      <c r="B615" s="59"/>
      <c r="C615" s="59"/>
      <c r="D615" s="59"/>
      <c r="E615" s="59"/>
      <c r="F615" s="59"/>
      <c r="G615" s="59"/>
      <c r="H615" s="59"/>
      <c r="I615" s="59"/>
      <c r="J615" s="59"/>
      <c r="K615" s="59"/>
      <c r="L615" s="59"/>
      <c r="M615" s="59"/>
      <c r="N615" s="59"/>
      <c r="O615" s="59"/>
      <c r="P615" s="59"/>
      <c r="Q615" s="59"/>
      <c r="R615" s="59"/>
      <c r="S615" s="59"/>
      <c r="T615" s="59"/>
      <c r="U615" s="59"/>
      <c r="V615" s="59"/>
      <c r="W615" s="59"/>
      <c r="X615" s="59"/>
      <c r="Y615" s="59"/>
      <c r="Z615" s="59"/>
      <c r="AA615" s="59"/>
      <c r="AB615" s="59"/>
      <c r="AC615" s="59"/>
      <c r="AD615" s="59"/>
      <c r="AE615" s="59"/>
      <c r="AF615" s="59"/>
      <c r="AG615" s="59"/>
      <c r="AH615" s="59"/>
      <c r="AI615" s="59"/>
    </row>
    <row r="616" spans="1:35">
      <c r="A616" s="59"/>
      <c r="B616" s="59"/>
      <c r="C616" s="59"/>
      <c r="D616" s="59"/>
      <c r="E616" s="59"/>
      <c r="F616" s="59"/>
      <c r="G616" s="59"/>
      <c r="H616" s="59"/>
      <c r="I616" s="59"/>
      <c r="J616" s="59"/>
      <c r="K616" s="59"/>
      <c r="L616" s="59"/>
      <c r="M616" s="59"/>
      <c r="N616" s="59"/>
      <c r="O616" s="59"/>
      <c r="P616" s="59"/>
      <c r="Q616" s="59"/>
      <c r="R616" s="59"/>
      <c r="S616" s="59"/>
      <c r="T616" s="59"/>
      <c r="U616" s="59"/>
      <c r="V616" s="59"/>
      <c r="W616" s="59"/>
      <c r="X616" s="59"/>
      <c r="Y616" s="59"/>
      <c r="Z616" s="59"/>
      <c r="AA616" s="59"/>
      <c r="AB616" s="59"/>
      <c r="AC616" s="59"/>
      <c r="AD616" s="59"/>
      <c r="AE616" s="59"/>
      <c r="AF616" s="59"/>
      <c r="AG616" s="59"/>
      <c r="AH616" s="59"/>
      <c r="AI616" s="59"/>
    </row>
    <row r="617" spans="1:35">
      <c r="A617" s="59"/>
      <c r="B617" s="59"/>
      <c r="C617" s="59"/>
      <c r="D617" s="59"/>
      <c r="E617" s="59"/>
      <c r="F617" s="59"/>
      <c r="G617" s="59"/>
      <c r="H617" s="59"/>
      <c r="I617" s="59"/>
      <c r="J617" s="59"/>
      <c r="K617" s="59"/>
      <c r="L617" s="59"/>
      <c r="M617" s="59"/>
      <c r="N617" s="59"/>
      <c r="O617" s="59"/>
      <c r="P617" s="59"/>
      <c r="Q617" s="59"/>
      <c r="R617" s="59"/>
      <c r="S617" s="59"/>
      <c r="T617" s="59"/>
      <c r="U617" s="59"/>
      <c r="V617" s="59"/>
      <c r="W617" s="59"/>
      <c r="X617" s="59"/>
      <c r="Y617" s="59"/>
      <c r="Z617" s="59"/>
      <c r="AA617" s="59"/>
      <c r="AB617" s="59"/>
      <c r="AC617" s="59"/>
      <c r="AD617" s="59"/>
      <c r="AE617" s="59"/>
      <c r="AF617" s="59"/>
      <c r="AG617" s="59"/>
      <c r="AH617" s="59"/>
      <c r="AI617" s="59"/>
    </row>
    <row r="618" spans="1:35">
      <c r="A618" s="59"/>
      <c r="B618" s="59"/>
      <c r="C618" s="59"/>
      <c r="D618" s="59"/>
      <c r="E618" s="59"/>
      <c r="F618" s="59"/>
      <c r="G618" s="59"/>
      <c r="H618" s="59"/>
      <c r="I618" s="59"/>
      <c r="J618" s="59"/>
      <c r="K618" s="59"/>
      <c r="L618" s="59"/>
      <c r="M618" s="59"/>
      <c r="N618" s="59"/>
      <c r="O618" s="59"/>
      <c r="P618" s="59"/>
      <c r="Q618" s="59"/>
      <c r="R618" s="59"/>
      <c r="S618" s="59"/>
      <c r="T618" s="59"/>
      <c r="U618" s="59"/>
      <c r="V618" s="59"/>
      <c r="W618" s="59"/>
      <c r="X618" s="59"/>
      <c r="Y618" s="59"/>
      <c r="Z618" s="59"/>
      <c r="AA618" s="59"/>
      <c r="AB618" s="59"/>
      <c r="AC618" s="59"/>
      <c r="AD618" s="59"/>
      <c r="AE618" s="59"/>
      <c r="AF618" s="59"/>
      <c r="AG618" s="59"/>
      <c r="AH618" s="59"/>
      <c r="AI618" s="59"/>
    </row>
    <row r="619" spans="1:35">
      <c r="A619" s="59"/>
      <c r="B619" s="59"/>
      <c r="C619" s="59"/>
      <c r="D619" s="59"/>
      <c r="E619" s="59"/>
      <c r="F619" s="59"/>
      <c r="G619" s="59"/>
      <c r="H619" s="59"/>
      <c r="I619" s="59"/>
      <c r="J619" s="59"/>
      <c r="K619" s="59"/>
      <c r="L619" s="59"/>
      <c r="M619" s="59"/>
      <c r="N619" s="59"/>
      <c r="O619" s="59"/>
      <c r="P619" s="59"/>
      <c r="Q619" s="59"/>
      <c r="R619" s="59"/>
      <c r="S619" s="59"/>
      <c r="T619" s="59"/>
      <c r="U619" s="59"/>
      <c r="V619" s="59"/>
      <c r="W619" s="59"/>
      <c r="X619" s="59"/>
      <c r="Y619" s="59"/>
      <c r="Z619" s="59"/>
      <c r="AA619" s="59"/>
      <c r="AB619" s="59"/>
      <c r="AC619" s="59"/>
      <c r="AD619" s="59"/>
      <c r="AE619" s="59"/>
      <c r="AF619" s="59"/>
      <c r="AG619" s="59"/>
      <c r="AH619" s="59"/>
      <c r="AI619" s="59"/>
    </row>
    <row r="620" spans="1:35">
      <c r="A620" s="59"/>
      <c r="B620" s="59"/>
      <c r="C620" s="59"/>
      <c r="D620" s="59"/>
      <c r="E620" s="59"/>
      <c r="F620" s="59"/>
      <c r="G620" s="59"/>
      <c r="H620" s="59"/>
      <c r="I620" s="59"/>
      <c r="J620" s="59"/>
      <c r="K620" s="59"/>
      <c r="L620" s="59"/>
      <c r="M620" s="59"/>
      <c r="N620" s="59"/>
      <c r="O620" s="59"/>
      <c r="P620" s="59"/>
      <c r="Q620" s="59"/>
      <c r="R620" s="59"/>
      <c r="S620" s="59"/>
      <c r="T620" s="59"/>
      <c r="U620" s="59"/>
      <c r="V620" s="59"/>
      <c r="W620" s="59"/>
      <c r="X620" s="59"/>
      <c r="Y620" s="59"/>
      <c r="Z620" s="59"/>
      <c r="AA620" s="59"/>
      <c r="AB620" s="59"/>
      <c r="AC620" s="59"/>
      <c r="AD620" s="59"/>
      <c r="AE620" s="59"/>
      <c r="AF620" s="59"/>
      <c r="AG620" s="59"/>
      <c r="AH620" s="59"/>
      <c r="AI620" s="59"/>
    </row>
    <row r="621" spans="1:35">
      <c r="A621" s="59"/>
      <c r="B621" s="59"/>
      <c r="C621" s="59"/>
      <c r="D621" s="59"/>
      <c r="E621" s="59"/>
      <c r="F621" s="59"/>
      <c r="G621" s="59"/>
      <c r="H621" s="59"/>
      <c r="I621" s="59"/>
      <c r="J621" s="59"/>
      <c r="K621" s="59"/>
      <c r="L621" s="59"/>
      <c r="M621" s="59"/>
      <c r="N621" s="59"/>
      <c r="O621" s="59"/>
      <c r="P621" s="59"/>
      <c r="Q621" s="59"/>
      <c r="R621" s="59"/>
      <c r="S621" s="59"/>
      <c r="T621" s="59"/>
      <c r="U621" s="59"/>
      <c r="V621" s="59"/>
      <c r="W621" s="59"/>
      <c r="X621" s="59"/>
      <c r="Y621" s="59"/>
      <c r="Z621" s="59"/>
      <c r="AA621" s="59"/>
      <c r="AB621" s="59"/>
      <c r="AC621" s="59"/>
      <c r="AD621" s="59"/>
      <c r="AE621" s="59"/>
      <c r="AF621" s="59"/>
      <c r="AG621" s="59"/>
      <c r="AH621" s="59"/>
      <c r="AI621" s="59"/>
    </row>
    <row r="622" spans="1:35">
      <c r="A622" s="59"/>
      <c r="B622" s="59"/>
      <c r="C622" s="59"/>
      <c r="D622" s="59"/>
      <c r="E622" s="59"/>
      <c r="F622" s="59"/>
      <c r="G622" s="59"/>
      <c r="H622" s="59"/>
      <c r="I622" s="59"/>
      <c r="J622" s="59"/>
      <c r="K622" s="59"/>
      <c r="L622" s="59"/>
      <c r="M622" s="59"/>
      <c r="N622" s="59"/>
      <c r="O622" s="59"/>
      <c r="P622" s="59"/>
      <c r="Q622" s="59"/>
      <c r="R622" s="59"/>
      <c r="S622" s="59"/>
      <c r="T622" s="59"/>
      <c r="U622" s="59"/>
      <c r="V622" s="59"/>
      <c r="W622" s="59"/>
      <c r="X622" s="59"/>
      <c r="Y622" s="59"/>
      <c r="Z622" s="59"/>
      <c r="AA622" s="59"/>
      <c r="AB622" s="59"/>
      <c r="AC622" s="59"/>
      <c r="AD622" s="59"/>
      <c r="AE622" s="59"/>
      <c r="AF622" s="59"/>
      <c r="AG622" s="59"/>
      <c r="AH622" s="59"/>
      <c r="AI622" s="59"/>
    </row>
    <row r="623" spans="1:35">
      <c r="A623" s="59"/>
      <c r="B623" s="59"/>
      <c r="C623" s="59"/>
      <c r="D623" s="59"/>
      <c r="E623" s="59"/>
      <c r="F623" s="59"/>
      <c r="G623" s="59"/>
      <c r="H623" s="59"/>
      <c r="I623" s="59"/>
      <c r="J623" s="59"/>
      <c r="K623" s="59"/>
      <c r="L623" s="59"/>
      <c r="M623" s="59"/>
      <c r="N623" s="59"/>
      <c r="O623" s="59"/>
      <c r="P623" s="59"/>
      <c r="Q623" s="59"/>
      <c r="R623" s="59"/>
      <c r="S623" s="59"/>
      <c r="T623" s="59"/>
      <c r="U623" s="59"/>
      <c r="V623" s="59"/>
      <c r="W623" s="59"/>
      <c r="X623" s="59"/>
      <c r="Y623" s="59"/>
      <c r="Z623" s="59"/>
      <c r="AA623" s="59"/>
      <c r="AB623" s="59"/>
      <c r="AC623" s="59"/>
      <c r="AD623" s="59"/>
      <c r="AE623" s="59"/>
      <c r="AF623" s="59"/>
      <c r="AG623" s="59"/>
      <c r="AH623" s="59"/>
      <c r="AI623" s="59"/>
    </row>
    <row r="624" spans="1:35">
      <c r="A624" s="59"/>
      <c r="B624" s="59"/>
      <c r="C624" s="59"/>
      <c r="D624" s="59"/>
      <c r="E624" s="59"/>
      <c r="F624" s="59"/>
      <c r="G624" s="59"/>
      <c r="H624" s="59"/>
      <c r="I624" s="59"/>
      <c r="J624" s="59"/>
      <c r="K624" s="59"/>
      <c r="L624" s="59"/>
      <c r="M624" s="59"/>
      <c r="N624" s="59"/>
      <c r="O624" s="59"/>
      <c r="P624" s="59"/>
      <c r="Q624" s="59"/>
      <c r="R624" s="59"/>
      <c r="S624" s="59"/>
      <c r="T624" s="59"/>
      <c r="U624" s="59"/>
      <c r="V624" s="59"/>
      <c r="W624" s="59"/>
      <c r="X624" s="59"/>
      <c r="Y624" s="59"/>
      <c r="Z624" s="59"/>
      <c r="AA624" s="59"/>
      <c r="AB624" s="59"/>
      <c r="AC624" s="59"/>
      <c r="AD624" s="59"/>
      <c r="AE624" s="59"/>
      <c r="AF624" s="59"/>
      <c r="AG624" s="59"/>
      <c r="AH624" s="59"/>
      <c r="AI624" s="59"/>
    </row>
  </sheetData>
  <mergeCells count="2">
    <mergeCell ref="I3:N3"/>
    <mergeCell ref="M47:T48"/>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41"/>
  <sheetViews>
    <sheetView showGridLines="0" zoomScaleNormal="100" workbookViewId="0">
      <selection activeCell="G13" sqref="G13"/>
    </sheetView>
  </sheetViews>
  <sheetFormatPr baseColWidth="10" defaultColWidth="11.5" defaultRowHeight="11"/>
  <cols>
    <col min="1" max="1" width="3.6640625" style="14" customWidth="1"/>
    <col min="2" max="2" width="24.5" style="14" customWidth="1"/>
    <col min="3" max="3" width="18.5" style="14" customWidth="1"/>
    <col min="4" max="4" width="29.5" style="14" customWidth="1"/>
    <col min="5" max="5" width="25" style="14" customWidth="1"/>
    <col min="6" max="16384" width="11.5" style="14"/>
  </cols>
  <sheetData>
    <row r="1" spans="2:8" ht="13">
      <c r="B1" s="31" t="s">
        <v>305</v>
      </c>
    </row>
    <row r="2" spans="2:8">
      <c r="B2" s="31"/>
    </row>
    <row r="3" spans="2:8">
      <c r="E3" s="32" t="s">
        <v>214</v>
      </c>
    </row>
    <row r="4" spans="2:8" ht="12">
      <c r="C4" s="1" t="s">
        <v>204</v>
      </c>
      <c r="D4" s="1" t="s">
        <v>215</v>
      </c>
      <c r="E4" s="1" t="s">
        <v>206</v>
      </c>
    </row>
    <row r="5" spans="2:8" ht="14.25" customHeight="1">
      <c r="B5" s="13" t="s">
        <v>213</v>
      </c>
      <c r="C5" s="10">
        <v>551.51</v>
      </c>
      <c r="D5" s="35" t="s">
        <v>246</v>
      </c>
      <c r="E5" s="35">
        <v>827.26499999999999</v>
      </c>
      <c r="G5" s="36"/>
    </row>
    <row r="6" spans="2:8" ht="12.75" customHeight="1">
      <c r="B6" s="13" t="s">
        <v>211</v>
      </c>
      <c r="C6" s="35">
        <v>827.26499999999999</v>
      </c>
      <c r="D6" s="35">
        <v>944.28</v>
      </c>
      <c r="E6" s="35">
        <v>992.71799999999996</v>
      </c>
      <c r="G6" s="36"/>
      <c r="H6" s="36"/>
    </row>
    <row r="7" spans="2:8" ht="13.5" customHeight="1">
      <c r="B7" s="13" t="s">
        <v>212</v>
      </c>
      <c r="C7" s="42">
        <v>992.71799999999996</v>
      </c>
      <c r="D7" s="42">
        <v>1180.3499999999999</v>
      </c>
      <c r="E7" s="42">
        <v>1158.171</v>
      </c>
      <c r="G7" s="36"/>
      <c r="H7" s="36"/>
    </row>
    <row r="8" spans="2:8" ht="12">
      <c r="B8" s="2" t="s">
        <v>205</v>
      </c>
      <c r="C8" s="35">
        <v>220.60400000000001</v>
      </c>
      <c r="D8" s="35">
        <v>236.07</v>
      </c>
      <c r="E8" s="35">
        <v>220.60400000000001</v>
      </c>
    </row>
    <row r="10" spans="2:8">
      <c r="B10" s="14" t="s">
        <v>232</v>
      </c>
    </row>
    <row r="15" spans="2:8">
      <c r="E15" s="27"/>
    </row>
    <row r="27" spans="4:4" ht="13">
      <c r="D27" s="43"/>
    </row>
    <row r="35" spans="5:8">
      <c r="G35" s="33"/>
    </row>
    <row r="36" spans="5:8">
      <c r="G36" s="37"/>
    </row>
    <row r="37" spans="5:8">
      <c r="H37" s="27"/>
    </row>
    <row r="38" spans="5:8">
      <c r="E38" s="37"/>
    </row>
    <row r="41" spans="5:8" ht="13">
      <c r="E41" s="43"/>
    </row>
  </sheetData>
  <phoneticPr fontId="8"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9"/>
  <sheetViews>
    <sheetView showGridLines="0" zoomScaleNormal="100" workbookViewId="0">
      <selection activeCell="B29" sqref="B29"/>
    </sheetView>
  </sheetViews>
  <sheetFormatPr baseColWidth="10" defaultColWidth="11.5" defaultRowHeight="11"/>
  <cols>
    <col min="1" max="1" width="3.6640625" style="14" customWidth="1"/>
    <col min="2" max="2" width="25.33203125" style="14" customWidth="1"/>
    <col min="3" max="4" width="32.5" style="14" customWidth="1"/>
    <col min="5" max="5" width="36.1640625" style="14" customWidth="1"/>
    <col min="6" max="6" width="22.6640625" style="14" customWidth="1"/>
    <col min="7" max="16384" width="11.5" style="14"/>
  </cols>
  <sheetData>
    <row r="1" spans="2:9">
      <c r="B1" s="31" t="s">
        <v>272</v>
      </c>
    </row>
    <row r="2" spans="2:9">
      <c r="B2" s="31"/>
    </row>
    <row r="3" spans="2:9">
      <c r="B3" s="31"/>
      <c r="F3" s="32" t="s">
        <v>207</v>
      </c>
    </row>
    <row r="4" spans="2:9" ht="48">
      <c r="B4" s="1" t="s">
        <v>216</v>
      </c>
      <c r="C4" s="1" t="s">
        <v>227</v>
      </c>
      <c r="D4" s="1" t="s">
        <v>228</v>
      </c>
      <c r="E4" s="1" t="s">
        <v>229</v>
      </c>
      <c r="F4" s="1" t="s">
        <v>306</v>
      </c>
    </row>
    <row r="5" spans="2:9" ht="12">
      <c r="B5" s="2" t="s">
        <v>226</v>
      </c>
      <c r="C5" s="44">
        <v>2678600</v>
      </c>
      <c r="D5" s="44">
        <v>167900</v>
      </c>
      <c r="E5" s="44">
        <v>2846500</v>
      </c>
      <c r="F5" s="12">
        <v>32398200</v>
      </c>
      <c r="G5" s="27"/>
    </row>
    <row r="6" spans="2:9" ht="14">
      <c r="B6" s="2" t="s">
        <v>217</v>
      </c>
      <c r="C6" s="45"/>
      <c r="D6" s="45"/>
      <c r="E6" s="45"/>
      <c r="F6" s="3"/>
    </row>
    <row r="7" spans="2:9" ht="12">
      <c r="B7" s="4" t="s">
        <v>199</v>
      </c>
      <c r="C7" s="44">
        <v>58</v>
      </c>
      <c r="D7" s="44">
        <v>91.650587020328302</v>
      </c>
      <c r="E7" s="44">
        <v>59</v>
      </c>
      <c r="F7" s="12">
        <v>50</v>
      </c>
    </row>
    <row r="8" spans="2:9" ht="12">
      <c r="B8" s="4" t="s">
        <v>198</v>
      </c>
      <c r="C8" s="44">
        <v>42</v>
      </c>
      <c r="D8" s="44">
        <v>8.3494129796717047</v>
      </c>
      <c r="E8" s="44">
        <v>41</v>
      </c>
      <c r="F8" s="12">
        <v>50</v>
      </c>
    </row>
    <row r="9" spans="2:9" ht="14">
      <c r="B9" s="2" t="s">
        <v>234</v>
      </c>
      <c r="C9" s="45"/>
      <c r="D9" s="45"/>
      <c r="E9" s="45"/>
      <c r="F9" s="12"/>
    </row>
    <row r="10" spans="2:9" ht="12">
      <c r="B10" s="4" t="s">
        <v>267</v>
      </c>
      <c r="C10" s="46">
        <v>54</v>
      </c>
      <c r="D10" s="46" t="s">
        <v>236</v>
      </c>
      <c r="E10" s="46">
        <v>51</v>
      </c>
      <c r="F10" s="12">
        <v>25</v>
      </c>
    </row>
    <row r="11" spans="2:9" ht="12">
      <c r="B11" s="106" t="s">
        <v>268</v>
      </c>
      <c r="C11" s="109">
        <v>18</v>
      </c>
      <c r="D11" s="46" t="s">
        <v>237</v>
      </c>
      <c r="E11" s="109" t="s">
        <v>286</v>
      </c>
      <c r="F11" s="112">
        <v>11</v>
      </c>
    </row>
    <row r="12" spans="2:9" ht="12">
      <c r="B12" s="107"/>
      <c r="C12" s="110"/>
      <c r="D12" s="46" t="s">
        <v>274</v>
      </c>
      <c r="E12" s="110"/>
      <c r="F12" s="113"/>
    </row>
    <row r="13" spans="2:9" ht="12">
      <c r="B13" s="107"/>
      <c r="C13" s="110"/>
      <c r="D13" s="46" t="s">
        <v>222</v>
      </c>
      <c r="E13" s="110"/>
      <c r="F13" s="113"/>
      <c r="I13" s="33"/>
    </row>
    <row r="14" spans="2:9" ht="12">
      <c r="B14" s="108"/>
      <c r="C14" s="111"/>
      <c r="D14" s="46" t="s">
        <v>275</v>
      </c>
      <c r="E14" s="111"/>
      <c r="F14" s="114"/>
      <c r="H14" s="33"/>
      <c r="I14" s="33"/>
    </row>
    <row r="15" spans="2:9">
      <c r="B15" s="106" t="s">
        <v>224</v>
      </c>
      <c r="C15" s="109">
        <v>6.9747579897573058</v>
      </c>
      <c r="D15" s="109"/>
      <c r="E15" s="47">
        <v>6</v>
      </c>
      <c r="F15" s="103">
        <v>20</v>
      </c>
      <c r="H15" s="33"/>
      <c r="I15" s="33"/>
    </row>
    <row r="16" spans="2:9" ht="12">
      <c r="B16" s="107"/>
      <c r="C16" s="110"/>
      <c r="D16" s="110"/>
      <c r="E16" s="48" t="s">
        <v>238</v>
      </c>
      <c r="F16" s="104"/>
    </row>
    <row r="17" spans="2:11" ht="12">
      <c r="B17" s="108"/>
      <c r="C17" s="111"/>
      <c r="D17" s="110"/>
      <c r="E17" s="49" t="s">
        <v>239</v>
      </c>
      <c r="F17" s="105"/>
    </row>
    <row r="18" spans="2:11">
      <c r="B18" s="106" t="s">
        <v>221</v>
      </c>
      <c r="C18" s="109">
        <v>20.55320968865944</v>
      </c>
      <c r="D18" s="110"/>
      <c r="E18" s="46">
        <v>20</v>
      </c>
      <c r="F18" s="103">
        <v>44</v>
      </c>
    </row>
    <row r="19" spans="2:11" ht="12">
      <c r="B19" s="107"/>
      <c r="C19" s="110"/>
      <c r="D19" s="110"/>
      <c r="E19" s="50" t="s">
        <v>230</v>
      </c>
      <c r="F19" s="104"/>
    </row>
    <row r="20" spans="2:11" ht="12">
      <c r="B20" s="107"/>
      <c r="C20" s="110"/>
      <c r="D20" s="110"/>
      <c r="E20" s="50" t="s">
        <v>240</v>
      </c>
      <c r="F20" s="104"/>
    </row>
    <row r="21" spans="2:11" ht="12">
      <c r="B21" s="108"/>
      <c r="C21" s="110"/>
      <c r="D21" s="110"/>
      <c r="E21" s="50" t="s">
        <v>287</v>
      </c>
      <c r="F21" s="105"/>
      <c r="G21" s="34"/>
    </row>
    <row r="22" spans="2:11" ht="12">
      <c r="B22" s="6" t="s">
        <v>223</v>
      </c>
      <c r="C22" s="46"/>
      <c r="D22" s="46"/>
      <c r="E22" s="46"/>
      <c r="F22" s="11"/>
    </row>
    <row r="23" spans="2:11" ht="12">
      <c r="B23" s="7" t="s">
        <v>231</v>
      </c>
      <c r="C23" s="51">
        <v>17</v>
      </c>
      <c r="D23" s="51">
        <v>11</v>
      </c>
      <c r="E23" s="51">
        <v>16</v>
      </c>
      <c r="F23" s="12">
        <v>13</v>
      </c>
      <c r="G23" s="33"/>
      <c r="H23" s="33"/>
      <c r="K23" s="33"/>
    </row>
    <row r="24" spans="2:11" ht="12">
      <c r="B24" s="7" t="s">
        <v>261</v>
      </c>
      <c r="C24" s="51">
        <v>17</v>
      </c>
      <c r="D24" s="51">
        <v>20</v>
      </c>
      <c r="E24" s="51">
        <v>18</v>
      </c>
      <c r="F24" s="12">
        <v>11</v>
      </c>
      <c r="G24" s="33"/>
      <c r="H24" s="33"/>
      <c r="K24" s="33"/>
    </row>
    <row r="25" spans="2:11" ht="12">
      <c r="B25" s="7" t="s">
        <v>194</v>
      </c>
      <c r="C25" s="51">
        <v>25</v>
      </c>
      <c r="D25" s="51">
        <v>40</v>
      </c>
      <c r="E25" s="51">
        <v>26</v>
      </c>
      <c r="F25" s="12">
        <v>23</v>
      </c>
      <c r="G25" s="27"/>
      <c r="K25" s="33"/>
    </row>
    <row r="26" spans="2:11" ht="12">
      <c r="B26" s="7" t="s">
        <v>195</v>
      </c>
      <c r="C26" s="51">
        <v>22</v>
      </c>
      <c r="D26" s="51">
        <v>23</v>
      </c>
      <c r="E26" s="51">
        <v>22</v>
      </c>
      <c r="F26" s="12">
        <v>24</v>
      </c>
      <c r="G26" s="27"/>
    </row>
    <row r="27" spans="2:11" ht="12">
      <c r="B27" s="7" t="s">
        <v>196</v>
      </c>
      <c r="C27" s="51">
        <v>16</v>
      </c>
      <c r="D27" s="51">
        <v>6</v>
      </c>
      <c r="E27" s="51">
        <v>15</v>
      </c>
      <c r="F27" s="12">
        <v>23</v>
      </c>
      <c r="G27" s="27"/>
    </row>
    <row r="28" spans="2:11" ht="12">
      <c r="B28" s="7" t="s">
        <v>225</v>
      </c>
      <c r="C28" s="51">
        <v>3</v>
      </c>
      <c r="D28" s="51">
        <v>0</v>
      </c>
      <c r="E28" s="51">
        <v>3</v>
      </c>
      <c r="F28" s="12">
        <v>6</v>
      </c>
      <c r="G28" s="33"/>
    </row>
    <row r="29" spans="2:11" ht="14">
      <c r="B29" s="2" t="s">
        <v>266</v>
      </c>
      <c r="C29" s="52"/>
      <c r="D29" s="52"/>
      <c r="E29" s="52"/>
      <c r="F29" s="9"/>
    </row>
    <row r="30" spans="2:11" ht="12">
      <c r="B30" s="4" t="s">
        <v>273</v>
      </c>
      <c r="C30" s="51">
        <v>39.450000000000003</v>
      </c>
      <c r="D30" s="51">
        <v>60.27</v>
      </c>
      <c r="E30" s="51">
        <v>40.43</v>
      </c>
      <c r="F30" s="8" t="s">
        <v>233</v>
      </c>
    </row>
    <row r="31" spans="2:11" ht="12">
      <c r="B31" s="4" t="s">
        <v>270</v>
      </c>
      <c r="C31" s="46">
        <v>60.55</v>
      </c>
      <c r="D31" s="46">
        <v>39.729999999999997</v>
      </c>
      <c r="E31" s="46">
        <v>59.57</v>
      </c>
      <c r="F31" s="5" t="s">
        <v>233</v>
      </c>
      <c r="H31" s="33"/>
    </row>
    <row r="32" spans="2:11" ht="24">
      <c r="B32" s="2" t="s">
        <v>235</v>
      </c>
      <c r="C32" s="46"/>
      <c r="D32" s="46"/>
      <c r="E32" s="46"/>
      <c r="F32" s="5"/>
    </row>
    <row r="33" spans="2:6" ht="12">
      <c r="B33" s="7">
        <v>0</v>
      </c>
      <c r="C33" s="50" t="s">
        <v>262</v>
      </c>
      <c r="D33" s="50" t="s">
        <v>262</v>
      </c>
      <c r="E33" s="46">
        <v>12</v>
      </c>
      <c r="F33" s="5" t="s">
        <v>233</v>
      </c>
    </row>
    <row r="34" spans="2:6" ht="12">
      <c r="B34" s="7">
        <v>1</v>
      </c>
      <c r="C34" s="50" t="s">
        <v>262</v>
      </c>
      <c r="D34" s="50" t="s">
        <v>262</v>
      </c>
      <c r="E34" s="46">
        <v>81</v>
      </c>
      <c r="F34" s="5" t="s">
        <v>233</v>
      </c>
    </row>
    <row r="35" spans="2:6" ht="12">
      <c r="B35" s="7">
        <v>2</v>
      </c>
      <c r="C35" s="50" t="s">
        <v>262</v>
      </c>
      <c r="D35" s="50" t="s">
        <v>262</v>
      </c>
      <c r="E35" s="46">
        <v>7</v>
      </c>
      <c r="F35" s="5" t="s">
        <v>233</v>
      </c>
    </row>
    <row r="36" spans="2:6" ht="14">
      <c r="B36" s="2" t="s">
        <v>218</v>
      </c>
      <c r="C36" s="5">
        <v>26</v>
      </c>
      <c r="D36" s="5">
        <v>27</v>
      </c>
      <c r="E36" s="5">
        <v>26</v>
      </c>
      <c r="F36" s="50" t="s">
        <v>262</v>
      </c>
    </row>
    <row r="39" spans="2:6" ht="184" customHeight="1">
      <c r="B39" s="101" t="s">
        <v>291</v>
      </c>
      <c r="C39" s="102"/>
      <c r="D39" s="102"/>
      <c r="E39" s="102"/>
      <c r="F39" s="102"/>
    </row>
  </sheetData>
  <mergeCells count="12">
    <mergeCell ref="B11:B14"/>
    <mergeCell ref="C11:C14"/>
    <mergeCell ref="E11:E14"/>
    <mergeCell ref="F11:F14"/>
    <mergeCell ref="B15:B17"/>
    <mergeCell ref="C15:C17"/>
    <mergeCell ref="F15:F17"/>
    <mergeCell ref="B39:F39"/>
    <mergeCell ref="F18:F21"/>
    <mergeCell ref="B18:B21"/>
    <mergeCell ref="C18:C21"/>
    <mergeCell ref="D15:D21"/>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
  <sheetViews>
    <sheetView showGridLines="0" workbookViewId="0">
      <selection activeCell="B11" sqref="B11:I11"/>
    </sheetView>
  </sheetViews>
  <sheetFormatPr baseColWidth="10" defaultColWidth="11.5" defaultRowHeight="15"/>
  <cols>
    <col min="1" max="1" width="2.83203125" style="53" customWidth="1"/>
    <col min="2" max="3" width="11.5" style="53"/>
    <col min="4" max="4" width="15.6640625" style="53" customWidth="1"/>
    <col min="5" max="7" width="11.5" style="53"/>
    <col min="8" max="8" width="12.83203125" style="53" customWidth="1"/>
    <col min="9" max="16384" width="11.5" style="53"/>
  </cols>
  <sheetData>
    <row r="1" spans="1:11" ht="28.5" customHeight="1">
      <c r="A1" s="72"/>
      <c r="B1" s="138" t="s">
        <v>294</v>
      </c>
      <c r="C1" s="139"/>
      <c r="D1" s="139"/>
      <c r="E1" s="139"/>
      <c r="F1" s="139"/>
      <c r="G1" s="139"/>
      <c r="H1" s="139"/>
      <c r="I1" s="139"/>
      <c r="J1" s="72"/>
      <c r="K1" s="72"/>
    </row>
    <row r="2" spans="1:11">
      <c r="A2" s="72"/>
      <c r="B2" s="72"/>
      <c r="C2" s="72"/>
      <c r="D2" s="72"/>
      <c r="E2" s="72"/>
      <c r="F2" s="72"/>
      <c r="G2" s="72"/>
      <c r="H2" s="72"/>
      <c r="I2" s="73" t="s">
        <v>207</v>
      </c>
      <c r="J2" s="72"/>
      <c r="K2" s="72"/>
    </row>
    <row r="3" spans="1:11" ht="17.25" customHeight="1">
      <c r="A3" s="72"/>
      <c r="B3" s="72"/>
      <c r="C3" s="72"/>
      <c r="D3" s="72"/>
      <c r="E3" s="140" t="s">
        <v>247</v>
      </c>
      <c r="F3" s="141"/>
      <c r="G3" s="141"/>
      <c r="H3" s="142"/>
      <c r="I3" s="143" t="s">
        <v>292</v>
      </c>
      <c r="J3" s="72"/>
      <c r="K3" s="72"/>
    </row>
    <row r="4" spans="1:11" ht="15" customHeight="1">
      <c r="A4" s="72"/>
      <c r="B4" s="72"/>
      <c r="C4" s="72"/>
      <c r="D4" s="72"/>
      <c r="E4" s="146" t="s">
        <v>248</v>
      </c>
      <c r="F4" s="148" t="s">
        <v>249</v>
      </c>
      <c r="G4" s="150" t="s">
        <v>250</v>
      </c>
      <c r="H4" s="152" t="s">
        <v>293</v>
      </c>
      <c r="I4" s="144"/>
      <c r="J4" s="72"/>
      <c r="K4" s="72"/>
    </row>
    <row r="5" spans="1:11" ht="15" customHeight="1">
      <c r="A5" s="72"/>
      <c r="B5" s="72"/>
      <c r="C5" s="72"/>
      <c r="D5" s="72"/>
      <c r="E5" s="147"/>
      <c r="F5" s="149"/>
      <c r="G5" s="151"/>
      <c r="H5" s="153"/>
      <c r="I5" s="145"/>
      <c r="J5" s="72"/>
      <c r="K5" s="72"/>
    </row>
    <row r="6" spans="1:11">
      <c r="A6" s="72"/>
      <c r="B6" s="117" t="s">
        <v>271</v>
      </c>
      <c r="C6" s="118"/>
      <c r="D6" s="119"/>
      <c r="E6" s="123">
        <v>12.1</v>
      </c>
      <c r="F6" s="125">
        <v>0.47</v>
      </c>
      <c r="G6" s="127">
        <v>2.35</v>
      </c>
      <c r="H6" s="129">
        <v>14.79</v>
      </c>
      <c r="I6" s="131">
        <v>7.45</v>
      </c>
      <c r="J6" s="72"/>
      <c r="K6" s="72"/>
    </row>
    <row r="7" spans="1:11" ht="22.5" customHeight="1">
      <c r="A7" s="72"/>
      <c r="B7" s="120"/>
      <c r="C7" s="121"/>
      <c r="D7" s="122"/>
      <c r="E7" s="124"/>
      <c r="F7" s="126"/>
      <c r="G7" s="128"/>
      <c r="H7" s="130"/>
      <c r="I7" s="132"/>
      <c r="J7" s="72"/>
      <c r="K7" s="72"/>
    </row>
    <row r="8" spans="1:11">
      <c r="A8" s="72"/>
      <c r="B8" s="133"/>
      <c r="C8" s="133"/>
      <c r="D8" s="133"/>
      <c r="E8" s="133"/>
      <c r="F8" s="133"/>
      <c r="G8" s="133"/>
      <c r="H8" s="133"/>
      <c r="I8" s="133"/>
      <c r="J8" s="72"/>
      <c r="K8" s="72"/>
    </row>
    <row r="9" spans="1:11">
      <c r="A9" s="72"/>
      <c r="B9" s="134"/>
      <c r="C9" s="134"/>
      <c r="D9" s="134"/>
      <c r="E9" s="134"/>
      <c r="F9" s="134"/>
      <c r="G9" s="134"/>
      <c r="H9" s="134"/>
      <c r="I9" s="134"/>
      <c r="J9" s="72"/>
      <c r="K9" s="72"/>
    </row>
    <row r="10" spans="1:11" ht="79.5" customHeight="1">
      <c r="A10" s="72"/>
      <c r="B10" s="135"/>
      <c r="C10" s="116"/>
      <c r="D10" s="116"/>
      <c r="E10" s="116"/>
      <c r="F10" s="116"/>
      <c r="G10" s="116"/>
      <c r="H10" s="116"/>
      <c r="I10" s="116"/>
      <c r="J10" s="74"/>
      <c r="K10" s="74"/>
    </row>
    <row r="11" spans="1:11" ht="193" customHeight="1">
      <c r="A11" s="72"/>
      <c r="B11" s="136" t="s">
        <v>295</v>
      </c>
      <c r="C11" s="137"/>
      <c r="D11" s="137"/>
      <c r="E11" s="137"/>
      <c r="F11" s="137"/>
      <c r="G11" s="137"/>
      <c r="H11" s="137"/>
      <c r="I11" s="137"/>
      <c r="J11" s="74"/>
      <c r="K11" s="74"/>
    </row>
    <row r="12" spans="1:11">
      <c r="A12" s="72"/>
      <c r="B12" s="115"/>
      <c r="C12" s="116"/>
      <c r="D12" s="116"/>
      <c r="E12" s="116"/>
      <c r="F12" s="116"/>
      <c r="G12" s="116"/>
      <c r="H12" s="116"/>
      <c r="I12" s="116"/>
      <c r="J12" s="72"/>
      <c r="K12" s="72"/>
    </row>
    <row r="13" spans="1:11">
      <c r="A13" s="72"/>
      <c r="B13" s="115"/>
      <c r="C13" s="116"/>
      <c r="D13" s="116"/>
      <c r="E13" s="116"/>
      <c r="F13" s="116"/>
      <c r="G13" s="116"/>
      <c r="H13" s="116"/>
      <c r="I13" s="116"/>
      <c r="J13" s="72"/>
      <c r="K13" s="72"/>
    </row>
    <row r="14" spans="1:11">
      <c r="A14" s="72"/>
      <c r="B14" s="72"/>
      <c r="C14" s="72"/>
      <c r="D14" s="72"/>
      <c r="E14" s="72"/>
      <c r="F14" s="72"/>
      <c r="G14" s="72"/>
      <c r="H14" s="72"/>
      <c r="I14" s="72"/>
      <c r="J14" s="72"/>
      <c r="K14" s="72"/>
    </row>
    <row r="15" spans="1:11">
      <c r="A15" s="72"/>
      <c r="B15" s="72"/>
      <c r="C15" s="72"/>
      <c r="D15" s="72"/>
      <c r="E15" s="72"/>
      <c r="F15" s="72"/>
      <c r="G15" s="72"/>
      <c r="H15" s="72"/>
      <c r="I15" s="72"/>
      <c r="J15" s="72"/>
      <c r="K15" s="72"/>
    </row>
    <row r="16" spans="1:11">
      <c r="A16" s="72"/>
      <c r="B16" s="72"/>
      <c r="C16" s="72"/>
      <c r="D16" s="72"/>
      <c r="E16" s="72"/>
      <c r="F16" s="72"/>
      <c r="G16" s="72"/>
      <c r="H16" s="72"/>
      <c r="I16" s="72"/>
      <c r="J16" s="72"/>
      <c r="K16" s="72"/>
    </row>
    <row r="17" spans="1:11">
      <c r="A17" s="72"/>
      <c r="B17" s="72"/>
      <c r="C17" s="72"/>
      <c r="D17" s="72"/>
      <c r="E17" s="72"/>
      <c r="F17" s="72"/>
      <c r="G17" s="72"/>
      <c r="H17" s="72"/>
      <c r="I17" s="72"/>
      <c r="J17" s="72"/>
      <c r="K17" s="72"/>
    </row>
    <row r="18" spans="1:11">
      <c r="A18" s="72"/>
      <c r="B18" s="72"/>
      <c r="C18" s="72"/>
      <c r="D18" s="72"/>
      <c r="E18" s="72"/>
      <c r="F18" s="72"/>
      <c r="G18" s="72"/>
      <c r="H18" s="72"/>
      <c r="I18" s="72"/>
      <c r="J18" s="72"/>
      <c r="K18" s="72"/>
    </row>
    <row r="21" spans="1:11">
      <c r="C21" s="55"/>
    </row>
  </sheetData>
  <mergeCells count="19">
    <mergeCell ref="B1:I1"/>
    <mergeCell ref="E3:H3"/>
    <mergeCell ref="I3:I5"/>
    <mergeCell ref="E4:E5"/>
    <mergeCell ref="F4:F5"/>
    <mergeCell ref="G4:G5"/>
    <mergeCell ref="H4:H5"/>
    <mergeCell ref="B13:I13"/>
    <mergeCell ref="B6:D7"/>
    <mergeCell ref="E6:E7"/>
    <mergeCell ref="F6:F7"/>
    <mergeCell ref="G6:G7"/>
    <mergeCell ref="H6:H7"/>
    <mergeCell ref="I6:I7"/>
    <mergeCell ref="B8:I8"/>
    <mergeCell ref="B9:I9"/>
    <mergeCell ref="B10:I10"/>
    <mergeCell ref="B11:I11"/>
    <mergeCell ref="B12:I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4"/>
  <sheetViews>
    <sheetView showGridLines="0" workbookViewId="0">
      <selection activeCell="C35" sqref="C35"/>
    </sheetView>
  </sheetViews>
  <sheetFormatPr baseColWidth="10" defaultColWidth="11.5" defaultRowHeight="15"/>
  <cols>
    <col min="1" max="1" width="4" style="53" customWidth="1"/>
    <col min="2" max="2" width="6" style="53" customWidth="1"/>
    <col min="3" max="3" width="30.1640625" style="53" customWidth="1"/>
    <col min="4" max="4" width="7.83203125" style="53" customWidth="1"/>
    <col min="5" max="5" width="7.1640625" style="53" customWidth="1"/>
    <col min="6" max="6" width="6.6640625" style="53" customWidth="1"/>
    <col min="7" max="9" width="8.33203125" style="53" customWidth="1"/>
    <col min="10" max="10" width="9.5" style="53" customWidth="1"/>
    <col min="11" max="11" width="13.5" style="53" customWidth="1"/>
    <col min="12" max="16384" width="11.5" style="53"/>
  </cols>
  <sheetData>
    <row r="1" spans="1:12" ht="15" customHeight="1">
      <c r="A1" s="72"/>
      <c r="B1" s="75" t="s">
        <v>276</v>
      </c>
      <c r="C1" s="74"/>
      <c r="D1" s="74"/>
      <c r="E1" s="74"/>
      <c r="F1" s="74"/>
      <c r="G1" s="74"/>
      <c r="H1" s="74"/>
      <c r="I1" s="74"/>
      <c r="J1" s="72"/>
      <c r="K1" s="72"/>
      <c r="L1" s="72"/>
    </row>
    <row r="2" spans="1:12">
      <c r="A2" s="72"/>
      <c r="B2" s="76"/>
      <c r="C2" s="76"/>
      <c r="D2" s="72"/>
      <c r="E2" s="76"/>
      <c r="F2" s="76"/>
      <c r="G2" s="76"/>
      <c r="H2" s="76"/>
      <c r="I2" s="72"/>
      <c r="J2" s="72"/>
      <c r="K2" s="73" t="s">
        <v>207</v>
      </c>
      <c r="L2" s="72"/>
    </row>
    <row r="3" spans="1:12">
      <c r="A3" s="72"/>
      <c r="B3" s="167"/>
      <c r="C3" s="168"/>
      <c r="D3" s="173" t="s">
        <v>251</v>
      </c>
      <c r="E3" s="174"/>
      <c r="F3" s="174"/>
      <c r="G3" s="174"/>
      <c r="H3" s="174"/>
      <c r="I3" s="174"/>
      <c r="J3" s="175"/>
      <c r="K3" s="176"/>
      <c r="L3" s="72"/>
    </row>
    <row r="4" spans="1:12" ht="35.25" customHeight="1">
      <c r="A4" s="72"/>
      <c r="B4" s="169"/>
      <c r="C4" s="170"/>
      <c r="D4" s="177" t="s">
        <v>277</v>
      </c>
      <c r="E4" s="178"/>
      <c r="F4" s="179"/>
      <c r="G4" s="180" t="s">
        <v>296</v>
      </c>
      <c r="H4" s="181"/>
      <c r="I4" s="181"/>
      <c r="J4" s="182"/>
      <c r="K4" s="143" t="s">
        <v>278</v>
      </c>
      <c r="L4" s="72"/>
    </row>
    <row r="5" spans="1:12" ht="15" customHeight="1">
      <c r="A5" s="72"/>
      <c r="B5" s="169"/>
      <c r="C5" s="170"/>
      <c r="D5" s="158" t="s">
        <v>252</v>
      </c>
      <c r="E5" s="183" t="s">
        <v>253</v>
      </c>
      <c r="F5" s="183" t="s">
        <v>254</v>
      </c>
      <c r="G5" s="154" t="s">
        <v>297</v>
      </c>
      <c r="H5" s="154" t="s">
        <v>255</v>
      </c>
      <c r="I5" s="154" t="s">
        <v>256</v>
      </c>
      <c r="J5" s="158" t="s">
        <v>298</v>
      </c>
      <c r="K5" s="144"/>
      <c r="L5" s="72"/>
    </row>
    <row r="6" spans="1:12" ht="37.5" customHeight="1">
      <c r="A6" s="72"/>
      <c r="B6" s="171"/>
      <c r="C6" s="172"/>
      <c r="D6" s="159"/>
      <c r="E6" s="155"/>
      <c r="F6" s="155"/>
      <c r="G6" s="159"/>
      <c r="H6" s="155"/>
      <c r="I6" s="155"/>
      <c r="J6" s="159"/>
      <c r="K6" s="145"/>
      <c r="L6" s="72"/>
    </row>
    <row r="7" spans="1:12">
      <c r="A7" s="72"/>
      <c r="B7" s="160" t="s">
        <v>257</v>
      </c>
      <c r="C7" s="77" t="s">
        <v>279</v>
      </c>
      <c r="D7" s="78">
        <f>D8+D11</f>
        <v>64.2</v>
      </c>
      <c r="E7" s="78">
        <f>E8+E11</f>
        <v>63.680000000000007</v>
      </c>
      <c r="F7" s="78">
        <f>F8+F11</f>
        <v>64.17</v>
      </c>
      <c r="G7" s="78">
        <f>G8+G11</f>
        <v>61.07</v>
      </c>
      <c r="H7" s="78">
        <f>H8+H11</f>
        <v>45.94</v>
      </c>
      <c r="I7" s="78">
        <v>85.844999999999999</v>
      </c>
      <c r="J7" s="78">
        <f>J8+J11</f>
        <v>64.67</v>
      </c>
      <c r="K7" s="78">
        <v>64.242000000000004</v>
      </c>
      <c r="L7" s="72"/>
    </row>
    <row r="8" spans="1:12">
      <c r="A8" s="72"/>
      <c r="B8" s="161"/>
      <c r="C8" s="79" t="s">
        <v>280</v>
      </c>
      <c r="D8" s="80">
        <f t="shared" ref="D8:K8" si="0">D9+D10</f>
        <v>62.8</v>
      </c>
      <c r="E8" s="80">
        <f t="shared" si="0"/>
        <v>61.84</v>
      </c>
      <c r="F8" s="80">
        <f>F9+F10</f>
        <v>62.76</v>
      </c>
      <c r="G8" s="80">
        <f t="shared" si="0"/>
        <v>22.990000000000002</v>
      </c>
      <c r="H8" s="80">
        <f t="shared" si="0"/>
        <v>21.98</v>
      </c>
      <c r="I8" s="80">
        <f t="shared" si="0"/>
        <v>1.32</v>
      </c>
      <c r="J8" s="81">
        <f t="shared" si="0"/>
        <v>19.62</v>
      </c>
      <c r="K8" s="81">
        <f t="shared" si="0"/>
        <v>56.540000000000006</v>
      </c>
      <c r="L8" s="72"/>
    </row>
    <row r="9" spans="1:12">
      <c r="A9" s="72"/>
      <c r="B9" s="161"/>
      <c r="C9" s="82" t="s">
        <v>288</v>
      </c>
      <c r="D9" s="83">
        <v>61.64</v>
      </c>
      <c r="E9" s="83">
        <v>45.96</v>
      </c>
      <c r="F9" s="83">
        <v>60.82</v>
      </c>
      <c r="G9" s="83">
        <v>22.07</v>
      </c>
      <c r="H9" s="83">
        <v>21.62</v>
      </c>
      <c r="I9" s="83">
        <v>1.32</v>
      </c>
      <c r="J9" s="83">
        <v>18.86</v>
      </c>
      <c r="K9" s="83">
        <v>54.77</v>
      </c>
      <c r="L9" s="84"/>
    </row>
    <row r="10" spans="1:12">
      <c r="A10" s="72"/>
      <c r="B10" s="161"/>
      <c r="C10" s="82" t="s">
        <v>289</v>
      </c>
      <c r="D10" s="83">
        <v>1.1599999999999999</v>
      </c>
      <c r="E10" s="83">
        <v>15.88</v>
      </c>
      <c r="F10" s="83">
        <v>1.94</v>
      </c>
      <c r="G10" s="83">
        <v>0.92</v>
      </c>
      <c r="H10" s="83">
        <v>0.36</v>
      </c>
      <c r="I10" s="83">
        <v>0</v>
      </c>
      <c r="J10" s="83">
        <v>0.76</v>
      </c>
      <c r="K10" s="83">
        <v>1.77</v>
      </c>
      <c r="L10" s="84"/>
    </row>
    <row r="11" spans="1:12" ht="33" customHeight="1">
      <c r="A11" s="72"/>
      <c r="B11" s="161"/>
      <c r="C11" s="85" t="s">
        <v>281</v>
      </c>
      <c r="D11" s="86">
        <v>1.4</v>
      </c>
      <c r="E11" s="86">
        <v>1.84</v>
      </c>
      <c r="F11" s="86">
        <v>1.41</v>
      </c>
      <c r="G11" s="86">
        <f>G12+G13+G14</f>
        <v>38.08</v>
      </c>
      <c r="H11" s="86">
        <f>H12+H13+H14</f>
        <v>23.96</v>
      </c>
      <c r="I11" s="86">
        <f>I12+I13+I14</f>
        <v>84.53</v>
      </c>
      <c r="J11" s="86">
        <v>45.05</v>
      </c>
      <c r="K11" s="86">
        <v>7.71</v>
      </c>
      <c r="L11" s="72"/>
    </row>
    <row r="12" spans="1:12">
      <c r="A12" s="72"/>
      <c r="B12" s="161"/>
      <c r="C12" s="87" t="s">
        <v>258</v>
      </c>
      <c r="D12" s="83">
        <v>1.24</v>
      </c>
      <c r="E12" s="83">
        <v>1.76</v>
      </c>
      <c r="F12" s="83">
        <v>1.27</v>
      </c>
      <c r="G12" s="83">
        <v>37.880000000000003</v>
      </c>
      <c r="H12" s="83">
        <v>2.16</v>
      </c>
      <c r="I12" s="83">
        <v>0</v>
      </c>
      <c r="J12" s="83">
        <v>31.02</v>
      </c>
      <c r="K12" s="83">
        <v>5.56</v>
      </c>
      <c r="L12" s="72"/>
    </row>
    <row r="13" spans="1:12">
      <c r="A13" s="72"/>
      <c r="B13" s="161"/>
      <c r="C13" s="87" t="s">
        <v>259</v>
      </c>
      <c r="D13" s="83">
        <v>0.05</v>
      </c>
      <c r="E13" s="83">
        <v>0.06</v>
      </c>
      <c r="F13" s="83">
        <v>0.04</v>
      </c>
      <c r="G13" s="83">
        <v>0.12</v>
      </c>
      <c r="H13" s="88">
        <v>21.8</v>
      </c>
      <c r="I13" s="83">
        <v>0</v>
      </c>
      <c r="J13" s="83">
        <v>0.77</v>
      </c>
      <c r="K13" s="83">
        <v>0.15</v>
      </c>
      <c r="L13" s="72"/>
    </row>
    <row r="14" spans="1:12">
      <c r="A14" s="72"/>
      <c r="B14" s="161"/>
      <c r="C14" s="87" t="s">
        <v>260</v>
      </c>
      <c r="D14" s="83">
        <v>0.11</v>
      </c>
      <c r="E14" s="83">
        <v>0.04</v>
      </c>
      <c r="F14" s="89">
        <v>0.1</v>
      </c>
      <c r="G14" s="83">
        <v>0.08</v>
      </c>
      <c r="H14" s="83">
        <v>0</v>
      </c>
      <c r="I14" s="83">
        <v>84.53</v>
      </c>
      <c r="J14" s="83">
        <v>13.48</v>
      </c>
      <c r="K14" s="83">
        <v>2.04</v>
      </c>
      <c r="L14" s="72"/>
    </row>
    <row r="15" spans="1:12" ht="33" customHeight="1">
      <c r="A15" s="72"/>
      <c r="B15" s="161"/>
      <c r="C15" s="77" t="s">
        <v>307</v>
      </c>
      <c r="D15" s="90">
        <v>35.799999999999997</v>
      </c>
      <c r="E15" s="90">
        <v>36.33</v>
      </c>
      <c r="F15" s="90">
        <v>35.82</v>
      </c>
      <c r="G15" s="90">
        <v>38.92</v>
      </c>
      <c r="H15" s="90">
        <v>54.05</v>
      </c>
      <c r="I15" s="90">
        <v>14.154999999999999</v>
      </c>
      <c r="J15" s="90">
        <v>35.33</v>
      </c>
      <c r="K15" s="90">
        <v>35.770000000000003</v>
      </c>
      <c r="L15" s="72"/>
    </row>
    <row r="16" spans="1:12" ht="46.5" customHeight="1">
      <c r="A16" s="72"/>
      <c r="B16" s="161"/>
      <c r="C16" s="91" t="s">
        <v>299</v>
      </c>
      <c r="D16" s="80">
        <v>2</v>
      </c>
      <c r="E16" s="80">
        <v>2.77</v>
      </c>
      <c r="F16" s="80">
        <v>2.04</v>
      </c>
      <c r="G16" s="80">
        <f>G17+G18+G19</f>
        <v>22.79</v>
      </c>
      <c r="H16" s="80">
        <f>H17+H18+H19</f>
        <v>36.569999999999993</v>
      </c>
      <c r="I16" s="80">
        <f>I17+I18+I19</f>
        <v>11.629999999999999</v>
      </c>
      <c r="J16" s="80">
        <v>21.27</v>
      </c>
      <c r="K16" s="80">
        <v>4.8099999999999996</v>
      </c>
      <c r="L16" s="72"/>
    </row>
    <row r="17" spans="1:20" ht="15" customHeight="1">
      <c r="A17" s="72"/>
      <c r="B17" s="161"/>
      <c r="C17" s="82" t="s">
        <v>258</v>
      </c>
      <c r="D17" s="83">
        <v>1.72</v>
      </c>
      <c r="E17" s="83">
        <v>2.56</v>
      </c>
      <c r="F17" s="92">
        <v>1.76</v>
      </c>
      <c r="G17" s="83">
        <v>21.97</v>
      </c>
      <c r="H17" s="83">
        <v>1.26</v>
      </c>
      <c r="I17" s="83">
        <v>0.04</v>
      </c>
      <c r="J17" s="83">
        <v>18.11</v>
      </c>
      <c r="K17" s="83">
        <v>4.12</v>
      </c>
      <c r="L17" s="72"/>
    </row>
    <row r="18" spans="1:20" ht="15" customHeight="1">
      <c r="A18" s="72"/>
      <c r="B18" s="161"/>
      <c r="C18" s="82" t="s">
        <v>259</v>
      </c>
      <c r="D18" s="83">
        <v>0.15</v>
      </c>
      <c r="E18" s="83">
        <v>0.19</v>
      </c>
      <c r="F18" s="92">
        <v>0.15</v>
      </c>
      <c r="G18" s="83">
        <v>0.28000000000000003</v>
      </c>
      <c r="H18" s="83">
        <v>33.51</v>
      </c>
      <c r="I18" s="83">
        <v>0</v>
      </c>
      <c r="J18" s="83">
        <v>1.27</v>
      </c>
      <c r="K18" s="83">
        <v>0.31</v>
      </c>
      <c r="L18" s="72"/>
    </row>
    <row r="19" spans="1:20" ht="15" customHeight="1">
      <c r="A19" s="72"/>
      <c r="B19" s="161"/>
      <c r="C19" s="93" t="s">
        <v>260</v>
      </c>
      <c r="D19" s="89">
        <v>0.15</v>
      </c>
      <c r="E19" s="89">
        <v>0.06</v>
      </c>
      <c r="F19" s="89">
        <v>0.15</v>
      </c>
      <c r="G19" s="89">
        <v>0.54</v>
      </c>
      <c r="H19" s="89">
        <v>1.8</v>
      </c>
      <c r="I19" s="89">
        <v>11.59</v>
      </c>
      <c r="J19" s="89">
        <v>2.38</v>
      </c>
      <c r="K19" s="89">
        <v>0.47</v>
      </c>
      <c r="L19" s="72"/>
    </row>
    <row r="20" spans="1:20" ht="45" customHeight="1">
      <c r="A20" s="72"/>
      <c r="B20" s="161"/>
      <c r="C20" s="91" t="s">
        <v>282</v>
      </c>
      <c r="D20" s="80">
        <v>0.25</v>
      </c>
      <c r="E20" s="80">
        <v>0.82</v>
      </c>
      <c r="F20" s="80">
        <v>0.28000000000000003</v>
      </c>
      <c r="G20" s="80">
        <v>1.69</v>
      </c>
      <c r="H20" s="80">
        <v>0</v>
      </c>
      <c r="I20" s="80">
        <v>0.99</v>
      </c>
      <c r="J20" s="80">
        <v>1.53</v>
      </c>
      <c r="K20" s="80">
        <v>0.47</v>
      </c>
      <c r="L20" s="72"/>
    </row>
    <row r="21" spans="1:20" ht="15" customHeight="1">
      <c r="A21" s="72"/>
      <c r="B21" s="161"/>
      <c r="C21" s="82" t="s">
        <v>258</v>
      </c>
      <c r="D21" s="83">
        <v>0.23</v>
      </c>
      <c r="E21" s="83">
        <v>0.82</v>
      </c>
      <c r="F21" s="83">
        <v>0.26</v>
      </c>
      <c r="G21" s="83">
        <v>1.63</v>
      </c>
      <c r="H21" s="83">
        <v>0</v>
      </c>
      <c r="I21" s="83">
        <v>0</v>
      </c>
      <c r="J21" s="83">
        <v>1.33</v>
      </c>
      <c r="K21" s="83">
        <v>0.42</v>
      </c>
      <c r="L21" s="72"/>
    </row>
    <row r="22" spans="1:20" ht="15" customHeight="1">
      <c r="A22" s="72"/>
      <c r="B22" s="161"/>
      <c r="C22" s="82" t="s">
        <v>259</v>
      </c>
      <c r="D22" s="83">
        <v>0</v>
      </c>
      <c r="E22" s="83">
        <v>0</v>
      </c>
      <c r="F22" s="83">
        <v>0</v>
      </c>
      <c r="G22" s="83">
        <v>0</v>
      </c>
      <c r="H22" s="83">
        <v>0</v>
      </c>
      <c r="I22" s="83">
        <v>0</v>
      </c>
      <c r="J22" s="83">
        <v>0</v>
      </c>
      <c r="K22" s="83">
        <v>0</v>
      </c>
      <c r="L22" s="72"/>
    </row>
    <row r="23" spans="1:20" ht="15" customHeight="1">
      <c r="A23" s="72"/>
      <c r="B23" s="161"/>
      <c r="C23" s="93" t="s">
        <v>260</v>
      </c>
      <c r="D23" s="89">
        <v>0.02</v>
      </c>
      <c r="E23" s="89">
        <v>0</v>
      </c>
      <c r="F23" s="89">
        <v>0.02</v>
      </c>
      <c r="G23" s="89">
        <v>0.06</v>
      </c>
      <c r="H23" s="89">
        <v>0</v>
      </c>
      <c r="I23" s="89">
        <v>0.99</v>
      </c>
      <c r="J23" s="89">
        <v>0.2</v>
      </c>
      <c r="K23" s="89">
        <v>0.05</v>
      </c>
      <c r="L23" s="72"/>
    </row>
    <row r="24" spans="1:20" ht="45.75" customHeight="1">
      <c r="A24" s="72"/>
      <c r="B24" s="161"/>
      <c r="C24" s="94" t="s">
        <v>283</v>
      </c>
      <c r="D24" s="86">
        <v>7.51</v>
      </c>
      <c r="E24" s="86">
        <v>8.6300000000000008</v>
      </c>
      <c r="F24" s="86">
        <v>7.57</v>
      </c>
      <c r="G24" s="86">
        <v>3.7</v>
      </c>
      <c r="H24" s="86">
        <v>3.24</v>
      </c>
      <c r="I24" s="86">
        <v>0.18</v>
      </c>
      <c r="J24" s="86">
        <v>3.14</v>
      </c>
      <c r="K24" s="86">
        <v>6.94</v>
      </c>
      <c r="L24" s="72"/>
    </row>
    <row r="25" spans="1:20" ht="45.75" customHeight="1">
      <c r="A25" s="72"/>
      <c r="B25" s="161"/>
      <c r="C25" s="91" t="s">
        <v>284</v>
      </c>
      <c r="D25" s="80">
        <v>25.949999999999996</v>
      </c>
      <c r="E25" s="80">
        <v>24.049999999999997</v>
      </c>
      <c r="F25" s="80">
        <v>25.84</v>
      </c>
      <c r="G25" s="80">
        <v>10.610000000000003</v>
      </c>
      <c r="H25" s="80">
        <v>14.240000000000002</v>
      </c>
      <c r="I25" s="80">
        <v>1.0950000000000006</v>
      </c>
      <c r="J25" s="80">
        <v>9.2399999999999984</v>
      </c>
      <c r="K25" s="80">
        <v>23.450000000000003</v>
      </c>
      <c r="L25" s="72"/>
      <c r="M25" s="54"/>
      <c r="N25" s="54"/>
      <c r="O25" s="54"/>
      <c r="P25" s="54"/>
      <c r="Q25" s="54"/>
      <c r="R25" s="54"/>
      <c r="S25" s="54"/>
      <c r="T25" s="54"/>
    </row>
    <row r="26" spans="1:20">
      <c r="A26" s="72"/>
      <c r="B26" s="162"/>
      <c r="C26" s="95" t="s">
        <v>269</v>
      </c>
      <c r="D26" s="96">
        <v>0.09</v>
      </c>
      <c r="E26" s="96">
        <v>0.06</v>
      </c>
      <c r="F26" s="96">
        <v>0.09</v>
      </c>
      <c r="G26" s="96">
        <v>0.13</v>
      </c>
      <c r="H26" s="96">
        <v>0</v>
      </c>
      <c r="I26" s="96">
        <v>0.26</v>
      </c>
      <c r="J26" s="96">
        <v>0.15</v>
      </c>
      <c r="K26" s="96">
        <v>0.1</v>
      </c>
      <c r="L26" s="72"/>
      <c r="M26" s="54"/>
      <c r="N26" s="54"/>
      <c r="O26" s="54"/>
      <c r="P26" s="54"/>
      <c r="Q26" s="54"/>
      <c r="R26" s="54"/>
      <c r="S26" s="54"/>
      <c r="T26" s="54"/>
    </row>
    <row r="27" spans="1:20" ht="126" customHeight="1">
      <c r="A27" s="72"/>
      <c r="B27" s="163" t="s">
        <v>311</v>
      </c>
      <c r="C27" s="163"/>
      <c r="D27" s="163"/>
      <c r="E27" s="163"/>
      <c r="F27" s="163"/>
      <c r="G27" s="163"/>
      <c r="H27" s="163"/>
      <c r="I27" s="163"/>
      <c r="J27" s="163"/>
      <c r="K27" s="163"/>
      <c r="L27" s="72"/>
    </row>
    <row r="28" spans="1:20" ht="15" customHeight="1">
      <c r="A28" s="72"/>
      <c r="B28" s="164" t="s">
        <v>313</v>
      </c>
      <c r="C28" s="165"/>
      <c r="D28" s="165"/>
      <c r="E28" s="165"/>
      <c r="F28" s="165"/>
      <c r="G28" s="165"/>
      <c r="H28" s="165"/>
      <c r="I28" s="165"/>
      <c r="J28" s="165"/>
      <c r="K28" s="165"/>
      <c r="L28" s="72"/>
    </row>
    <row r="29" spans="1:20">
      <c r="A29" s="72"/>
      <c r="B29" s="166" t="s">
        <v>312</v>
      </c>
      <c r="C29" s="166"/>
      <c r="D29" s="166"/>
      <c r="E29" s="166"/>
      <c r="F29" s="166"/>
      <c r="G29" s="166"/>
      <c r="H29" s="166"/>
      <c r="I29" s="166"/>
      <c r="J29" s="157"/>
      <c r="K29" s="157"/>
      <c r="L29" s="72"/>
    </row>
    <row r="30" spans="1:20" ht="26.25" customHeight="1">
      <c r="A30" s="72"/>
      <c r="B30" s="156" t="s">
        <v>308</v>
      </c>
      <c r="C30" s="116"/>
      <c r="D30" s="116"/>
      <c r="E30" s="116"/>
      <c r="F30" s="116"/>
      <c r="G30" s="116"/>
      <c r="H30" s="116"/>
      <c r="I30" s="116"/>
      <c r="J30" s="157"/>
      <c r="K30" s="157"/>
      <c r="L30" s="72"/>
    </row>
    <row r="31" spans="1:20" ht="24" customHeight="1">
      <c r="A31" s="72"/>
      <c r="B31" s="156" t="s">
        <v>314</v>
      </c>
      <c r="C31" s="116"/>
      <c r="D31" s="116"/>
      <c r="E31" s="116"/>
      <c r="F31" s="116"/>
      <c r="G31" s="116"/>
      <c r="H31" s="116"/>
      <c r="I31" s="116"/>
      <c r="J31" s="157"/>
      <c r="K31" s="157"/>
      <c r="L31" s="72"/>
    </row>
    <row r="32" spans="1:20">
      <c r="A32" s="72"/>
      <c r="B32" s="115" t="s">
        <v>309</v>
      </c>
      <c r="C32" s="116"/>
      <c r="D32" s="116"/>
      <c r="E32" s="116"/>
      <c r="F32" s="116"/>
      <c r="G32" s="116"/>
      <c r="H32" s="116"/>
      <c r="I32" s="116"/>
      <c r="J32" s="72"/>
      <c r="K32" s="72"/>
      <c r="L32" s="72"/>
    </row>
    <row r="33" spans="1:12">
      <c r="A33" s="72"/>
      <c r="B33" s="115" t="s">
        <v>310</v>
      </c>
      <c r="C33" s="116"/>
      <c r="D33" s="116"/>
      <c r="E33" s="116"/>
      <c r="F33" s="116"/>
      <c r="G33" s="116"/>
      <c r="H33" s="116"/>
      <c r="I33" s="116"/>
      <c r="J33" s="72"/>
      <c r="K33" s="72"/>
      <c r="L33" s="72"/>
    </row>
    <row r="34" spans="1:12">
      <c r="A34" s="72"/>
      <c r="B34" s="72"/>
      <c r="C34" s="72"/>
      <c r="D34" s="72"/>
      <c r="E34" s="72"/>
      <c r="F34" s="72"/>
      <c r="G34" s="72"/>
      <c r="H34" s="72"/>
      <c r="I34" s="72"/>
      <c r="J34" s="72"/>
      <c r="K34" s="72"/>
      <c r="L34" s="72"/>
    </row>
    <row r="35" spans="1:12">
      <c r="A35" s="72"/>
      <c r="B35" s="72"/>
      <c r="C35" s="72"/>
      <c r="D35" s="72"/>
      <c r="E35" s="72"/>
      <c r="F35" s="72"/>
      <c r="G35" s="72"/>
      <c r="H35" s="72"/>
      <c r="I35" s="72"/>
      <c r="J35" s="72"/>
      <c r="K35" s="72"/>
      <c r="L35" s="72"/>
    </row>
    <row r="36" spans="1:12">
      <c r="A36" s="72"/>
      <c r="B36" s="72"/>
      <c r="C36" s="72"/>
      <c r="D36" s="72"/>
      <c r="E36" s="72"/>
      <c r="F36" s="72"/>
      <c r="G36" s="72"/>
      <c r="H36" s="72"/>
      <c r="I36" s="72"/>
      <c r="J36" s="72"/>
      <c r="K36" s="72"/>
      <c r="L36" s="72"/>
    </row>
    <row r="37" spans="1:12">
      <c r="A37" s="72"/>
      <c r="B37" s="72"/>
      <c r="C37" s="72"/>
      <c r="D37" s="72"/>
      <c r="E37" s="72"/>
      <c r="F37" s="72"/>
      <c r="G37" s="72"/>
      <c r="H37" s="72"/>
      <c r="I37" s="72"/>
      <c r="J37" s="72"/>
      <c r="K37" s="72"/>
      <c r="L37" s="72"/>
    </row>
    <row r="38" spans="1:12">
      <c r="A38" s="72"/>
      <c r="B38" s="72"/>
      <c r="C38" s="72"/>
      <c r="D38" s="72"/>
      <c r="E38" s="72"/>
      <c r="F38" s="72"/>
      <c r="G38" s="72"/>
      <c r="H38" s="72"/>
      <c r="I38" s="72"/>
      <c r="J38" s="72"/>
      <c r="K38" s="72"/>
      <c r="L38" s="72"/>
    </row>
    <row r="39" spans="1:12">
      <c r="A39" s="72"/>
      <c r="B39" s="72"/>
      <c r="C39" s="72"/>
      <c r="D39" s="72"/>
      <c r="E39" s="72"/>
      <c r="F39" s="72"/>
      <c r="G39" s="72"/>
      <c r="H39" s="72"/>
      <c r="I39" s="72"/>
      <c r="J39" s="72"/>
      <c r="K39" s="72"/>
      <c r="L39" s="72"/>
    </row>
    <row r="40" spans="1:12">
      <c r="A40" s="72"/>
      <c r="B40" s="72"/>
      <c r="C40" s="72"/>
      <c r="D40" s="72"/>
      <c r="E40" s="72"/>
      <c r="F40" s="72"/>
      <c r="G40" s="72"/>
      <c r="H40" s="72"/>
      <c r="I40" s="72"/>
      <c r="J40" s="72"/>
      <c r="K40" s="72"/>
      <c r="L40" s="72"/>
    </row>
    <row r="41" spans="1:12">
      <c r="A41" s="72"/>
      <c r="B41" s="72"/>
      <c r="C41" s="72"/>
      <c r="D41" s="72"/>
      <c r="E41" s="72"/>
      <c r="F41" s="72"/>
      <c r="G41" s="72"/>
      <c r="H41" s="72"/>
      <c r="I41" s="72"/>
      <c r="J41" s="72"/>
      <c r="K41" s="72"/>
      <c r="L41" s="72"/>
    </row>
    <row r="42" spans="1:12">
      <c r="A42" s="72"/>
      <c r="B42" s="72"/>
      <c r="C42" s="72"/>
      <c r="D42" s="72"/>
      <c r="E42" s="72"/>
      <c r="F42" s="72"/>
      <c r="G42" s="72"/>
      <c r="H42" s="72"/>
      <c r="I42" s="72"/>
      <c r="J42" s="72"/>
      <c r="K42" s="72"/>
      <c r="L42" s="72"/>
    </row>
    <row r="43" spans="1:12">
      <c r="A43" s="72"/>
      <c r="B43" s="72"/>
      <c r="C43" s="72"/>
      <c r="D43" s="72"/>
      <c r="E43" s="72"/>
      <c r="F43" s="72"/>
      <c r="G43" s="72"/>
      <c r="H43" s="72"/>
      <c r="I43" s="72"/>
      <c r="J43" s="72"/>
      <c r="K43" s="72"/>
      <c r="L43" s="72"/>
    </row>
    <row r="44" spans="1:12">
      <c r="A44" s="72"/>
      <c r="B44" s="72"/>
      <c r="C44" s="72"/>
      <c r="D44" s="72"/>
      <c r="E44" s="72"/>
      <c r="F44" s="72"/>
      <c r="G44" s="72"/>
      <c r="H44" s="72"/>
      <c r="I44" s="72"/>
      <c r="J44" s="72"/>
      <c r="K44" s="72"/>
      <c r="L44" s="72"/>
    </row>
  </sheetData>
  <mergeCells count="20">
    <mergeCell ref="D5:D6"/>
    <mergeCell ref="E5:E6"/>
    <mergeCell ref="F5:F6"/>
    <mergeCell ref="G5:G6"/>
    <mergeCell ref="B33:I33"/>
    <mergeCell ref="H5:H6"/>
    <mergeCell ref="I5:I6"/>
    <mergeCell ref="B30:K30"/>
    <mergeCell ref="B31:K31"/>
    <mergeCell ref="B32:I32"/>
    <mergeCell ref="J5:J6"/>
    <mergeCell ref="B7:B26"/>
    <mergeCell ref="B27:K27"/>
    <mergeCell ref="B28:K28"/>
    <mergeCell ref="B29:K29"/>
    <mergeCell ref="B3:C6"/>
    <mergeCell ref="D3:K3"/>
    <mergeCell ref="D4:F4"/>
    <mergeCell ref="G4:J4"/>
    <mergeCell ref="K4:K6"/>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showGridLines="0" topLeftCell="A16" zoomScaleNormal="100" workbookViewId="0">
      <selection activeCell="B20" sqref="B20:K20"/>
    </sheetView>
  </sheetViews>
  <sheetFormatPr baseColWidth="10" defaultColWidth="11.5" defaultRowHeight="15"/>
  <cols>
    <col min="1" max="1" width="3.6640625" style="53" customWidth="1"/>
    <col min="2" max="2" width="6" style="53" customWidth="1"/>
    <col min="3" max="3" width="30.1640625" style="53" customWidth="1"/>
    <col min="4" max="6" width="7.5" style="53" customWidth="1"/>
    <col min="7" max="9" width="6.6640625" style="53" customWidth="1"/>
    <col min="10" max="10" width="10.5" style="53" customWidth="1"/>
    <col min="11" max="11" width="17.33203125" style="53" customWidth="1"/>
    <col min="12" max="16384" width="11.5" style="53"/>
  </cols>
  <sheetData>
    <row r="1" spans="1:13" ht="33" customHeight="1">
      <c r="A1" s="72"/>
      <c r="B1" s="184" t="s">
        <v>300</v>
      </c>
      <c r="C1" s="157"/>
      <c r="D1" s="157"/>
      <c r="E1" s="157"/>
      <c r="F1" s="157"/>
      <c r="G1" s="157"/>
      <c r="H1" s="157"/>
      <c r="I1" s="157"/>
      <c r="J1" s="72"/>
      <c r="K1" s="72"/>
      <c r="L1" s="72"/>
      <c r="M1" s="72"/>
    </row>
    <row r="2" spans="1:13">
      <c r="A2" s="72"/>
      <c r="B2" s="76"/>
      <c r="C2" s="76"/>
      <c r="D2" s="72"/>
      <c r="E2" s="76"/>
      <c r="F2" s="76"/>
      <c r="G2" s="76"/>
      <c r="H2" s="76"/>
      <c r="I2" s="72"/>
      <c r="J2" s="72"/>
      <c r="K2" s="97" t="s">
        <v>207</v>
      </c>
      <c r="L2" s="72"/>
      <c r="M2" s="72"/>
    </row>
    <row r="3" spans="1:13">
      <c r="A3" s="72"/>
      <c r="B3" s="167"/>
      <c r="C3" s="168"/>
      <c r="D3" s="173" t="s">
        <v>257</v>
      </c>
      <c r="E3" s="174"/>
      <c r="F3" s="174"/>
      <c r="G3" s="174"/>
      <c r="H3" s="174"/>
      <c r="I3" s="174"/>
      <c r="J3" s="175"/>
      <c r="K3" s="176"/>
      <c r="L3" s="72"/>
      <c r="M3" s="72"/>
    </row>
    <row r="4" spans="1:13" ht="25.5" customHeight="1">
      <c r="A4" s="72"/>
      <c r="B4" s="169"/>
      <c r="C4" s="170"/>
      <c r="D4" s="177" t="s">
        <v>277</v>
      </c>
      <c r="E4" s="178"/>
      <c r="F4" s="179"/>
      <c r="G4" s="180" t="s">
        <v>296</v>
      </c>
      <c r="H4" s="181"/>
      <c r="I4" s="181"/>
      <c r="J4" s="182"/>
      <c r="K4" s="143" t="s">
        <v>278</v>
      </c>
      <c r="L4" s="72"/>
      <c r="M4" s="72"/>
    </row>
    <row r="5" spans="1:13">
      <c r="A5" s="72"/>
      <c r="B5" s="169"/>
      <c r="C5" s="170"/>
      <c r="D5" s="158" t="s">
        <v>252</v>
      </c>
      <c r="E5" s="183" t="s">
        <v>253</v>
      </c>
      <c r="F5" s="183" t="s">
        <v>254</v>
      </c>
      <c r="G5" s="154" t="s">
        <v>297</v>
      </c>
      <c r="H5" s="154" t="s">
        <v>255</v>
      </c>
      <c r="I5" s="154" t="s">
        <v>256</v>
      </c>
      <c r="J5" s="158" t="s">
        <v>298</v>
      </c>
      <c r="K5" s="144"/>
      <c r="L5" s="72"/>
      <c r="M5" s="72"/>
    </row>
    <row r="6" spans="1:13" ht="38.25" customHeight="1">
      <c r="A6" s="72"/>
      <c r="B6" s="171"/>
      <c r="C6" s="172"/>
      <c r="D6" s="159"/>
      <c r="E6" s="155"/>
      <c r="F6" s="155"/>
      <c r="G6" s="159"/>
      <c r="H6" s="155"/>
      <c r="I6" s="155"/>
      <c r="J6" s="159"/>
      <c r="K6" s="145"/>
      <c r="L6" s="72"/>
      <c r="M6" s="72"/>
    </row>
    <row r="7" spans="1:13" ht="24.75" customHeight="1">
      <c r="A7" s="72"/>
      <c r="B7" s="160" t="s">
        <v>251</v>
      </c>
      <c r="C7" s="77" t="s">
        <v>279</v>
      </c>
      <c r="D7" s="78">
        <f t="shared" ref="D7:K7" si="0">D8+D11</f>
        <v>62.17</v>
      </c>
      <c r="E7" s="78">
        <f t="shared" si="0"/>
        <v>41.46</v>
      </c>
      <c r="F7" s="78">
        <f t="shared" si="0"/>
        <v>61.230000000000004</v>
      </c>
      <c r="G7" s="78">
        <f t="shared" si="0"/>
        <v>44.650000000000006</v>
      </c>
      <c r="H7" s="78">
        <f t="shared" si="0"/>
        <v>32.82</v>
      </c>
      <c r="I7" s="78">
        <f t="shared" si="0"/>
        <v>78</v>
      </c>
      <c r="J7" s="78">
        <f t="shared" si="0"/>
        <v>49.93</v>
      </c>
      <c r="K7" s="78">
        <f t="shared" si="0"/>
        <v>59.600000000000009</v>
      </c>
      <c r="L7" s="72"/>
      <c r="M7" s="72"/>
    </row>
    <row r="8" spans="1:13">
      <c r="A8" s="72"/>
      <c r="B8" s="161"/>
      <c r="C8" s="79" t="s">
        <v>280</v>
      </c>
      <c r="D8" s="80">
        <f t="shared" ref="D8:K8" si="1">D9+D10</f>
        <v>59.11</v>
      </c>
      <c r="E8" s="80">
        <f t="shared" si="1"/>
        <v>38.9</v>
      </c>
      <c r="F8" s="80">
        <f t="shared" si="1"/>
        <v>58.2</v>
      </c>
      <c r="G8" s="80">
        <f t="shared" si="1"/>
        <v>8.5299999999999994</v>
      </c>
      <c r="H8" s="80">
        <f t="shared" si="1"/>
        <v>8.84</v>
      </c>
      <c r="I8" s="80">
        <f t="shared" si="1"/>
        <v>3.4</v>
      </c>
      <c r="J8" s="81">
        <f t="shared" si="1"/>
        <v>7.75</v>
      </c>
      <c r="K8" s="81">
        <f t="shared" si="1"/>
        <v>50.870000000000005</v>
      </c>
      <c r="L8" s="72"/>
      <c r="M8" s="72"/>
    </row>
    <row r="9" spans="1:13" ht="14.25" customHeight="1">
      <c r="A9" s="72"/>
      <c r="B9" s="161"/>
      <c r="C9" s="82" t="s">
        <v>288</v>
      </c>
      <c r="D9" s="83">
        <v>56.81</v>
      </c>
      <c r="E9" s="83">
        <v>22.13</v>
      </c>
      <c r="F9" s="83">
        <v>55.25</v>
      </c>
      <c r="G9" s="83">
        <v>7.93</v>
      </c>
      <c r="H9" s="83">
        <v>8.33</v>
      </c>
      <c r="I9" s="83">
        <v>3.34</v>
      </c>
      <c r="J9" s="83">
        <v>7.24</v>
      </c>
      <c r="K9" s="83">
        <v>48.27</v>
      </c>
      <c r="L9" s="72"/>
      <c r="M9" s="72"/>
    </row>
    <row r="10" spans="1:13" ht="15" customHeight="1">
      <c r="A10" s="72"/>
      <c r="B10" s="161"/>
      <c r="C10" s="82" t="s">
        <v>289</v>
      </c>
      <c r="D10" s="83">
        <v>2.2999999999999998</v>
      </c>
      <c r="E10" s="83">
        <v>16.77</v>
      </c>
      <c r="F10" s="83">
        <v>2.95</v>
      </c>
      <c r="G10" s="83">
        <v>0.6</v>
      </c>
      <c r="H10" s="83">
        <v>0.51</v>
      </c>
      <c r="I10" s="83">
        <v>0.06</v>
      </c>
      <c r="J10" s="83">
        <v>0.51</v>
      </c>
      <c r="K10" s="83">
        <v>2.6</v>
      </c>
      <c r="L10" s="72"/>
      <c r="M10" s="72"/>
    </row>
    <row r="11" spans="1:13" ht="32.25" customHeight="1">
      <c r="A11" s="72"/>
      <c r="B11" s="161"/>
      <c r="C11" s="85" t="s">
        <v>281</v>
      </c>
      <c r="D11" s="86">
        <v>3.06</v>
      </c>
      <c r="E11" s="86">
        <v>2.56</v>
      </c>
      <c r="F11" s="86">
        <v>3.03</v>
      </c>
      <c r="G11" s="86">
        <f>G12+G13+G14</f>
        <v>36.120000000000005</v>
      </c>
      <c r="H11" s="86">
        <f>H12+H13+H14</f>
        <v>23.98</v>
      </c>
      <c r="I11" s="86">
        <f>I12+I13+I14</f>
        <v>74.599999999999994</v>
      </c>
      <c r="J11" s="86">
        <v>42.18</v>
      </c>
      <c r="K11" s="86">
        <v>8.73</v>
      </c>
      <c r="L11" s="72"/>
      <c r="M11" s="72"/>
    </row>
    <row r="12" spans="1:13">
      <c r="A12" s="72"/>
      <c r="B12" s="161"/>
      <c r="C12" s="87" t="s">
        <v>258</v>
      </c>
      <c r="D12" s="83">
        <v>2.92</v>
      </c>
      <c r="E12" s="83">
        <v>2.52</v>
      </c>
      <c r="F12" s="83">
        <v>2.9</v>
      </c>
      <c r="G12" s="83">
        <v>36.06</v>
      </c>
      <c r="H12" s="83">
        <v>1.87</v>
      </c>
      <c r="I12" s="83">
        <v>0.5</v>
      </c>
      <c r="J12" s="83">
        <v>29.5</v>
      </c>
      <c r="K12" s="83">
        <v>6.78</v>
      </c>
      <c r="L12" s="72"/>
      <c r="M12" s="72"/>
    </row>
    <row r="13" spans="1:13">
      <c r="A13" s="72"/>
      <c r="B13" s="161"/>
      <c r="C13" s="87" t="s">
        <v>259</v>
      </c>
      <c r="D13" s="83">
        <v>0.11</v>
      </c>
      <c r="E13" s="83">
        <v>0.04</v>
      </c>
      <c r="F13" s="83">
        <v>0.1</v>
      </c>
      <c r="G13" s="83">
        <v>0.06</v>
      </c>
      <c r="H13" s="83">
        <v>22.11</v>
      </c>
      <c r="I13" s="83">
        <v>0</v>
      </c>
      <c r="J13" s="83">
        <v>0.74</v>
      </c>
      <c r="K13" s="83">
        <v>0.2</v>
      </c>
      <c r="L13" s="72"/>
      <c r="M13" s="72"/>
    </row>
    <row r="14" spans="1:13">
      <c r="A14" s="72"/>
      <c r="B14" s="161"/>
      <c r="C14" s="87" t="s">
        <v>260</v>
      </c>
      <c r="D14" s="83">
        <v>0.04</v>
      </c>
      <c r="E14" s="83">
        <v>0</v>
      </c>
      <c r="F14" s="89">
        <v>0.04</v>
      </c>
      <c r="G14" s="83">
        <v>0</v>
      </c>
      <c r="H14" s="83">
        <v>0</v>
      </c>
      <c r="I14" s="83">
        <v>74.099999999999994</v>
      </c>
      <c r="J14" s="83">
        <v>12.18</v>
      </c>
      <c r="K14" s="83">
        <v>1.8</v>
      </c>
      <c r="L14" s="72"/>
      <c r="M14" s="72"/>
    </row>
    <row r="15" spans="1:13" ht="30" customHeight="1">
      <c r="A15" s="72"/>
      <c r="B15" s="161"/>
      <c r="C15" s="77" t="s">
        <v>315</v>
      </c>
      <c r="D15" s="90">
        <v>37.83</v>
      </c>
      <c r="E15" s="90">
        <v>58.53</v>
      </c>
      <c r="F15" s="90">
        <v>38.770000000000003</v>
      </c>
      <c r="G15" s="90">
        <v>55.34</v>
      </c>
      <c r="H15" s="90">
        <v>67.16</v>
      </c>
      <c r="I15" s="90">
        <v>21.99</v>
      </c>
      <c r="J15" s="90">
        <v>50.07</v>
      </c>
      <c r="K15" s="90">
        <v>40.409999999999997</v>
      </c>
      <c r="L15" s="72"/>
      <c r="M15" s="72"/>
    </row>
    <row r="16" spans="1:13" ht="38.25" customHeight="1">
      <c r="A16" s="72"/>
      <c r="B16" s="161"/>
      <c r="C16" s="91" t="s">
        <v>285</v>
      </c>
      <c r="D16" s="80">
        <v>4.83</v>
      </c>
      <c r="E16" s="80">
        <v>5.91</v>
      </c>
      <c r="F16" s="80">
        <v>4.88</v>
      </c>
      <c r="G16" s="80">
        <f>G17+G18+G19</f>
        <v>35.58</v>
      </c>
      <c r="H16" s="80">
        <f>H17+H18+H19</f>
        <v>41.489999999999995</v>
      </c>
      <c r="I16" s="80">
        <f>I17+I18+I19</f>
        <v>19.099999999999998</v>
      </c>
      <c r="J16" s="80">
        <v>32.86</v>
      </c>
      <c r="K16" s="80">
        <v>8.9499999999999993</v>
      </c>
      <c r="L16" s="72"/>
      <c r="M16" s="72"/>
    </row>
    <row r="17" spans="1:13">
      <c r="A17" s="72"/>
      <c r="B17" s="161"/>
      <c r="C17" s="82" t="s">
        <v>258</v>
      </c>
      <c r="D17" s="83">
        <v>4.41</v>
      </c>
      <c r="E17" s="83">
        <v>5.6</v>
      </c>
      <c r="F17" s="92">
        <v>4.47</v>
      </c>
      <c r="G17" s="83">
        <v>34.93</v>
      </c>
      <c r="H17" s="83">
        <v>3.91</v>
      </c>
      <c r="I17" s="83">
        <v>0.63</v>
      </c>
      <c r="J17" s="83">
        <v>28.71</v>
      </c>
      <c r="K17" s="83">
        <v>7.99</v>
      </c>
      <c r="L17" s="72"/>
      <c r="M17" s="72"/>
    </row>
    <row r="18" spans="1:13">
      <c r="A18" s="72"/>
      <c r="B18" s="161"/>
      <c r="C18" s="82" t="s">
        <v>259</v>
      </c>
      <c r="D18" s="83">
        <v>0.45</v>
      </c>
      <c r="E18" s="83">
        <v>0.45</v>
      </c>
      <c r="F18" s="92">
        <v>0.46</v>
      </c>
      <c r="G18" s="83">
        <v>0.56999999999999995</v>
      </c>
      <c r="H18" s="83">
        <v>37.409999999999997</v>
      </c>
      <c r="I18" s="83">
        <v>0.09</v>
      </c>
      <c r="J18" s="83">
        <v>1.55</v>
      </c>
      <c r="K18" s="83">
        <v>0.62</v>
      </c>
      <c r="L18" s="72"/>
      <c r="M18" s="72"/>
    </row>
    <row r="19" spans="1:13">
      <c r="A19" s="72"/>
      <c r="B19" s="162"/>
      <c r="C19" s="93" t="s">
        <v>260</v>
      </c>
      <c r="D19" s="89">
        <v>0.06</v>
      </c>
      <c r="E19" s="89">
        <v>0.02</v>
      </c>
      <c r="F19" s="89">
        <v>0.05</v>
      </c>
      <c r="G19" s="89">
        <v>0.08</v>
      </c>
      <c r="H19" s="89">
        <v>0.17</v>
      </c>
      <c r="I19" s="89">
        <v>18.38</v>
      </c>
      <c r="J19" s="89">
        <v>3.08</v>
      </c>
      <c r="K19" s="89">
        <v>0.49</v>
      </c>
      <c r="L19" s="72"/>
      <c r="M19" s="72"/>
    </row>
    <row r="20" spans="1:13" ht="136" customHeight="1">
      <c r="A20" s="72"/>
      <c r="B20" s="156" t="s">
        <v>301</v>
      </c>
      <c r="C20" s="116"/>
      <c r="D20" s="116"/>
      <c r="E20" s="116"/>
      <c r="F20" s="116"/>
      <c r="G20" s="116"/>
      <c r="H20" s="116"/>
      <c r="I20" s="116"/>
      <c r="J20" s="116"/>
      <c r="K20" s="116"/>
      <c r="L20" s="72"/>
      <c r="M20" s="72"/>
    </row>
    <row r="21" spans="1:13" ht="27" customHeight="1">
      <c r="A21" s="72"/>
      <c r="B21" s="156"/>
      <c r="C21" s="116"/>
      <c r="D21" s="116"/>
      <c r="E21" s="116"/>
      <c r="F21" s="116"/>
      <c r="G21" s="116"/>
      <c r="H21" s="116"/>
      <c r="I21" s="116"/>
      <c r="J21" s="157"/>
      <c r="K21" s="157"/>
      <c r="L21" s="72"/>
      <c r="M21" s="72"/>
    </row>
    <row r="22" spans="1:13">
      <c r="A22" s="72"/>
      <c r="B22" s="115"/>
      <c r="C22" s="116"/>
      <c r="D22" s="116"/>
      <c r="E22" s="116"/>
      <c r="F22" s="116"/>
      <c r="G22" s="116"/>
      <c r="H22" s="116"/>
      <c r="I22" s="116"/>
      <c r="J22" s="72"/>
      <c r="K22" s="72"/>
      <c r="L22" s="72"/>
      <c r="M22" s="72"/>
    </row>
    <row r="23" spans="1:13">
      <c r="A23" s="72"/>
      <c r="B23" s="115"/>
      <c r="C23" s="116"/>
      <c r="D23" s="116"/>
      <c r="E23" s="116"/>
      <c r="F23" s="116"/>
      <c r="G23" s="116"/>
      <c r="H23" s="116"/>
      <c r="I23" s="116"/>
      <c r="J23" s="72"/>
      <c r="K23" s="72"/>
      <c r="L23" s="72"/>
      <c r="M23" s="72"/>
    </row>
    <row r="24" spans="1:13">
      <c r="A24" s="72"/>
      <c r="B24" s="72"/>
      <c r="C24" s="72"/>
      <c r="D24" s="72"/>
      <c r="E24" s="72"/>
      <c r="F24" s="72"/>
      <c r="G24" s="72"/>
      <c r="H24" s="72"/>
      <c r="I24" s="72"/>
      <c r="J24" s="72"/>
      <c r="K24" s="72"/>
      <c r="L24" s="72"/>
      <c r="M24" s="72"/>
    </row>
    <row r="25" spans="1:13">
      <c r="A25" s="72"/>
      <c r="B25" s="72"/>
      <c r="C25" s="72"/>
      <c r="D25" s="72"/>
      <c r="E25" s="72"/>
      <c r="F25" s="72"/>
      <c r="G25" s="72"/>
      <c r="H25" s="72"/>
      <c r="I25" s="72"/>
      <c r="J25" s="72"/>
      <c r="K25" s="72"/>
      <c r="L25" s="72"/>
      <c r="M25" s="72"/>
    </row>
    <row r="26" spans="1:13">
      <c r="A26" s="72"/>
      <c r="B26" s="72"/>
      <c r="C26" s="72"/>
      <c r="D26" s="72"/>
      <c r="E26" s="72"/>
      <c r="F26" s="72"/>
      <c r="G26" s="72"/>
      <c r="H26" s="72"/>
      <c r="I26" s="72"/>
      <c r="J26" s="72"/>
      <c r="K26" s="72"/>
      <c r="L26" s="72"/>
      <c r="M26" s="72"/>
    </row>
    <row r="27" spans="1:13">
      <c r="A27" s="72"/>
      <c r="B27" s="72"/>
      <c r="C27" s="72"/>
      <c r="D27" s="72"/>
      <c r="E27" s="72"/>
      <c r="F27" s="72"/>
      <c r="G27" s="72"/>
      <c r="H27" s="72"/>
      <c r="I27" s="72"/>
      <c r="J27" s="72"/>
      <c r="K27" s="72"/>
      <c r="L27" s="72"/>
      <c r="M27" s="72"/>
    </row>
    <row r="28" spans="1:13">
      <c r="A28" s="72"/>
      <c r="B28" s="72"/>
      <c r="C28" s="72"/>
      <c r="D28" s="72"/>
      <c r="E28" s="72"/>
      <c r="F28" s="72"/>
      <c r="G28" s="72"/>
      <c r="H28" s="72"/>
      <c r="I28" s="72"/>
      <c r="J28" s="72"/>
      <c r="K28" s="72"/>
      <c r="L28" s="72"/>
      <c r="M28" s="72"/>
    </row>
  </sheetData>
  <mergeCells count="18">
    <mergeCell ref="B1:I1"/>
    <mergeCell ref="B3:C6"/>
    <mergeCell ref="D3:K3"/>
    <mergeCell ref="D4:F4"/>
    <mergeCell ref="G4:J4"/>
    <mergeCell ref="K4:K6"/>
    <mergeCell ref="D5:D6"/>
    <mergeCell ref="E5:E6"/>
    <mergeCell ref="F5:F6"/>
    <mergeCell ref="G5:G6"/>
    <mergeCell ref="B23:I23"/>
    <mergeCell ref="H5:H6"/>
    <mergeCell ref="I5:I6"/>
    <mergeCell ref="J5:J6"/>
    <mergeCell ref="B7:B19"/>
    <mergeCell ref="B20:K20"/>
    <mergeCell ref="B21:K21"/>
    <mergeCell ref="B22:I2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848"/>
  <sheetViews>
    <sheetView showGridLines="0" topLeftCell="A94" workbookViewId="0">
      <selection activeCell="J107" sqref="J107"/>
    </sheetView>
  </sheetViews>
  <sheetFormatPr baseColWidth="10" defaultColWidth="11.5" defaultRowHeight="11"/>
  <cols>
    <col min="1" max="1" width="3.6640625" style="14" customWidth="1"/>
    <col min="2" max="2" width="11.33203125" style="14" bestFit="1" customWidth="1"/>
    <col min="3" max="3" width="23" style="14" customWidth="1"/>
    <col min="4" max="4" width="13.33203125" style="14" customWidth="1"/>
    <col min="5" max="5" width="12" style="14" customWidth="1"/>
    <col min="6" max="6" width="11.6640625" style="14" customWidth="1"/>
    <col min="7" max="7" width="12.5" style="14" customWidth="1"/>
    <col min="8" max="8" width="12.1640625" style="14" customWidth="1"/>
    <col min="9" max="9" width="10.6640625" style="14" customWidth="1"/>
    <col min="10" max="16384" width="11.5" style="14"/>
  </cols>
  <sheetData>
    <row r="1" spans="2:7" ht="51" customHeight="1">
      <c r="B1" s="188" t="s">
        <v>302</v>
      </c>
      <c r="C1" s="189"/>
      <c r="D1" s="189"/>
      <c r="E1" s="189"/>
      <c r="F1" s="189"/>
      <c r="G1" s="189"/>
    </row>
    <row r="3" spans="2:7" s="17" customFormat="1" ht="13.5" customHeight="1">
      <c r="B3" s="15"/>
      <c r="C3" s="15"/>
      <c r="D3" s="185" t="s">
        <v>219</v>
      </c>
      <c r="E3" s="186"/>
      <c r="F3" s="187"/>
      <c r="G3" s="16"/>
    </row>
    <row r="4" spans="2:7" s="19" customFormat="1" ht="27.75" customHeight="1">
      <c r="B4" s="18" t="s">
        <v>0</v>
      </c>
      <c r="C4" s="18" t="s">
        <v>1</v>
      </c>
      <c r="D4" s="1" t="s">
        <v>209</v>
      </c>
      <c r="E4" s="1" t="s">
        <v>197</v>
      </c>
      <c r="F4" s="1" t="s">
        <v>208</v>
      </c>
      <c r="G4" s="16"/>
    </row>
    <row r="5" spans="2:7">
      <c r="B5" s="20" t="s">
        <v>2</v>
      </c>
      <c r="C5" s="21" t="s">
        <v>3</v>
      </c>
      <c r="D5" s="22">
        <v>19531</v>
      </c>
      <c r="E5" s="38">
        <v>406042</v>
      </c>
      <c r="F5" s="23">
        <f>D5/E5*100</f>
        <v>4.8100935371217757</v>
      </c>
      <c r="G5" s="16"/>
    </row>
    <row r="6" spans="2:7">
      <c r="B6" s="20" t="s">
        <v>4</v>
      </c>
      <c r="C6" s="21" t="s">
        <v>5</v>
      </c>
      <c r="D6" s="22">
        <v>26317</v>
      </c>
      <c r="E6" s="38">
        <v>323581</v>
      </c>
      <c r="F6" s="23">
        <f t="shared" ref="F6:F25" si="0">D6/E6*100</f>
        <v>8.1330486029773059</v>
      </c>
      <c r="G6" s="16"/>
    </row>
    <row r="7" spans="2:7">
      <c r="B7" s="24" t="s">
        <v>6</v>
      </c>
      <c r="C7" s="25" t="s">
        <v>7</v>
      </c>
      <c r="D7" s="22">
        <v>15533</v>
      </c>
      <c r="E7" s="38">
        <v>193729</v>
      </c>
      <c r="F7" s="23">
        <f t="shared" si="0"/>
        <v>8.0179012951081159</v>
      </c>
      <c r="G7" s="16"/>
    </row>
    <row r="8" spans="2:7">
      <c r="B8" s="20" t="s">
        <v>8</v>
      </c>
      <c r="C8" s="21" t="s">
        <v>9</v>
      </c>
      <c r="D8" s="22">
        <v>7610</v>
      </c>
      <c r="E8" s="38">
        <v>94581</v>
      </c>
      <c r="F8" s="23">
        <f t="shared" si="0"/>
        <v>8.0460134699358221</v>
      </c>
      <c r="G8" s="16"/>
    </row>
    <row r="9" spans="2:7">
      <c r="B9" s="20" t="s">
        <v>10</v>
      </c>
      <c r="C9" s="21" t="s">
        <v>11</v>
      </c>
      <c r="D9" s="22">
        <v>6346</v>
      </c>
      <c r="E9" s="38">
        <v>84412</v>
      </c>
      <c r="F9" s="23">
        <f t="shared" si="0"/>
        <v>7.5178884518788793</v>
      </c>
      <c r="G9" s="16"/>
    </row>
    <row r="10" spans="2:7">
      <c r="B10" s="20" t="s">
        <v>12</v>
      </c>
      <c r="C10" s="21" t="s">
        <v>13</v>
      </c>
      <c r="D10" s="22">
        <v>43280</v>
      </c>
      <c r="E10" s="38">
        <v>648050</v>
      </c>
      <c r="F10" s="23">
        <f t="shared" si="0"/>
        <v>6.6784970295501882</v>
      </c>
      <c r="G10" s="16"/>
    </row>
    <row r="11" spans="2:7">
      <c r="B11" s="20" t="s">
        <v>14</v>
      </c>
      <c r="C11" s="21" t="s">
        <v>15</v>
      </c>
      <c r="D11" s="22">
        <v>14848</v>
      </c>
      <c r="E11" s="38">
        <v>192396</v>
      </c>
      <c r="F11" s="23">
        <f t="shared" si="0"/>
        <v>7.7174161624981803</v>
      </c>
      <c r="G11" s="16"/>
    </row>
    <row r="12" spans="2:7">
      <c r="B12" s="20" t="s">
        <v>16</v>
      </c>
      <c r="C12" s="21" t="s">
        <v>17</v>
      </c>
      <c r="D12" s="22">
        <v>12983</v>
      </c>
      <c r="E12" s="38">
        <v>165388</v>
      </c>
      <c r="F12" s="23">
        <f t="shared" si="0"/>
        <v>7.8500253948291281</v>
      </c>
      <c r="G12" s="16"/>
    </row>
    <row r="13" spans="2:7">
      <c r="B13" s="20" t="s">
        <v>18</v>
      </c>
      <c r="C13" s="21" t="s">
        <v>19</v>
      </c>
      <c r="D13" s="22">
        <v>8200</v>
      </c>
      <c r="E13" s="38">
        <v>89511</v>
      </c>
      <c r="F13" s="23">
        <f t="shared" si="0"/>
        <v>9.1608852543262849</v>
      </c>
      <c r="G13" s="16"/>
    </row>
    <row r="14" spans="2:7">
      <c r="B14" s="20" t="s">
        <v>20</v>
      </c>
      <c r="C14" s="21" t="s">
        <v>21</v>
      </c>
      <c r="D14" s="22">
        <v>14731</v>
      </c>
      <c r="E14" s="38">
        <v>187411</v>
      </c>
      <c r="F14" s="23">
        <f t="shared" si="0"/>
        <v>7.8602643388061528</v>
      </c>
      <c r="G14" s="16"/>
    </row>
    <row r="15" spans="2:7">
      <c r="B15" s="20" t="s">
        <v>22</v>
      </c>
      <c r="C15" s="21" t="s">
        <v>23</v>
      </c>
      <c r="D15" s="22">
        <v>20601</v>
      </c>
      <c r="E15" s="38">
        <v>213548</v>
      </c>
      <c r="F15" s="23">
        <f t="shared" si="0"/>
        <v>9.647011444733737</v>
      </c>
      <c r="G15" s="16"/>
    </row>
    <row r="16" spans="2:7">
      <c r="B16" s="20" t="s">
        <v>24</v>
      </c>
      <c r="C16" s="21" t="s">
        <v>25</v>
      </c>
      <c r="D16" s="22">
        <v>12067</v>
      </c>
      <c r="E16" s="38">
        <v>160789</v>
      </c>
      <c r="F16" s="23">
        <f t="shared" si="0"/>
        <v>7.5048666264483268</v>
      </c>
      <c r="G16" s="16"/>
    </row>
    <row r="17" spans="2:8">
      <c r="B17" s="20" t="s">
        <v>26</v>
      </c>
      <c r="C17" s="21" t="s">
        <v>27</v>
      </c>
      <c r="D17" s="22">
        <v>96660</v>
      </c>
      <c r="E17" s="38">
        <v>1261686</v>
      </c>
      <c r="F17" s="23">
        <f t="shared" si="0"/>
        <v>7.6611771867168219</v>
      </c>
      <c r="G17" s="16"/>
    </row>
    <row r="18" spans="2:8">
      <c r="B18" s="20" t="s">
        <v>28</v>
      </c>
      <c r="C18" s="21" t="s">
        <v>29</v>
      </c>
      <c r="D18" s="22">
        <v>33055</v>
      </c>
      <c r="E18" s="38">
        <v>426064</v>
      </c>
      <c r="F18" s="23">
        <f t="shared" si="0"/>
        <v>7.7582241165646479</v>
      </c>
      <c r="G18" s="16"/>
    </row>
    <row r="19" spans="2:8">
      <c r="B19" s="20" t="s">
        <v>30</v>
      </c>
      <c r="C19" s="21" t="s">
        <v>31</v>
      </c>
      <c r="D19" s="22">
        <v>7512</v>
      </c>
      <c r="E19" s="38">
        <v>83936</v>
      </c>
      <c r="F19" s="23">
        <f t="shared" si="0"/>
        <v>8.9496759435760573</v>
      </c>
      <c r="G19" s="16"/>
    </row>
    <row r="20" spans="2:8">
      <c r="B20" s="20" t="s">
        <v>32</v>
      </c>
      <c r="C20" s="21" t="s">
        <v>33</v>
      </c>
      <c r="D20" s="22">
        <v>16637</v>
      </c>
      <c r="E20" s="38">
        <v>209165</v>
      </c>
      <c r="F20" s="23">
        <f t="shared" si="0"/>
        <v>7.9540076016541965</v>
      </c>
      <c r="G20" s="16"/>
    </row>
    <row r="21" spans="2:8">
      <c r="B21" s="20" t="s">
        <v>34</v>
      </c>
      <c r="C21" s="21" t="s">
        <v>35</v>
      </c>
      <c r="D21" s="22">
        <v>30290</v>
      </c>
      <c r="E21" s="38">
        <v>373286</v>
      </c>
      <c r="F21" s="23">
        <f t="shared" si="0"/>
        <v>8.1144216498877544</v>
      </c>
      <c r="G21" s="16"/>
    </row>
    <row r="22" spans="2:8">
      <c r="B22" s="20" t="s">
        <v>36</v>
      </c>
      <c r="C22" s="21" t="s">
        <v>37</v>
      </c>
      <c r="D22" s="22">
        <v>13754</v>
      </c>
      <c r="E22" s="38">
        <v>177447</v>
      </c>
      <c r="F22" s="23">
        <f t="shared" si="0"/>
        <v>7.751046791436317</v>
      </c>
      <c r="G22" s="16"/>
    </row>
    <row r="23" spans="2:8">
      <c r="B23" s="20" t="s">
        <v>38</v>
      </c>
      <c r="C23" s="21" t="s">
        <v>39</v>
      </c>
      <c r="D23" s="22">
        <v>9760</v>
      </c>
      <c r="E23" s="38">
        <v>140825</v>
      </c>
      <c r="F23" s="23">
        <f t="shared" si="0"/>
        <v>6.9305876087342444</v>
      </c>
      <c r="G23" s="16"/>
    </row>
    <row r="24" spans="2:8">
      <c r="B24" s="26" t="s">
        <v>40</v>
      </c>
      <c r="C24" s="21" t="s">
        <v>41</v>
      </c>
      <c r="D24" s="22">
        <v>4700</v>
      </c>
      <c r="E24" s="38">
        <v>96828</v>
      </c>
      <c r="F24" s="23">
        <f t="shared" si="0"/>
        <v>4.8539678605362084</v>
      </c>
      <c r="G24" s="16"/>
      <c r="H24" s="27"/>
    </row>
    <row r="25" spans="2:8">
      <c r="B25" s="26" t="s">
        <v>42</v>
      </c>
      <c r="C25" s="21" t="s">
        <v>43</v>
      </c>
      <c r="D25" s="22">
        <v>6874</v>
      </c>
      <c r="E25" s="38">
        <v>110443</v>
      </c>
      <c r="F25" s="23">
        <f t="shared" si="0"/>
        <v>6.2240250627020277</v>
      </c>
      <c r="G25" s="16"/>
    </row>
    <row r="26" spans="2:8">
      <c r="B26" s="20" t="s">
        <v>44</v>
      </c>
      <c r="C26" s="21" t="s">
        <v>45</v>
      </c>
      <c r="D26" s="22">
        <v>22632</v>
      </c>
      <c r="E26" s="38">
        <v>335987</v>
      </c>
      <c r="F26" s="23">
        <f t="shared" ref="F26:F57" si="1">D26/E26*100</f>
        <v>6.73597490379092</v>
      </c>
      <c r="G26" s="16"/>
    </row>
    <row r="27" spans="2:8">
      <c r="B27" s="20" t="s">
        <v>46</v>
      </c>
      <c r="C27" s="21" t="s">
        <v>47</v>
      </c>
      <c r="D27" s="22">
        <v>22515</v>
      </c>
      <c r="E27" s="38">
        <v>343303</v>
      </c>
      <c r="F27" s="23">
        <f t="shared" si="1"/>
        <v>6.5583464170135413</v>
      </c>
      <c r="G27" s="16"/>
    </row>
    <row r="28" spans="2:8">
      <c r="B28" s="20" t="s">
        <v>48</v>
      </c>
      <c r="C28" s="21" t="s">
        <v>49</v>
      </c>
      <c r="D28" s="22">
        <v>5581</v>
      </c>
      <c r="E28" s="38">
        <v>66779</v>
      </c>
      <c r="F28" s="23">
        <f t="shared" si="1"/>
        <v>8.3574177510894145</v>
      </c>
      <c r="G28" s="16"/>
    </row>
    <row r="29" spans="2:8">
      <c r="B29" s="20" t="s">
        <v>50</v>
      </c>
      <c r="C29" s="21" t="s">
        <v>51</v>
      </c>
      <c r="D29" s="22">
        <v>20074</v>
      </c>
      <c r="E29" s="38">
        <v>235025</v>
      </c>
      <c r="F29" s="23">
        <f t="shared" si="1"/>
        <v>8.5412190192532709</v>
      </c>
      <c r="G29" s="16"/>
    </row>
    <row r="30" spans="2:8">
      <c r="B30" s="20" t="s">
        <v>52</v>
      </c>
      <c r="C30" s="21" t="s">
        <v>53</v>
      </c>
      <c r="D30" s="22">
        <v>20486</v>
      </c>
      <c r="E30" s="38">
        <v>335738</v>
      </c>
      <c r="F30" s="23">
        <f t="shared" si="1"/>
        <v>6.1017817464808868</v>
      </c>
      <c r="G30" s="16"/>
    </row>
    <row r="31" spans="2:8">
      <c r="B31" s="20" t="s">
        <v>54</v>
      </c>
      <c r="C31" s="21" t="s">
        <v>55</v>
      </c>
      <c r="D31" s="22">
        <v>23511</v>
      </c>
      <c r="E31" s="38">
        <v>308171</v>
      </c>
      <c r="F31" s="23">
        <f t="shared" si="1"/>
        <v>7.6292058629786705</v>
      </c>
      <c r="G31" s="16"/>
    </row>
    <row r="32" spans="2:8">
      <c r="B32" s="20" t="s">
        <v>56</v>
      </c>
      <c r="C32" s="21" t="s">
        <v>57</v>
      </c>
      <c r="D32" s="22">
        <v>21611</v>
      </c>
      <c r="E32" s="38">
        <v>372114</v>
      </c>
      <c r="F32" s="23">
        <f t="shared" si="1"/>
        <v>5.8076288449238671</v>
      </c>
      <c r="G32" s="16"/>
    </row>
    <row r="33" spans="2:7">
      <c r="B33" s="20" t="s">
        <v>58</v>
      </c>
      <c r="C33" s="21" t="s">
        <v>59</v>
      </c>
      <c r="D33" s="22">
        <v>14918</v>
      </c>
      <c r="E33" s="38">
        <v>260697</v>
      </c>
      <c r="F33" s="23">
        <f t="shared" si="1"/>
        <v>5.722352002516331</v>
      </c>
      <c r="G33" s="16"/>
    </row>
    <row r="34" spans="2:7">
      <c r="B34" s="20" t="s">
        <v>60</v>
      </c>
      <c r="C34" s="21" t="s">
        <v>61</v>
      </c>
      <c r="D34" s="22">
        <v>37345</v>
      </c>
      <c r="E34" s="38">
        <v>551680</v>
      </c>
      <c r="F34" s="23">
        <f t="shared" si="1"/>
        <v>6.7693227958236664</v>
      </c>
      <c r="G34" s="16"/>
    </row>
    <row r="35" spans="2:7">
      <c r="B35" s="20" t="s">
        <v>62</v>
      </c>
      <c r="C35" s="21" t="s">
        <v>63</v>
      </c>
      <c r="D35" s="22">
        <v>37969</v>
      </c>
      <c r="E35" s="38">
        <v>447972</v>
      </c>
      <c r="F35" s="23">
        <f t="shared" si="1"/>
        <v>8.4757529488450167</v>
      </c>
      <c r="G35" s="16"/>
    </row>
    <row r="36" spans="2:7">
      <c r="B36" s="20" t="s">
        <v>64</v>
      </c>
      <c r="C36" s="21" t="s">
        <v>65</v>
      </c>
      <c r="D36" s="22">
        <v>70026</v>
      </c>
      <c r="E36" s="38">
        <v>911161</v>
      </c>
      <c r="F36" s="23">
        <f t="shared" si="1"/>
        <v>7.6853596675011335</v>
      </c>
      <c r="G36" s="16"/>
    </row>
    <row r="37" spans="2:7">
      <c r="B37" s="20" t="s">
        <v>66</v>
      </c>
      <c r="C37" s="21" t="s">
        <v>67</v>
      </c>
      <c r="D37" s="22">
        <v>7906</v>
      </c>
      <c r="E37" s="38">
        <v>109567</v>
      </c>
      <c r="F37" s="23">
        <f t="shared" si="1"/>
        <v>7.2156762528863618</v>
      </c>
      <c r="G37" s="16"/>
    </row>
    <row r="38" spans="2:7">
      <c r="B38" s="20" t="s">
        <v>68</v>
      </c>
      <c r="C38" s="21" t="s">
        <v>69</v>
      </c>
      <c r="D38" s="22">
        <v>74139</v>
      </c>
      <c r="E38" s="38">
        <v>1026830</v>
      </c>
      <c r="F38" s="23">
        <f t="shared" si="1"/>
        <v>7.2201825034328957</v>
      </c>
      <c r="G38" s="16"/>
    </row>
    <row r="39" spans="2:7">
      <c r="B39" s="20" t="s">
        <v>70</v>
      </c>
      <c r="C39" s="21" t="s">
        <v>71</v>
      </c>
      <c r="D39" s="22">
        <v>62708</v>
      </c>
      <c r="E39" s="38">
        <v>716912</v>
      </c>
      <c r="F39" s="23">
        <f t="shared" si="1"/>
        <v>8.7469591804851916</v>
      </c>
      <c r="G39" s="16"/>
    </row>
    <row r="40" spans="2:7">
      <c r="B40" s="20" t="s">
        <v>72</v>
      </c>
      <c r="C40" s="21" t="s">
        <v>73</v>
      </c>
      <c r="D40" s="22">
        <v>43553</v>
      </c>
      <c r="E40" s="38">
        <v>679727</v>
      </c>
      <c r="F40" s="23">
        <f t="shared" si="1"/>
        <v>6.4074253339943832</v>
      </c>
      <c r="G40" s="16"/>
    </row>
    <row r="41" spans="2:7">
      <c r="B41" s="20" t="s">
        <v>74</v>
      </c>
      <c r="C41" s="21" t="s">
        <v>75</v>
      </c>
      <c r="D41" s="22">
        <v>10175</v>
      </c>
      <c r="E41" s="38">
        <v>126213</v>
      </c>
      <c r="F41" s="23">
        <f t="shared" si="1"/>
        <v>8.0617685975295732</v>
      </c>
      <c r="G41" s="16"/>
    </row>
    <row r="42" spans="2:7">
      <c r="B42" s="20" t="s">
        <v>76</v>
      </c>
      <c r="C42" s="21" t="s">
        <v>77</v>
      </c>
      <c r="D42" s="22">
        <v>27566</v>
      </c>
      <c r="E42" s="38">
        <v>372653</v>
      </c>
      <c r="F42" s="23">
        <f t="shared" si="1"/>
        <v>7.3972301309797581</v>
      </c>
      <c r="G42" s="16"/>
    </row>
    <row r="43" spans="2:7">
      <c r="B43" s="20" t="s">
        <v>78</v>
      </c>
      <c r="C43" s="21" t="s">
        <v>79</v>
      </c>
      <c r="D43" s="22">
        <v>47149</v>
      </c>
      <c r="E43" s="38">
        <v>791204</v>
      </c>
      <c r="F43" s="23">
        <f t="shared" si="1"/>
        <v>5.9591458081607271</v>
      </c>
      <c r="G43" s="16"/>
    </row>
    <row r="44" spans="2:7">
      <c r="B44" s="20" t="s">
        <v>80</v>
      </c>
      <c r="C44" s="21" t="s">
        <v>81</v>
      </c>
      <c r="D44" s="22">
        <v>9629</v>
      </c>
      <c r="E44" s="38">
        <v>154828</v>
      </c>
      <c r="F44" s="23">
        <f t="shared" si="1"/>
        <v>6.2191593251866584</v>
      </c>
      <c r="G44" s="16"/>
    </row>
    <row r="45" spans="2:7">
      <c r="B45" s="20" t="s">
        <v>82</v>
      </c>
      <c r="C45" s="21" t="s">
        <v>83</v>
      </c>
      <c r="D45" s="22">
        <v>17470</v>
      </c>
      <c r="E45" s="38">
        <v>242055</v>
      </c>
      <c r="F45" s="23">
        <f t="shared" si="1"/>
        <v>7.2173679535642732</v>
      </c>
      <c r="G45" s="16"/>
    </row>
    <row r="46" spans="2:7">
      <c r="B46" s="20" t="s">
        <v>84</v>
      </c>
      <c r="C46" s="21" t="s">
        <v>85</v>
      </c>
      <c r="D46" s="22">
        <v>13730</v>
      </c>
      <c r="E46" s="38">
        <v>194893</v>
      </c>
      <c r="F46" s="23">
        <f t="shared" si="1"/>
        <v>7.0448912993283503</v>
      </c>
      <c r="G46" s="16"/>
    </row>
    <row r="47" spans="2:7">
      <c r="B47" s="20" t="s">
        <v>86</v>
      </c>
      <c r="C47" s="21" t="s">
        <v>87</v>
      </c>
      <c r="D47" s="22">
        <v>33001</v>
      </c>
      <c r="E47" s="38">
        <v>454887</v>
      </c>
      <c r="F47" s="23">
        <f t="shared" si="1"/>
        <v>7.2547687667486649</v>
      </c>
      <c r="G47" s="16"/>
    </row>
    <row r="48" spans="2:7">
      <c r="B48" s="20" t="s">
        <v>88</v>
      </c>
      <c r="C48" s="21" t="s">
        <v>89</v>
      </c>
      <c r="D48" s="22">
        <v>9822</v>
      </c>
      <c r="E48" s="38">
        <v>135100</v>
      </c>
      <c r="F48" s="23">
        <f t="shared" si="1"/>
        <v>7.2701702442635092</v>
      </c>
      <c r="G48" s="16"/>
    </row>
    <row r="49" spans="2:7">
      <c r="B49" s="20" t="s">
        <v>90</v>
      </c>
      <c r="C49" s="21" t="s">
        <v>91</v>
      </c>
      <c r="D49" s="22">
        <v>59117</v>
      </c>
      <c r="E49" s="38">
        <v>888610</v>
      </c>
      <c r="F49" s="23">
        <f t="shared" si="1"/>
        <v>6.6527498002498282</v>
      </c>
      <c r="G49" s="16"/>
    </row>
    <row r="50" spans="2:7">
      <c r="B50" s="20" t="s">
        <v>92</v>
      </c>
      <c r="C50" s="21" t="s">
        <v>93</v>
      </c>
      <c r="D50" s="22">
        <v>27580</v>
      </c>
      <c r="E50" s="38">
        <v>414354</v>
      </c>
      <c r="F50" s="23">
        <f t="shared" si="1"/>
        <v>6.6561442631180103</v>
      </c>
      <c r="G50" s="16"/>
    </row>
    <row r="51" spans="2:7">
      <c r="B51" s="20" t="s">
        <v>94</v>
      </c>
      <c r="C51" s="21" t="s">
        <v>95</v>
      </c>
      <c r="D51" s="22">
        <v>7716</v>
      </c>
      <c r="E51" s="38">
        <v>97492</v>
      </c>
      <c r="F51" s="23">
        <f t="shared" si="1"/>
        <v>7.9144955483526864</v>
      </c>
      <c r="G51" s="16"/>
    </row>
    <row r="52" spans="2:7">
      <c r="B52" s="20" t="s">
        <v>96</v>
      </c>
      <c r="C52" s="21" t="s">
        <v>97</v>
      </c>
      <c r="D52" s="22">
        <v>15825</v>
      </c>
      <c r="E52" s="38">
        <v>191705</v>
      </c>
      <c r="F52" s="23">
        <f t="shared" si="1"/>
        <v>8.2548707649774382</v>
      </c>
      <c r="G52" s="16"/>
    </row>
    <row r="53" spans="2:7">
      <c r="B53" s="20" t="s">
        <v>98</v>
      </c>
      <c r="C53" s="21" t="s">
        <v>99</v>
      </c>
      <c r="D53" s="22">
        <v>3679</v>
      </c>
      <c r="E53" s="38">
        <v>45144</v>
      </c>
      <c r="F53" s="23">
        <f t="shared" si="1"/>
        <v>8.1494772284245975</v>
      </c>
      <c r="G53" s="16"/>
    </row>
    <row r="54" spans="2:7">
      <c r="B54" s="20" t="s">
        <v>100</v>
      </c>
      <c r="C54" s="21" t="s">
        <v>101</v>
      </c>
      <c r="D54" s="22">
        <v>36181</v>
      </c>
      <c r="E54" s="38">
        <v>499768</v>
      </c>
      <c r="F54" s="23">
        <f t="shared" si="1"/>
        <v>7.2395591554481271</v>
      </c>
      <c r="G54" s="16"/>
    </row>
    <row r="55" spans="2:7">
      <c r="B55" s="20" t="s">
        <v>102</v>
      </c>
      <c r="C55" s="21" t="s">
        <v>103</v>
      </c>
      <c r="D55" s="22">
        <v>19441</v>
      </c>
      <c r="E55" s="38">
        <v>292326</v>
      </c>
      <c r="F55" s="23">
        <f t="shared" si="1"/>
        <v>6.6504518927498761</v>
      </c>
      <c r="G55" s="16"/>
    </row>
    <row r="56" spans="2:7">
      <c r="B56" s="20" t="s">
        <v>104</v>
      </c>
      <c r="C56" s="21" t="s">
        <v>105</v>
      </c>
      <c r="D56" s="22">
        <v>25926</v>
      </c>
      <c r="E56" s="38">
        <v>358456</v>
      </c>
      <c r="F56" s="23">
        <f t="shared" si="1"/>
        <v>7.2326868569643139</v>
      </c>
      <c r="G56" s="16"/>
    </row>
    <row r="57" spans="2:7">
      <c r="B57" s="20" t="s">
        <v>106</v>
      </c>
      <c r="C57" s="21" t="s">
        <v>107</v>
      </c>
      <c r="D57" s="22">
        <v>7645</v>
      </c>
      <c r="E57" s="38">
        <v>104649</v>
      </c>
      <c r="F57" s="23">
        <f t="shared" si="1"/>
        <v>7.3053731999350209</v>
      </c>
      <c r="G57" s="16"/>
    </row>
    <row r="58" spans="2:7">
      <c r="B58" s="20" t="s">
        <v>108</v>
      </c>
      <c r="C58" s="21" t="s">
        <v>109</v>
      </c>
      <c r="D58" s="22">
        <v>11860</v>
      </c>
      <c r="E58" s="38">
        <v>181887</v>
      </c>
      <c r="F58" s="23">
        <f t="shared" ref="F58:F89" si="2">D58/E58*100</f>
        <v>6.5205319786460825</v>
      </c>
      <c r="G58" s="16"/>
    </row>
    <row r="59" spans="2:7">
      <c r="B59" s="20" t="s">
        <v>110</v>
      </c>
      <c r="C59" s="21" t="s">
        <v>111</v>
      </c>
      <c r="D59" s="22">
        <v>33108</v>
      </c>
      <c r="E59" s="38">
        <v>467030</v>
      </c>
      <c r="F59" s="23">
        <f t="shared" si="2"/>
        <v>7.0890520951544866</v>
      </c>
      <c r="G59" s="16"/>
    </row>
    <row r="60" spans="2:7">
      <c r="B60" s="20" t="s">
        <v>112</v>
      </c>
      <c r="C60" s="21" t="s">
        <v>113</v>
      </c>
      <c r="D60" s="22">
        <v>7822</v>
      </c>
      <c r="E60" s="38">
        <v>113070</v>
      </c>
      <c r="F60" s="23">
        <f t="shared" si="2"/>
        <v>6.9178385071194839</v>
      </c>
      <c r="G60" s="16"/>
    </row>
    <row r="61" spans="2:7">
      <c r="B61" s="20" t="s">
        <v>114</v>
      </c>
      <c r="C61" s="21" t="s">
        <v>115</v>
      </c>
      <c r="D61" s="22">
        <v>29327</v>
      </c>
      <c r="E61" s="38">
        <v>444091</v>
      </c>
      <c r="F61" s="23">
        <f t="shared" si="2"/>
        <v>6.6038266931777496</v>
      </c>
      <c r="G61" s="16"/>
    </row>
    <row r="62" spans="2:7">
      <c r="B62" s="20" t="s">
        <v>116</v>
      </c>
      <c r="C62" s="21" t="s">
        <v>117</v>
      </c>
      <c r="D62" s="22">
        <v>40866</v>
      </c>
      <c r="E62" s="38">
        <v>662904</v>
      </c>
      <c r="F62" s="23">
        <f t="shared" si="2"/>
        <v>6.1646935302849277</v>
      </c>
      <c r="G62" s="16"/>
    </row>
    <row r="63" spans="2:7">
      <c r="B63" s="20" t="s">
        <v>118</v>
      </c>
      <c r="C63" s="21" t="s">
        <v>119</v>
      </c>
      <c r="D63" s="22">
        <v>8823</v>
      </c>
      <c r="E63" s="38">
        <v>115532</v>
      </c>
      <c r="F63" s="23">
        <f t="shared" si="2"/>
        <v>7.6368452030606244</v>
      </c>
      <c r="G63" s="16"/>
    </row>
    <row r="64" spans="2:7">
      <c r="B64" s="20" t="s">
        <v>120</v>
      </c>
      <c r="C64" s="21" t="s">
        <v>121</v>
      </c>
      <c r="D64" s="22">
        <v>136167</v>
      </c>
      <c r="E64" s="38">
        <v>1656065</v>
      </c>
      <c r="F64" s="23">
        <f t="shared" si="2"/>
        <v>8.2223221914598756</v>
      </c>
      <c r="G64" s="16"/>
    </row>
    <row r="65" spans="2:7">
      <c r="B65" s="20" t="s">
        <v>122</v>
      </c>
      <c r="C65" s="21" t="s">
        <v>123</v>
      </c>
      <c r="D65" s="22">
        <v>32255</v>
      </c>
      <c r="E65" s="38">
        <v>521648</v>
      </c>
      <c r="F65" s="23">
        <f t="shared" si="2"/>
        <v>6.1832883476980651</v>
      </c>
      <c r="G65" s="16"/>
    </row>
    <row r="66" spans="2:7">
      <c r="B66" s="20" t="s">
        <v>124</v>
      </c>
      <c r="C66" s="21" t="s">
        <v>125</v>
      </c>
      <c r="D66" s="22">
        <v>11820</v>
      </c>
      <c r="E66" s="38">
        <v>163489</v>
      </c>
      <c r="F66" s="23">
        <f t="shared" si="2"/>
        <v>7.2298442097021809</v>
      </c>
      <c r="G66" s="16"/>
    </row>
    <row r="67" spans="2:7">
      <c r="B67" s="20" t="s">
        <v>126</v>
      </c>
      <c r="C67" s="21" t="s">
        <v>127</v>
      </c>
      <c r="D67" s="22">
        <v>80958</v>
      </c>
      <c r="E67" s="38">
        <v>914538</v>
      </c>
      <c r="F67" s="23">
        <f t="shared" si="2"/>
        <v>8.8523385578291993</v>
      </c>
      <c r="G67" s="16"/>
    </row>
    <row r="68" spans="2:7">
      <c r="B68" s="20" t="s">
        <v>128</v>
      </c>
      <c r="C68" s="21" t="s">
        <v>129</v>
      </c>
      <c r="D68" s="22">
        <v>30053</v>
      </c>
      <c r="E68" s="38">
        <v>407089</v>
      </c>
      <c r="F68" s="23">
        <f t="shared" si="2"/>
        <v>7.3824151475475883</v>
      </c>
      <c r="G68" s="16"/>
    </row>
    <row r="69" spans="2:7">
      <c r="B69" s="20" t="s">
        <v>130</v>
      </c>
      <c r="C69" s="21" t="s">
        <v>131</v>
      </c>
      <c r="D69" s="22">
        <v>30833</v>
      </c>
      <c r="E69" s="38">
        <v>411076</v>
      </c>
      <c r="F69" s="23">
        <f t="shared" si="2"/>
        <v>7.5005595072444029</v>
      </c>
      <c r="G69" s="16"/>
    </row>
    <row r="70" spans="2:7">
      <c r="B70" s="20" t="s">
        <v>132</v>
      </c>
      <c r="C70" s="21" t="s">
        <v>133</v>
      </c>
      <c r="D70" s="22">
        <v>10775</v>
      </c>
      <c r="E70" s="38">
        <v>132181</v>
      </c>
      <c r="F70" s="23">
        <f t="shared" si="2"/>
        <v>8.1517010765541187</v>
      </c>
      <c r="G70" s="16"/>
    </row>
    <row r="71" spans="2:7">
      <c r="B71" s="20" t="s">
        <v>134</v>
      </c>
      <c r="C71" s="21" t="s">
        <v>135</v>
      </c>
      <c r="D71" s="22">
        <v>27405</v>
      </c>
      <c r="E71" s="38">
        <v>277934</v>
      </c>
      <c r="F71" s="23">
        <f t="shared" si="2"/>
        <v>9.8602545928170002</v>
      </c>
      <c r="G71" s="16"/>
    </row>
    <row r="72" spans="2:7">
      <c r="B72" s="20" t="s">
        <v>136</v>
      </c>
      <c r="C72" s="21" t="s">
        <v>137</v>
      </c>
      <c r="D72" s="22">
        <v>46662</v>
      </c>
      <c r="E72" s="38">
        <v>731116</v>
      </c>
      <c r="F72" s="23">
        <f t="shared" si="2"/>
        <v>6.3822977475530562</v>
      </c>
      <c r="G72" s="16"/>
    </row>
    <row r="73" spans="2:7">
      <c r="B73" s="20" t="s">
        <v>138</v>
      </c>
      <c r="C73" s="21" t="s">
        <v>139</v>
      </c>
      <c r="D73" s="22">
        <v>27496</v>
      </c>
      <c r="E73" s="38">
        <v>478868</v>
      </c>
      <c r="F73" s="23">
        <f t="shared" si="2"/>
        <v>5.7418745875690167</v>
      </c>
      <c r="G73" s="16"/>
    </row>
    <row r="74" spans="2:7">
      <c r="B74" s="20" t="s">
        <v>140</v>
      </c>
      <c r="C74" s="21" t="s">
        <v>141</v>
      </c>
      <c r="D74" s="22">
        <v>79823</v>
      </c>
      <c r="E74" s="38">
        <v>1197215</v>
      </c>
      <c r="F74" s="23">
        <f t="shared" si="2"/>
        <v>6.6673905689454278</v>
      </c>
      <c r="G74" s="16"/>
    </row>
    <row r="75" spans="2:7">
      <c r="B75" s="20" t="s">
        <v>142</v>
      </c>
      <c r="C75" s="21" t="s">
        <v>143</v>
      </c>
      <c r="D75" s="22">
        <v>9614</v>
      </c>
      <c r="E75" s="38">
        <v>140780</v>
      </c>
      <c r="F75" s="23">
        <f t="shared" si="2"/>
        <v>6.8290950419093628</v>
      </c>
      <c r="G75" s="16"/>
    </row>
    <row r="76" spans="2:7">
      <c r="B76" s="20" t="s">
        <v>144</v>
      </c>
      <c r="C76" s="21" t="s">
        <v>145</v>
      </c>
      <c r="D76" s="22">
        <v>22067</v>
      </c>
      <c r="E76" s="38">
        <v>321968</v>
      </c>
      <c r="F76" s="23">
        <f t="shared" si="2"/>
        <v>6.853786711722905</v>
      </c>
      <c r="G76" s="16"/>
    </row>
    <row r="77" spans="2:7">
      <c r="B77" s="20" t="s">
        <v>146</v>
      </c>
      <c r="C77" s="21" t="s">
        <v>147</v>
      </c>
      <c r="D77" s="22">
        <v>23505</v>
      </c>
      <c r="E77" s="38">
        <v>337636</v>
      </c>
      <c r="F77" s="23">
        <f t="shared" si="2"/>
        <v>6.9616391617007665</v>
      </c>
      <c r="G77" s="16"/>
    </row>
    <row r="78" spans="2:7">
      <c r="B78" s="20" t="s">
        <v>148</v>
      </c>
      <c r="C78" s="21" t="s">
        <v>149</v>
      </c>
      <c r="D78" s="22">
        <v>14789</v>
      </c>
      <c r="E78" s="38">
        <v>268819</v>
      </c>
      <c r="F78" s="23">
        <f t="shared" si="2"/>
        <v>5.5014712501720489</v>
      </c>
      <c r="G78" s="16"/>
    </row>
    <row r="79" spans="2:7">
      <c r="B79" s="20" t="s">
        <v>150</v>
      </c>
      <c r="C79" s="21" t="s">
        <v>151</v>
      </c>
      <c r="D79" s="22">
        <v>20712</v>
      </c>
      <c r="E79" s="38">
        <v>525693</v>
      </c>
      <c r="F79" s="23">
        <f t="shared" si="2"/>
        <v>3.9399421335266021</v>
      </c>
      <c r="G79" s="16"/>
    </row>
    <row r="80" spans="2:7">
      <c r="B80" s="20" t="s">
        <v>152</v>
      </c>
      <c r="C80" s="21" t="s">
        <v>153</v>
      </c>
      <c r="D80" s="22">
        <v>66585</v>
      </c>
      <c r="E80" s="38">
        <v>1489331</v>
      </c>
      <c r="F80" s="23">
        <f t="shared" si="2"/>
        <v>4.4707993051913908</v>
      </c>
      <c r="G80" s="16"/>
    </row>
    <row r="81" spans="2:7">
      <c r="B81" s="20" t="s">
        <v>154</v>
      </c>
      <c r="C81" s="21" t="s">
        <v>155</v>
      </c>
      <c r="D81" s="22">
        <v>59187</v>
      </c>
      <c r="E81" s="38">
        <v>779121</v>
      </c>
      <c r="F81" s="23">
        <f t="shared" si="2"/>
        <v>7.5966377494638193</v>
      </c>
      <c r="G81" s="16"/>
    </row>
    <row r="82" spans="2:7">
      <c r="B82" s="20" t="s">
        <v>156</v>
      </c>
      <c r="C82" s="21" t="s">
        <v>157</v>
      </c>
      <c r="D82" s="22">
        <v>48135</v>
      </c>
      <c r="E82" s="38">
        <v>915056</v>
      </c>
      <c r="F82" s="23">
        <f t="shared" si="2"/>
        <v>5.2603337937787416</v>
      </c>
      <c r="G82" s="16"/>
    </row>
    <row r="83" spans="2:7">
      <c r="B83" s="20" t="s">
        <v>158</v>
      </c>
      <c r="C83" s="21" t="s">
        <v>159</v>
      </c>
      <c r="D83" s="22">
        <v>39122</v>
      </c>
      <c r="E83" s="38">
        <v>907436</v>
      </c>
      <c r="F83" s="23">
        <f t="shared" si="2"/>
        <v>4.3112682326907903</v>
      </c>
      <c r="G83" s="16"/>
    </row>
    <row r="84" spans="2:7">
      <c r="B84" s="20" t="s">
        <v>160</v>
      </c>
      <c r="C84" s="21" t="s">
        <v>161</v>
      </c>
      <c r="D84" s="22">
        <v>15429</v>
      </c>
      <c r="E84" s="38">
        <v>223144</v>
      </c>
      <c r="F84" s="23">
        <f t="shared" si="2"/>
        <v>6.9143691965726175</v>
      </c>
      <c r="G84" s="16"/>
    </row>
    <row r="85" spans="2:7">
      <c r="B85" s="20" t="s">
        <v>162</v>
      </c>
      <c r="C85" s="21" t="s">
        <v>163</v>
      </c>
      <c r="D85" s="22">
        <v>27984</v>
      </c>
      <c r="E85" s="38">
        <v>358594</v>
      </c>
      <c r="F85" s="23">
        <f t="shared" si="2"/>
        <v>7.8038115528982637</v>
      </c>
      <c r="G85" s="16"/>
    </row>
    <row r="86" spans="2:7">
      <c r="B86" s="20" t="s">
        <v>164</v>
      </c>
      <c r="C86" s="21" t="s">
        <v>165</v>
      </c>
      <c r="D86" s="22">
        <v>18001</v>
      </c>
      <c r="E86" s="38">
        <v>227522</v>
      </c>
      <c r="F86" s="23">
        <f t="shared" si="2"/>
        <v>7.9117623790226883</v>
      </c>
      <c r="G86" s="16"/>
    </row>
    <row r="87" spans="2:7">
      <c r="B87" s="20" t="s">
        <v>166</v>
      </c>
      <c r="C87" s="21" t="s">
        <v>167</v>
      </c>
      <c r="D87" s="22">
        <v>12382</v>
      </c>
      <c r="E87" s="38">
        <v>155087</v>
      </c>
      <c r="F87" s="23">
        <f t="shared" si="2"/>
        <v>7.9839058077079317</v>
      </c>
      <c r="G87" s="16"/>
    </row>
    <row r="88" spans="2:7">
      <c r="B88" s="20" t="s">
        <v>168</v>
      </c>
      <c r="C88" s="21" t="s">
        <v>169</v>
      </c>
      <c r="D88" s="22">
        <v>47639</v>
      </c>
      <c r="E88" s="38">
        <v>627688</v>
      </c>
      <c r="F88" s="23">
        <f t="shared" si="2"/>
        <v>7.5895986541084106</v>
      </c>
      <c r="G88" s="16"/>
    </row>
    <row r="89" spans="2:7">
      <c r="B89" s="20" t="s">
        <v>170</v>
      </c>
      <c r="C89" s="21" t="s">
        <v>171</v>
      </c>
      <c r="D89" s="22">
        <v>30203</v>
      </c>
      <c r="E89" s="38">
        <v>339081</v>
      </c>
      <c r="F89" s="23">
        <f t="shared" si="2"/>
        <v>8.9073112324193922</v>
      </c>
      <c r="G89" s="16"/>
    </row>
    <row r="90" spans="2:7">
      <c r="B90" s="20" t="s">
        <v>172</v>
      </c>
      <c r="C90" s="21" t="s">
        <v>173</v>
      </c>
      <c r="D90" s="22">
        <v>25981</v>
      </c>
      <c r="E90" s="38">
        <v>396012</v>
      </c>
      <c r="F90" s="23">
        <f t="shared" ref="F90:F105" si="3">D90/E90*100</f>
        <v>6.5606597779865261</v>
      </c>
      <c r="G90" s="16"/>
    </row>
    <row r="91" spans="2:7">
      <c r="B91" s="20" t="s">
        <v>174</v>
      </c>
      <c r="C91" s="21" t="s">
        <v>175</v>
      </c>
      <c r="D91" s="22">
        <v>20726</v>
      </c>
      <c r="E91" s="38">
        <v>269404</v>
      </c>
      <c r="F91" s="23">
        <f t="shared" si="3"/>
        <v>7.693278496236136</v>
      </c>
      <c r="G91" s="16"/>
    </row>
    <row r="92" spans="2:7">
      <c r="B92" s="20" t="s">
        <v>176</v>
      </c>
      <c r="C92" s="21" t="s">
        <v>177</v>
      </c>
      <c r="D92" s="22">
        <v>17902</v>
      </c>
      <c r="E92" s="38">
        <v>223987</v>
      </c>
      <c r="F92" s="23">
        <f t="shared" si="3"/>
        <v>7.9924281319898025</v>
      </c>
      <c r="G92" s="16"/>
    </row>
    <row r="93" spans="2:7">
      <c r="B93" s="20" t="s">
        <v>178</v>
      </c>
      <c r="C93" s="21" t="s">
        <v>179</v>
      </c>
      <c r="D93" s="22">
        <v>17329</v>
      </c>
      <c r="E93" s="38">
        <v>218791</v>
      </c>
      <c r="F93" s="23">
        <f t="shared" si="3"/>
        <v>7.920344072653811</v>
      </c>
      <c r="G93" s="16"/>
    </row>
    <row r="94" spans="2:7">
      <c r="B94" s="20" t="s">
        <v>180</v>
      </c>
      <c r="C94" s="21" t="s">
        <v>181</v>
      </c>
      <c r="D94" s="22">
        <v>15093</v>
      </c>
      <c r="E94" s="38">
        <v>198839</v>
      </c>
      <c r="F94" s="23">
        <f t="shared" si="3"/>
        <v>7.5905632194891339</v>
      </c>
      <c r="G94" s="16"/>
    </row>
    <row r="95" spans="2:7">
      <c r="B95" s="20" t="s">
        <v>182</v>
      </c>
      <c r="C95" s="21" t="s">
        <v>183</v>
      </c>
      <c r="D95" s="22">
        <v>6153</v>
      </c>
      <c r="E95" s="38">
        <v>89362</v>
      </c>
      <c r="F95" s="23">
        <f t="shared" si="3"/>
        <v>6.8854770484098378</v>
      </c>
      <c r="G95" s="16"/>
    </row>
    <row r="96" spans="2:7">
      <c r="B96" s="20" t="s">
        <v>184</v>
      </c>
      <c r="C96" s="21" t="s">
        <v>185</v>
      </c>
      <c r="D96" s="22">
        <v>41600</v>
      </c>
      <c r="E96" s="38">
        <v>839999</v>
      </c>
      <c r="F96" s="23">
        <f t="shared" si="3"/>
        <v>4.9523868480795814</v>
      </c>
      <c r="G96" s="16"/>
    </row>
    <row r="97" spans="2:10">
      <c r="B97" s="20" t="s">
        <v>186</v>
      </c>
      <c r="C97" s="21" t="s">
        <v>187</v>
      </c>
      <c r="D97" s="22">
        <v>41810</v>
      </c>
      <c r="E97" s="38">
        <v>1057582</v>
      </c>
      <c r="F97" s="23">
        <f t="shared" si="3"/>
        <v>3.9533577538195619</v>
      </c>
      <c r="G97" s="16"/>
    </row>
    <row r="98" spans="2:10">
      <c r="B98" s="20" t="s">
        <v>188</v>
      </c>
      <c r="C98" s="21" t="s">
        <v>189</v>
      </c>
      <c r="D98" s="22">
        <v>76270</v>
      </c>
      <c r="E98" s="38">
        <v>1074236</v>
      </c>
      <c r="F98" s="23">
        <f t="shared" si="3"/>
        <v>7.0999296244028312</v>
      </c>
      <c r="G98" s="16"/>
    </row>
    <row r="99" spans="2:10">
      <c r="B99" s="20" t="s">
        <v>190</v>
      </c>
      <c r="C99" s="21" t="s">
        <v>191</v>
      </c>
      <c r="D99" s="22">
        <v>46938</v>
      </c>
      <c r="E99" s="38">
        <v>911548</v>
      </c>
      <c r="F99" s="23">
        <f t="shared" si="3"/>
        <v>5.1492625731173778</v>
      </c>
      <c r="G99" s="16"/>
    </row>
    <row r="100" spans="2:10">
      <c r="B100" s="20" t="s">
        <v>192</v>
      </c>
      <c r="C100" s="21" t="s">
        <v>193</v>
      </c>
      <c r="D100" s="22">
        <v>44509</v>
      </c>
      <c r="E100" s="38">
        <v>797933</v>
      </c>
      <c r="F100" s="23">
        <f t="shared" si="3"/>
        <v>5.5780372537543883</v>
      </c>
      <c r="G100" s="16"/>
    </row>
    <row r="101" spans="2:10">
      <c r="B101" s="20">
        <v>971</v>
      </c>
      <c r="C101" s="21" t="s">
        <v>200</v>
      </c>
      <c r="D101" s="22">
        <v>19027</v>
      </c>
      <c r="E101" s="3">
        <v>242584</v>
      </c>
      <c r="F101" s="23">
        <f t="shared" si="3"/>
        <v>7.8434686541569114</v>
      </c>
      <c r="G101" s="16"/>
    </row>
    <row r="102" spans="2:10">
      <c r="B102" s="20">
        <v>972</v>
      </c>
      <c r="C102" s="21" t="s">
        <v>201</v>
      </c>
      <c r="D102" s="22">
        <v>23798</v>
      </c>
      <c r="E102" s="3">
        <v>231819</v>
      </c>
      <c r="F102" s="23">
        <f t="shared" si="3"/>
        <v>10.265767689447371</v>
      </c>
      <c r="G102" s="16"/>
      <c r="H102" s="40"/>
      <c r="I102" s="40"/>
      <c r="J102" s="39"/>
    </row>
    <row r="103" spans="2:10">
      <c r="B103" s="20">
        <v>973</v>
      </c>
      <c r="C103" s="21" t="s">
        <v>202</v>
      </c>
      <c r="D103" s="22">
        <v>7209</v>
      </c>
      <c r="E103" s="3">
        <v>179532</v>
      </c>
      <c r="F103" s="23">
        <f t="shared" si="3"/>
        <v>4.0154401443753764</v>
      </c>
      <c r="G103" s="16"/>
      <c r="H103" s="40"/>
      <c r="I103" s="40"/>
      <c r="J103" s="39"/>
    </row>
    <row r="104" spans="2:10">
      <c r="B104" s="20">
        <v>974</v>
      </c>
      <c r="C104" s="21" t="s">
        <v>203</v>
      </c>
      <c r="D104" s="22">
        <v>60759</v>
      </c>
      <c r="E104" s="3">
        <v>563646</v>
      </c>
      <c r="F104" s="23">
        <f t="shared" si="3"/>
        <v>10.779638283603539</v>
      </c>
      <c r="G104" s="16"/>
    </row>
    <row r="105" spans="2:10">
      <c r="B105" s="20">
        <v>976</v>
      </c>
      <c r="C105" s="21" t="s">
        <v>210</v>
      </c>
      <c r="D105" s="22">
        <v>1124</v>
      </c>
      <c r="E105" s="3">
        <v>139469</v>
      </c>
      <c r="F105" s="23">
        <f t="shared" si="3"/>
        <v>0.80591385899375489</v>
      </c>
      <c r="G105" s="28"/>
    </row>
    <row r="106" spans="2:10">
      <c r="B106" s="29"/>
      <c r="C106" s="29"/>
      <c r="D106" s="29"/>
      <c r="E106" s="29"/>
      <c r="F106" s="29"/>
      <c r="G106" s="29"/>
    </row>
    <row r="107" spans="2:10">
      <c r="B107" s="190" t="s">
        <v>316</v>
      </c>
      <c r="C107" s="191"/>
      <c r="D107" s="191"/>
      <c r="E107" s="191"/>
      <c r="F107" s="191"/>
      <c r="G107" s="29"/>
    </row>
    <row r="108" spans="2:10" ht="83" customHeight="1">
      <c r="B108" s="191"/>
      <c r="C108" s="191"/>
      <c r="D108" s="191"/>
      <c r="E108" s="191"/>
      <c r="F108" s="191"/>
      <c r="G108" s="29"/>
    </row>
    <row r="109" spans="2:10">
      <c r="B109" s="30"/>
      <c r="C109" s="29"/>
      <c r="D109" s="29"/>
      <c r="E109" s="29"/>
      <c r="F109" s="29"/>
      <c r="G109" s="29"/>
    </row>
    <row r="110" spans="2:10">
      <c r="B110" s="29"/>
      <c r="C110" s="29"/>
      <c r="D110" s="29"/>
      <c r="E110" s="29"/>
      <c r="F110" s="29"/>
      <c r="G110" s="29"/>
    </row>
    <row r="111" spans="2:10">
      <c r="B111" s="29"/>
      <c r="C111" s="29"/>
      <c r="D111" s="29"/>
      <c r="E111" s="29"/>
      <c r="F111" s="29"/>
      <c r="G111" s="29"/>
    </row>
    <row r="112" spans="2:10">
      <c r="B112" s="29"/>
      <c r="C112" s="29"/>
      <c r="D112" s="29"/>
      <c r="E112" s="29"/>
      <c r="F112" s="29"/>
      <c r="G112" s="29"/>
    </row>
    <row r="113" spans="2:7">
      <c r="B113" s="29"/>
      <c r="C113" s="29"/>
      <c r="D113" s="29"/>
      <c r="E113" s="29"/>
      <c r="F113" s="29"/>
      <c r="G113" s="29"/>
    </row>
    <row r="114" spans="2:7">
      <c r="B114" s="29"/>
      <c r="C114" s="29"/>
      <c r="D114" s="29"/>
      <c r="E114" s="29"/>
      <c r="F114" s="29"/>
      <c r="G114" s="29"/>
    </row>
    <row r="115" spans="2:7">
      <c r="B115" s="29"/>
      <c r="C115" s="29"/>
      <c r="D115" s="29"/>
      <c r="E115" s="29"/>
      <c r="F115" s="29"/>
      <c r="G115" s="29"/>
    </row>
    <row r="116" spans="2:7">
      <c r="B116" s="29"/>
      <c r="C116" s="29"/>
      <c r="D116" s="29"/>
      <c r="E116" s="29"/>
      <c r="F116" s="29"/>
      <c r="G116" s="29"/>
    </row>
    <row r="117" spans="2:7">
      <c r="B117" s="29"/>
      <c r="C117" s="29"/>
      <c r="D117" s="29"/>
      <c r="E117" s="29"/>
      <c r="F117" s="29"/>
      <c r="G117" s="29"/>
    </row>
    <row r="118" spans="2:7">
      <c r="G118" s="29"/>
    </row>
    <row r="119" spans="2:7">
      <c r="G119" s="29"/>
    </row>
    <row r="120" spans="2:7">
      <c r="G120" s="29"/>
    </row>
    <row r="121" spans="2:7">
      <c r="G121" s="29"/>
    </row>
    <row r="122" spans="2:7">
      <c r="G122" s="29"/>
    </row>
    <row r="123" spans="2:7">
      <c r="G123" s="29"/>
    </row>
    <row r="124" spans="2:7">
      <c r="G124" s="29"/>
    </row>
    <row r="125" spans="2:7">
      <c r="G125" s="29"/>
    </row>
    <row r="126" spans="2:7">
      <c r="G126" s="29"/>
    </row>
    <row r="127" spans="2:7">
      <c r="G127" s="29"/>
    </row>
    <row r="128" spans="2:7">
      <c r="G128" s="29"/>
    </row>
    <row r="129" spans="7:7">
      <c r="G129" s="29"/>
    </row>
    <row r="130" spans="7:7">
      <c r="G130" s="29"/>
    </row>
    <row r="131" spans="7:7">
      <c r="G131" s="29"/>
    </row>
    <row r="132" spans="7:7">
      <c r="G132" s="29"/>
    </row>
    <row r="133" spans="7:7">
      <c r="G133" s="29"/>
    </row>
    <row r="134" spans="7:7">
      <c r="G134" s="29"/>
    </row>
    <row r="135" spans="7:7">
      <c r="G135" s="29"/>
    </row>
    <row r="136" spans="7:7">
      <c r="G136" s="29"/>
    </row>
    <row r="137" spans="7:7">
      <c r="G137" s="29"/>
    </row>
    <row r="138" spans="7:7">
      <c r="G138" s="29"/>
    </row>
    <row r="139" spans="7:7">
      <c r="G139" s="29"/>
    </row>
    <row r="140" spans="7:7">
      <c r="G140" s="29"/>
    </row>
    <row r="141" spans="7:7">
      <c r="G141" s="29"/>
    </row>
    <row r="142" spans="7:7">
      <c r="G142" s="29"/>
    </row>
    <row r="143" spans="7:7">
      <c r="G143" s="29"/>
    </row>
    <row r="144" spans="7:7">
      <c r="G144" s="29"/>
    </row>
    <row r="145" spans="7:7">
      <c r="G145" s="29"/>
    </row>
    <row r="146" spans="7:7">
      <c r="G146" s="29"/>
    </row>
    <row r="147" spans="7:7">
      <c r="G147" s="29"/>
    </row>
    <row r="148" spans="7:7">
      <c r="G148" s="29"/>
    </row>
    <row r="149" spans="7:7">
      <c r="G149" s="29"/>
    </row>
    <row r="150" spans="7:7">
      <c r="G150" s="29"/>
    </row>
    <row r="151" spans="7:7">
      <c r="G151" s="29"/>
    </row>
    <row r="152" spans="7:7">
      <c r="G152" s="29"/>
    </row>
    <row r="153" spans="7:7">
      <c r="G153" s="29"/>
    </row>
    <row r="154" spans="7:7">
      <c r="G154" s="29"/>
    </row>
    <row r="155" spans="7:7">
      <c r="G155" s="29"/>
    </row>
    <row r="156" spans="7:7">
      <c r="G156" s="29"/>
    </row>
    <row r="157" spans="7:7">
      <c r="G157" s="29"/>
    </row>
    <row r="158" spans="7:7">
      <c r="G158" s="29"/>
    </row>
    <row r="159" spans="7:7">
      <c r="G159" s="29"/>
    </row>
    <row r="160" spans="7:7">
      <c r="G160" s="29"/>
    </row>
    <row r="161" spans="7:7">
      <c r="G161" s="29"/>
    </row>
    <row r="162" spans="7:7">
      <c r="G162" s="29"/>
    </row>
    <row r="163" spans="7:7">
      <c r="G163" s="29"/>
    </row>
    <row r="164" spans="7:7">
      <c r="G164" s="29"/>
    </row>
    <row r="165" spans="7:7">
      <c r="G165" s="29"/>
    </row>
    <row r="166" spans="7:7">
      <c r="G166" s="29"/>
    </row>
    <row r="167" spans="7:7">
      <c r="G167" s="29"/>
    </row>
    <row r="168" spans="7:7">
      <c r="G168" s="29"/>
    </row>
    <row r="169" spans="7:7">
      <c r="G169" s="29"/>
    </row>
    <row r="170" spans="7:7">
      <c r="G170" s="29"/>
    </row>
    <row r="171" spans="7:7">
      <c r="G171" s="29"/>
    </row>
    <row r="172" spans="7:7">
      <c r="G172" s="29"/>
    </row>
    <row r="173" spans="7:7">
      <c r="G173" s="29"/>
    </row>
    <row r="174" spans="7:7">
      <c r="G174" s="29"/>
    </row>
    <row r="175" spans="7:7">
      <c r="G175" s="29"/>
    </row>
    <row r="176" spans="7:7">
      <c r="G176" s="29"/>
    </row>
    <row r="177" spans="7:7">
      <c r="G177" s="29"/>
    </row>
    <row r="178" spans="7:7">
      <c r="G178" s="29"/>
    </row>
    <row r="179" spans="7:7">
      <c r="G179" s="29"/>
    </row>
    <row r="180" spans="7:7">
      <c r="G180" s="29"/>
    </row>
    <row r="181" spans="7:7">
      <c r="G181" s="29"/>
    </row>
    <row r="182" spans="7:7">
      <c r="G182" s="29"/>
    </row>
    <row r="183" spans="7:7">
      <c r="G183" s="29"/>
    </row>
    <row r="184" spans="7:7">
      <c r="G184" s="29"/>
    </row>
    <row r="185" spans="7:7">
      <c r="G185" s="29"/>
    </row>
    <row r="186" spans="7:7">
      <c r="G186" s="29"/>
    </row>
    <row r="187" spans="7:7">
      <c r="G187" s="29"/>
    </row>
    <row r="188" spans="7:7">
      <c r="G188" s="29"/>
    </row>
    <row r="189" spans="7:7">
      <c r="G189" s="29"/>
    </row>
    <row r="190" spans="7:7">
      <c r="G190" s="29"/>
    </row>
    <row r="191" spans="7:7">
      <c r="G191" s="29"/>
    </row>
    <row r="192" spans="7:7">
      <c r="G192" s="29"/>
    </row>
    <row r="193" spans="7:7">
      <c r="G193" s="29"/>
    </row>
    <row r="194" spans="7:7">
      <c r="G194" s="29"/>
    </row>
    <row r="195" spans="7:7">
      <c r="G195" s="29"/>
    </row>
    <row r="196" spans="7:7">
      <c r="G196" s="29"/>
    </row>
    <row r="197" spans="7:7">
      <c r="G197" s="29"/>
    </row>
    <row r="198" spans="7:7">
      <c r="G198" s="29"/>
    </row>
    <row r="199" spans="7:7">
      <c r="G199" s="29"/>
    </row>
    <row r="200" spans="7:7">
      <c r="G200" s="29"/>
    </row>
    <row r="201" spans="7:7">
      <c r="G201" s="29"/>
    </row>
    <row r="202" spans="7:7">
      <c r="G202" s="29"/>
    </row>
    <row r="203" spans="7:7">
      <c r="G203" s="29"/>
    </row>
    <row r="204" spans="7:7">
      <c r="G204" s="29"/>
    </row>
    <row r="205" spans="7:7">
      <c r="G205" s="29"/>
    </row>
    <row r="206" spans="7:7">
      <c r="G206" s="29"/>
    </row>
    <row r="207" spans="7:7">
      <c r="G207" s="29"/>
    </row>
    <row r="208" spans="7:7">
      <c r="G208" s="29"/>
    </row>
    <row r="209" spans="7:7">
      <c r="G209" s="29"/>
    </row>
    <row r="210" spans="7:7">
      <c r="G210" s="29"/>
    </row>
    <row r="211" spans="7:7">
      <c r="G211" s="29"/>
    </row>
    <row r="212" spans="7:7">
      <c r="G212" s="29"/>
    </row>
    <row r="213" spans="7:7">
      <c r="G213" s="29"/>
    </row>
    <row r="214" spans="7:7">
      <c r="G214" s="29"/>
    </row>
    <row r="215" spans="7:7">
      <c r="G215" s="29"/>
    </row>
    <row r="216" spans="7:7">
      <c r="G216" s="29"/>
    </row>
    <row r="217" spans="7:7">
      <c r="G217" s="29"/>
    </row>
    <row r="218" spans="7:7">
      <c r="G218" s="29"/>
    </row>
    <row r="219" spans="7:7">
      <c r="G219" s="29"/>
    </row>
    <row r="220" spans="7:7">
      <c r="G220" s="29"/>
    </row>
    <row r="221" spans="7:7">
      <c r="G221" s="29"/>
    </row>
    <row r="222" spans="7:7">
      <c r="G222" s="29"/>
    </row>
    <row r="223" spans="7:7">
      <c r="G223" s="29"/>
    </row>
    <row r="224" spans="7:7">
      <c r="G224" s="29"/>
    </row>
    <row r="225" spans="7:7">
      <c r="G225" s="29"/>
    </row>
    <row r="226" spans="7:7">
      <c r="G226" s="29"/>
    </row>
    <row r="227" spans="7:7">
      <c r="G227" s="29"/>
    </row>
    <row r="228" spans="7:7">
      <c r="G228" s="29"/>
    </row>
    <row r="229" spans="7:7">
      <c r="G229" s="29"/>
    </row>
    <row r="230" spans="7:7">
      <c r="G230" s="29"/>
    </row>
    <row r="231" spans="7:7">
      <c r="G231" s="29"/>
    </row>
    <row r="232" spans="7:7">
      <c r="G232" s="29"/>
    </row>
    <row r="233" spans="7:7">
      <c r="G233" s="29"/>
    </row>
    <row r="234" spans="7:7">
      <c r="G234" s="29"/>
    </row>
    <row r="235" spans="7:7">
      <c r="G235" s="29"/>
    </row>
    <row r="236" spans="7:7">
      <c r="G236" s="29"/>
    </row>
    <row r="237" spans="7:7">
      <c r="G237" s="29"/>
    </row>
    <row r="238" spans="7:7">
      <c r="G238" s="29"/>
    </row>
    <row r="239" spans="7:7">
      <c r="G239" s="29"/>
    </row>
    <row r="240" spans="7:7">
      <c r="G240" s="29"/>
    </row>
    <row r="241" spans="7:7">
      <c r="G241" s="29"/>
    </row>
    <row r="242" spans="7:7">
      <c r="G242" s="29"/>
    </row>
    <row r="243" spans="7:7">
      <c r="G243" s="29"/>
    </row>
    <row r="244" spans="7:7">
      <c r="G244" s="29"/>
    </row>
    <row r="245" spans="7:7">
      <c r="G245" s="29"/>
    </row>
    <row r="246" spans="7:7">
      <c r="G246" s="29"/>
    </row>
    <row r="247" spans="7:7">
      <c r="G247" s="29"/>
    </row>
    <row r="248" spans="7:7">
      <c r="G248" s="29"/>
    </row>
    <row r="249" spans="7:7">
      <c r="G249" s="29"/>
    </row>
    <row r="250" spans="7:7">
      <c r="G250" s="29"/>
    </row>
    <row r="251" spans="7:7">
      <c r="G251" s="29"/>
    </row>
    <row r="252" spans="7:7">
      <c r="G252" s="29"/>
    </row>
    <row r="253" spans="7:7">
      <c r="G253" s="29"/>
    </row>
    <row r="254" spans="7:7">
      <c r="G254" s="29"/>
    </row>
    <row r="255" spans="7:7">
      <c r="G255" s="29"/>
    </row>
    <row r="256" spans="7:7">
      <c r="G256" s="29"/>
    </row>
    <row r="257" spans="7:7">
      <c r="G257" s="29"/>
    </row>
    <row r="258" spans="7:7">
      <c r="G258" s="29"/>
    </row>
    <row r="259" spans="7:7">
      <c r="G259" s="29"/>
    </row>
    <row r="260" spans="7:7">
      <c r="G260" s="29"/>
    </row>
    <row r="261" spans="7:7">
      <c r="G261" s="29"/>
    </row>
    <row r="262" spans="7:7">
      <c r="G262" s="29"/>
    </row>
    <row r="263" spans="7:7">
      <c r="G263" s="29"/>
    </row>
    <row r="264" spans="7:7">
      <c r="G264" s="29"/>
    </row>
    <row r="265" spans="7:7">
      <c r="G265" s="29"/>
    </row>
    <row r="266" spans="7:7">
      <c r="G266" s="29"/>
    </row>
    <row r="267" spans="7:7">
      <c r="G267" s="29"/>
    </row>
    <row r="268" spans="7:7">
      <c r="G268" s="29"/>
    </row>
    <row r="269" spans="7:7">
      <c r="G269" s="29"/>
    </row>
    <row r="270" spans="7:7">
      <c r="G270" s="29"/>
    </row>
    <row r="271" spans="7:7">
      <c r="G271" s="29"/>
    </row>
    <row r="272" spans="7:7">
      <c r="G272" s="29"/>
    </row>
    <row r="273" spans="7:7">
      <c r="G273" s="29"/>
    </row>
    <row r="274" spans="7:7">
      <c r="G274" s="29"/>
    </row>
    <row r="275" spans="7:7">
      <c r="G275" s="29"/>
    </row>
    <row r="276" spans="7:7">
      <c r="G276" s="29"/>
    </row>
    <row r="277" spans="7:7">
      <c r="G277" s="29"/>
    </row>
    <row r="278" spans="7:7">
      <c r="G278" s="29"/>
    </row>
    <row r="279" spans="7:7">
      <c r="G279" s="29"/>
    </row>
    <row r="280" spans="7:7">
      <c r="G280" s="29"/>
    </row>
    <row r="281" spans="7:7">
      <c r="G281" s="29"/>
    </row>
    <row r="282" spans="7:7">
      <c r="G282" s="29"/>
    </row>
    <row r="283" spans="7:7">
      <c r="G283" s="29"/>
    </row>
    <row r="284" spans="7:7">
      <c r="G284" s="29"/>
    </row>
    <row r="285" spans="7:7">
      <c r="G285" s="29"/>
    </row>
    <row r="286" spans="7:7">
      <c r="G286" s="29"/>
    </row>
    <row r="287" spans="7:7">
      <c r="G287" s="29"/>
    </row>
    <row r="288" spans="7:7">
      <c r="G288" s="29"/>
    </row>
    <row r="289" spans="7:7">
      <c r="G289" s="29"/>
    </row>
    <row r="290" spans="7:7">
      <c r="G290" s="29"/>
    </row>
    <row r="291" spans="7:7">
      <c r="G291" s="29"/>
    </row>
    <row r="292" spans="7:7">
      <c r="G292" s="29"/>
    </row>
    <row r="293" spans="7:7">
      <c r="G293" s="29"/>
    </row>
    <row r="294" spans="7:7">
      <c r="G294" s="29"/>
    </row>
    <row r="295" spans="7:7">
      <c r="G295" s="29"/>
    </row>
    <row r="296" spans="7:7">
      <c r="G296" s="29"/>
    </row>
    <row r="297" spans="7:7">
      <c r="G297" s="29"/>
    </row>
    <row r="298" spans="7:7">
      <c r="G298" s="29"/>
    </row>
    <row r="299" spans="7:7">
      <c r="G299" s="29"/>
    </row>
    <row r="300" spans="7:7">
      <c r="G300" s="29"/>
    </row>
    <row r="301" spans="7:7">
      <c r="G301" s="29"/>
    </row>
    <row r="302" spans="7:7">
      <c r="G302" s="29"/>
    </row>
    <row r="303" spans="7:7">
      <c r="G303" s="29"/>
    </row>
    <row r="304" spans="7:7">
      <c r="G304" s="29"/>
    </row>
    <row r="305" spans="7:7">
      <c r="G305" s="29"/>
    </row>
    <row r="306" spans="7:7">
      <c r="G306" s="29"/>
    </row>
    <row r="307" spans="7:7">
      <c r="G307" s="29"/>
    </row>
    <row r="308" spans="7:7">
      <c r="G308" s="29"/>
    </row>
    <row r="309" spans="7:7">
      <c r="G309" s="29"/>
    </row>
    <row r="310" spans="7:7">
      <c r="G310" s="29"/>
    </row>
    <row r="311" spans="7:7">
      <c r="G311" s="29"/>
    </row>
    <row r="312" spans="7:7">
      <c r="G312" s="29"/>
    </row>
    <row r="313" spans="7:7">
      <c r="G313" s="29"/>
    </row>
    <row r="314" spans="7:7">
      <c r="G314" s="29"/>
    </row>
    <row r="315" spans="7:7">
      <c r="G315" s="29"/>
    </row>
    <row r="316" spans="7:7">
      <c r="G316" s="29"/>
    </row>
    <row r="317" spans="7:7">
      <c r="G317" s="29"/>
    </row>
    <row r="318" spans="7:7">
      <c r="G318" s="29"/>
    </row>
    <row r="319" spans="7:7">
      <c r="G319" s="29"/>
    </row>
    <row r="320" spans="7:7">
      <c r="G320" s="29"/>
    </row>
    <row r="321" spans="7:7">
      <c r="G321" s="29"/>
    </row>
    <row r="322" spans="7:7">
      <c r="G322" s="29"/>
    </row>
    <row r="323" spans="7:7">
      <c r="G323" s="29"/>
    </row>
    <row r="324" spans="7:7">
      <c r="G324" s="29"/>
    </row>
    <row r="325" spans="7:7">
      <c r="G325" s="29"/>
    </row>
    <row r="326" spans="7:7">
      <c r="G326" s="29"/>
    </row>
    <row r="327" spans="7:7">
      <c r="G327" s="29"/>
    </row>
    <row r="328" spans="7:7">
      <c r="G328" s="29"/>
    </row>
    <row r="329" spans="7:7">
      <c r="G329" s="29"/>
    </row>
    <row r="330" spans="7:7">
      <c r="G330" s="29"/>
    </row>
    <row r="331" spans="7:7">
      <c r="G331" s="29"/>
    </row>
    <row r="332" spans="7:7">
      <c r="G332" s="29"/>
    </row>
    <row r="333" spans="7:7">
      <c r="G333" s="29"/>
    </row>
    <row r="334" spans="7:7">
      <c r="G334" s="29"/>
    </row>
    <row r="335" spans="7:7">
      <c r="G335" s="29"/>
    </row>
    <row r="336" spans="7:7">
      <c r="G336" s="29"/>
    </row>
    <row r="337" spans="7:7">
      <c r="G337" s="29"/>
    </row>
    <row r="338" spans="7:7">
      <c r="G338" s="29"/>
    </row>
    <row r="339" spans="7:7">
      <c r="G339" s="29"/>
    </row>
    <row r="340" spans="7:7">
      <c r="G340" s="29"/>
    </row>
    <row r="341" spans="7:7">
      <c r="G341" s="29"/>
    </row>
    <row r="342" spans="7:7">
      <c r="G342" s="29"/>
    </row>
    <row r="343" spans="7:7">
      <c r="G343" s="29"/>
    </row>
    <row r="344" spans="7:7">
      <c r="G344" s="29"/>
    </row>
    <row r="345" spans="7:7">
      <c r="G345" s="29"/>
    </row>
    <row r="346" spans="7:7">
      <c r="G346" s="29"/>
    </row>
    <row r="347" spans="7:7">
      <c r="G347" s="29"/>
    </row>
    <row r="348" spans="7:7">
      <c r="G348" s="29"/>
    </row>
    <row r="349" spans="7:7">
      <c r="G349" s="29"/>
    </row>
    <row r="350" spans="7:7">
      <c r="G350" s="29"/>
    </row>
    <row r="351" spans="7:7">
      <c r="G351" s="29"/>
    </row>
    <row r="352" spans="7:7">
      <c r="G352" s="29"/>
    </row>
    <row r="353" spans="7:7">
      <c r="G353" s="29"/>
    </row>
    <row r="354" spans="7:7">
      <c r="G354" s="29"/>
    </row>
    <row r="355" spans="7:7">
      <c r="G355" s="29"/>
    </row>
    <row r="356" spans="7:7">
      <c r="G356" s="29"/>
    </row>
    <row r="357" spans="7:7">
      <c r="G357" s="29"/>
    </row>
    <row r="358" spans="7:7">
      <c r="G358" s="29"/>
    </row>
    <row r="359" spans="7:7">
      <c r="G359" s="29"/>
    </row>
    <row r="360" spans="7:7">
      <c r="G360" s="29"/>
    </row>
    <row r="361" spans="7:7">
      <c r="G361" s="29"/>
    </row>
    <row r="362" spans="7:7">
      <c r="G362" s="29"/>
    </row>
    <row r="363" spans="7:7">
      <c r="G363" s="29"/>
    </row>
    <row r="364" spans="7:7">
      <c r="G364" s="29"/>
    </row>
    <row r="365" spans="7:7">
      <c r="G365" s="29"/>
    </row>
    <row r="366" spans="7:7">
      <c r="G366" s="29"/>
    </row>
    <row r="367" spans="7:7">
      <c r="G367" s="29"/>
    </row>
    <row r="368" spans="7:7">
      <c r="G368" s="29"/>
    </row>
    <row r="369" spans="7:7">
      <c r="G369" s="29"/>
    </row>
    <row r="370" spans="7:7">
      <c r="G370" s="29"/>
    </row>
    <row r="371" spans="7:7">
      <c r="G371" s="29"/>
    </row>
    <row r="372" spans="7:7">
      <c r="G372" s="29"/>
    </row>
    <row r="373" spans="7:7">
      <c r="G373" s="29"/>
    </row>
    <row r="374" spans="7:7">
      <c r="G374" s="29"/>
    </row>
    <row r="375" spans="7:7">
      <c r="G375" s="29"/>
    </row>
    <row r="376" spans="7:7">
      <c r="G376" s="29"/>
    </row>
    <row r="377" spans="7:7">
      <c r="G377" s="29"/>
    </row>
    <row r="378" spans="7:7">
      <c r="G378" s="29"/>
    </row>
    <row r="379" spans="7:7">
      <c r="G379" s="29"/>
    </row>
    <row r="380" spans="7:7">
      <c r="G380" s="29"/>
    </row>
    <row r="381" spans="7:7">
      <c r="G381" s="29"/>
    </row>
    <row r="382" spans="7:7">
      <c r="G382" s="29"/>
    </row>
    <row r="383" spans="7:7">
      <c r="G383" s="29"/>
    </row>
    <row r="384" spans="7:7">
      <c r="G384" s="29"/>
    </row>
    <row r="385" spans="7:7">
      <c r="G385" s="29"/>
    </row>
    <row r="386" spans="7:7">
      <c r="G386" s="29"/>
    </row>
    <row r="387" spans="7:7">
      <c r="G387" s="29"/>
    </row>
    <row r="388" spans="7:7">
      <c r="G388" s="29"/>
    </row>
    <row r="389" spans="7:7">
      <c r="G389" s="29"/>
    </row>
    <row r="390" spans="7:7">
      <c r="G390" s="29"/>
    </row>
    <row r="391" spans="7:7">
      <c r="G391" s="29"/>
    </row>
    <row r="392" spans="7:7">
      <c r="G392" s="29"/>
    </row>
    <row r="393" spans="7:7">
      <c r="G393" s="29"/>
    </row>
    <row r="394" spans="7:7">
      <c r="G394" s="29"/>
    </row>
    <row r="395" spans="7:7">
      <c r="G395" s="29"/>
    </row>
    <row r="396" spans="7:7">
      <c r="G396" s="29"/>
    </row>
    <row r="397" spans="7:7">
      <c r="G397" s="29"/>
    </row>
    <row r="398" spans="7:7">
      <c r="G398" s="29"/>
    </row>
    <row r="399" spans="7:7">
      <c r="G399" s="29"/>
    </row>
    <row r="400" spans="7:7">
      <c r="G400" s="29"/>
    </row>
    <row r="401" spans="7:7">
      <c r="G401" s="29"/>
    </row>
    <row r="402" spans="7:7">
      <c r="G402" s="29"/>
    </row>
    <row r="403" spans="7:7">
      <c r="G403" s="29"/>
    </row>
    <row r="404" spans="7:7">
      <c r="G404" s="29"/>
    </row>
    <row r="405" spans="7:7">
      <c r="G405" s="29"/>
    </row>
    <row r="406" spans="7:7">
      <c r="G406" s="29"/>
    </row>
    <row r="407" spans="7:7">
      <c r="G407" s="29"/>
    </row>
    <row r="408" spans="7:7">
      <c r="G408" s="29"/>
    </row>
    <row r="409" spans="7:7">
      <c r="G409" s="29"/>
    </row>
    <row r="410" spans="7:7">
      <c r="G410" s="29"/>
    </row>
    <row r="411" spans="7:7">
      <c r="G411" s="29"/>
    </row>
    <row r="412" spans="7:7">
      <c r="G412" s="29"/>
    </row>
    <row r="413" spans="7:7">
      <c r="G413" s="29"/>
    </row>
    <row r="414" spans="7:7">
      <c r="G414" s="29"/>
    </row>
    <row r="415" spans="7:7">
      <c r="G415" s="29"/>
    </row>
    <row r="416" spans="7:7">
      <c r="G416" s="29"/>
    </row>
    <row r="417" spans="7:7">
      <c r="G417" s="29"/>
    </row>
    <row r="418" spans="7:7">
      <c r="G418" s="29"/>
    </row>
    <row r="419" spans="7:7">
      <c r="G419" s="29"/>
    </row>
    <row r="420" spans="7:7">
      <c r="G420" s="29"/>
    </row>
    <row r="421" spans="7:7">
      <c r="G421" s="29"/>
    </row>
    <row r="422" spans="7:7">
      <c r="G422" s="29"/>
    </row>
    <row r="423" spans="7:7">
      <c r="G423" s="29"/>
    </row>
    <row r="424" spans="7:7">
      <c r="G424" s="29"/>
    </row>
    <row r="425" spans="7:7">
      <c r="G425" s="29"/>
    </row>
    <row r="426" spans="7:7">
      <c r="G426" s="29"/>
    </row>
    <row r="427" spans="7:7">
      <c r="G427" s="29"/>
    </row>
    <row r="428" spans="7:7">
      <c r="G428" s="29"/>
    </row>
    <row r="429" spans="7:7">
      <c r="G429" s="29"/>
    </row>
    <row r="430" spans="7:7">
      <c r="G430" s="29"/>
    </row>
    <row r="431" spans="7:7">
      <c r="G431" s="29"/>
    </row>
    <row r="432" spans="7:7">
      <c r="G432" s="29"/>
    </row>
    <row r="433" spans="7:7">
      <c r="G433" s="29"/>
    </row>
    <row r="434" spans="7:7">
      <c r="G434" s="29"/>
    </row>
    <row r="435" spans="7:7">
      <c r="G435" s="29"/>
    </row>
    <row r="436" spans="7:7">
      <c r="G436" s="29"/>
    </row>
    <row r="437" spans="7:7">
      <c r="G437" s="29"/>
    </row>
    <row r="438" spans="7:7">
      <c r="G438" s="29"/>
    </row>
    <row r="439" spans="7:7">
      <c r="G439" s="29"/>
    </row>
    <row r="440" spans="7:7">
      <c r="G440" s="29"/>
    </row>
    <row r="441" spans="7:7">
      <c r="G441" s="29"/>
    </row>
    <row r="442" spans="7:7">
      <c r="G442" s="29"/>
    </row>
    <row r="443" spans="7:7">
      <c r="G443" s="29"/>
    </row>
    <row r="444" spans="7:7">
      <c r="G444" s="29"/>
    </row>
    <row r="445" spans="7:7">
      <c r="G445" s="29"/>
    </row>
    <row r="446" spans="7:7">
      <c r="G446" s="29"/>
    </row>
    <row r="447" spans="7:7">
      <c r="G447" s="29"/>
    </row>
    <row r="448" spans="7:7">
      <c r="G448" s="29"/>
    </row>
    <row r="449" spans="7:7">
      <c r="G449" s="29"/>
    </row>
    <row r="450" spans="7:7">
      <c r="G450" s="29"/>
    </row>
    <row r="451" spans="7:7">
      <c r="G451" s="29"/>
    </row>
    <row r="452" spans="7:7">
      <c r="G452" s="29"/>
    </row>
    <row r="453" spans="7:7">
      <c r="G453" s="29"/>
    </row>
    <row r="454" spans="7:7">
      <c r="G454" s="29"/>
    </row>
    <row r="455" spans="7:7">
      <c r="G455" s="29"/>
    </row>
    <row r="456" spans="7:7">
      <c r="G456" s="29"/>
    </row>
    <row r="457" spans="7:7">
      <c r="G457" s="29"/>
    </row>
    <row r="458" spans="7:7">
      <c r="G458" s="29"/>
    </row>
    <row r="459" spans="7:7">
      <c r="G459" s="29"/>
    </row>
    <row r="460" spans="7:7">
      <c r="G460" s="29"/>
    </row>
    <row r="461" spans="7:7">
      <c r="G461" s="29"/>
    </row>
    <row r="462" spans="7:7">
      <c r="G462" s="29"/>
    </row>
    <row r="463" spans="7:7">
      <c r="G463" s="29"/>
    </row>
    <row r="464" spans="7:7">
      <c r="G464" s="29"/>
    </row>
    <row r="465" spans="7:7">
      <c r="G465" s="29"/>
    </row>
    <row r="466" spans="7:7">
      <c r="G466" s="29"/>
    </row>
    <row r="467" spans="7:7">
      <c r="G467" s="29"/>
    </row>
    <row r="468" spans="7:7">
      <c r="G468" s="29"/>
    </row>
    <row r="469" spans="7:7">
      <c r="G469" s="29"/>
    </row>
    <row r="470" spans="7:7">
      <c r="G470" s="29"/>
    </row>
    <row r="471" spans="7:7">
      <c r="G471" s="29"/>
    </row>
    <row r="472" spans="7:7">
      <c r="G472" s="29"/>
    </row>
    <row r="473" spans="7:7">
      <c r="G473" s="29"/>
    </row>
    <row r="474" spans="7:7">
      <c r="G474" s="29"/>
    </row>
    <row r="475" spans="7:7">
      <c r="G475" s="29"/>
    </row>
    <row r="476" spans="7:7">
      <c r="G476" s="29"/>
    </row>
    <row r="477" spans="7:7">
      <c r="G477" s="29"/>
    </row>
    <row r="478" spans="7:7">
      <c r="G478" s="29"/>
    </row>
    <row r="479" spans="7:7">
      <c r="G479" s="29"/>
    </row>
    <row r="480" spans="7:7">
      <c r="G480" s="29"/>
    </row>
    <row r="481" spans="7:7">
      <c r="G481" s="29"/>
    </row>
    <row r="482" spans="7:7">
      <c r="G482" s="29"/>
    </row>
    <row r="483" spans="7:7">
      <c r="G483" s="29"/>
    </row>
    <row r="484" spans="7:7">
      <c r="G484" s="29"/>
    </row>
    <row r="485" spans="7:7">
      <c r="G485" s="29"/>
    </row>
    <row r="486" spans="7:7">
      <c r="G486" s="29"/>
    </row>
    <row r="487" spans="7:7">
      <c r="G487" s="29"/>
    </row>
    <row r="488" spans="7:7">
      <c r="G488" s="29"/>
    </row>
    <row r="489" spans="7:7">
      <c r="G489" s="29"/>
    </row>
    <row r="490" spans="7:7">
      <c r="G490" s="29"/>
    </row>
    <row r="491" spans="7:7">
      <c r="G491" s="29"/>
    </row>
    <row r="492" spans="7:7">
      <c r="G492" s="29"/>
    </row>
    <row r="493" spans="7:7">
      <c r="G493" s="29"/>
    </row>
    <row r="494" spans="7:7">
      <c r="G494" s="29"/>
    </row>
    <row r="495" spans="7:7">
      <c r="G495" s="29"/>
    </row>
    <row r="496" spans="7:7">
      <c r="G496" s="29"/>
    </row>
    <row r="497" spans="7:7">
      <c r="G497" s="29"/>
    </row>
    <row r="498" spans="7:7">
      <c r="G498" s="29"/>
    </row>
    <row r="499" spans="7:7">
      <c r="G499" s="29"/>
    </row>
    <row r="500" spans="7:7">
      <c r="G500" s="29"/>
    </row>
    <row r="501" spans="7:7">
      <c r="G501" s="29"/>
    </row>
    <row r="502" spans="7:7">
      <c r="G502" s="29"/>
    </row>
    <row r="503" spans="7:7">
      <c r="G503" s="29"/>
    </row>
    <row r="504" spans="7:7">
      <c r="G504" s="29"/>
    </row>
    <row r="505" spans="7:7">
      <c r="G505" s="29"/>
    </row>
    <row r="506" spans="7:7">
      <c r="G506" s="29"/>
    </row>
    <row r="507" spans="7:7">
      <c r="G507" s="29"/>
    </row>
    <row r="508" spans="7:7">
      <c r="G508" s="29"/>
    </row>
    <row r="509" spans="7:7">
      <c r="G509" s="29"/>
    </row>
    <row r="510" spans="7:7">
      <c r="G510" s="29"/>
    </row>
    <row r="511" spans="7:7">
      <c r="G511" s="29"/>
    </row>
    <row r="512" spans="7:7">
      <c r="G512" s="29"/>
    </row>
    <row r="513" spans="7:7">
      <c r="G513" s="29"/>
    </row>
    <row r="514" spans="7:7">
      <c r="G514" s="29"/>
    </row>
    <row r="515" spans="7:7">
      <c r="G515" s="29"/>
    </row>
    <row r="516" spans="7:7">
      <c r="G516" s="29"/>
    </row>
    <row r="517" spans="7:7">
      <c r="G517" s="29"/>
    </row>
    <row r="518" spans="7:7">
      <c r="G518" s="29"/>
    </row>
    <row r="519" spans="7:7">
      <c r="G519" s="29"/>
    </row>
    <row r="520" spans="7:7">
      <c r="G520" s="29"/>
    </row>
    <row r="521" spans="7:7">
      <c r="G521" s="29"/>
    </row>
    <row r="522" spans="7:7">
      <c r="G522" s="29"/>
    </row>
    <row r="523" spans="7:7">
      <c r="G523" s="29"/>
    </row>
    <row r="524" spans="7:7">
      <c r="G524" s="29"/>
    </row>
    <row r="525" spans="7:7">
      <c r="G525" s="29"/>
    </row>
    <row r="526" spans="7:7">
      <c r="G526" s="29"/>
    </row>
    <row r="527" spans="7:7">
      <c r="G527" s="29"/>
    </row>
    <row r="528" spans="7:7">
      <c r="G528" s="29"/>
    </row>
    <row r="529" spans="7:7">
      <c r="G529" s="29"/>
    </row>
    <row r="530" spans="7:7">
      <c r="G530" s="29"/>
    </row>
    <row r="531" spans="7:7">
      <c r="G531" s="29"/>
    </row>
    <row r="532" spans="7:7">
      <c r="G532" s="29"/>
    </row>
    <row r="533" spans="7:7">
      <c r="G533" s="29"/>
    </row>
    <row r="534" spans="7:7">
      <c r="G534" s="29"/>
    </row>
    <row r="535" spans="7:7">
      <c r="G535" s="29"/>
    </row>
    <row r="536" spans="7:7">
      <c r="G536" s="29"/>
    </row>
    <row r="537" spans="7:7">
      <c r="G537" s="29"/>
    </row>
    <row r="538" spans="7:7">
      <c r="G538" s="29"/>
    </row>
    <row r="539" spans="7:7">
      <c r="G539" s="29"/>
    </row>
    <row r="540" spans="7:7">
      <c r="G540" s="29"/>
    </row>
    <row r="541" spans="7:7">
      <c r="G541" s="29"/>
    </row>
    <row r="542" spans="7:7">
      <c r="G542" s="29"/>
    </row>
    <row r="543" spans="7:7">
      <c r="G543" s="29"/>
    </row>
    <row r="544" spans="7:7">
      <c r="G544" s="29"/>
    </row>
    <row r="545" spans="7:7">
      <c r="G545" s="29"/>
    </row>
    <row r="546" spans="7:7">
      <c r="G546" s="29"/>
    </row>
    <row r="547" spans="7:7">
      <c r="G547" s="29"/>
    </row>
    <row r="548" spans="7:7">
      <c r="G548" s="29"/>
    </row>
    <row r="549" spans="7:7">
      <c r="G549" s="29"/>
    </row>
    <row r="550" spans="7:7">
      <c r="G550" s="29"/>
    </row>
    <row r="551" spans="7:7">
      <c r="G551" s="29"/>
    </row>
    <row r="552" spans="7:7">
      <c r="G552" s="29"/>
    </row>
    <row r="553" spans="7:7">
      <c r="G553" s="29"/>
    </row>
    <row r="554" spans="7:7">
      <c r="G554" s="29"/>
    </row>
    <row r="555" spans="7:7">
      <c r="G555" s="29"/>
    </row>
    <row r="556" spans="7:7">
      <c r="G556" s="29"/>
    </row>
    <row r="557" spans="7:7">
      <c r="G557" s="29"/>
    </row>
    <row r="558" spans="7:7">
      <c r="G558" s="29"/>
    </row>
    <row r="559" spans="7:7">
      <c r="G559" s="29"/>
    </row>
    <row r="560" spans="7:7">
      <c r="G560" s="29"/>
    </row>
    <row r="561" spans="7:7">
      <c r="G561" s="29"/>
    </row>
    <row r="562" spans="7:7">
      <c r="G562" s="29"/>
    </row>
    <row r="563" spans="7:7">
      <c r="G563" s="29"/>
    </row>
    <row r="564" spans="7:7">
      <c r="G564" s="29"/>
    </row>
    <row r="565" spans="7:7">
      <c r="G565" s="29"/>
    </row>
    <row r="566" spans="7:7">
      <c r="G566" s="29"/>
    </row>
    <row r="567" spans="7:7">
      <c r="G567" s="29"/>
    </row>
    <row r="568" spans="7:7">
      <c r="G568" s="29"/>
    </row>
    <row r="569" spans="7:7">
      <c r="G569" s="29"/>
    </row>
    <row r="570" spans="7:7">
      <c r="G570" s="29"/>
    </row>
    <row r="571" spans="7:7">
      <c r="G571" s="29"/>
    </row>
    <row r="572" spans="7:7">
      <c r="G572" s="29"/>
    </row>
    <row r="573" spans="7:7">
      <c r="G573" s="29"/>
    </row>
    <row r="574" spans="7:7">
      <c r="G574" s="29"/>
    </row>
    <row r="575" spans="7:7">
      <c r="G575" s="29"/>
    </row>
    <row r="576" spans="7:7">
      <c r="G576" s="29"/>
    </row>
    <row r="577" spans="7:7">
      <c r="G577" s="29"/>
    </row>
    <row r="578" spans="7:7">
      <c r="G578" s="29"/>
    </row>
    <row r="579" spans="7:7">
      <c r="G579" s="29"/>
    </row>
    <row r="580" spans="7:7">
      <c r="G580" s="29"/>
    </row>
    <row r="581" spans="7:7">
      <c r="G581" s="29"/>
    </row>
    <row r="582" spans="7:7">
      <c r="G582" s="29"/>
    </row>
    <row r="583" spans="7:7">
      <c r="G583" s="29"/>
    </row>
    <row r="584" spans="7:7">
      <c r="G584" s="29"/>
    </row>
    <row r="585" spans="7:7">
      <c r="G585" s="29"/>
    </row>
    <row r="586" spans="7:7">
      <c r="G586" s="29"/>
    </row>
    <row r="587" spans="7:7">
      <c r="G587" s="29"/>
    </row>
    <row r="588" spans="7:7">
      <c r="G588" s="29"/>
    </row>
    <row r="589" spans="7:7">
      <c r="G589" s="29"/>
    </row>
    <row r="590" spans="7:7">
      <c r="G590" s="29"/>
    </row>
    <row r="591" spans="7:7">
      <c r="G591" s="29"/>
    </row>
    <row r="592" spans="7:7">
      <c r="G592" s="29"/>
    </row>
    <row r="593" spans="7:7">
      <c r="G593" s="29"/>
    </row>
    <row r="594" spans="7:7">
      <c r="G594" s="29"/>
    </row>
    <row r="595" spans="7:7">
      <c r="G595" s="29"/>
    </row>
    <row r="596" spans="7:7">
      <c r="G596" s="29"/>
    </row>
    <row r="597" spans="7:7">
      <c r="G597" s="29"/>
    </row>
    <row r="598" spans="7:7">
      <c r="G598" s="29"/>
    </row>
    <row r="599" spans="7:7">
      <c r="G599" s="29"/>
    </row>
    <row r="600" spans="7:7">
      <c r="G600" s="29"/>
    </row>
    <row r="601" spans="7:7">
      <c r="G601" s="29"/>
    </row>
    <row r="602" spans="7:7">
      <c r="G602" s="29"/>
    </row>
    <row r="603" spans="7:7">
      <c r="G603" s="29"/>
    </row>
    <row r="604" spans="7:7">
      <c r="G604" s="29"/>
    </row>
    <row r="605" spans="7:7">
      <c r="G605" s="29"/>
    </row>
    <row r="606" spans="7:7">
      <c r="G606" s="29"/>
    </row>
    <row r="607" spans="7:7">
      <c r="G607" s="29"/>
    </row>
    <row r="608" spans="7:7">
      <c r="G608" s="29"/>
    </row>
    <row r="609" spans="7:7">
      <c r="G609" s="29"/>
    </row>
    <row r="610" spans="7:7">
      <c r="G610" s="29"/>
    </row>
    <row r="611" spans="7:7">
      <c r="G611" s="29"/>
    </row>
    <row r="612" spans="7:7">
      <c r="G612" s="29"/>
    </row>
    <row r="613" spans="7:7">
      <c r="G613" s="29"/>
    </row>
    <row r="614" spans="7:7">
      <c r="G614" s="29"/>
    </row>
    <row r="615" spans="7:7">
      <c r="G615" s="29"/>
    </row>
    <row r="616" spans="7:7">
      <c r="G616" s="29"/>
    </row>
    <row r="617" spans="7:7">
      <c r="G617" s="29"/>
    </row>
    <row r="618" spans="7:7">
      <c r="G618" s="29"/>
    </row>
    <row r="619" spans="7:7">
      <c r="G619" s="29"/>
    </row>
    <row r="620" spans="7:7">
      <c r="G620" s="29"/>
    </row>
    <row r="621" spans="7:7">
      <c r="G621" s="29"/>
    </row>
    <row r="622" spans="7:7">
      <c r="G622" s="29"/>
    </row>
    <row r="623" spans="7:7">
      <c r="G623" s="29"/>
    </row>
    <row r="624" spans="7:7">
      <c r="G624" s="29"/>
    </row>
    <row r="625" spans="7:7">
      <c r="G625" s="29"/>
    </row>
    <row r="626" spans="7:7">
      <c r="G626" s="29"/>
    </row>
    <row r="627" spans="7:7">
      <c r="G627" s="29"/>
    </row>
    <row r="628" spans="7:7">
      <c r="G628" s="29"/>
    </row>
    <row r="629" spans="7:7">
      <c r="G629" s="29"/>
    </row>
    <row r="630" spans="7:7">
      <c r="G630" s="29"/>
    </row>
    <row r="631" spans="7:7">
      <c r="G631" s="29"/>
    </row>
    <row r="632" spans="7:7">
      <c r="G632" s="29"/>
    </row>
    <row r="633" spans="7:7">
      <c r="G633" s="29"/>
    </row>
    <row r="634" spans="7:7">
      <c r="G634" s="29"/>
    </row>
    <row r="635" spans="7:7">
      <c r="G635" s="29"/>
    </row>
    <row r="636" spans="7:7">
      <c r="G636" s="29"/>
    </row>
    <row r="637" spans="7:7">
      <c r="G637" s="29"/>
    </row>
    <row r="638" spans="7:7">
      <c r="G638" s="29"/>
    </row>
    <row r="639" spans="7:7">
      <c r="G639" s="29"/>
    </row>
    <row r="640" spans="7:7">
      <c r="G640" s="29"/>
    </row>
    <row r="641" spans="7:7">
      <c r="G641" s="29"/>
    </row>
    <row r="642" spans="7:7">
      <c r="G642" s="29"/>
    </row>
    <row r="643" spans="7:7">
      <c r="G643" s="29"/>
    </row>
    <row r="644" spans="7:7">
      <c r="G644" s="29"/>
    </row>
    <row r="645" spans="7:7">
      <c r="G645" s="29"/>
    </row>
    <row r="646" spans="7:7">
      <c r="G646" s="29"/>
    </row>
    <row r="647" spans="7:7">
      <c r="G647" s="29"/>
    </row>
    <row r="648" spans="7:7">
      <c r="G648" s="29"/>
    </row>
    <row r="649" spans="7:7">
      <c r="G649" s="29"/>
    </row>
    <row r="650" spans="7:7">
      <c r="G650" s="29"/>
    </row>
    <row r="651" spans="7:7">
      <c r="G651" s="29"/>
    </row>
    <row r="652" spans="7:7">
      <c r="G652" s="29"/>
    </row>
    <row r="653" spans="7:7">
      <c r="G653" s="29"/>
    </row>
    <row r="654" spans="7:7">
      <c r="G654" s="29"/>
    </row>
    <row r="655" spans="7:7">
      <c r="G655" s="29"/>
    </row>
    <row r="656" spans="7:7">
      <c r="G656" s="29"/>
    </row>
    <row r="657" spans="7:7">
      <c r="G657" s="29"/>
    </row>
    <row r="658" spans="7:7">
      <c r="G658" s="29"/>
    </row>
    <row r="659" spans="7:7">
      <c r="G659" s="29"/>
    </row>
    <row r="660" spans="7:7">
      <c r="G660" s="29"/>
    </row>
    <row r="661" spans="7:7">
      <c r="G661" s="29"/>
    </row>
    <row r="662" spans="7:7">
      <c r="G662" s="29"/>
    </row>
    <row r="663" spans="7:7">
      <c r="G663" s="29"/>
    </row>
    <row r="664" spans="7:7">
      <c r="G664" s="29"/>
    </row>
    <row r="665" spans="7:7">
      <c r="G665" s="29"/>
    </row>
    <row r="666" spans="7:7">
      <c r="G666" s="29"/>
    </row>
    <row r="667" spans="7:7">
      <c r="G667" s="29"/>
    </row>
    <row r="668" spans="7:7">
      <c r="G668" s="29"/>
    </row>
    <row r="669" spans="7:7">
      <c r="G669" s="29"/>
    </row>
    <row r="670" spans="7:7">
      <c r="G670" s="29"/>
    </row>
    <row r="671" spans="7:7">
      <c r="G671" s="29"/>
    </row>
    <row r="672" spans="7:7">
      <c r="G672" s="29"/>
    </row>
    <row r="673" spans="7:7">
      <c r="G673" s="29"/>
    </row>
    <row r="674" spans="7:7">
      <c r="G674" s="29"/>
    </row>
    <row r="675" spans="7:7">
      <c r="G675" s="29"/>
    </row>
    <row r="676" spans="7:7">
      <c r="G676" s="29"/>
    </row>
    <row r="677" spans="7:7">
      <c r="G677" s="29"/>
    </row>
    <row r="678" spans="7:7">
      <c r="G678" s="29"/>
    </row>
    <row r="679" spans="7:7">
      <c r="G679" s="29"/>
    </row>
    <row r="680" spans="7:7">
      <c r="G680" s="29"/>
    </row>
    <row r="681" spans="7:7">
      <c r="G681" s="29"/>
    </row>
    <row r="682" spans="7:7">
      <c r="G682" s="29"/>
    </row>
    <row r="683" spans="7:7">
      <c r="G683" s="29"/>
    </row>
    <row r="684" spans="7:7">
      <c r="G684" s="29"/>
    </row>
    <row r="685" spans="7:7">
      <c r="G685" s="29"/>
    </row>
    <row r="686" spans="7:7">
      <c r="G686" s="29"/>
    </row>
    <row r="687" spans="7:7">
      <c r="G687" s="29"/>
    </row>
    <row r="688" spans="7:7">
      <c r="G688" s="29"/>
    </row>
    <row r="689" spans="7:7">
      <c r="G689" s="29"/>
    </row>
    <row r="690" spans="7:7">
      <c r="G690" s="29"/>
    </row>
    <row r="691" spans="7:7">
      <c r="G691" s="29"/>
    </row>
    <row r="692" spans="7:7">
      <c r="G692" s="29"/>
    </row>
    <row r="693" spans="7:7">
      <c r="G693" s="29"/>
    </row>
    <row r="694" spans="7:7">
      <c r="G694" s="29"/>
    </row>
    <row r="695" spans="7:7">
      <c r="G695" s="29"/>
    </row>
    <row r="696" spans="7:7">
      <c r="G696" s="29"/>
    </row>
    <row r="697" spans="7:7">
      <c r="G697" s="29"/>
    </row>
    <row r="698" spans="7:7">
      <c r="G698" s="29"/>
    </row>
    <row r="699" spans="7:7">
      <c r="G699" s="29"/>
    </row>
    <row r="700" spans="7:7">
      <c r="G700" s="29"/>
    </row>
    <row r="701" spans="7:7">
      <c r="G701" s="29"/>
    </row>
    <row r="702" spans="7:7">
      <c r="G702" s="29"/>
    </row>
    <row r="703" spans="7:7">
      <c r="G703" s="29"/>
    </row>
    <row r="704" spans="7:7">
      <c r="G704" s="29"/>
    </row>
    <row r="705" spans="7:7">
      <c r="G705" s="29"/>
    </row>
    <row r="706" spans="7:7">
      <c r="G706" s="29"/>
    </row>
    <row r="707" spans="7:7">
      <c r="G707" s="29"/>
    </row>
    <row r="708" spans="7:7">
      <c r="G708" s="29"/>
    </row>
    <row r="709" spans="7:7">
      <c r="G709" s="29"/>
    </row>
    <row r="710" spans="7:7">
      <c r="G710" s="29"/>
    </row>
    <row r="711" spans="7:7">
      <c r="G711" s="29"/>
    </row>
    <row r="712" spans="7:7">
      <c r="G712" s="29"/>
    </row>
    <row r="713" spans="7:7">
      <c r="G713" s="29"/>
    </row>
    <row r="714" spans="7:7">
      <c r="G714" s="29"/>
    </row>
    <row r="715" spans="7:7">
      <c r="G715" s="29"/>
    </row>
    <row r="716" spans="7:7">
      <c r="G716" s="29"/>
    </row>
    <row r="717" spans="7:7">
      <c r="G717" s="29"/>
    </row>
    <row r="718" spans="7:7">
      <c r="G718" s="29"/>
    </row>
    <row r="719" spans="7:7">
      <c r="G719" s="29"/>
    </row>
    <row r="720" spans="7:7">
      <c r="G720" s="29"/>
    </row>
    <row r="721" spans="7:7">
      <c r="G721" s="29"/>
    </row>
    <row r="722" spans="7:7">
      <c r="G722" s="29"/>
    </row>
    <row r="723" spans="7:7">
      <c r="G723" s="29"/>
    </row>
    <row r="724" spans="7:7">
      <c r="G724" s="29"/>
    </row>
    <row r="725" spans="7:7">
      <c r="G725" s="29"/>
    </row>
    <row r="726" spans="7:7">
      <c r="G726" s="29"/>
    </row>
    <row r="727" spans="7:7">
      <c r="G727" s="29"/>
    </row>
    <row r="728" spans="7:7">
      <c r="G728" s="29"/>
    </row>
    <row r="729" spans="7:7">
      <c r="G729" s="29"/>
    </row>
    <row r="730" spans="7:7">
      <c r="G730" s="29"/>
    </row>
    <row r="731" spans="7:7">
      <c r="G731" s="29"/>
    </row>
    <row r="732" spans="7:7">
      <c r="G732" s="29"/>
    </row>
    <row r="733" spans="7:7">
      <c r="G733" s="29"/>
    </row>
    <row r="734" spans="7:7">
      <c r="G734" s="29"/>
    </row>
    <row r="735" spans="7:7">
      <c r="G735" s="29"/>
    </row>
    <row r="736" spans="7:7">
      <c r="G736" s="29"/>
    </row>
    <row r="737" spans="7:7">
      <c r="G737" s="29"/>
    </row>
    <row r="738" spans="7:7">
      <c r="G738" s="29"/>
    </row>
    <row r="739" spans="7:7">
      <c r="G739" s="29"/>
    </row>
    <row r="740" spans="7:7">
      <c r="G740" s="29"/>
    </row>
    <row r="741" spans="7:7">
      <c r="G741" s="29"/>
    </row>
    <row r="742" spans="7:7">
      <c r="G742" s="29"/>
    </row>
    <row r="743" spans="7:7">
      <c r="G743" s="29"/>
    </row>
    <row r="744" spans="7:7">
      <c r="G744" s="29"/>
    </row>
    <row r="745" spans="7:7">
      <c r="G745" s="29"/>
    </row>
    <row r="746" spans="7:7">
      <c r="G746" s="29"/>
    </row>
    <row r="747" spans="7:7">
      <c r="G747" s="29"/>
    </row>
    <row r="748" spans="7:7">
      <c r="G748" s="29"/>
    </row>
    <row r="749" spans="7:7">
      <c r="G749" s="29"/>
    </row>
    <row r="750" spans="7:7">
      <c r="G750" s="29"/>
    </row>
    <row r="751" spans="7:7">
      <c r="G751" s="29"/>
    </row>
    <row r="752" spans="7:7">
      <c r="G752" s="29"/>
    </row>
    <row r="753" spans="7:7">
      <c r="G753" s="29"/>
    </row>
    <row r="754" spans="7:7">
      <c r="G754" s="29"/>
    </row>
    <row r="755" spans="7:7">
      <c r="G755" s="29"/>
    </row>
    <row r="756" spans="7:7">
      <c r="G756" s="29"/>
    </row>
    <row r="757" spans="7:7">
      <c r="G757" s="29"/>
    </row>
    <row r="758" spans="7:7">
      <c r="G758" s="29"/>
    </row>
    <row r="759" spans="7:7">
      <c r="G759" s="29"/>
    </row>
    <row r="760" spans="7:7">
      <c r="G760" s="29"/>
    </row>
    <row r="761" spans="7:7">
      <c r="G761" s="29"/>
    </row>
    <row r="762" spans="7:7">
      <c r="G762" s="29"/>
    </row>
    <row r="763" spans="7:7">
      <c r="G763" s="29"/>
    </row>
    <row r="764" spans="7:7">
      <c r="G764" s="29"/>
    </row>
    <row r="765" spans="7:7">
      <c r="G765" s="29"/>
    </row>
    <row r="766" spans="7:7">
      <c r="G766" s="29"/>
    </row>
    <row r="767" spans="7:7">
      <c r="G767" s="29"/>
    </row>
    <row r="768" spans="7:7">
      <c r="G768" s="29"/>
    </row>
    <row r="769" spans="7:7">
      <c r="G769" s="29"/>
    </row>
    <row r="770" spans="7:7">
      <c r="G770" s="29"/>
    </row>
    <row r="771" spans="7:7">
      <c r="G771" s="29"/>
    </row>
    <row r="772" spans="7:7">
      <c r="G772" s="29"/>
    </row>
    <row r="773" spans="7:7">
      <c r="G773" s="29"/>
    </row>
    <row r="774" spans="7:7">
      <c r="G774" s="29"/>
    </row>
    <row r="775" spans="7:7">
      <c r="G775" s="29"/>
    </row>
    <row r="776" spans="7:7">
      <c r="G776" s="29"/>
    </row>
    <row r="777" spans="7:7">
      <c r="G777" s="29"/>
    </row>
    <row r="778" spans="7:7">
      <c r="G778" s="29"/>
    </row>
    <row r="779" spans="7:7">
      <c r="G779" s="29"/>
    </row>
    <row r="780" spans="7:7">
      <c r="G780" s="29"/>
    </row>
    <row r="781" spans="7:7">
      <c r="G781" s="29"/>
    </row>
    <row r="782" spans="7:7">
      <c r="G782" s="29"/>
    </row>
    <row r="783" spans="7:7">
      <c r="G783" s="29"/>
    </row>
    <row r="784" spans="7:7">
      <c r="G784" s="29"/>
    </row>
    <row r="785" spans="7:7">
      <c r="G785" s="29"/>
    </row>
    <row r="786" spans="7:7">
      <c r="G786" s="29"/>
    </row>
    <row r="787" spans="7:7">
      <c r="G787" s="29"/>
    </row>
    <row r="788" spans="7:7">
      <c r="G788" s="29"/>
    </row>
    <row r="789" spans="7:7">
      <c r="G789" s="29"/>
    </row>
    <row r="790" spans="7:7">
      <c r="G790" s="29"/>
    </row>
    <row r="791" spans="7:7">
      <c r="G791" s="29"/>
    </row>
    <row r="792" spans="7:7">
      <c r="G792" s="29"/>
    </row>
    <row r="793" spans="7:7">
      <c r="G793" s="29"/>
    </row>
    <row r="794" spans="7:7">
      <c r="G794" s="29"/>
    </row>
    <row r="795" spans="7:7">
      <c r="G795" s="29"/>
    </row>
    <row r="796" spans="7:7">
      <c r="G796" s="29"/>
    </row>
    <row r="797" spans="7:7">
      <c r="G797" s="29"/>
    </row>
    <row r="798" spans="7:7">
      <c r="G798" s="29"/>
    </row>
    <row r="799" spans="7:7">
      <c r="G799" s="29"/>
    </row>
    <row r="800" spans="7:7">
      <c r="G800" s="29"/>
    </row>
    <row r="801" spans="7:7">
      <c r="G801" s="29"/>
    </row>
    <row r="802" spans="7:7">
      <c r="G802" s="29"/>
    </row>
    <row r="803" spans="7:7">
      <c r="G803" s="29"/>
    </row>
    <row r="804" spans="7:7">
      <c r="G804" s="29"/>
    </row>
    <row r="805" spans="7:7">
      <c r="G805" s="29"/>
    </row>
    <row r="806" spans="7:7">
      <c r="G806" s="29"/>
    </row>
    <row r="807" spans="7:7">
      <c r="G807" s="29"/>
    </row>
    <row r="808" spans="7:7">
      <c r="G808" s="29"/>
    </row>
    <row r="809" spans="7:7">
      <c r="G809" s="29"/>
    </row>
    <row r="810" spans="7:7">
      <c r="G810" s="29"/>
    </row>
    <row r="811" spans="7:7">
      <c r="G811" s="29"/>
    </row>
    <row r="812" spans="7:7">
      <c r="G812" s="29"/>
    </row>
    <row r="813" spans="7:7">
      <c r="G813" s="29"/>
    </row>
    <row r="814" spans="7:7">
      <c r="G814" s="29"/>
    </row>
    <row r="815" spans="7:7">
      <c r="G815" s="29"/>
    </row>
    <row r="816" spans="7:7">
      <c r="G816" s="29"/>
    </row>
    <row r="817" spans="7:7">
      <c r="G817" s="29"/>
    </row>
    <row r="818" spans="7:7">
      <c r="G818" s="29"/>
    </row>
    <row r="819" spans="7:7">
      <c r="G819" s="29"/>
    </row>
    <row r="820" spans="7:7">
      <c r="G820" s="29"/>
    </row>
    <row r="821" spans="7:7">
      <c r="G821" s="29"/>
    </row>
    <row r="822" spans="7:7">
      <c r="G822" s="29"/>
    </row>
    <row r="823" spans="7:7">
      <c r="G823" s="29"/>
    </row>
    <row r="824" spans="7:7">
      <c r="G824" s="29"/>
    </row>
    <row r="825" spans="7:7">
      <c r="G825" s="29"/>
    </row>
    <row r="826" spans="7:7">
      <c r="G826" s="29"/>
    </row>
    <row r="827" spans="7:7">
      <c r="G827" s="29"/>
    </row>
    <row r="828" spans="7:7">
      <c r="G828" s="29"/>
    </row>
    <row r="829" spans="7:7">
      <c r="G829" s="29"/>
    </row>
    <row r="830" spans="7:7">
      <c r="G830" s="29"/>
    </row>
    <row r="831" spans="7:7">
      <c r="G831" s="29"/>
    </row>
    <row r="832" spans="7:7">
      <c r="G832" s="29"/>
    </row>
    <row r="833" spans="7:7">
      <c r="G833" s="29"/>
    </row>
    <row r="834" spans="7:7">
      <c r="G834" s="29"/>
    </row>
    <row r="835" spans="7:7">
      <c r="G835" s="29"/>
    </row>
    <row r="836" spans="7:7">
      <c r="G836" s="29"/>
    </row>
    <row r="837" spans="7:7">
      <c r="G837" s="29"/>
    </row>
    <row r="838" spans="7:7">
      <c r="G838" s="29"/>
    </row>
    <row r="839" spans="7:7">
      <c r="G839" s="29"/>
    </row>
    <row r="840" spans="7:7">
      <c r="G840" s="29"/>
    </row>
    <row r="841" spans="7:7">
      <c r="G841" s="29"/>
    </row>
    <row r="842" spans="7:7">
      <c r="G842" s="29"/>
    </row>
    <row r="843" spans="7:7">
      <c r="G843" s="29"/>
    </row>
    <row r="844" spans="7:7">
      <c r="G844" s="29"/>
    </row>
    <row r="845" spans="7:7">
      <c r="G845" s="29"/>
    </row>
    <row r="846" spans="7:7">
      <c r="G846" s="29"/>
    </row>
    <row r="847" spans="7:7">
      <c r="G847" s="29"/>
    </row>
    <row r="848" spans="7:7">
      <c r="G848" s="29"/>
    </row>
  </sheetData>
  <mergeCells count="3">
    <mergeCell ref="D3:F3"/>
    <mergeCell ref="B1:G1"/>
    <mergeCell ref="B107:F108"/>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schéma </vt:lpstr>
      <vt:lpstr>Tableau 1</vt:lpstr>
      <vt:lpstr>Tableau 2 </vt:lpstr>
      <vt:lpstr>Tableau 3</vt:lpstr>
      <vt:lpstr>Tableau 4</vt:lpstr>
      <vt:lpstr>Tableau 5</vt:lpstr>
      <vt:lpstr>carteetdonnée</vt:lpstr>
      <vt:lpstr>'Tableau 1'!Zone_d_impression</vt:lpstr>
      <vt:lpstr>'Tableau 2 '!Zone_d_impression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Microsoft Office User</cp:lastModifiedBy>
  <cp:lastPrinted>2011-01-12T17:17:22Z</cp:lastPrinted>
  <dcterms:created xsi:type="dcterms:W3CDTF">2009-09-14T12:18:30Z</dcterms:created>
  <dcterms:modified xsi:type="dcterms:W3CDTF">2019-09-02T16:13:23Z</dcterms:modified>
</cp:coreProperties>
</file>