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9320" windowHeight="12120"/>
  </bookViews>
  <sheets>
    <sheet name="G01" sheetId="1" r:id="rId1"/>
    <sheet name="G02" sheetId="6" r:id="rId2"/>
    <sheet name="C01" sheetId="7" r:id="rId3"/>
  </sheets>
  <calcPr calcId="125725"/>
</workbook>
</file>

<file path=xl/calcChain.xml><?xml version="1.0" encoding="utf-8"?>
<calcChain xmlns="http://schemas.openxmlformats.org/spreadsheetml/2006/main">
  <c r="R8" i="6"/>
  <c r="C5" i="1" l="1"/>
  <c r="C4"/>
  <c r="H5"/>
  <c r="H4"/>
  <c r="G5"/>
  <c r="G4"/>
  <c r="F5"/>
  <c r="F4"/>
  <c r="E5"/>
  <c r="E4"/>
  <c r="D5"/>
  <c r="D4"/>
  <c r="D3"/>
  <c r="E3" s="1"/>
  <c r="F3" s="1"/>
  <c r="G3" s="1"/>
  <c r="H3" s="1"/>
  <c r="I3" s="1"/>
  <c r="J3" s="1"/>
  <c r="K3" s="1"/>
  <c r="L3" s="1"/>
  <c r="M3" s="1"/>
  <c r="N3" s="1"/>
  <c r="O3" s="1"/>
  <c r="P3" s="1"/>
  <c r="Q3" s="1"/>
  <c r="R3" s="1"/>
</calcChain>
</file>

<file path=xl/sharedStrings.xml><?xml version="1.0" encoding="utf-8"?>
<sst xmlns="http://schemas.openxmlformats.org/spreadsheetml/2006/main" count="239" uniqueCount="236">
  <si>
    <t>Accueil de jour</t>
  </si>
  <si>
    <t>Hébergement</t>
  </si>
  <si>
    <t>2000</t>
  </si>
  <si>
    <t>2001</t>
  </si>
  <si>
    <t>2002</t>
  </si>
  <si>
    <t>2003</t>
  </si>
  <si>
    <t>2004</t>
  </si>
  <si>
    <t>2005</t>
  </si>
  <si>
    <t>2006</t>
  </si>
  <si>
    <t>2007</t>
  </si>
  <si>
    <t>2008</t>
  </si>
  <si>
    <t>2009</t>
  </si>
  <si>
    <t>2010</t>
  </si>
  <si>
    <t>2011</t>
  </si>
  <si>
    <t>2012</t>
  </si>
  <si>
    <t>2013</t>
  </si>
  <si>
    <t>2014</t>
  </si>
  <si>
    <t>En euros</t>
  </si>
  <si>
    <t>Dépenses brutes totales d'aide aux personnes handicapées (en millions d'euros)</t>
  </si>
  <si>
    <t>2015</t>
  </si>
  <si>
    <t>Année</t>
  </si>
  <si>
    <t>Département</t>
  </si>
  <si>
    <t>01D</t>
  </si>
  <si>
    <t>Ain</t>
  </si>
  <si>
    <t>02D</t>
  </si>
  <si>
    <t>Aisne</t>
  </si>
  <si>
    <t>03D</t>
  </si>
  <si>
    <t>Allier</t>
  </si>
  <si>
    <t>04D</t>
  </si>
  <si>
    <t>Alpes-de-Haute-Provence</t>
  </si>
  <si>
    <t>05D</t>
  </si>
  <si>
    <t>Hautes-Alpes</t>
  </si>
  <si>
    <t>06D</t>
  </si>
  <si>
    <t>Alpes-Maritimes</t>
  </si>
  <si>
    <t>07D</t>
  </si>
  <si>
    <t>Ardèche</t>
  </si>
  <si>
    <t>08D</t>
  </si>
  <si>
    <t>Ardennes</t>
  </si>
  <si>
    <t>09D</t>
  </si>
  <si>
    <t>Ariège</t>
  </si>
  <si>
    <t>10D</t>
  </si>
  <si>
    <t>Aube</t>
  </si>
  <si>
    <t>11D</t>
  </si>
  <si>
    <t>Aude</t>
  </si>
  <si>
    <t>12D</t>
  </si>
  <si>
    <t>Aveyron</t>
  </si>
  <si>
    <t>13D</t>
  </si>
  <si>
    <t>Bouches-du-Rhône</t>
  </si>
  <si>
    <t>14D</t>
  </si>
  <si>
    <t>Calvados</t>
  </si>
  <si>
    <t>15D</t>
  </si>
  <si>
    <t>Cantal</t>
  </si>
  <si>
    <t>16D</t>
  </si>
  <si>
    <t>Charente</t>
  </si>
  <si>
    <t>17D</t>
  </si>
  <si>
    <t>Charente-Maritime</t>
  </si>
  <si>
    <t>18D</t>
  </si>
  <si>
    <t>Cher</t>
  </si>
  <si>
    <t>19D</t>
  </si>
  <si>
    <t>Corrèze</t>
  </si>
  <si>
    <t>2AD</t>
  </si>
  <si>
    <t>Corse-du-Sud</t>
  </si>
  <si>
    <t>2BD</t>
  </si>
  <si>
    <t>Haute-Corse</t>
  </si>
  <si>
    <t>21D</t>
  </si>
  <si>
    <t>Côte-d'Or</t>
  </si>
  <si>
    <t>22D</t>
  </si>
  <si>
    <t>Côtes-d'Armor</t>
  </si>
  <si>
    <t>23D</t>
  </si>
  <si>
    <t>Creuse</t>
  </si>
  <si>
    <t>24D</t>
  </si>
  <si>
    <t>Dordogne</t>
  </si>
  <si>
    <t>25D</t>
  </si>
  <si>
    <t>Doubs</t>
  </si>
  <si>
    <t>26D</t>
  </si>
  <si>
    <t>Drôme</t>
  </si>
  <si>
    <t>27D</t>
  </si>
  <si>
    <t>Eure</t>
  </si>
  <si>
    <t>28D</t>
  </si>
  <si>
    <t>Eure-et-Loir</t>
  </si>
  <si>
    <t>29D</t>
  </si>
  <si>
    <t>Finistère</t>
  </si>
  <si>
    <t>30D</t>
  </si>
  <si>
    <t>Gard</t>
  </si>
  <si>
    <t>31D</t>
  </si>
  <si>
    <t>Haute-Garonne</t>
  </si>
  <si>
    <t>32D</t>
  </si>
  <si>
    <t>Gers</t>
  </si>
  <si>
    <t>33D</t>
  </si>
  <si>
    <t>Gironde</t>
  </si>
  <si>
    <t>34D</t>
  </si>
  <si>
    <t>Hérault</t>
  </si>
  <si>
    <t>35D</t>
  </si>
  <si>
    <t>Ille-et-Vilaine</t>
  </si>
  <si>
    <t>36D</t>
  </si>
  <si>
    <t>Indre</t>
  </si>
  <si>
    <t>37D</t>
  </si>
  <si>
    <t>Indre-et-Loire</t>
  </si>
  <si>
    <t>38D</t>
  </si>
  <si>
    <t>Isère</t>
  </si>
  <si>
    <t>39D</t>
  </si>
  <si>
    <t>Jura</t>
  </si>
  <si>
    <t>40D</t>
  </si>
  <si>
    <t>Landes</t>
  </si>
  <si>
    <t>41D</t>
  </si>
  <si>
    <t>Loir-et-Cher</t>
  </si>
  <si>
    <t>42D</t>
  </si>
  <si>
    <t>Loire</t>
  </si>
  <si>
    <t>43D</t>
  </si>
  <si>
    <t>Haute-Loire</t>
  </si>
  <si>
    <t>44D</t>
  </si>
  <si>
    <t>Loire-Atlantique</t>
  </si>
  <si>
    <t>45D</t>
  </si>
  <si>
    <t>Loiret</t>
  </si>
  <si>
    <t>46D</t>
  </si>
  <si>
    <t>Lot</t>
  </si>
  <si>
    <t>47D</t>
  </si>
  <si>
    <t>Lot-et-Garonne</t>
  </si>
  <si>
    <t>48D</t>
  </si>
  <si>
    <t>Lozère</t>
  </si>
  <si>
    <t>49D</t>
  </si>
  <si>
    <t>Maine-et-Loire</t>
  </si>
  <si>
    <t>50D</t>
  </si>
  <si>
    <t>Manche</t>
  </si>
  <si>
    <t>51D</t>
  </si>
  <si>
    <t>Marne</t>
  </si>
  <si>
    <t>52D</t>
  </si>
  <si>
    <t>Haute-Marne</t>
  </si>
  <si>
    <t>53D</t>
  </si>
  <si>
    <t>Mayenne</t>
  </si>
  <si>
    <t>54D</t>
  </si>
  <si>
    <t>Meurthe-et-Moselle</t>
  </si>
  <si>
    <t>55D</t>
  </si>
  <si>
    <t>Meuse</t>
  </si>
  <si>
    <t>56D</t>
  </si>
  <si>
    <t>Morbihan</t>
  </si>
  <si>
    <t>57D</t>
  </si>
  <si>
    <t>Moselle</t>
  </si>
  <si>
    <t>58D</t>
  </si>
  <si>
    <t>Nièvre</t>
  </si>
  <si>
    <t>59D</t>
  </si>
  <si>
    <t>Nord</t>
  </si>
  <si>
    <t>60D</t>
  </si>
  <si>
    <t>Oise</t>
  </si>
  <si>
    <t>61D</t>
  </si>
  <si>
    <t>Orne</t>
  </si>
  <si>
    <t>62D</t>
  </si>
  <si>
    <t>Pas-de-Calais</t>
  </si>
  <si>
    <t>63D</t>
  </si>
  <si>
    <t>Puy-de-Dôme</t>
  </si>
  <si>
    <t>64D</t>
  </si>
  <si>
    <t>Pyrénées-Atlantiques</t>
  </si>
  <si>
    <t>65D</t>
  </si>
  <si>
    <t>Hautes-Pyrénées</t>
  </si>
  <si>
    <t>66D</t>
  </si>
  <si>
    <t>Pyrénées-Orientales</t>
  </si>
  <si>
    <t>67D</t>
  </si>
  <si>
    <t>Bas-Rhin</t>
  </si>
  <si>
    <t>68D</t>
  </si>
  <si>
    <t>Haut-Rhin</t>
  </si>
  <si>
    <t>69D</t>
  </si>
  <si>
    <t>Nouveau Rhône</t>
  </si>
  <si>
    <t>69M</t>
  </si>
  <si>
    <t>Métropole de Lyon</t>
  </si>
  <si>
    <t>70D</t>
  </si>
  <si>
    <t>Haute-Saône</t>
  </si>
  <si>
    <t>71D</t>
  </si>
  <si>
    <t>Saône-et-Loire</t>
  </si>
  <si>
    <t>72D</t>
  </si>
  <si>
    <t>Sarthe</t>
  </si>
  <si>
    <t>73D</t>
  </si>
  <si>
    <t>Savoie</t>
  </si>
  <si>
    <t>74D</t>
  </si>
  <si>
    <t>Haute-Savoie</t>
  </si>
  <si>
    <t>75D</t>
  </si>
  <si>
    <t>Paris</t>
  </si>
  <si>
    <t>76D</t>
  </si>
  <si>
    <t>Seine-Maritime</t>
  </si>
  <si>
    <t>77D</t>
  </si>
  <si>
    <t>Seine-et-Marne</t>
  </si>
  <si>
    <t>78D</t>
  </si>
  <si>
    <t>Yvelines</t>
  </si>
  <si>
    <t>79D</t>
  </si>
  <si>
    <t>Deux-Sèvres</t>
  </si>
  <si>
    <t>80D</t>
  </si>
  <si>
    <t>Somme</t>
  </si>
  <si>
    <t>81D</t>
  </si>
  <si>
    <t>Tarn</t>
  </si>
  <si>
    <t>82D</t>
  </si>
  <si>
    <t>Tarn-et-Garonne</t>
  </si>
  <si>
    <t>83D</t>
  </si>
  <si>
    <t>Var</t>
  </si>
  <si>
    <t>84D</t>
  </si>
  <si>
    <t>Vaucluse</t>
  </si>
  <si>
    <t>85D</t>
  </si>
  <si>
    <t>Vendée</t>
  </si>
  <si>
    <t>86D</t>
  </si>
  <si>
    <t>Vienne</t>
  </si>
  <si>
    <t>87D</t>
  </si>
  <si>
    <t>Haute-Vienne</t>
  </si>
  <si>
    <t>88D</t>
  </si>
  <si>
    <t>Vosges</t>
  </si>
  <si>
    <t>89D</t>
  </si>
  <si>
    <t>Yonne</t>
  </si>
  <si>
    <t>90D</t>
  </si>
  <si>
    <t>Territoire de Belfort</t>
  </si>
  <si>
    <t>91D</t>
  </si>
  <si>
    <t>Essonne</t>
  </si>
  <si>
    <t>92D</t>
  </si>
  <si>
    <t>Hauts-de-Seine</t>
  </si>
  <si>
    <t>93D</t>
  </si>
  <si>
    <t>Seine-Saint-Denis</t>
  </si>
  <si>
    <t>94D</t>
  </si>
  <si>
    <t>Val-de-Marne</t>
  </si>
  <si>
    <t>95D</t>
  </si>
  <si>
    <t>Val-d'Oise</t>
  </si>
  <si>
    <t>971D</t>
  </si>
  <si>
    <t>Guadeloupe</t>
  </si>
  <si>
    <t>972D</t>
  </si>
  <si>
    <t>Martinique</t>
  </si>
  <si>
    <t>973D</t>
  </si>
  <si>
    <t>Guyane</t>
  </si>
  <si>
    <t>974D</t>
  </si>
  <si>
    <t>La Réunion</t>
  </si>
  <si>
    <t>Dépense</t>
  </si>
  <si>
    <t>Dépenses en euros constants de 2015</t>
  </si>
  <si>
    <t>Champ &gt; France métropolitaine et DROM (hors Mayotte).</t>
  </si>
  <si>
    <t>Dépenses brutes totales d'aide sociale à l'accueil en établissement (en millions d'euros)</t>
  </si>
  <si>
    <t>Source &gt; DREES, enquête Aide sociale 2015.</t>
  </si>
  <si>
    <t>Dépenses d'aide à l’accueil en établissement (en % du total des dépenses pour personnes handicapées, axe de droite)</t>
  </si>
  <si>
    <t xml:space="preserve"> Graphique 1  Nombre de bénéficiaires d’une aide à l’hébergement ou à l’accueil de jour entre 2000 et 2015</t>
  </si>
  <si>
    <t>Sources &gt; DREES, enquêtes Aide sociale 2000 à 2015.</t>
  </si>
  <si>
    <t xml:space="preserve"> Graphique 2  Évolution des dépenses brutes d’aide sociale aux personnes handicapées, totales et pour l’accueil (hébergement et accueil de jour) en établissement</t>
  </si>
  <si>
    <t xml:space="preserve"> Carte  Dépenses annuelles brutes d’aide à l’accueil en établissement par bénéficiaire en 2015</t>
  </si>
  <si>
    <t xml:space="preserve">Note &gt; Les départements ont été classés selon leurs dépenses annuelles brutes d’aide à l’accueil (hébergement et accueil de jour) en établissement par bénéficiaire en 2015, selon la méthode de Jenks (« seuils naturels », au sens où les départements de valeurs proches sont regroupés dans la même classe). </t>
  </si>
  <si>
    <t>Lecture &gt; À titre d'exemple, la dépense est inférieure à 30 000 euros dans le ­Morbihan. La moyenne nationale est de 36 300 ­euros par bénéficiaire et par an.</t>
  </si>
</sst>
</file>

<file path=xl/styles.xml><?xml version="1.0" encoding="utf-8"?>
<styleSheet xmlns="http://schemas.openxmlformats.org/spreadsheetml/2006/main">
  <numFmts count="2">
    <numFmt numFmtId="43" formatCode="_-* #,##0.00\ _€_-;\-* #,##0.00\ _€_-;_-* &quot;-&quot;??\ _€_-;_-@_-"/>
    <numFmt numFmtId="164" formatCode="_-* #,##0\ _€_-;\-* #,##0\ _€_-;_-* &quot;-&quot;??\ _€_-;_-@_-"/>
  </numFmts>
  <fonts count="5">
    <font>
      <sz val="11"/>
      <color theme="1"/>
      <name val="Calibri"/>
      <family val="2"/>
      <scheme val="minor"/>
    </font>
    <font>
      <sz val="11"/>
      <color theme="1"/>
      <name val="Calibri"/>
      <family val="2"/>
      <scheme val="minor"/>
    </font>
    <font>
      <b/>
      <sz val="8"/>
      <color theme="1"/>
      <name val="Arial"/>
      <family val="2"/>
    </font>
    <font>
      <sz val="8"/>
      <color theme="1"/>
      <name val="Arial"/>
      <family val="2"/>
    </font>
    <font>
      <sz val="10"/>
      <name val="Arial"/>
      <family val="2"/>
    </font>
  </fonts>
  <fills count="2">
    <fill>
      <patternFill patternType="none"/>
    </fill>
    <fill>
      <patternFill patternType="gray125"/>
    </fill>
  </fills>
  <borders count="3">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cellStyleXfs>
  <cellXfs count="26">
    <xf numFmtId="0" fontId="0" fillId="0" borderId="0" xfId="0"/>
    <xf numFmtId="164" fontId="3" fillId="0" borderId="0" xfId="1" applyNumberFormat="1" applyFont="1" applyFill="1" applyAlignment="1">
      <alignment vertical="center"/>
    </xf>
    <xf numFmtId="0" fontId="3" fillId="0" borderId="0" xfId="0" applyFont="1" applyFill="1" applyAlignment="1">
      <alignment vertical="center"/>
    </xf>
    <xf numFmtId="164" fontId="3" fillId="0" borderId="0" xfId="0" applyNumberFormat="1" applyFont="1" applyFill="1" applyAlignment="1">
      <alignment vertical="center"/>
    </xf>
    <xf numFmtId="0" fontId="3" fillId="0" borderId="0" xfId="0" applyFont="1" applyFill="1" applyAlignment="1">
      <alignment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164" fontId="3" fillId="0" borderId="1" xfId="1" applyNumberFormat="1"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NumberFormat="1" applyFont="1" applyFill="1" applyAlignment="1">
      <alignment vertical="center"/>
    </xf>
    <xf numFmtId="164" fontId="2" fillId="0" borderId="1" xfId="1" applyNumberFormat="1" applyFont="1" applyFill="1" applyBorder="1" applyAlignment="1">
      <alignment vertical="center" wrapText="1"/>
    </xf>
    <xf numFmtId="164" fontId="2" fillId="0" borderId="1" xfId="1" applyNumberFormat="1" applyFont="1" applyFill="1" applyBorder="1" applyAlignment="1">
      <alignment horizontal="center" vertical="center" wrapText="1"/>
    </xf>
    <xf numFmtId="164" fontId="2" fillId="0" borderId="0" xfId="1" applyNumberFormat="1" applyFont="1" applyFill="1" applyAlignment="1">
      <alignment vertical="center"/>
    </xf>
    <xf numFmtId="0" fontId="3" fillId="0" borderId="1" xfId="0" applyFont="1" applyFill="1" applyBorder="1" applyAlignment="1">
      <alignment vertical="center" wrapText="1"/>
    </xf>
    <xf numFmtId="164" fontId="3" fillId="0" borderId="1" xfId="1" applyNumberFormat="1" applyFont="1" applyFill="1" applyBorder="1" applyAlignment="1">
      <alignment horizontal="center" vertical="center" wrapText="1"/>
    </xf>
    <xf numFmtId="9" fontId="3" fillId="0" borderId="1" xfId="2" applyFont="1" applyFill="1" applyBorder="1" applyAlignment="1">
      <alignment horizontal="center" vertical="center" wrapText="1"/>
    </xf>
    <xf numFmtId="164" fontId="3" fillId="0" borderId="0" xfId="1" applyNumberFormat="1" applyFont="1" applyFill="1" applyAlignment="1">
      <alignment vertical="center" wrapText="1"/>
    </xf>
    <xf numFmtId="9" fontId="3" fillId="0" borderId="0" xfId="2" applyNumberFormat="1" applyFont="1" applyFill="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164"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0" xfId="0" applyFont="1" applyFill="1" applyBorder="1" applyAlignment="1">
      <alignment horizontal="right" vertical="center" wrapText="1"/>
    </xf>
    <xf numFmtId="164" fontId="3" fillId="0" borderId="2" xfId="1" applyNumberFormat="1" applyFont="1" applyFill="1" applyBorder="1" applyAlignment="1">
      <alignment horizontal="center" vertical="center"/>
    </xf>
  </cellXfs>
  <cellStyles count="4">
    <cellStyle name="Milliers" xfId="1" builtinId="3"/>
    <cellStyle name="Milliers 2 2" xfId="3"/>
    <cellStyle name="Normal" xfId="0" builtinId="0"/>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R8"/>
  <sheetViews>
    <sheetView showGridLines="0" tabSelected="1" workbookViewId="0"/>
  </sheetViews>
  <sheetFormatPr baseColWidth="10" defaultRowHeight="11.25"/>
  <cols>
    <col min="1" max="1" width="3.7109375" style="2" customWidth="1"/>
    <col min="2" max="2" width="20.28515625" style="2" bestFit="1" customWidth="1"/>
    <col min="3" max="13" width="11.85546875" style="2" bestFit="1" customWidth="1"/>
    <col min="14" max="18" width="12.85546875" style="2" bestFit="1" customWidth="1"/>
    <col min="19" max="16384" width="11.42578125" style="2"/>
  </cols>
  <sheetData>
    <row r="1" spans="2:18">
      <c r="B1" s="8" t="s">
        <v>230</v>
      </c>
    </row>
    <row r="3" spans="2:18" s="5" customFormat="1">
      <c r="C3" s="6">
        <v>2000</v>
      </c>
      <c r="D3" s="6">
        <f>C3+1</f>
        <v>2001</v>
      </c>
      <c r="E3" s="6">
        <f t="shared" ref="E3:R3" si="0">D3+1</f>
        <v>2002</v>
      </c>
      <c r="F3" s="6">
        <f t="shared" si="0"/>
        <v>2003</v>
      </c>
      <c r="G3" s="6">
        <f t="shared" si="0"/>
        <v>2004</v>
      </c>
      <c r="H3" s="6">
        <f t="shared" si="0"/>
        <v>2005</v>
      </c>
      <c r="I3" s="6">
        <f t="shared" si="0"/>
        <v>2006</v>
      </c>
      <c r="J3" s="6">
        <f t="shared" si="0"/>
        <v>2007</v>
      </c>
      <c r="K3" s="6">
        <f t="shared" si="0"/>
        <v>2008</v>
      </c>
      <c r="L3" s="6">
        <f t="shared" si="0"/>
        <v>2009</v>
      </c>
      <c r="M3" s="6">
        <f t="shared" si="0"/>
        <v>2010</v>
      </c>
      <c r="N3" s="6">
        <f t="shared" si="0"/>
        <v>2011</v>
      </c>
      <c r="O3" s="6">
        <f t="shared" si="0"/>
        <v>2012</v>
      </c>
      <c r="P3" s="6">
        <f t="shared" si="0"/>
        <v>2013</v>
      </c>
      <c r="Q3" s="6">
        <f t="shared" si="0"/>
        <v>2014</v>
      </c>
      <c r="R3" s="6">
        <f t="shared" si="0"/>
        <v>2015</v>
      </c>
    </row>
    <row r="4" spans="2:18" s="1" customFormat="1">
      <c r="B4" s="7" t="s">
        <v>1</v>
      </c>
      <c r="C4" s="25">
        <f>77945+1130</f>
        <v>79075</v>
      </c>
      <c r="D4" s="22">
        <f>79013+1064</f>
        <v>80077</v>
      </c>
      <c r="E4" s="22">
        <f>81352+1022</f>
        <v>82374</v>
      </c>
      <c r="F4" s="22">
        <f>84248+707</f>
        <v>84955</v>
      </c>
      <c r="G4" s="22">
        <f>88523+671</f>
        <v>89194</v>
      </c>
      <c r="H4" s="22">
        <f>89161+676</f>
        <v>89837</v>
      </c>
      <c r="I4" s="22">
        <v>90662.316012644747</v>
      </c>
      <c r="J4" s="22">
        <v>90593.353977940802</v>
      </c>
      <c r="K4" s="22">
        <v>92986.055712066751</v>
      </c>
      <c r="L4" s="22">
        <v>96861.449234346961</v>
      </c>
      <c r="M4" s="22">
        <v>99563.857449823583</v>
      </c>
      <c r="N4" s="22">
        <v>104540</v>
      </c>
      <c r="O4" s="22">
        <v>108970</v>
      </c>
      <c r="P4" s="22">
        <v>111540</v>
      </c>
      <c r="Q4" s="22">
        <v>114530</v>
      </c>
      <c r="R4" s="22">
        <v>118510</v>
      </c>
    </row>
    <row r="5" spans="2:18" s="1" customFormat="1">
      <c r="B5" s="7" t="s">
        <v>0</v>
      </c>
      <c r="C5" s="25">
        <f>8522+150</f>
        <v>8672</v>
      </c>
      <c r="D5" s="22">
        <f>9563+151</f>
        <v>9714</v>
      </c>
      <c r="E5" s="22">
        <f>10604+160</f>
        <v>10764</v>
      </c>
      <c r="F5" s="22">
        <f>11743+297</f>
        <v>12040</v>
      </c>
      <c r="G5" s="22">
        <f>12868+299</f>
        <v>13167</v>
      </c>
      <c r="H5" s="22">
        <f>13227+305</f>
        <v>13532</v>
      </c>
      <c r="I5" s="22">
        <v>14735.367089512754</v>
      </c>
      <c r="J5" s="22">
        <v>15271.316474703626</v>
      </c>
      <c r="K5" s="22">
        <v>15398.558058624292</v>
      </c>
      <c r="L5" s="22">
        <v>16290.578233510076</v>
      </c>
      <c r="M5" s="22">
        <v>16249.799471538681</v>
      </c>
      <c r="N5" s="22">
        <v>16890</v>
      </c>
      <c r="O5" s="22">
        <v>17340</v>
      </c>
      <c r="P5" s="22">
        <v>17590</v>
      </c>
      <c r="Q5" s="22">
        <v>17680</v>
      </c>
      <c r="R5" s="22">
        <v>19510</v>
      </c>
    </row>
    <row r="7" spans="2:18">
      <c r="B7" s="2" t="s">
        <v>226</v>
      </c>
    </row>
    <row r="8" spans="2:18">
      <c r="B8" s="2" t="s">
        <v>231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B1:R11"/>
  <sheetViews>
    <sheetView showGridLines="0" workbookViewId="0"/>
  </sheetViews>
  <sheetFormatPr baseColWidth="10" defaultRowHeight="11.25"/>
  <cols>
    <col min="1" max="1" width="3.7109375" style="1" customWidth="1"/>
    <col min="2" max="2" width="75.28515625" style="1" customWidth="1"/>
    <col min="3" max="18" width="8.42578125" style="1" customWidth="1"/>
    <col min="19" max="16384" width="11.42578125" style="1"/>
  </cols>
  <sheetData>
    <row r="1" spans="2:18">
      <c r="B1" s="8" t="s">
        <v>232</v>
      </c>
    </row>
    <row r="2" spans="2:18">
      <c r="B2" s="8"/>
    </row>
    <row r="3" spans="2:18" ht="15" customHeight="1">
      <c r="H3" s="24" t="s">
        <v>225</v>
      </c>
      <c r="I3" s="24"/>
      <c r="J3" s="24"/>
      <c r="K3" s="24"/>
      <c r="L3" s="24"/>
      <c r="M3" s="24"/>
      <c r="N3" s="24"/>
      <c r="O3" s="24"/>
      <c r="P3" s="24"/>
      <c r="Q3" s="24"/>
      <c r="R3" s="24"/>
    </row>
    <row r="4" spans="2:18" ht="7.5" customHeight="1"/>
    <row r="5" spans="2:18" s="14" customFormat="1" ht="15" customHeight="1">
      <c r="B5" s="12" t="s">
        <v>20</v>
      </c>
      <c r="C5" s="13" t="s">
        <v>2</v>
      </c>
      <c r="D5" s="13" t="s">
        <v>3</v>
      </c>
      <c r="E5" s="13" t="s">
        <v>4</v>
      </c>
      <c r="F5" s="13" t="s">
        <v>5</v>
      </c>
      <c r="G5" s="13" t="s">
        <v>6</v>
      </c>
      <c r="H5" s="13" t="s">
        <v>7</v>
      </c>
      <c r="I5" s="13" t="s">
        <v>8</v>
      </c>
      <c r="J5" s="13" t="s">
        <v>9</v>
      </c>
      <c r="K5" s="13" t="s">
        <v>10</v>
      </c>
      <c r="L5" s="13" t="s">
        <v>11</v>
      </c>
      <c r="M5" s="13" t="s">
        <v>12</v>
      </c>
      <c r="N5" s="13" t="s">
        <v>13</v>
      </c>
      <c r="O5" s="13" t="s">
        <v>14</v>
      </c>
      <c r="P5" s="13" t="s">
        <v>15</v>
      </c>
      <c r="Q5" s="13" t="s">
        <v>16</v>
      </c>
      <c r="R5" s="13" t="s">
        <v>19</v>
      </c>
    </row>
    <row r="6" spans="2:18">
      <c r="B6" s="15" t="s">
        <v>18</v>
      </c>
      <c r="C6" s="16">
        <v>3866.0224895906213</v>
      </c>
      <c r="D6" s="16">
        <v>3809.8350767730067</v>
      </c>
      <c r="E6" s="16">
        <v>4056.8389339427413</v>
      </c>
      <c r="F6" s="16">
        <v>4196.6683102917568</v>
      </c>
      <c r="G6" s="16">
        <v>4520.7454503894023</v>
      </c>
      <c r="H6" s="16">
        <v>4697.6603539645639</v>
      </c>
      <c r="I6" s="16">
        <v>5126.4198402313159</v>
      </c>
      <c r="J6" s="16">
        <v>5452.0276490206061</v>
      </c>
      <c r="K6" s="16">
        <v>5827.6277388917933</v>
      </c>
      <c r="L6" s="16">
        <v>6380.7602908733943</v>
      </c>
      <c r="M6" s="16">
        <v>6775.436528003871</v>
      </c>
      <c r="N6" s="16">
        <v>7074.7830244135548</v>
      </c>
      <c r="O6" s="16">
        <v>7315.18414077538</v>
      </c>
      <c r="P6" s="16">
        <v>7504.9601788594155</v>
      </c>
      <c r="Q6" s="16">
        <v>7718.9190161931338</v>
      </c>
      <c r="R6" s="16">
        <v>7904.7913705861101</v>
      </c>
    </row>
    <row r="7" spans="2:18">
      <c r="B7" s="15" t="s">
        <v>227</v>
      </c>
      <c r="C7" s="16">
        <v>2699.1635804109587</v>
      </c>
      <c r="D7" s="16">
        <v>2770.8747153233871</v>
      </c>
      <c r="E7" s="16">
        <v>2996.7079192058541</v>
      </c>
      <c r="F7" s="16">
        <v>3117.1324270804807</v>
      </c>
      <c r="G7" s="16">
        <v>3356.4459385706518</v>
      </c>
      <c r="H7" s="16">
        <v>3451.4932133674379</v>
      </c>
      <c r="I7" s="16">
        <v>3669.5274410740549</v>
      </c>
      <c r="J7" s="16">
        <v>3864.4297589899948</v>
      </c>
      <c r="K7" s="16">
        <v>3912.1874195394298</v>
      </c>
      <c r="L7" s="16">
        <v>4154.8606808389904</v>
      </c>
      <c r="M7" s="16">
        <v>4315.1546673862795</v>
      </c>
      <c r="N7" s="16">
        <v>4465.1893253136623</v>
      </c>
      <c r="O7" s="16">
        <v>4540.4030404582936</v>
      </c>
      <c r="P7" s="16">
        <v>4594.3961940704357</v>
      </c>
      <c r="Q7" s="16">
        <v>4781.843740154869</v>
      </c>
      <c r="R7" s="16">
        <v>4918.9462747940106</v>
      </c>
    </row>
    <row r="8" spans="2:18" ht="22.5">
      <c r="B8" s="15" t="s">
        <v>229</v>
      </c>
      <c r="C8" s="17">
        <v>0.6981758610247446</v>
      </c>
      <c r="D8" s="17">
        <v>0.72729518718966801</v>
      </c>
      <c r="E8" s="17">
        <v>0.73868052639039028</v>
      </c>
      <c r="F8" s="17">
        <v>0.74276359164152628</v>
      </c>
      <c r="G8" s="17">
        <v>0.74245408758450193</v>
      </c>
      <c r="H8" s="17">
        <v>0.73472600258436516</v>
      </c>
      <c r="I8" s="17">
        <v>0.71580704574295606</v>
      </c>
      <c r="J8" s="17">
        <v>0.70880597234025311</v>
      </c>
      <c r="K8" s="17">
        <v>0.67131731723883037</v>
      </c>
      <c r="L8" s="17">
        <v>0.65115448495719552</v>
      </c>
      <c r="M8" s="17">
        <v>0.63688216243353668</v>
      </c>
      <c r="N8" s="17">
        <v>0.63114152192445394</v>
      </c>
      <c r="O8" s="17">
        <v>0.62068198873487679</v>
      </c>
      <c r="P8" s="17">
        <v>0.6121812887178677</v>
      </c>
      <c r="Q8" s="17">
        <v>0.61949655516831803</v>
      </c>
      <c r="R8" s="17">
        <f>R7/R6</f>
        <v>0.62227401637663837</v>
      </c>
    </row>
    <row r="9" spans="2:18">
      <c r="B9" s="2"/>
      <c r="Q9" s="18"/>
      <c r="R9" s="19"/>
    </row>
    <row r="10" spans="2:18">
      <c r="B10" s="1" t="s">
        <v>226</v>
      </c>
    </row>
    <row r="11" spans="2:18">
      <c r="B11" s="1" t="s">
        <v>231</v>
      </c>
    </row>
  </sheetData>
  <mergeCells count="1">
    <mergeCell ref="H3:R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B1:P111"/>
  <sheetViews>
    <sheetView showGridLines="0" workbookViewId="0"/>
  </sheetViews>
  <sheetFormatPr baseColWidth="10" defaultRowHeight="11.25"/>
  <cols>
    <col min="1" max="1" width="3.7109375" style="2" customWidth="1"/>
    <col min="2" max="2" width="9.140625" style="2" customWidth="1"/>
    <col min="3" max="3" width="21.85546875" style="2" customWidth="1"/>
    <col min="4" max="4" width="19.5703125" style="9" customWidth="1"/>
    <col min="5" max="16384" width="11.42578125" style="2"/>
  </cols>
  <sheetData>
    <row r="1" spans="2:6">
      <c r="B1" s="8" t="s">
        <v>233</v>
      </c>
    </row>
    <row r="2" spans="2:6">
      <c r="B2" s="8"/>
    </row>
    <row r="3" spans="2:6">
      <c r="D3" s="10" t="s">
        <v>17</v>
      </c>
    </row>
    <row r="5" spans="2:6">
      <c r="B5" s="20" t="s">
        <v>21</v>
      </c>
      <c r="C5" s="20"/>
      <c r="D5" s="6" t="s">
        <v>224</v>
      </c>
      <c r="E5" s="1"/>
    </row>
    <row r="6" spans="2:6">
      <c r="B6" s="21" t="s">
        <v>22</v>
      </c>
      <c r="C6" s="7" t="s">
        <v>23</v>
      </c>
      <c r="D6" s="22">
        <v>33670</v>
      </c>
      <c r="E6" s="1"/>
      <c r="F6" s="3"/>
    </row>
    <row r="7" spans="2:6">
      <c r="B7" s="21" t="s">
        <v>24</v>
      </c>
      <c r="C7" s="7" t="s">
        <v>25</v>
      </c>
      <c r="D7" s="22">
        <v>34910</v>
      </c>
      <c r="E7" s="1"/>
      <c r="F7" s="3"/>
    </row>
    <row r="8" spans="2:6">
      <c r="B8" s="21" t="s">
        <v>26</v>
      </c>
      <c r="C8" s="7" t="s">
        <v>27</v>
      </c>
      <c r="D8" s="22">
        <v>28540</v>
      </c>
      <c r="E8" s="1"/>
      <c r="F8" s="3"/>
    </row>
    <row r="9" spans="2:6">
      <c r="B9" s="21" t="s">
        <v>28</v>
      </c>
      <c r="C9" s="7" t="s">
        <v>29</v>
      </c>
      <c r="D9" s="22">
        <v>34560</v>
      </c>
      <c r="E9" s="1"/>
      <c r="F9" s="3"/>
    </row>
    <row r="10" spans="2:6">
      <c r="B10" s="21" t="s">
        <v>30</v>
      </c>
      <c r="C10" s="7" t="s">
        <v>31</v>
      </c>
      <c r="D10" s="22">
        <v>35170</v>
      </c>
      <c r="E10" s="1"/>
      <c r="F10" s="3"/>
    </row>
    <row r="11" spans="2:6">
      <c r="B11" s="21" t="s">
        <v>32</v>
      </c>
      <c r="C11" s="7" t="s">
        <v>33</v>
      </c>
      <c r="D11" s="22">
        <v>38590</v>
      </c>
      <c r="E11" s="1"/>
      <c r="F11" s="3"/>
    </row>
    <row r="12" spans="2:6">
      <c r="B12" s="21" t="s">
        <v>34</v>
      </c>
      <c r="C12" s="7" t="s">
        <v>35</v>
      </c>
      <c r="D12" s="22">
        <v>32810</v>
      </c>
      <c r="E12" s="1"/>
      <c r="F12" s="3"/>
    </row>
    <row r="13" spans="2:6">
      <c r="B13" s="21" t="s">
        <v>36</v>
      </c>
      <c r="C13" s="7" t="s">
        <v>37</v>
      </c>
      <c r="D13" s="22">
        <v>47460</v>
      </c>
      <c r="E13" s="1"/>
      <c r="F13" s="3"/>
    </row>
    <row r="14" spans="2:6">
      <c r="B14" s="21" t="s">
        <v>38</v>
      </c>
      <c r="C14" s="7" t="s">
        <v>39</v>
      </c>
      <c r="D14" s="22">
        <v>26620</v>
      </c>
      <c r="E14" s="1"/>
      <c r="F14" s="3"/>
    </row>
    <row r="15" spans="2:6">
      <c r="B15" s="21" t="s">
        <v>40</v>
      </c>
      <c r="C15" s="7" t="s">
        <v>41</v>
      </c>
      <c r="D15" s="22">
        <v>29370</v>
      </c>
      <c r="E15" s="1"/>
      <c r="F15" s="3"/>
    </row>
    <row r="16" spans="2:6">
      <c r="B16" s="21" t="s">
        <v>42</v>
      </c>
      <c r="C16" s="7" t="s">
        <v>43</v>
      </c>
      <c r="D16" s="22">
        <v>31010</v>
      </c>
      <c r="E16" s="1"/>
      <c r="F16" s="3"/>
    </row>
    <row r="17" spans="2:6">
      <c r="B17" s="21" t="s">
        <v>44</v>
      </c>
      <c r="C17" s="7" t="s">
        <v>45</v>
      </c>
      <c r="D17" s="22">
        <v>33600</v>
      </c>
      <c r="E17" s="1"/>
      <c r="F17" s="3"/>
    </row>
    <row r="18" spans="2:6">
      <c r="B18" s="21" t="s">
        <v>46</v>
      </c>
      <c r="C18" s="7" t="s">
        <v>47</v>
      </c>
      <c r="D18" s="22">
        <v>38210</v>
      </c>
      <c r="E18" s="1"/>
      <c r="F18" s="3"/>
    </row>
    <row r="19" spans="2:6">
      <c r="B19" s="21" t="s">
        <v>48</v>
      </c>
      <c r="C19" s="7" t="s">
        <v>49</v>
      </c>
      <c r="D19" s="22">
        <v>26530</v>
      </c>
      <c r="E19" s="1"/>
      <c r="F19" s="3"/>
    </row>
    <row r="20" spans="2:6">
      <c r="B20" s="21" t="s">
        <v>50</v>
      </c>
      <c r="C20" s="7" t="s">
        <v>51</v>
      </c>
      <c r="D20" s="22">
        <v>32610</v>
      </c>
      <c r="E20" s="1"/>
      <c r="F20" s="3"/>
    </row>
    <row r="21" spans="2:6">
      <c r="B21" s="21" t="s">
        <v>52</v>
      </c>
      <c r="C21" s="7" t="s">
        <v>53</v>
      </c>
      <c r="D21" s="22">
        <v>28210</v>
      </c>
      <c r="E21" s="1"/>
      <c r="F21" s="3"/>
    </row>
    <row r="22" spans="2:6">
      <c r="B22" s="21" t="s">
        <v>54</v>
      </c>
      <c r="C22" s="7" t="s">
        <v>55</v>
      </c>
      <c r="D22" s="22">
        <v>32300</v>
      </c>
      <c r="E22" s="1"/>
      <c r="F22" s="3"/>
    </row>
    <row r="23" spans="2:6">
      <c r="B23" s="21" t="s">
        <v>56</v>
      </c>
      <c r="C23" s="7" t="s">
        <v>57</v>
      </c>
      <c r="D23" s="22">
        <v>33990</v>
      </c>
      <c r="E23" s="1"/>
      <c r="F23" s="3"/>
    </row>
    <row r="24" spans="2:6">
      <c r="B24" s="21" t="s">
        <v>58</v>
      </c>
      <c r="C24" s="7" t="s">
        <v>59</v>
      </c>
      <c r="D24" s="22">
        <v>41580</v>
      </c>
      <c r="E24" s="1"/>
      <c r="F24" s="3"/>
    </row>
    <row r="25" spans="2:6">
      <c r="B25" s="21" t="s">
        <v>60</v>
      </c>
      <c r="C25" s="7" t="s">
        <v>61</v>
      </c>
      <c r="D25" s="22">
        <v>58680</v>
      </c>
      <c r="E25" s="1"/>
      <c r="F25" s="3"/>
    </row>
    <row r="26" spans="2:6">
      <c r="B26" s="21" t="s">
        <v>62</v>
      </c>
      <c r="C26" s="7" t="s">
        <v>63</v>
      </c>
      <c r="D26" s="22">
        <v>13350</v>
      </c>
      <c r="E26" s="1"/>
      <c r="F26" s="3"/>
    </row>
    <row r="27" spans="2:6">
      <c r="B27" s="21" t="s">
        <v>64</v>
      </c>
      <c r="C27" s="7" t="s">
        <v>65</v>
      </c>
      <c r="D27" s="22">
        <v>34380</v>
      </c>
      <c r="E27" s="1"/>
      <c r="F27" s="3"/>
    </row>
    <row r="28" spans="2:6">
      <c r="B28" s="21" t="s">
        <v>66</v>
      </c>
      <c r="C28" s="7" t="s">
        <v>67</v>
      </c>
      <c r="D28" s="22">
        <v>34770</v>
      </c>
      <c r="E28" s="1"/>
      <c r="F28" s="3"/>
    </row>
    <row r="29" spans="2:6">
      <c r="B29" s="21" t="s">
        <v>68</v>
      </c>
      <c r="C29" s="7" t="s">
        <v>69</v>
      </c>
      <c r="D29" s="22">
        <v>46590</v>
      </c>
      <c r="E29" s="1"/>
      <c r="F29" s="3"/>
    </row>
    <row r="30" spans="2:6">
      <c r="B30" s="21" t="s">
        <v>70</v>
      </c>
      <c r="C30" s="7" t="s">
        <v>71</v>
      </c>
      <c r="D30" s="22">
        <v>29560</v>
      </c>
      <c r="E30" s="1"/>
      <c r="F30" s="3"/>
    </row>
    <row r="31" spans="2:6">
      <c r="B31" s="21" t="s">
        <v>72</v>
      </c>
      <c r="C31" s="7" t="s">
        <v>73</v>
      </c>
      <c r="D31" s="22">
        <v>35690</v>
      </c>
      <c r="E31" s="1"/>
      <c r="F31" s="3"/>
    </row>
    <row r="32" spans="2:6">
      <c r="B32" s="21" t="s">
        <v>74</v>
      </c>
      <c r="C32" s="7" t="s">
        <v>75</v>
      </c>
      <c r="D32" s="22">
        <v>40400</v>
      </c>
      <c r="E32" s="1"/>
      <c r="F32" s="3"/>
    </row>
    <row r="33" spans="2:16">
      <c r="B33" s="21" t="s">
        <v>76</v>
      </c>
      <c r="C33" s="7" t="s">
        <v>77</v>
      </c>
      <c r="D33" s="22">
        <v>39800</v>
      </c>
      <c r="E33" s="1"/>
      <c r="F33" s="3"/>
    </row>
    <row r="34" spans="2:16">
      <c r="B34" s="21" t="s">
        <v>78</v>
      </c>
      <c r="C34" s="7" t="s">
        <v>79</v>
      </c>
      <c r="D34" s="22">
        <v>44390</v>
      </c>
      <c r="E34" s="1"/>
      <c r="F34" s="3"/>
    </row>
    <row r="35" spans="2:16">
      <c r="B35" s="21" t="s">
        <v>80</v>
      </c>
      <c r="C35" s="7" t="s">
        <v>81</v>
      </c>
      <c r="D35" s="22">
        <v>35410</v>
      </c>
      <c r="E35" s="1"/>
      <c r="F35" s="3"/>
    </row>
    <row r="36" spans="2:16">
      <c r="B36" s="21" t="s">
        <v>82</v>
      </c>
      <c r="C36" s="7" t="s">
        <v>83</v>
      </c>
      <c r="D36" s="22">
        <v>48180</v>
      </c>
      <c r="E36" s="1"/>
      <c r="F36" s="3"/>
    </row>
    <row r="37" spans="2:16">
      <c r="B37" s="21" t="s">
        <v>84</v>
      </c>
      <c r="C37" s="7" t="s">
        <v>85</v>
      </c>
      <c r="D37" s="22">
        <v>44690</v>
      </c>
      <c r="E37" s="1"/>
      <c r="F37" s="3"/>
    </row>
    <row r="38" spans="2:16">
      <c r="B38" s="21" t="s">
        <v>86</v>
      </c>
      <c r="C38" s="7" t="s">
        <v>87</v>
      </c>
      <c r="D38" s="22">
        <v>35110</v>
      </c>
      <c r="E38" s="1"/>
      <c r="F38" s="3"/>
    </row>
    <row r="39" spans="2:16">
      <c r="B39" s="21" t="s">
        <v>88</v>
      </c>
      <c r="C39" s="7" t="s">
        <v>89</v>
      </c>
      <c r="D39" s="22">
        <v>36710</v>
      </c>
      <c r="E39" s="1"/>
      <c r="F39" s="3"/>
    </row>
    <row r="40" spans="2:16">
      <c r="B40" s="21" t="s">
        <v>90</v>
      </c>
      <c r="C40" s="7" t="s">
        <v>91</v>
      </c>
      <c r="D40" s="22">
        <v>31740</v>
      </c>
      <c r="E40" s="1"/>
      <c r="F40" s="3"/>
    </row>
    <row r="41" spans="2:16">
      <c r="B41" s="21" t="s">
        <v>92</v>
      </c>
      <c r="C41" s="7" t="s">
        <v>93</v>
      </c>
      <c r="D41" s="22">
        <v>33230</v>
      </c>
      <c r="E41" s="1"/>
      <c r="F41" s="3"/>
    </row>
    <row r="42" spans="2:16">
      <c r="B42" s="21" t="s">
        <v>94</v>
      </c>
      <c r="C42" s="7" t="s">
        <v>95</v>
      </c>
      <c r="D42" s="22">
        <v>36970</v>
      </c>
      <c r="E42" s="1"/>
      <c r="F42" s="3"/>
    </row>
    <row r="43" spans="2:16">
      <c r="B43" s="21" t="s">
        <v>96</v>
      </c>
      <c r="C43" s="7" t="s">
        <v>97</v>
      </c>
      <c r="D43" s="22">
        <v>38840</v>
      </c>
      <c r="E43" s="1"/>
      <c r="F43" s="3"/>
    </row>
    <row r="44" spans="2:16">
      <c r="B44" s="21" t="s">
        <v>98</v>
      </c>
      <c r="C44" s="7" t="s">
        <v>99</v>
      </c>
      <c r="D44" s="22">
        <v>48500</v>
      </c>
      <c r="E44" s="1"/>
      <c r="F44" s="3"/>
    </row>
    <row r="45" spans="2:16">
      <c r="B45" s="21" t="s">
        <v>100</v>
      </c>
      <c r="C45" s="7" t="s">
        <v>101</v>
      </c>
      <c r="D45" s="22">
        <v>41150</v>
      </c>
      <c r="E45" s="1"/>
      <c r="F45" s="3"/>
    </row>
    <row r="46" spans="2:16">
      <c r="B46" s="21" t="s">
        <v>102</v>
      </c>
      <c r="C46" s="7" t="s">
        <v>103</v>
      </c>
      <c r="D46" s="22">
        <v>40320</v>
      </c>
      <c r="E46" s="1"/>
      <c r="F46" s="3"/>
      <c r="G46" s="4"/>
      <c r="H46" s="4"/>
      <c r="I46" s="4"/>
      <c r="J46" s="4"/>
      <c r="K46" s="4"/>
      <c r="L46" s="4"/>
      <c r="M46" s="4"/>
      <c r="N46" s="4"/>
      <c r="O46" s="4"/>
      <c r="P46" s="4"/>
    </row>
    <row r="47" spans="2:16">
      <c r="B47" s="21" t="s">
        <v>104</v>
      </c>
      <c r="C47" s="7" t="s">
        <v>105</v>
      </c>
      <c r="D47" s="22">
        <v>29040</v>
      </c>
      <c r="E47" s="1"/>
      <c r="F47" s="3"/>
    </row>
    <row r="48" spans="2:16">
      <c r="B48" s="21" t="s">
        <v>106</v>
      </c>
      <c r="C48" s="7" t="s">
        <v>107</v>
      </c>
      <c r="D48" s="22">
        <v>27660</v>
      </c>
      <c r="E48" s="1"/>
      <c r="F48" s="3"/>
    </row>
    <row r="49" spans="2:6">
      <c r="B49" s="21" t="s">
        <v>108</v>
      </c>
      <c r="C49" s="7" t="s">
        <v>109</v>
      </c>
      <c r="D49" s="22">
        <v>34040</v>
      </c>
      <c r="E49" s="1"/>
      <c r="F49" s="3"/>
    </row>
    <row r="50" spans="2:6">
      <c r="B50" s="21" t="s">
        <v>110</v>
      </c>
      <c r="C50" s="7" t="s">
        <v>111</v>
      </c>
      <c r="D50" s="22">
        <v>29720</v>
      </c>
      <c r="E50" s="1"/>
      <c r="F50" s="3"/>
    </row>
    <row r="51" spans="2:6">
      <c r="B51" s="21" t="s">
        <v>112</v>
      </c>
      <c r="C51" s="7" t="s">
        <v>113</v>
      </c>
      <c r="D51" s="22">
        <v>46030</v>
      </c>
      <c r="E51" s="1"/>
      <c r="F51" s="3"/>
    </row>
    <row r="52" spans="2:6">
      <c r="B52" s="21" t="s">
        <v>114</v>
      </c>
      <c r="C52" s="7" t="s">
        <v>115</v>
      </c>
      <c r="D52" s="22">
        <v>33850</v>
      </c>
      <c r="E52" s="1"/>
      <c r="F52" s="3"/>
    </row>
    <row r="53" spans="2:6">
      <c r="B53" s="21" t="s">
        <v>116</v>
      </c>
      <c r="C53" s="7" t="s">
        <v>117</v>
      </c>
      <c r="D53" s="22">
        <v>37390</v>
      </c>
      <c r="E53" s="1"/>
      <c r="F53" s="3"/>
    </row>
    <row r="54" spans="2:6">
      <c r="B54" s="21" t="s">
        <v>118</v>
      </c>
      <c r="C54" s="7" t="s">
        <v>119</v>
      </c>
      <c r="D54" s="22">
        <v>26970</v>
      </c>
      <c r="E54" s="1"/>
      <c r="F54" s="3"/>
    </row>
    <row r="55" spans="2:6">
      <c r="B55" s="21" t="s">
        <v>120</v>
      </c>
      <c r="C55" s="7" t="s">
        <v>121</v>
      </c>
      <c r="D55" s="22">
        <v>31530</v>
      </c>
      <c r="E55" s="1"/>
      <c r="F55" s="3"/>
    </row>
    <row r="56" spans="2:6">
      <c r="B56" s="21" t="s">
        <v>122</v>
      </c>
      <c r="C56" s="7" t="s">
        <v>123</v>
      </c>
      <c r="D56" s="22">
        <v>28990</v>
      </c>
      <c r="E56" s="1"/>
      <c r="F56" s="3"/>
    </row>
    <row r="57" spans="2:6">
      <c r="B57" s="21" t="s">
        <v>124</v>
      </c>
      <c r="C57" s="7" t="s">
        <v>125</v>
      </c>
      <c r="D57" s="22">
        <v>29350</v>
      </c>
      <c r="E57" s="1"/>
      <c r="F57" s="3"/>
    </row>
    <row r="58" spans="2:6">
      <c r="B58" s="21" t="s">
        <v>126</v>
      </c>
      <c r="C58" s="7" t="s">
        <v>127</v>
      </c>
      <c r="D58" s="22">
        <v>27750</v>
      </c>
      <c r="E58" s="1"/>
      <c r="F58" s="3"/>
    </row>
    <row r="59" spans="2:6">
      <c r="B59" s="21" t="s">
        <v>128</v>
      </c>
      <c r="C59" s="7" t="s">
        <v>129</v>
      </c>
      <c r="D59" s="22">
        <v>27480</v>
      </c>
      <c r="E59" s="1"/>
      <c r="F59" s="3"/>
    </row>
    <row r="60" spans="2:6">
      <c r="B60" s="21" t="s">
        <v>130</v>
      </c>
      <c r="C60" s="7" t="s">
        <v>131</v>
      </c>
      <c r="D60" s="22">
        <v>37700</v>
      </c>
      <c r="E60" s="1"/>
      <c r="F60" s="3"/>
    </row>
    <row r="61" spans="2:6">
      <c r="B61" s="21" t="s">
        <v>132</v>
      </c>
      <c r="C61" s="7" t="s">
        <v>133</v>
      </c>
      <c r="D61" s="22">
        <v>37930</v>
      </c>
      <c r="E61" s="1"/>
      <c r="F61" s="3"/>
    </row>
    <row r="62" spans="2:6">
      <c r="B62" s="21" t="s">
        <v>134</v>
      </c>
      <c r="C62" s="7" t="s">
        <v>135</v>
      </c>
      <c r="D62" s="22">
        <v>23410</v>
      </c>
      <c r="E62" s="1"/>
      <c r="F62" s="3"/>
    </row>
    <row r="63" spans="2:6">
      <c r="B63" s="21" t="s">
        <v>136</v>
      </c>
      <c r="C63" s="7" t="s">
        <v>137</v>
      </c>
      <c r="D63" s="22">
        <v>27920</v>
      </c>
      <c r="E63" s="1"/>
      <c r="F63" s="3"/>
    </row>
    <row r="64" spans="2:6">
      <c r="B64" s="21" t="s">
        <v>138</v>
      </c>
      <c r="C64" s="7" t="s">
        <v>139</v>
      </c>
      <c r="D64" s="22">
        <v>37080</v>
      </c>
      <c r="E64" s="1"/>
      <c r="F64" s="3"/>
    </row>
    <row r="65" spans="2:6">
      <c r="B65" s="21" t="s">
        <v>140</v>
      </c>
      <c r="C65" s="7" t="s">
        <v>141</v>
      </c>
      <c r="D65" s="22">
        <v>41630</v>
      </c>
      <c r="E65" s="1"/>
      <c r="F65" s="3"/>
    </row>
    <row r="66" spans="2:6">
      <c r="B66" s="21" t="s">
        <v>142</v>
      </c>
      <c r="C66" s="7" t="s">
        <v>143</v>
      </c>
      <c r="D66" s="22">
        <v>36140</v>
      </c>
      <c r="E66" s="1"/>
      <c r="F66" s="3"/>
    </row>
    <row r="67" spans="2:6">
      <c r="B67" s="21" t="s">
        <v>144</v>
      </c>
      <c r="C67" s="7" t="s">
        <v>145</v>
      </c>
      <c r="D67" s="22">
        <v>34560</v>
      </c>
      <c r="E67" s="1"/>
      <c r="F67" s="3"/>
    </row>
    <row r="68" spans="2:6">
      <c r="B68" s="21" t="s">
        <v>146</v>
      </c>
      <c r="C68" s="7" t="s">
        <v>147</v>
      </c>
      <c r="D68" s="22">
        <v>36030</v>
      </c>
      <c r="E68" s="1"/>
      <c r="F68" s="3"/>
    </row>
    <row r="69" spans="2:6">
      <c r="B69" s="21" t="s">
        <v>148</v>
      </c>
      <c r="C69" s="7" t="s">
        <v>149</v>
      </c>
      <c r="D69" s="22">
        <v>25990</v>
      </c>
      <c r="E69" s="1"/>
      <c r="F69" s="3"/>
    </row>
    <row r="70" spans="2:6">
      <c r="B70" s="21" t="s">
        <v>150</v>
      </c>
      <c r="C70" s="7" t="s">
        <v>151</v>
      </c>
      <c r="D70" s="22">
        <v>31970</v>
      </c>
      <c r="E70" s="1"/>
      <c r="F70" s="3"/>
    </row>
    <row r="71" spans="2:6">
      <c r="B71" s="21" t="s">
        <v>152</v>
      </c>
      <c r="C71" s="7" t="s">
        <v>153</v>
      </c>
      <c r="D71" s="22">
        <v>38830</v>
      </c>
      <c r="E71" s="1"/>
      <c r="F71" s="3"/>
    </row>
    <row r="72" spans="2:6">
      <c r="B72" s="21" t="s">
        <v>154</v>
      </c>
      <c r="C72" s="7" t="s">
        <v>155</v>
      </c>
      <c r="D72" s="22">
        <v>43540</v>
      </c>
      <c r="E72" s="1"/>
      <c r="F72" s="3"/>
    </row>
    <row r="73" spans="2:6">
      <c r="B73" s="21" t="s">
        <v>156</v>
      </c>
      <c r="C73" s="7" t="s">
        <v>157</v>
      </c>
      <c r="D73" s="22">
        <v>38550</v>
      </c>
      <c r="E73" s="1"/>
      <c r="F73" s="3"/>
    </row>
    <row r="74" spans="2:6">
      <c r="B74" s="21" t="s">
        <v>158</v>
      </c>
      <c r="C74" s="7" t="s">
        <v>159</v>
      </c>
      <c r="D74" s="22">
        <v>28220</v>
      </c>
      <c r="E74" s="1"/>
      <c r="F74" s="3"/>
    </row>
    <row r="75" spans="2:6">
      <c r="B75" s="21" t="s">
        <v>160</v>
      </c>
      <c r="C75" s="7" t="s">
        <v>161</v>
      </c>
      <c r="D75" s="22">
        <v>39280</v>
      </c>
      <c r="E75" s="1"/>
      <c r="F75" s="3"/>
    </row>
    <row r="76" spans="2:6">
      <c r="B76" s="21" t="s">
        <v>162</v>
      </c>
      <c r="C76" s="7" t="s">
        <v>163</v>
      </c>
      <c r="D76" s="22">
        <v>44030</v>
      </c>
      <c r="E76" s="1"/>
      <c r="F76" s="3"/>
    </row>
    <row r="77" spans="2:6">
      <c r="B77" s="21" t="s">
        <v>164</v>
      </c>
      <c r="C77" s="7" t="s">
        <v>165</v>
      </c>
      <c r="D77" s="22">
        <v>30920</v>
      </c>
      <c r="E77" s="1"/>
      <c r="F77" s="3"/>
    </row>
    <row r="78" spans="2:6">
      <c r="B78" s="21" t="s">
        <v>166</v>
      </c>
      <c r="C78" s="7" t="s">
        <v>167</v>
      </c>
      <c r="D78" s="22">
        <v>25120</v>
      </c>
      <c r="E78" s="1"/>
      <c r="F78" s="3"/>
    </row>
    <row r="79" spans="2:6">
      <c r="B79" s="21" t="s">
        <v>168</v>
      </c>
      <c r="C79" s="7" t="s">
        <v>169</v>
      </c>
      <c r="D79" s="22">
        <v>40800</v>
      </c>
      <c r="E79" s="1"/>
      <c r="F79" s="3"/>
    </row>
    <row r="80" spans="2:6">
      <c r="B80" s="21" t="s">
        <v>170</v>
      </c>
      <c r="C80" s="7" t="s">
        <v>171</v>
      </c>
      <c r="D80" s="22">
        <v>37080</v>
      </c>
      <c r="E80" s="1"/>
      <c r="F80" s="3"/>
    </row>
    <row r="81" spans="2:6">
      <c r="B81" s="21" t="s">
        <v>172</v>
      </c>
      <c r="C81" s="7" t="s">
        <v>173</v>
      </c>
      <c r="D81" s="22">
        <v>40700</v>
      </c>
      <c r="E81" s="1"/>
      <c r="F81" s="3"/>
    </row>
    <row r="82" spans="2:6">
      <c r="B82" s="21" t="s">
        <v>174</v>
      </c>
      <c r="C82" s="7" t="s">
        <v>175</v>
      </c>
      <c r="D82" s="22">
        <v>28760</v>
      </c>
      <c r="E82" s="1"/>
      <c r="F82" s="3"/>
    </row>
    <row r="83" spans="2:6">
      <c r="B83" s="21" t="s">
        <v>176</v>
      </c>
      <c r="C83" s="7" t="s">
        <v>177</v>
      </c>
      <c r="D83" s="22">
        <v>37340</v>
      </c>
      <c r="E83" s="1"/>
      <c r="F83" s="3"/>
    </row>
    <row r="84" spans="2:6">
      <c r="B84" s="21" t="s">
        <v>178</v>
      </c>
      <c r="C84" s="7" t="s">
        <v>179</v>
      </c>
      <c r="D84" s="22">
        <v>38430</v>
      </c>
      <c r="E84" s="1"/>
      <c r="F84" s="3"/>
    </row>
    <row r="85" spans="2:6">
      <c r="B85" s="21" t="s">
        <v>180</v>
      </c>
      <c r="C85" s="7" t="s">
        <v>181</v>
      </c>
      <c r="D85" s="22">
        <v>42040</v>
      </c>
      <c r="E85" s="1"/>
      <c r="F85" s="3"/>
    </row>
    <row r="86" spans="2:6">
      <c r="B86" s="21" t="s">
        <v>182</v>
      </c>
      <c r="C86" s="7" t="s">
        <v>183</v>
      </c>
      <c r="D86" s="22">
        <v>28410</v>
      </c>
      <c r="E86" s="1"/>
      <c r="F86" s="3"/>
    </row>
    <row r="87" spans="2:6">
      <c r="B87" s="21" t="s">
        <v>184</v>
      </c>
      <c r="C87" s="7" t="s">
        <v>185</v>
      </c>
      <c r="D87" s="22">
        <v>31710</v>
      </c>
      <c r="E87" s="1"/>
      <c r="F87" s="3"/>
    </row>
    <row r="88" spans="2:6">
      <c r="B88" s="21" t="s">
        <v>186</v>
      </c>
      <c r="C88" s="7" t="s">
        <v>187</v>
      </c>
      <c r="D88" s="22">
        <v>41090</v>
      </c>
      <c r="E88" s="1"/>
      <c r="F88" s="3"/>
    </row>
    <row r="89" spans="2:6">
      <c r="B89" s="21" t="s">
        <v>188</v>
      </c>
      <c r="C89" s="7" t="s">
        <v>189</v>
      </c>
      <c r="D89" s="22">
        <v>45370</v>
      </c>
      <c r="E89" s="1"/>
      <c r="F89" s="3"/>
    </row>
    <row r="90" spans="2:6">
      <c r="B90" s="21" t="s">
        <v>190</v>
      </c>
      <c r="C90" s="7" t="s">
        <v>191</v>
      </c>
      <c r="D90" s="22">
        <v>41650</v>
      </c>
      <c r="E90" s="1"/>
      <c r="F90" s="3"/>
    </row>
    <row r="91" spans="2:6">
      <c r="B91" s="21" t="s">
        <v>192</v>
      </c>
      <c r="C91" s="7" t="s">
        <v>193</v>
      </c>
      <c r="D91" s="22">
        <v>46320</v>
      </c>
      <c r="E91" s="1"/>
      <c r="F91" s="3"/>
    </row>
    <row r="92" spans="2:6">
      <c r="B92" s="21" t="s">
        <v>194</v>
      </c>
      <c r="C92" s="7" t="s">
        <v>195</v>
      </c>
      <c r="D92" s="22">
        <v>43000</v>
      </c>
      <c r="E92" s="1"/>
      <c r="F92" s="3"/>
    </row>
    <row r="93" spans="2:6">
      <c r="B93" s="21" t="s">
        <v>196</v>
      </c>
      <c r="C93" s="7" t="s">
        <v>197</v>
      </c>
      <c r="D93" s="22">
        <v>31260</v>
      </c>
      <c r="E93" s="1"/>
      <c r="F93" s="3"/>
    </row>
    <row r="94" spans="2:6">
      <c r="B94" s="21" t="s">
        <v>198</v>
      </c>
      <c r="C94" s="7" t="s">
        <v>199</v>
      </c>
      <c r="D94" s="22">
        <v>43680</v>
      </c>
      <c r="E94" s="1"/>
      <c r="F94" s="3"/>
    </row>
    <row r="95" spans="2:6">
      <c r="B95" s="21" t="s">
        <v>200</v>
      </c>
      <c r="C95" s="7" t="s">
        <v>201</v>
      </c>
      <c r="D95" s="22">
        <v>27470</v>
      </c>
      <c r="E95" s="1"/>
      <c r="F95" s="3"/>
    </row>
    <row r="96" spans="2:6">
      <c r="B96" s="21" t="s">
        <v>202</v>
      </c>
      <c r="C96" s="7" t="s">
        <v>203</v>
      </c>
      <c r="D96" s="22">
        <v>34630</v>
      </c>
      <c r="E96" s="1"/>
      <c r="F96" s="3"/>
    </row>
    <row r="97" spans="2:6">
      <c r="B97" s="21" t="s">
        <v>204</v>
      </c>
      <c r="C97" s="7" t="s">
        <v>205</v>
      </c>
      <c r="D97" s="22">
        <v>30400</v>
      </c>
      <c r="E97" s="1"/>
      <c r="F97" s="3"/>
    </row>
    <row r="98" spans="2:6">
      <c r="B98" s="21" t="s">
        <v>206</v>
      </c>
      <c r="C98" s="7" t="s">
        <v>207</v>
      </c>
      <c r="D98" s="22">
        <v>46630</v>
      </c>
      <c r="E98" s="1"/>
      <c r="F98" s="3"/>
    </row>
    <row r="99" spans="2:6">
      <c r="B99" s="21" t="s">
        <v>208</v>
      </c>
      <c r="C99" s="7" t="s">
        <v>209</v>
      </c>
      <c r="D99" s="22">
        <v>44950</v>
      </c>
      <c r="E99" s="1"/>
      <c r="F99" s="3"/>
    </row>
    <row r="100" spans="2:6">
      <c r="B100" s="21" t="s">
        <v>210</v>
      </c>
      <c r="C100" s="7" t="s">
        <v>211</v>
      </c>
      <c r="D100" s="22">
        <v>37370</v>
      </c>
      <c r="E100" s="1"/>
      <c r="F100" s="3"/>
    </row>
    <row r="101" spans="2:6">
      <c r="B101" s="21" t="s">
        <v>212</v>
      </c>
      <c r="C101" s="7" t="s">
        <v>213</v>
      </c>
      <c r="D101" s="22">
        <v>40920</v>
      </c>
      <c r="E101" s="1"/>
      <c r="F101" s="3"/>
    </row>
    <row r="102" spans="2:6">
      <c r="B102" s="21" t="s">
        <v>214</v>
      </c>
      <c r="C102" s="7" t="s">
        <v>215</v>
      </c>
      <c r="D102" s="22">
        <v>62870</v>
      </c>
      <c r="E102" s="1"/>
      <c r="F102" s="3"/>
    </row>
    <row r="103" spans="2:6">
      <c r="B103" s="21" t="s">
        <v>216</v>
      </c>
      <c r="C103" s="7" t="s">
        <v>217</v>
      </c>
      <c r="D103" s="22">
        <v>27510</v>
      </c>
      <c r="E103" s="1"/>
      <c r="F103" s="3"/>
    </row>
    <row r="104" spans="2:6">
      <c r="B104" s="21" t="s">
        <v>218</v>
      </c>
      <c r="C104" s="7" t="s">
        <v>219</v>
      </c>
      <c r="D104" s="22">
        <v>29040</v>
      </c>
      <c r="E104" s="1"/>
      <c r="F104" s="3"/>
    </row>
    <row r="105" spans="2:6">
      <c r="B105" s="21" t="s">
        <v>220</v>
      </c>
      <c r="C105" s="21" t="s">
        <v>221</v>
      </c>
      <c r="D105" s="22">
        <v>58570</v>
      </c>
      <c r="E105" s="1"/>
      <c r="F105" s="3"/>
    </row>
    <row r="106" spans="2:6">
      <c r="B106" s="23" t="s">
        <v>222</v>
      </c>
      <c r="C106" s="21" t="s">
        <v>223</v>
      </c>
      <c r="D106" s="22">
        <v>29350</v>
      </c>
      <c r="E106" s="1"/>
      <c r="F106" s="3"/>
    </row>
    <row r="108" spans="2:6">
      <c r="B108" s="11" t="s">
        <v>234</v>
      </c>
    </row>
    <row r="109" spans="2:6">
      <c r="B109" s="2" t="s">
        <v>235</v>
      </c>
    </row>
    <row r="110" spans="2:6">
      <c r="B110" s="2" t="s">
        <v>226</v>
      </c>
    </row>
    <row r="111" spans="2:6">
      <c r="B111" s="2" t="s">
        <v>228</v>
      </c>
    </row>
  </sheetData>
  <mergeCells count="2">
    <mergeCell ref="G46:P46"/>
    <mergeCell ref="B5:C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G01</vt:lpstr>
      <vt:lpstr>G02</vt:lpstr>
      <vt:lpstr>C01</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tbetty</cp:lastModifiedBy>
  <dcterms:created xsi:type="dcterms:W3CDTF">2016-12-07T15:57:00Z</dcterms:created>
  <dcterms:modified xsi:type="dcterms:W3CDTF">2017-04-27T13:32:00Z</dcterms:modified>
</cp:coreProperties>
</file>