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2120" windowHeight="12120"/>
  </bookViews>
  <sheets>
    <sheet name="Sommaire" sheetId="41" r:id="rId1"/>
    <sheet name="tab1-pa" sheetId="5" r:id="rId2"/>
    <sheet name="tab2-pa" sheetId="6" r:id="rId3"/>
    <sheet name="tab3-pa" sheetId="17" r:id="rId4"/>
    <sheet name="tab4-pa" sheetId="18" r:id="rId5"/>
    <sheet name="Tab5-pa" sheetId="20" r:id="rId6"/>
    <sheet name="Tab6-pa" sheetId="21" r:id="rId7"/>
    <sheet name="Tab7-pa" sheetId="22" r:id="rId8"/>
    <sheet name="Tab8-pa" sheetId="23" r:id="rId9"/>
    <sheet name="Tab9-pa" sheetId="24" r:id="rId10"/>
    <sheet name="Tab10-pa" sheetId="25" r:id="rId11"/>
    <sheet name="Tab11-pa" sheetId="26" r:id="rId12"/>
    <sheet name="Tab12-pa" sheetId="27" r:id="rId13"/>
    <sheet name="Tab1-ph" sheetId="29" r:id="rId14"/>
    <sheet name="Tab2-ph" sheetId="30" r:id="rId15"/>
    <sheet name="Tab3-ph" sheetId="31" r:id="rId16"/>
    <sheet name="Tab4-ph" sheetId="32" r:id="rId17"/>
    <sheet name="Tab5-ph" sheetId="33" r:id="rId18"/>
    <sheet name="Tab6-ph" sheetId="34" r:id="rId19"/>
    <sheet name="Tab7-ph" sheetId="35" r:id="rId20"/>
    <sheet name="Tab8-ph" sheetId="36" r:id="rId21"/>
    <sheet name="Tab9-ph" sheetId="37" r:id="rId22"/>
    <sheet name="Tab10-ph" sheetId="38" r:id="rId23"/>
    <sheet name="Tab11-ph" sheetId="39" r:id="rId24"/>
    <sheet name="Tab12-ph" sheetId="40" r:id="rId25"/>
    <sheet name="Tab1-ase" sheetId="42" r:id="rId26"/>
    <sheet name="Tab2-ase" sheetId="43" r:id="rId27"/>
    <sheet name="Tab3-ase" sheetId="44" r:id="rId28"/>
    <sheet name="Tab4-ase" sheetId="45" r:id="rId29"/>
    <sheet name="Tab5-ase" sheetId="46" r:id="rId30"/>
    <sheet name="Tab6-ase" sheetId="47" r:id="rId31"/>
    <sheet name="Tab7-ase" sheetId="48" r:id="rId32"/>
    <sheet name="Tab8-ase" sheetId="49" r:id="rId33"/>
    <sheet name="Tab9-ase" sheetId="50" r:id="rId34"/>
    <sheet name="Tab10-ase" sheetId="51" r:id="rId35"/>
    <sheet name="Tab11-ase" sheetId="52" r:id="rId36"/>
    <sheet name="Tab12-ase" sheetId="53" r:id="rId37"/>
    <sheet name="Tab13-ase" sheetId="54" r:id="rId38"/>
    <sheet name="Tab14-ase" sheetId="55" r:id="rId39"/>
    <sheet name="Tab15-ase" sheetId="56" r:id="rId40"/>
    <sheet name="Tab16-ase" sheetId="57" r:id="rId41"/>
    <sheet name="Tab17-ase" sheetId="58" r:id="rId42"/>
    <sheet name="Tab18-ase" sheetId="59" r:id="rId43"/>
  </sheets>
  <definedNames>
    <definedName name="_xlnm._FilterDatabase" localSheetId="25" hidden="1">'Tab1-ase'!$A$6:$I$111</definedName>
    <definedName name="_xlnm._FilterDatabase" localSheetId="1" hidden="1">'tab1-pa'!$A$5:$Q$5</definedName>
    <definedName name="_xlnm._FilterDatabase" localSheetId="13" hidden="1">'Tab1-ph'!$D$6:$I$107</definedName>
    <definedName name="_xlnm._FilterDatabase" localSheetId="14" hidden="1">'Tab2-ph'!$E$1:$E$107</definedName>
    <definedName name="_xlnm._FilterDatabase" localSheetId="15" hidden="1">'Tab3-ph'!$D$6:$I$107</definedName>
    <definedName name="_xlnm._FilterDatabase" localSheetId="17" hidden="1">'Tab5-ph'!#REF!</definedName>
    <definedName name="_Toc125276053" localSheetId="0">Sommaire!#REF!</definedName>
    <definedName name="_Toc323137636" localSheetId="0">Sommaire!#REF!</definedName>
    <definedName name="_Toc323137637" localSheetId="0">Sommaire!#REF!</definedName>
    <definedName name="_Toc342641293" localSheetId="0">Sommaire!#REF!</definedName>
    <definedName name="_Toc342641294" localSheetId="0">Sommaire!#REF!</definedName>
    <definedName name="_Toc342641295" localSheetId="0">Sommaire!#REF!</definedName>
    <definedName name="_Toc342641299" localSheetId="0">Sommaire!#REF!</definedName>
    <definedName name="_Toc343607958" localSheetId="0">Sommaire!#REF!</definedName>
    <definedName name="_Toc343607960" localSheetId="0">Sommaire!#REF!</definedName>
    <definedName name="_Toc343607961" localSheetId="0">Sommaire!#REF!</definedName>
    <definedName name="_Toc343607964" localSheetId="0">Sommaire!#REF!</definedName>
    <definedName name="_Toc343607965" localSheetId="0">Sommaire!#REF!</definedName>
    <definedName name="_Toc343607966" localSheetId="0">Sommaire!#REF!</definedName>
    <definedName name="_Toc343607968" localSheetId="0">Sommaire!#REF!</definedName>
    <definedName name="_Toc343607969" localSheetId="0">Sommaire!#REF!</definedName>
    <definedName name="_Toc343607970" localSheetId="0">Sommaire!#REF!</definedName>
    <definedName name="_Toc58212127" localSheetId="0">Sommaire!#REF!</definedName>
    <definedName name="_Toc58731077" localSheetId="0">Sommaire!#REF!</definedName>
    <definedName name="_Toc62544523" localSheetId="0">Sommaire!#REF!</definedName>
    <definedName name="_xlnm.Print_Area" localSheetId="25">'Tab1-ase'!$A$1:$F$115</definedName>
    <definedName name="_xlnm.Print_Area" localSheetId="14">'Tab2-ph'!$A$1:$G$107</definedName>
    <definedName name="_xlnm.Print_Area" localSheetId="15">'Tab3-ph'!$A$1:$I$107</definedName>
    <definedName name="_xlnm.Print_Area" localSheetId="16">'Tab4-ph'!$A$1:$G$107</definedName>
    <definedName name="_xlnm.Print_Area" localSheetId="17">'Tab5-ph'!$A$1:$G$107</definedName>
  </definedNames>
  <calcPr calcId="145621"/>
</workbook>
</file>

<file path=xl/calcChain.xml><?xml version="1.0" encoding="utf-8"?>
<calcChain xmlns="http://schemas.openxmlformats.org/spreadsheetml/2006/main">
  <c r="H135" i="51"/>
  <c r="F135"/>
  <c r="D135"/>
  <c r="H134"/>
  <c r="F134"/>
  <c r="D134"/>
  <c r="H133"/>
  <c r="F133"/>
  <c r="D133"/>
  <c r="H132"/>
  <c r="H136" s="1"/>
  <c r="F132"/>
  <c r="F136" s="1"/>
  <c r="D132"/>
  <c r="D136" s="1"/>
  <c r="H130"/>
  <c r="F130"/>
  <c r="D130"/>
  <c r="H129"/>
  <c r="F129"/>
  <c r="D129"/>
  <c r="H128"/>
  <c r="F128"/>
  <c r="D128"/>
  <c r="H127"/>
  <c r="F127"/>
  <c r="D127"/>
  <c r="H126"/>
  <c r="F126"/>
  <c r="D126"/>
  <c r="H125"/>
  <c r="F125"/>
  <c r="D125"/>
  <c r="H124"/>
  <c r="F124"/>
  <c r="D124"/>
  <c r="H123"/>
  <c r="F123"/>
  <c r="D123"/>
  <c r="H122"/>
  <c r="F122"/>
  <c r="D122"/>
  <c r="H121"/>
  <c r="F121"/>
  <c r="D121"/>
  <c r="H120"/>
  <c r="F120"/>
  <c r="D120"/>
  <c r="H119"/>
  <c r="F119"/>
  <c r="D119"/>
  <c r="H118"/>
  <c r="H131" s="1"/>
  <c r="H137" s="1"/>
  <c r="F118"/>
  <c r="F131" s="1"/>
  <c r="D118"/>
  <c r="D131" s="1"/>
  <c r="D137" s="1"/>
  <c r="H135" i="50"/>
  <c r="F135"/>
  <c r="D135"/>
  <c r="H134"/>
  <c r="F134"/>
  <c r="D134"/>
  <c r="H133"/>
  <c r="F133"/>
  <c r="D133"/>
  <c r="H132"/>
  <c r="H136" s="1"/>
  <c r="F132"/>
  <c r="F136" s="1"/>
  <c r="D132"/>
  <c r="D136" s="1"/>
  <c r="H130"/>
  <c r="F130"/>
  <c r="D130"/>
  <c r="H129"/>
  <c r="F129"/>
  <c r="D129"/>
  <c r="H128"/>
  <c r="F128"/>
  <c r="D128"/>
  <c r="H127"/>
  <c r="F127"/>
  <c r="D127"/>
  <c r="H126"/>
  <c r="F126"/>
  <c r="D126"/>
  <c r="H125"/>
  <c r="F125"/>
  <c r="D125"/>
  <c r="H124"/>
  <c r="F124"/>
  <c r="D124"/>
  <c r="H123"/>
  <c r="F123"/>
  <c r="D123"/>
  <c r="H122"/>
  <c r="F122"/>
  <c r="D122"/>
  <c r="H121"/>
  <c r="F121"/>
  <c r="D121"/>
  <c r="H120"/>
  <c r="F120"/>
  <c r="D120"/>
  <c r="H119"/>
  <c r="F119"/>
  <c r="D119"/>
  <c r="H118"/>
  <c r="H131" s="1"/>
  <c r="F118"/>
  <c r="F131" s="1"/>
  <c r="F137" s="1"/>
  <c r="D118"/>
  <c r="D131" s="1"/>
  <c r="J135" i="49"/>
  <c r="H135"/>
  <c r="F135"/>
  <c r="D135"/>
  <c r="J134"/>
  <c r="H134"/>
  <c r="F134"/>
  <c r="D134"/>
  <c r="J133"/>
  <c r="H133"/>
  <c r="F133"/>
  <c r="D133"/>
  <c r="J132"/>
  <c r="J136" s="1"/>
  <c r="H132"/>
  <c r="H136" s="1"/>
  <c r="F132"/>
  <c r="F136" s="1"/>
  <c r="D132"/>
  <c r="D136" s="1"/>
  <c r="J130"/>
  <c r="H130"/>
  <c r="F130"/>
  <c r="D130"/>
  <c r="J129"/>
  <c r="H129"/>
  <c r="F129"/>
  <c r="D129"/>
  <c r="J128"/>
  <c r="H128"/>
  <c r="F128"/>
  <c r="D128"/>
  <c r="J127"/>
  <c r="H127"/>
  <c r="F127"/>
  <c r="D127"/>
  <c r="J126"/>
  <c r="H126"/>
  <c r="F126"/>
  <c r="D126"/>
  <c r="J125"/>
  <c r="H125"/>
  <c r="F125"/>
  <c r="D125"/>
  <c r="J124"/>
  <c r="H124"/>
  <c r="F124"/>
  <c r="D124"/>
  <c r="J123"/>
  <c r="H123"/>
  <c r="F123"/>
  <c r="D123"/>
  <c r="J122"/>
  <c r="H122"/>
  <c r="F122"/>
  <c r="D122"/>
  <c r="J121"/>
  <c r="H121"/>
  <c r="F121"/>
  <c r="D121"/>
  <c r="J120"/>
  <c r="H120"/>
  <c r="F120"/>
  <c r="D120"/>
  <c r="J119"/>
  <c r="H119"/>
  <c r="F119"/>
  <c r="D119"/>
  <c r="J118"/>
  <c r="J131" s="1"/>
  <c r="J137" s="1"/>
  <c r="H118"/>
  <c r="H131" s="1"/>
  <c r="H137" s="1"/>
  <c r="F118"/>
  <c r="F131" s="1"/>
  <c r="F137" s="1"/>
  <c r="D118"/>
  <c r="D131" s="1"/>
  <c r="D137" s="1"/>
  <c r="O134" i="48"/>
  <c r="M134"/>
  <c r="K134"/>
  <c r="I134"/>
  <c r="G134"/>
  <c r="E134"/>
  <c r="Q108"/>
  <c r="Q135" s="1"/>
  <c r="N135"/>
  <c r="L135"/>
  <c r="J135"/>
  <c r="H135"/>
  <c r="F135"/>
  <c r="D135"/>
  <c r="Q107"/>
  <c r="Q134" s="1"/>
  <c r="N134"/>
  <c r="L134"/>
  <c r="J134"/>
  <c r="H134"/>
  <c r="F134"/>
  <c r="D134"/>
  <c r="Q106"/>
  <c r="N133"/>
  <c r="L133"/>
  <c r="J133"/>
  <c r="H133"/>
  <c r="F133"/>
  <c r="D133"/>
  <c r="N132"/>
  <c r="L132"/>
  <c r="L136" s="1"/>
  <c r="J132"/>
  <c r="H132"/>
  <c r="H136" s="1"/>
  <c r="F132"/>
  <c r="D132"/>
  <c r="D136" s="1"/>
  <c r="P104"/>
  <c r="Q103"/>
  <c r="P103"/>
  <c r="Q102"/>
  <c r="P102"/>
  <c r="Q101"/>
  <c r="P101"/>
  <c r="Q100"/>
  <c r="P100"/>
  <c r="Q99"/>
  <c r="P99"/>
  <c r="Q98"/>
  <c r="P98"/>
  <c r="P97"/>
  <c r="P96"/>
  <c r="P95"/>
  <c r="Q94"/>
  <c r="P94"/>
  <c r="Q93"/>
  <c r="P93"/>
  <c r="Q92"/>
  <c r="P92"/>
  <c r="Q91"/>
  <c r="P91"/>
  <c r="Q90"/>
  <c r="P90"/>
  <c r="P89"/>
  <c r="P88"/>
  <c r="Q87"/>
  <c r="P87"/>
  <c r="Q86"/>
  <c r="P86"/>
  <c r="Q85"/>
  <c r="P85"/>
  <c r="Q84"/>
  <c r="L125"/>
  <c r="H125"/>
  <c r="D125"/>
  <c r="Q83"/>
  <c r="P83"/>
  <c r="Q82"/>
  <c r="P82"/>
  <c r="Q81"/>
  <c r="P81"/>
  <c r="Q80"/>
  <c r="P80"/>
  <c r="Q79"/>
  <c r="P79"/>
  <c r="P78"/>
  <c r="L76"/>
  <c r="H76"/>
  <c r="P77"/>
  <c r="P76" s="1"/>
  <c r="N76"/>
  <c r="J76"/>
  <c r="F76"/>
  <c r="Q75"/>
  <c r="P75"/>
  <c r="Q74"/>
  <c r="P74"/>
  <c r="P73"/>
  <c r="P72"/>
  <c r="Q71"/>
  <c r="P71"/>
  <c r="Q70"/>
  <c r="P70"/>
  <c r="Q69"/>
  <c r="P69"/>
  <c r="Q68"/>
  <c r="P68"/>
  <c r="Q67"/>
  <c r="P67"/>
  <c r="Q66"/>
  <c r="P66"/>
  <c r="Q65"/>
  <c r="P65"/>
  <c r="Q64"/>
  <c r="P64"/>
  <c r="Q63"/>
  <c r="P63"/>
  <c r="Q62"/>
  <c r="P62"/>
  <c r="Q61"/>
  <c r="P61"/>
  <c r="Q60"/>
  <c r="P60"/>
  <c r="P59"/>
  <c r="Q58"/>
  <c r="P58"/>
  <c r="Q57"/>
  <c r="P57"/>
  <c r="P56"/>
  <c r="Q55"/>
  <c r="P55"/>
  <c r="Q54"/>
  <c r="P54"/>
  <c r="Q53"/>
  <c r="P53"/>
  <c r="Q52"/>
  <c r="P52"/>
  <c r="Q51"/>
  <c r="N129"/>
  <c r="L129"/>
  <c r="J129"/>
  <c r="H129"/>
  <c r="F129"/>
  <c r="D129"/>
  <c r="Q50"/>
  <c r="P50"/>
  <c r="Q49"/>
  <c r="P49"/>
  <c r="Q48"/>
  <c r="P48"/>
  <c r="P47"/>
  <c r="Q46"/>
  <c r="P46"/>
  <c r="Q45"/>
  <c r="P45"/>
  <c r="P44"/>
  <c r="Q43"/>
  <c r="P43"/>
  <c r="Q42"/>
  <c r="P42"/>
  <c r="Q41"/>
  <c r="P41"/>
  <c r="P40"/>
  <c r="Q39"/>
  <c r="P39"/>
  <c r="Q38"/>
  <c r="P38"/>
  <c r="P37"/>
  <c r="Q36"/>
  <c r="P36"/>
  <c r="Q35"/>
  <c r="P35"/>
  <c r="P34"/>
  <c r="Q33"/>
  <c r="P33"/>
  <c r="Q32"/>
  <c r="P32"/>
  <c r="Q31"/>
  <c r="P31"/>
  <c r="P30"/>
  <c r="Q29"/>
  <c r="N120"/>
  <c r="L120"/>
  <c r="J120"/>
  <c r="H120"/>
  <c r="F120"/>
  <c r="D120"/>
  <c r="Q28"/>
  <c r="N119"/>
  <c r="L119"/>
  <c r="J119"/>
  <c r="H119"/>
  <c r="F119"/>
  <c r="D119"/>
  <c r="Q27"/>
  <c r="P27"/>
  <c r="Q26"/>
  <c r="N122"/>
  <c r="L122"/>
  <c r="J122"/>
  <c r="H122"/>
  <c r="F122"/>
  <c r="D122"/>
  <c r="Q25"/>
  <c r="P25"/>
  <c r="Q24"/>
  <c r="N121"/>
  <c r="L121"/>
  <c r="J121"/>
  <c r="H121"/>
  <c r="F121"/>
  <c r="D121"/>
  <c r="Q23"/>
  <c r="P23"/>
  <c r="Q22"/>
  <c r="N127"/>
  <c r="J127"/>
  <c r="F127"/>
  <c r="Q21"/>
  <c r="P21"/>
  <c r="N126"/>
  <c r="L126"/>
  <c r="J126"/>
  <c r="H126"/>
  <c r="F126"/>
  <c r="D126"/>
  <c r="Q19"/>
  <c r="P19"/>
  <c r="P18"/>
  <c r="Q17"/>
  <c r="Q16"/>
  <c r="P16"/>
  <c r="Q15"/>
  <c r="P15"/>
  <c r="Q14"/>
  <c r="N123"/>
  <c r="L123"/>
  <c r="J123"/>
  <c r="H123"/>
  <c r="F123"/>
  <c r="D123"/>
  <c r="P13"/>
  <c r="Q12"/>
  <c r="P12"/>
  <c r="Q11"/>
  <c r="P11"/>
  <c r="N130"/>
  <c r="J130"/>
  <c r="F130"/>
  <c r="Q9"/>
  <c r="P9"/>
  <c r="Q8"/>
  <c r="N124"/>
  <c r="L124"/>
  <c r="J124"/>
  <c r="H124"/>
  <c r="F124"/>
  <c r="D124"/>
  <c r="Q7"/>
  <c r="N109"/>
  <c r="L118"/>
  <c r="J109"/>
  <c r="H118"/>
  <c r="F109"/>
  <c r="J128" l="1"/>
  <c r="P7"/>
  <c r="P8"/>
  <c r="P124" s="1"/>
  <c r="D130"/>
  <c r="H130"/>
  <c r="L130"/>
  <c r="P10"/>
  <c r="P130" s="1"/>
  <c r="P14"/>
  <c r="P123" s="1"/>
  <c r="D128"/>
  <c r="H128"/>
  <c r="L128"/>
  <c r="P17"/>
  <c r="P128" s="1"/>
  <c r="D127"/>
  <c r="H127"/>
  <c r="H131" s="1"/>
  <c r="H137" s="1"/>
  <c r="L127"/>
  <c r="L131" s="1"/>
  <c r="L137" s="1"/>
  <c r="P22"/>
  <c r="P127" s="1"/>
  <c r="P24"/>
  <c r="P121" s="1"/>
  <c r="P26"/>
  <c r="P122" s="1"/>
  <c r="P28"/>
  <c r="P119" s="1"/>
  <c r="P29"/>
  <c r="P120" s="1"/>
  <c r="P51"/>
  <c r="P129" s="1"/>
  <c r="D76"/>
  <c r="D118" s="1"/>
  <c r="D131" s="1"/>
  <c r="D137" s="1"/>
  <c r="F125"/>
  <c r="J125"/>
  <c r="N125"/>
  <c r="F136"/>
  <c r="J136"/>
  <c r="N136"/>
  <c r="P106"/>
  <c r="P133" s="1"/>
  <c r="P107"/>
  <c r="P134" s="1"/>
  <c r="P108"/>
  <c r="P135" s="1"/>
  <c r="D109"/>
  <c r="H109"/>
  <c r="L109"/>
  <c r="F110"/>
  <c r="F111" s="1"/>
  <c r="J110"/>
  <c r="J111" s="1"/>
  <c r="N110"/>
  <c r="N111" s="1"/>
  <c r="F118"/>
  <c r="J118"/>
  <c r="J131" s="1"/>
  <c r="J137" s="1"/>
  <c r="N118"/>
  <c r="D137" i="50"/>
  <c r="H137"/>
  <c r="F137" i="51"/>
  <c r="F128" i="48"/>
  <c r="N128"/>
  <c r="P20"/>
  <c r="P126" s="1"/>
  <c r="P84"/>
  <c r="P125" s="1"/>
  <c r="P105"/>
  <c r="D110"/>
  <c r="H110"/>
  <c r="L110"/>
  <c r="P132" l="1"/>
  <c r="P136" s="1"/>
  <c r="P110"/>
  <c r="N131"/>
  <c r="N137" s="1"/>
  <c r="F131"/>
  <c r="F137" s="1"/>
  <c r="L111"/>
  <c r="D111"/>
  <c r="P118"/>
  <c r="P131" s="1"/>
  <c r="P137" s="1"/>
  <c r="P109"/>
  <c r="P111" s="1"/>
  <c r="H111"/>
  <c r="I7" i="23" l="1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6"/>
  <c r="L108" i="40" l="1"/>
  <c r="J108"/>
  <c r="L108" i="39"/>
  <c r="N116" l="1"/>
  <c r="N117"/>
  <c r="N118"/>
  <c r="N119"/>
  <c r="N120"/>
  <c r="N121"/>
  <c r="N122"/>
  <c r="N123"/>
  <c r="N124"/>
  <c r="N125"/>
  <c r="N126"/>
  <c r="N127"/>
  <c r="N128"/>
  <c r="N130"/>
  <c r="N131"/>
  <c r="N132"/>
  <c r="N133"/>
  <c r="N134"/>
  <c r="J116" i="35"/>
  <c r="L116"/>
  <c r="L129" s="1"/>
  <c r="L135" s="1"/>
  <c r="J117"/>
  <c r="J129" s="1"/>
  <c r="J135" s="1"/>
  <c r="L117"/>
  <c r="J118"/>
  <c r="L118"/>
  <c r="J119"/>
  <c r="L119"/>
  <c r="J120"/>
  <c r="L120"/>
  <c r="J121"/>
  <c r="L121"/>
  <c r="J122"/>
  <c r="L122"/>
  <c r="J123"/>
  <c r="L123"/>
  <c r="J124"/>
  <c r="L124"/>
  <c r="J125"/>
  <c r="L125"/>
  <c r="J126"/>
  <c r="L126"/>
  <c r="J127"/>
  <c r="L127"/>
  <c r="J128"/>
  <c r="L128"/>
  <c r="J130"/>
  <c r="L130"/>
  <c r="J131"/>
  <c r="J134" s="1"/>
  <c r="L131"/>
  <c r="J132"/>
  <c r="L132"/>
  <c r="J133"/>
  <c r="L133"/>
  <c r="L134"/>
  <c r="J116" i="36"/>
  <c r="L116"/>
  <c r="J117"/>
  <c r="L117"/>
  <c r="J118"/>
  <c r="L118"/>
  <c r="J119"/>
  <c r="L119"/>
  <c r="J120"/>
  <c r="L120"/>
  <c r="J121"/>
  <c r="L121"/>
  <c r="J122"/>
  <c r="L122"/>
  <c r="J123"/>
  <c r="L123"/>
  <c r="J124"/>
  <c r="L124"/>
  <c r="J125"/>
  <c r="L125"/>
  <c r="J126"/>
  <c r="L126"/>
  <c r="J127"/>
  <c r="L127"/>
  <c r="J128"/>
  <c r="L128"/>
  <c r="J129"/>
  <c r="J135" s="1"/>
  <c r="J130"/>
  <c r="L130"/>
  <c r="J131"/>
  <c r="J134" s="1"/>
  <c r="L131"/>
  <c r="J132"/>
  <c r="L132"/>
  <c r="J133"/>
  <c r="L133"/>
  <c r="L134"/>
  <c r="J116" i="37"/>
  <c r="L116"/>
  <c r="J117"/>
  <c r="L117"/>
  <c r="J118"/>
  <c r="L118"/>
  <c r="J119"/>
  <c r="L119"/>
  <c r="J120"/>
  <c r="L120"/>
  <c r="J121"/>
  <c r="L121"/>
  <c r="J122"/>
  <c r="L122"/>
  <c r="J123"/>
  <c r="L123"/>
  <c r="J124"/>
  <c r="L124"/>
  <c r="J125"/>
  <c r="L125"/>
  <c r="J126"/>
  <c r="L126"/>
  <c r="J127"/>
  <c r="L127"/>
  <c r="J128"/>
  <c r="L128"/>
  <c r="J129"/>
  <c r="J130"/>
  <c r="L130"/>
  <c r="J131"/>
  <c r="J134" s="1"/>
  <c r="J135" s="1"/>
  <c r="L131"/>
  <c r="J132"/>
  <c r="L132"/>
  <c r="J133"/>
  <c r="L133"/>
  <c r="L134"/>
  <c r="J116" i="38"/>
  <c r="L116"/>
  <c r="L129" s="1"/>
  <c r="L135" s="1"/>
  <c r="J117"/>
  <c r="L117"/>
  <c r="J118"/>
  <c r="L118"/>
  <c r="J119"/>
  <c r="L119"/>
  <c r="J120"/>
  <c r="L120"/>
  <c r="J121"/>
  <c r="L121"/>
  <c r="J122"/>
  <c r="L122"/>
  <c r="J123"/>
  <c r="L123"/>
  <c r="J124"/>
  <c r="L124"/>
  <c r="J125"/>
  <c r="L125"/>
  <c r="J126"/>
  <c r="L126"/>
  <c r="J127"/>
  <c r="L127"/>
  <c r="J128"/>
  <c r="L128"/>
  <c r="J129"/>
  <c r="J135" s="1"/>
  <c r="J130"/>
  <c r="L130"/>
  <c r="J131"/>
  <c r="J134" s="1"/>
  <c r="L131"/>
  <c r="J132"/>
  <c r="L132"/>
  <c r="J133"/>
  <c r="L133"/>
  <c r="L134"/>
  <c r="J116" i="39"/>
  <c r="L116"/>
  <c r="J117"/>
  <c r="L117"/>
  <c r="J118"/>
  <c r="L118"/>
  <c r="J119"/>
  <c r="L119"/>
  <c r="J120"/>
  <c r="L120"/>
  <c r="J121"/>
  <c r="L121"/>
  <c r="J122"/>
  <c r="L122"/>
  <c r="J123"/>
  <c r="L123"/>
  <c r="J124"/>
  <c r="L124"/>
  <c r="J125"/>
  <c r="L125"/>
  <c r="J126"/>
  <c r="L126"/>
  <c r="J127"/>
  <c r="L127"/>
  <c r="J128"/>
  <c r="L128"/>
  <c r="J129"/>
  <c r="J135" s="1"/>
  <c r="J130"/>
  <c r="L130"/>
  <c r="L134" s="1"/>
  <c r="J131"/>
  <c r="J134" s="1"/>
  <c r="L131"/>
  <c r="J132"/>
  <c r="L132"/>
  <c r="J133"/>
  <c r="L133"/>
  <c r="J116" i="40"/>
  <c r="L116"/>
  <c r="L129" s="1"/>
  <c r="L135" s="1"/>
  <c r="J117"/>
  <c r="L117"/>
  <c r="J118"/>
  <c r="L118"/>
  <c r="J119"/>
  <c r="L119"/>
  <c r="J120"/>
  <c r="L120"/>
  <c r="J121"/>
  <c r="L121"/>
  <c r="J122"/>
  <c r="L122"/>
  <c r="J123"/>
  <c r="L123"/>
  <c r="J124"/>
  <c r="L124"/>
  <c r="J125"/>
  <c r="L125"/>
  <c r="J126"/>
  <c r="L126"/>
  <c r="J127"/>
  <c r="L127"/>
  <c r="J128"/>
  <c r="L128"/>
  <c r="J129"/>
  <c r="J130"/>
  <c r="L130"/>
  <c r="J131"/>
  <c r="J134" s="1"/>
  <c r="J135" s="1"/>
  <c r="L131"/>
  <c r="J132"/>
  <c r="L132"/>
  <c r="J133"/>
  <c r="L133"/>
  <c r="L134"/>
  <c r="J116" i="34"/>
  <c r="L116"/>
  <c r="L129" s="1"/>
  <c r="L135" s="1"/>
  <c r="J117"/>
  <c r="L117"/>
  <c r="J118"/>
  <c r="L118"/>
  <c r="J119"/>
  <c r="L119"/>
  <c r="J120"/>
  <c r="L120"/>
  <c r="J121"/>
  <c r="L121"/>
  <c r="J122"/>
  <c r="L122"/>
  <c r="J123"/>
  <c r="L123"/>
  <c r="J124"/>
  <c r="L124"/>
  <c r="J125"/>
  <c r="L125"/>
  <c r="J126"/>
  <c r="L126"/>
  <c r="J127"/>
  <c r="L127"/>
  <c r="J128"/>
  <c r="L128"/>
  <c r="J129"/>
  <c r="J130"/>
  <c r="L130"/>
  <c r="J131"/>
  <c r="J134" s="1"/>
  <c r="J135" s="1"/>
  <c r="L131"/>
  <c r="J132"/>
  <c r="L132"/>
  <c r="J133"/>
  <c r="L133"/>
  <c r="L134"/>
  <c r="J108" i="35"/>
  <c r="L108"/>
  <c r="J109"/>
  <c r="J110" s="1"/>
  <c r="L109"/>
  <c r="L110"/>
  <c r="J108" i="36"/>
  <c r="L108"/>
  <c r="L110" s="1"/>
  <c r="J109"/>
  <c r="L109"/>
  <c r="J110"/>
  <c r="J108" i="37"/>
  <c r="J110" s="1"/>
  <c r="L108"/>
  <c r="L110" s="1"/>
  <c r="J109"/>
  <c r="L109"/>
  <c r="J108" i="38"/>
  <c r="J110" s="1"/>
  <c r="L108"/>
  <c r="J109"/>
  <c r="L109"/>
  <c r="J108" i="39"/>
  <c r="N108"/>
  <c r="N110" s="1"/>
  <c r="J109"/>
  <c r="J110" s="1"/>
  <c r="L109"/>
  <c r="N109"/>
  <c r="L110"/>
  <c r="L110" i="40"/>
  <c r="J109"/>
  <c r="L109"/>
  <c r="J110"/>
  <c r="J108" i="34"/>
  <c r="J110" s="1"/>
  <c r="L108"/>
  <c r="L110" s="1"/>
  <c r="J109"/>
  <c r="L109"/>
  <c r="P135" i="33"/>
  <c r="D135"/>
  <c r="N134"/>
  <c r="J134"/>
  <c r="L133"/>
  <c r="H110"/>
  <c r="D110"/>
  <c r="N110"/>
  <c r="J132"/>
  <c r="J136" s="1"/>
  <c r="F110"/>
  <c r="N125"/>
  <c r="J125"/>
  <c r="P125"/>
  <c r="H125"/>
  <c r="N124"/>
  <c r="J124"/>
  <c r="J119"/>
  <c r="J123"/>
  <c r="J126"/>
  <c r="P129"/>
  <c r="D129"/>
  <c r="N129"/>
  <c r="J129"/>
  <c r="P118"/>
  <c r="H118"/>
  <c r="L120"/>
  <c r="H120"/>
  <c r="N121"/>
  <c r="J121"/>
  <c r="N120"/>
  <c r="J120"/>
  <c r="L119"/>
  <c r="H119"/>
  <c r="J122"/>
  <c r="P122"/>
  <c r="H122"/>
  <c r="P121"/>
  <c r="H121"/>
  <c r="J127"/>
  <c r="L127"/>
  <c r="H127"/>
  <c r="P126"/>
  <c r="H126"/>
  <c r="L128"/>
  <c r="N128"/>
  <c r="J128"/>
  <c r="L123"/>
  <c r="H123"/>
  <c r="J130"/>
  <c r="P130"/>
  <c r="D130"/>
  <c r="L124"/>
  <c r="H124"/>
  <c r="D109"/>
  <c r="D111" s="1"/>
  <c r="N109"/>
  <c r="J118"/>
  <c r="L118"/>
  <c r="N118"/>
  <c r="N119"/>
  <c r="P119"/>
  <c r="P120"/>
  <c r="L121"/>
  <c r="L122"/>
  <c r="N122"/>
  <c r="N123"/>
  <c r="P123"/>
  <c r="P124"/>
  <c r="L125"/>
  <c r="L126"/>
  <c r="N126"/>
  <c r="N127"/>
  <c r="P127"/>
  <c r="P128"/>
  <c r="L129"/>
  <c r="L130"/>
  <c r="N130"/>
  <c r="L132"/>
  <c r="N132"/>
  <c r="N136" s="1"/>
  <c r="P132"/>
  <c r="N133"/>
  <c r="P133"/>
  <c r="L134"/>
  <c r="P134"/>
  <c r="L135"/>
  <c r="N135"/>
  <c r="J109"/>
  <c r="J111" s="1"/>
  <c r="P109"/>
  <c r="J110"/>
  <c r="P110"/>
  <c r="J133" i="32"/>
  <c r="L132"/>
  <c r="J131"/>
  <c r="J134" s="1"/>
  <c r="L130"/>
  <c r="J123"/>
  <c r="L122"/>
  <c r="L124"/>
  <c r="J127"/>
  <c r="J116"/>
  <c r="J118"/>
  <c r="L118"/>
  <c r="J117"/>
  <c r="L120"/>
  <c r="J120"/>
  <c r="J119"/>
  <c r="J125"/>
  <c r="J124"/>
  <c r="J126"/>
  <c r="L126"/>
  <c r="J121"/>
  <c r="L128"/>
  <c r="J128"/>
  <c r="J122"/>
  <c r="L116"/>
  <c r="L129" s="1"/>
  <c r="L117"/>
  <c r="L119"/>
  <c r="L121"/>
  <c r="L123"/>
  <c r="L125"/>
  <c r="L127"/>
  <c r="J130"/>
  <c r="L131"/>
  <c r="J132"/>
  <c r="L133"/>
  <c r="L109"/>
  <c r="J133" i="31"/>
  <c r="L132"/>
  <c r="J109"/>
  <c r="L130"/>
  <c r="L123"/>
  <c r="L122"/>
  <c r="L117"/>
  <c r="L121"/>
  <c r="L124"/>
  <c r="L127"/>
  <c r="J116"/>
  <c r="J118"/>
  <c r="L119"/>
  <c r="L118"/>
  <c r="L120"/>
  <c r="J120"/>
  <c r="L125"/>
  <c r="J124"/>
  <c r="J126"/>
  <c r="L126"/>
  <c r="L128"/>
  <c r="J128"/>
  <c r="J108"/>
  <c r="J110" s="1"/>
  <c r="L108"/>
  <c r="L109"/>
  <c r="J117"/>
  <c r="J119"/>
  <c r="J121"/>
  <c r="J123"/>
  <c r="J125"/>
  <c r="J127"/>
  <c r="J130"/>
  <c r="L131"/>
  <c r="J132"/>
  <c r="L133"/>
  <c r="D128" i="33"/>
  <c r="J135"/>
  <c r="H135"/>
  <c r="F135"/>
  <c r="H134"/>
  <c r="F134"/>
  <c r="D134"/>
  <c r="J133"/>
  <c r="H133"/>
  <c r="F133"/>
  <c r="H132"/>
  <c r="H136" s="1"/>
  <c r="F132"/>
  <c r="F136" s="1"/>
  <c r="D132"/>
  <c r="H130"/>
  <c r="F130"/>
  <c r="H129"/>
  <c r="F129"/>
  <c r="H128"/>
  <c r="F128"/>
  <c r="F127"/>
  <c r="D127"/>
  <c r="F126"/>
  <c r="D126"/>
  <c r="F125"/>
  <c r="D125"/>
  <c r="F124"/>
  <c r="D124"/>
  <c r="F123"/>
  <c r="D123"/>
  <c r="F122"/>
  <c r="D122"/>
  <c r="F121"/>
  <c r="D121"/>
  <c r="F120"/>
  <c r="D120"/>
  <c r="F119"/>
  <c r="D119"/>
  <c r="F118"/>
  <c r="D118"/>
  <c r="H109"/>
  <c r="F109"/>
  <c r="J116" i="30"/>
  <c r="J117"/>
  <c r="J118"/>
  <c r="J119"/>
  <c r="J120"/>
  <c r="J121"/>
  <c r="J122"/>
  <c r="J123"/>
  <c r="J124"/>
  <c r="J125"/>
  <c r="J126"/>
  <c r="J127"/>
  <c r="J128"/>
  <c r="J130"/>
  <c r="J131"/>
  <c r="J132"/>
  <c r="J133"/>
  <c r="J108"/>
  <c r="J109"/>
  <c r="L129" i="39" l="1"/>
  <c r="L135" s="1"/>
  <c r="N129"/>
  <c r="N135" s="1"/>
  <c r="L110" i="38"/>
  <c r="L129" i="37"/>
  <c r="L135" s="1"/>
  <c r="L129" i="36"/>
  <c r="L135" s="1"/>
  <c r="P131" i="33"/>
  <c r="N111"/>
  <c r="N131"/>
  <c r="N137" s="1"/>
  <c r="H131"/>
  <c r="L131"/>
  <c r="D131"/>
  <c r="D137" s="1"/>
  <c r="P136"/>
  <c r="F131"/>
  <c r="D133"/>
  <c r="D136" s="1"/>
  <c r="L110"/>
  <c r="L109"/>
  <c r="L136"/>
  <c r="P111"/>
  <c r="F137"/>
  <c r="J131"/>
  <c r="J137" s="1"/>
  <c r="F111"/>
  <c r="H137"/>
  <c r="H111"/>
  <c r="J129" i="32"/>
  <c r="J135"/>
  <c r="L110"/>
  <c r="J109"/>
  <c r="J110" s="1"/>
  <c r="L108"/>
  <c r="L134"/>
  <c r="L135" s="1"/>
  <c r="J108"/>
  <c r="L116" i="31"/>
  <c r="L129" s="1"/>
  <c r="J122"/>
  <c r="J129" s="1"/>
  <c r="L110"/>
  <c r="J131"/>
  <c r="J134"/>
  <c r="L134"/>
  <c r="L135" s="1"/>
  <c r="J134" i="30"/>
  <c r="J110"/>
  <c r="J129"/>
  <c r="J135"/>
  <c r="H133"/>
  <c r="F133"/>
  <c r="D133"/>
  <c r="H132"/>
  <c r="F132"/>
  <c r="D132"/>
  <c r="H131"/>
  <c r="F131"/>
  <c r="D131"/>
  <c r="H130"/>
  <c r="F130"/>
  <c r="D130"/>
  <c r="D134" s="1"/>
  <c r="H128"/>
  <c r="F128"/>
  <c r="D128"/>
  <c r="H127"/>
  <c r="F127"/>
  <c r="D127"/>
  <c r="H126"/>
  <c r="F126"/>
  <c r="D126"/>
  <c r="H125"/>
  <c r="F125"/>
  <c r="D125"/>
  <c r="H124"/>
  <c r="F124"/>
  <c r="D124"/>
  <c r="H123"/>
  <c r="F123"/>
  <c r="D123"/>
  <c r="H122"/>
  <c r="F122"/>
  <c r="D122"/>
  <c r="H121"/>
  <c r="F121"/>
  <c r="D121"/>
  <c r="H120"/>
  <c r="F120"/>
  <c r="D120"/>
  <c r="H119"/>
  <c r="F119"/>
  <c r="D119"/>
  <c r="H118"/>
  <c r="F118"/>
  <c r="D118"/>
  <c r="H117"/>
  <c r="F117"/>
  <c r="D117"/>
  <c r="H116"/>
  <c r="F116"/>
  <c r="D116"/>
  <c r="H109"/>
  <c r="F109"/>
  <c r="D109"/>
  <c r="H108"/>
  <c r="F108"/>
  <c r="F110" s="1"/>
  <c r="D108"/>
  <c r="H133" i="31"/>
  <c r="F133"/>
  <c r="D133"/>
  <c r="H132"/>
  <c r="F132"/>
  <c r="D132"/>
  <c r="H131"/>
  <c r="F131"/>
  <c r="D131"/>
  <c r="H130"/>
  <c r="F130"/>
  <c r="D130"/>
  <c r="H128"/>
  <c r="F128"/>
  <c r="D128"/>
  <c r="H127"/>
  <c r="F127"/>
  <c r="D127"/>
  <c r="H126"/>
  <c r="F126"/>
  <c r="D126"/>
  <c r="H125"/>
  <c r="F125"/>
  <c r="D125"/>
  <c r="H124"/>
  <c r="F124"/>
  <c r="D124"/>
  <c r="H123"/>
  <c r="F123"/>
  <c r="D123"/>
  <c r="H122"/>
  <c r="F122"/>
  <c r="D122"/>
  <c r="H121"/>
  <c r="F121"/>
  <c r="D121"/>
  <c r="H120"/>
  <c r="F120"/>
  <c r="D120"/>
  <c r="H119"/>
  <c r="F119"/>
  <c r="D119"/>
  <c r="H118"/>
  <c r="F118"/>
  <c r="D118"/>
  <c r="H117"/>
  <c r="F117"/>
  <c r="D117"/>
  <c r="H116"/>
  <c r="F116"/>
  <c r="D116"/>
  <c r="H109"/>
  <c r="F109"/>
  <c r="D109"/>
  <c r="H108"/>
  <c r="F108"/>
  <c r="D108"/>
  <c r="H133" i="32"/>
  <c r="F133"/>
  <c r="D133"/>
  <c r="H132"/>
  <c r="F132"/>
  <c r="D132"/>
  <c r="H131"/>
  <c r="F131"/>
  <c r="D131"/>
  <c r="H130"/>
  <c r="F130"/>
  <c r="D130"/>
  <c r="H128"/>
  <c r="F128"/>
  <c r="D128"/>
  <c r="H127"/>
  <c r="F127"/>
  <c r="D127"/>
  <c r="H126"/>
  <c r="F126"/>
  <c r="D126"/>
  <c r="H125"/>
  <c r="F125"/>
  <c r="D125"/>
  <c r="H124"/>
  <c r="F124"/>
  <c r="D124"/>
  <c r="H123"/>
  <c r="F123"/>
  <c r="D123"/>
  <c r="H122"/>
  <c r="F122"/>
  <c r="D122"/>
  <c r="H121"/>
  <c r="F121"/>
  <c r="D121"/>
  <c r="H120"/>
  <c r="F120"/>
  <c r="D120"/>
  <c r="H119"/>
  <c r="F119"/>
  <c r="D119"/>
  <c r="H118"/>
  <c r="F118"/>
  <c r="D118"/>
  <c r="H117"/>
  <c r="F117"/>
  <c r="D117"/>
  <c r="H116"/>
  <c r="H129" s="1"/>
  <c r="F116"/>
  <c r="D116"/>
  <c r="H109"/>
  <c r="F109"/>
  <c r="D109"/>
  <c r="H108"/>
  <c r="F108"/>
  <c r="D108"/>
  <c r="D110" s="1"/>
  <c r="H133" i="34"/>
  <c r="F133"/>
  <c r="D133"/>
  <c r="H132"/>
  <c r="F132"/>
  <c r="D132"/>
  <c r="H131"/>
  <c r="F131"/>
  <c r="D131"/>
  <c r="H130"/>
  <c r="F130"/>
  <c r="D130"/>
  <c r="H128"/>
  <c r="F128"/>
  <c r="D128"/>
  <c r="H127"/>
  <c r="F127"/>
  <c r="D127"/>
  <c r="H126"/>
  <c r="F126"/>
  <c r="D126"/>
  <c r="H125"/>
  <c r="F125"/>
  <c r="D125"/>
  <c r="H124"/>
  <c r="F124"/>
  <c r="D124"/>
  <c r="H123"/>
  <c r="F123"/>
  <c r="D123"/>
  <c r="H122"/>
  <c r="F122"/>
  <c r="D122"/>
  <c r="H121"/>
  <c r="F121"/>
  <c r="D121"/>
  <c r="H120"/>
  <c r="F120"/>
  <c r="D120"/>
  <c r="H119"/>
  <c r="F119"/>
  <c r="D119"/>
  <c r="H118"/>
  <c r="F118"/>
  <c r="D118"/>
  <c r="H117"/>
  <c r="F117"/>
  <c r="D117"/>
  <c r="H116"/>
  <c r="F116"/>
  <c r="D116"/>
  <c r="H109"/>
  <c r="F109"/>
  <c r="D109"/>
  <c r="H108"/>
  <c r="F108"/>
  <c r="D108"/>
  <c r="H133" i="35"/>
  <c r="F133"/>
  <c r="D133"/>
  <c r="H132"/>
  <c r="F132"/>
  <c r="D132"/>
  <c r="H131"/>
  <c r="F131"/>
  <c r="D131"/>
  <c r="H130"/>
  <c r="F130"/>
  <c r="D130"/>
  <c r="H128"/>
  <c r="F128"/>
  <c r="D128"/>
  <c r="H127"/>
  <c r="F127"/>
  <c r="D127"/>
  <c r="H126"/>
  <c r="F126"/>
  <c r="D126"/>
  <c r="H125"/>
  <c r="F125"/>
  <c r="D125"/>
  <c r="H124"/>
  <c r="F124"/>
  <c r="D124"/>
  <c r="H123"/>
  <c r="F123"/>
  <c r="D123"/>
  <c r="H122"/>
  <c r="F122"/>
  <c r="D122"/>
  <c r="H121"/>
  <c r="F121"/>
  <c r="D121"/>
  <c r="H120"/>
  <c r="F120"/>
  <c r="D120"/>
  <c r="H119"/>
  <c r="F119"/>
  <c r="D119"/>
  <c r="H118"/>
  <c r="F118"/>
  <c r="D118"/>
  <c r="H117"/>
  <c r="F117"/>
  <c r="D117"/>
  <c r="H116"/>
  <c r="H129" s="1"/>
  <c r="F116"/>
  <c r="D116"/>
  <c r="H109"/>
  <c r="F109"/>
  <c r="D109"/>
  <c r="H108"/>
  <c r="F108"/>
  <c r="D108"/>
  <c r="D110" s="1"/>
  <c r="H133" i="36"/>
  <c r="F133"/>
  <c r="D133"/>
  <c r="H132"/>
  <c r="F132"/>
  <c r="D132"/>
  <c r="H131"/>
  <c r="F131"/>
  <c r="D131"/>
  <c r="H130"/>
  <c r="F130"/>
  <c r="D130"/>
  <c r="H128"/>
  <c r="F128"/>
  <c r="D128"/>
  <c r="H127"/>
  <c r="F127"/>
  <c r="D127"/>
  <c r="H126"/>
  <c r="F126"/>
  <c r="D126"/>
  <c r="H125"/>
  <c r="F125"/>
  <c r="D125"/>
  <c r="H124"/>
  <c r="F124"/>
  <c r="D124"/>
  <c r="H123"/>
  <c r="F123"/>
  <c r="D123"/>
  <c r="H122"/>
  <c r="F122"/>
  <c r="D122"/>
  <c r="H121"/>
  <c r="F121"/>
  <c r="D121"/>
  <c r="H120"/>
  <c r="F120"/>
  <c r="D120"/>
  <c r="H119"/>
  <c r="F119"/>
  <c r="D119"/>
  <c r="H118"/>
  <c r="F118"/>
  <c r="D118"/>
  <c r="H117"/>
  <c r="F117"/>
  <c r="D117"/>
  <c r="H116"/>
  <c r="F116"/>
  <c r="D116"/>
  <c r="D129" s="1"/>
  <c r="H109"/>
  <c r="F109"/>
  <c r="D109"/>
  <c r="H108"/>
  <c r="H110" s="1"/>
  <c r="F108"/>
  <c r="D108"/>
  <c r="H133" i="37"/>
  <c r="F133"/>
  <c r="D133"/>
  <c r="H132"/>
  <c r="F132"/>
  <c r="D132"/>
  <c r="H131"/>
  <c r="F131"/>
  <c r="D131"/>
  <c r="H130"/>
  <c r="F130"/>
  <c r="D130"/>
  <c r="H128"/>
  <c r="F128"/>
  <c r="D128"/>
  <c r="H127"/>
  <c r="F127"/>
  <c r="D127"/>
  <c r="H126"/>
  <c r="F126"/>
  <c r="D126"/>
  <c r="H125"/>
  <c r="F125"/>
  <c r="D125"/>
  <c r="H124"/>
  <c r="F124"/>
  <c r="D124"/>
  <c r="H123"/>
  <c r="F123"/>
  <c r="D123"/>
  <c r="H122"/>
  <c r="F122"/>
  <c r="D122"/>
  <c r="H121"/>
  <c r="F121"/>
  <c r="D121"/>
  <c r="H120"/>
  <c r="F120"/>
  <c r="D120"/>
  <c r="H119"/>
  <c r="F119"/>
  <c r="D119"/>
  <c r="H118"/>
  <c r="F118"/>
  <c r="D118"/>
  <c r="H117"/>
  <c r="F117"/>
  <c r="D117"/>
  <c r="H116"/>
  <c r="F116"/>
  <c r="D116"/>
  <c r="H109"/>
  <c r="F109"/>
  <c r="D109"/>
  <c r="H108"/>
  <c r="H110" s="1"/>
  <c r="F108"/>
  <c r="D108"/>
  <c r="H133" i="38"/>
  <c r="F133"/>
  <c r="D133"/>
  <c r="H132"/>
  <c r="F132"/>
  <c r="D132"/>
  <c r="H131"/>
  <c r="F131"/>
  <c r="D131"/>
  <c r="H130"/>
  <c r="F130"/>
  <c r="D130"/>
  <c r="H128"/>
  <c r="F128"/>
  <c r="D128"/>
  <c r="H127"/>
  <c r="F127"/>
  <c r="D127"/>
  <c r="H126"/>
  <c r="F126"/>
  <c r="D126"/>
  <c r="H125"/>
  <c r="F125"/>
  <c r="D125"/>
  <c r="H124"/>
  <c r="F124"/>
  <c r="D124"/>
  <c r="H123"/>
  <c r="F123"/>
  <c r="D123"/>
  <c r="H122"/>
  <c r="F122"/>
  <c r="D122"/>
  <c r="H121"/>
  <c r="F121"/>
  <c r="D121"/>
  <c r="H120"/>
  <c r="F120"/>
  <c r="D120"/>
  <c r="H119"/>
  <c r="F119"/>
  <c r="D119"/>
  <c r="H118"/>
  <c r="F118"/>
  <c r="D118"/>
  <c r="H117"/>
  <c r="F117"/>
  <c r="D117"/>
  <c r="H116"/>
  <c r="F116"/>
  <c r="D116"/>
  <c r="H109"/>
  <c r="F109"/>
  <c r="D109"/>
  <c r="H108"/>
  <c r="F108"/>
  <c r="D108"/>
  <c r="D110" s="1"/>
  <c r="H133" i="39"/>
  <c r="F133"/>
  <c r="D133"/>
  <c r="H132"/>
  <c r="F132"/>
  <c r="D132"/>
  <c r="H131"/>
  <c r="F131"/>
  <c r="D131"/>
  <c r="H130"/>
  <c r="F130"/>
  <c r="D130"/>
  <c r="H128"/>
  <c r="F128"/>
  <c r="D128"/>
  <c r="H127"/>
  <c r="F127"/>
  <c r="D127"/>
  <c r="H126"/>
  <c r="F126"/>
  <c r="D126"/>
  <c r="H125"/>
  <c r="F125"/>
  <c r="D125"/>
  <c r="H124"/>
  <c r="F124"/>
  <c r="D124"/>
  <c r="H123"/>
  <c r="F123"/>
  <c r="D123"/>
  <c r="H122"/>
  <c r="F122"/>
  <c r="D122"/>
  <c r="H121"/>
  <c r="F121"/>
  <c r="D121"/>
  <c r="H120"/>
  <c r="F120"/>
  <c r="D120"/>
  <c r="H119"/>
  <c r="F119"/>
  <c r="D119"/>
  <c r="H118"/>
  <c r="F118"/>
  <c r="D118"/>
  <c r="H117"/>
  <c r="F117"/>
  <c r="D117"/>
  <c r="H116"/>
  <c r="F116"/>
  <c r="D116"/>
  <c r="H109"/>
  <c r="F109"/>
  <c r="D109"/>
  <c r="H108"/>
  <c r="F108"/>
  <c r="D108"/>
  <c r="H133" i="40"/>
  <c r="F133"/>
  <c r="D133"/>
  <c r="H132"/>
  <c r="F132"/>
  <c r="D132"/>
  <c r="H131"/>
  <c r="F131"/>
  <c r="D131"/>
  <c r="H130"/>
  <c r="F130"/>
  <c r="D130"/>
  <c r="H128"/>
  <c r="F128"/>
  <c r="D128"/>
  <c r="H127"/>
  <c r="F127"/>
  <c r="D127"/>
  <c r="H126"/>
  <c r="F126"/>
  <c r="D126"/>
  <c r="H125"/>
  <c r="F125"/>
  <c r="D125"/>
  <c r="H124"/>
  <c r="F124"/>
  <c r="D124"/>
  <c r="H123"/>
  <c r="F123"/>
  <c r="D123"/>
  <c r="H122"/>
  <c r="F122"/>
  <c r="D122"/>
  <c r="H121"/>
  <c r="F121"/>
  <c r="D121"/>
  <c r="H120"/>
  <c r="F120"/>
  <c r="D120"/>
  <c r="H119"/>
  <c r="F119"/>
  <c r="D119"/>
  <c r="H118"/>
  <c r="F118"/>
  <c r="D118"/>
  <c r="H117"/>
  <c r="F117"/>
  <c r="D117"/>
  <c r="H116"/>
  <c r="F116"/>
  <c r="D116"/>
  <c r="H109"/>
  <c r="F109"/>
  <c r="D109"/>
  <c r="H108"/>
  <c r="F108"/>
  <c r="D108"/>
  <c r="H133" i="29"/>
  <c r="F133"/>
  <c r="D133"/>
  <c r="H132"/>
  <c r="F132"/>
  <c r="D132"/>
  <c r="H131"/>
  <c r="F131"/>
  <c r="D131"/>
  <c r="H130"/>
  <c r="F130"/>
  <c r="D130"/>
  <c r="H128"/>
  <c r="F128"/>
  <c r="D128"/>
  <c r="H127"/>
  <c r="F127"/>
  <c r="D127"/>
  <c r="H126"/>
  <c r="F126"/>
  <c r="D126"/>
  <c r="H125"/>
  <c r="F125"/>
  <c r="D125"/>
  <c r="H124"/>
  <c r="F124"/>
  <c r="D124"/>
  <c r="H123"/>
  <c r="F123"/>
  <c r="D123"/>
  <c r="H122"/>
  <c r="F122"/>
  <c r="D122"/>
  <c r="H121"/>
  <c r="F121"/>
  <c r="D121"/>
  <c r="H120"/>
  <c r="F120"/>
  <c r="D120"/>
  <c r="H119"/>
  <c r="F119"/>
  <c r="D119"/>
  <c r="H118"/>
  <c r="F118"/>
  <c r="D118"/>
  <c r="H117"/>
  <c r="F117"/>
  <c r="D117"/>
  <c r="H116"/>
  <c r="F116"/>
  <c r="D116"/>
  <c r="H109"/>
  <c r="F109"/>
  <c r="D109"/>
  <c r="H108"/>
  <c r="F108"/>
  <c r="D108"/>
  <c r="D110" s="1"/>
  <c r="H134" i="40" l="1"/>
  <c r="H129"/>
  <c r="H135" s="1"/>
  <c r="F129"/>
  <c r="F135" s="1"/>
  <c r="D110"/>
  <c r="H110" i="39"/>
  <c r="D129"/>
  <c r="F129" i="38"/>
  <c r="F110"/>
  <c r="F129" i="37"/>
  <c r="F135" s="1"/>
  <c r="H134"/>
  <c r="F110"/>
  <c r="F129" i="36"/>
  <c r="F135" s="1"/>
  <c r="F110"/>
  <c r="D134"/>
  <c r="D135" s="1"/>
  <c r="F129" i="34"/>
  <c r="H110"/>
  <c r="F134"/>
  <c r="L111" i="33"/>
  <c r="L137"/>
  <c r="P137"/>
  <c r="F129" i="32"/>
  <c r="H134"/>
  <c r="H135" s="1"/>
  <c r="J135" i="31"/>
  <c r="H110"/>
  <c r="D129"/>
  <c r="F134"/>
  <c r="D134" i="29"/>
  <c r="F134"/>
  <c r="H110"/>
  <c r="F110" i="40"/>
  <c r="H110" i="38"/>
  <c r="D110" i="37"/>
  <c r="F134" i="36"/>
  <c r="D134" i="35"/>
  <c r="F134"/>
  <c r="H129" i="34"/>
  <c r="H134"/>
  <c r="F110" i="32"/>
  <c r="F129" i="31"/>
  <c r="H110" i="30"/>
  <c r="F129" i="29"/>
  <c r="F135" s="1"/>
  <c r="H134"/>
  <c r="H110" i="40"/>
  <c r="D129"/>
  <c r="D134"/>
  <c r="D110" i="39"/>
  <c r="H129"/>
  <c r="H135" s="1"/>
  <c r="F134" i="38"/>
  <c r="F135" s="1"/>
  <c r="D134" i="37"/>
  <c r="F134"/>
  <c r="D110" i="36"/>
  <c r="H129"/>
  <c r="H134"/>
  <c r="H110" i="35"/>
  <c r="D129"/>
  <c r="F110" i="34"/>
  <c r="H110" i="32"/>
  <c r="D129"/>
  <c r="D134"/>
  <c r="D110" i="31"/>
  <c r="H129"/>
  <c r="H135" s="1"/>
  <c r="F129" i="30"/>
  <c r="H134"/>
  <c r="D129" i="29"/>
  <c r="D135" s="1"/>
  <c r="F129" i="39"/>
  <c r="H134"/>
  <c r="D129" i="38"/>
  <c r="D134"/>
  <c r="D135" s="1"/>
  <c r="H129" i="37"/>
  <c r="H135" s="1"/>
  <c r="D110" i="34"/>
  <c r="H134" i="31"/>
  <c r="D129" i="30"/>
  <c r="D135" s="1"/>
  <c r="F134"/>
  <c r="F135" s="1"/>
  <c r="F110" i="29"/>
  <c r="H129"/>
  <c r="H135" s="1"/>
  <c r="F134" i="40"/>
  <c r="D134" i="39"/>
  <c r="F134"/>
  <c r="H129" i="38"/>
  <c r="H134"/>
  <c r="D129" i="37"/>
  <c r="D135" s="1"/>
  <c r="F129" i="35"/>
  <c r="F135" s="1"/>
  <c r="H134"/>
  <c r="H135" s="1"/>
  <c r="D129" i="34"/>
  <c r="D134"/>
  <c r="F134" i="32"/>
  <c r="F135" s="1"/>
  <c r="F110" i="31"/>
  <c r="D134"/>
  <c r="D135" s="1"/>
  <c r="D110" i="30"/>
  <c r="H129"/>
  <c r="F110" i="39"/>
  <c r="F110" i="35"/>
  <c r="D135" i="40"/>
  <c r="I7" i="22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6"/>
  <c r="I7" i="21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108" s="1"/>
  <c r="I110" s="1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9" s="1"/>
  <c r="I107"/>
  <c r="I6"/>
  <c r="I109" i="22" l="1"/>
  <c r="I108"/>
  <c r="I110" s="1"/>
  <c r="D135" i="39"/>
  <c r="F135"/>
  <c r="F135" i="34"/>
  <c r="F135" i="31"/>
  <c r="H135" i="30"/>
  <c r="H135" i="38"/>
  <c r="D135" i="32"/>
  <c r="D135" i="35"/>
  <c r="H135" i="34"/>
  <c r="D135"/>
  <c r="H135" i="36"/>
  <c r="N107" i="20"/>
  <c r="N106"/>
  <c r="N105"/>
  <c r="N104"/>
  <c r="N130" s="1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122" s="1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118" s="1"/>
  <c r="N27"/>
  <c r="N26"/>
  <c r="N25"/>
  <c r="N24"/>
  <c r="N23"/>
  <c r="N22"/>
  <c r="N21"/>
  <c r="N20"/>
  <c r="N19"/>
  <c r="N18"/>
  <c r="N17"/>
  <c r="N16"/>
  <c r="N15"/>
  <c r="N14"/>
  <c r="N126" s="1"/>
  <c r="N13"/>
  <c r="N12"/>
  <c r="N11"/>
  <c r="N10"/>
  <c r="N9"/>
  <c r="N8"/>
  <c r="N7"/>
  <c r="N6"/>
  <c r="L133" i="27"/>
  <c r="J133"/>
  <c r="H133"/>
  <c r="F133"/>
  <c r="D133"/>
  <c r="L132"/>
  <c r="J132"/>
  <c r="H132"/>
  <c r="F132"/>
  <c r="D132"/>
  <c r="L131"/>
  <c r="J131"/>
  <c r="H131"/>
  <c r="F131"/>
  <c r="D131"/>
  <c r="L130"/>
  <c r="L134" s="1"/>
  <c r="J130"/>
  <c r="J134" s="1"/>
  <c r="H130"/>
  <c r="H134" s="1"/>
  <c r="F130"/>
  <c r="F134" s="1"/>
  <c r="D130"/>
  <c r="D134" s="1"/>
  <c r="L128"/>
  <c r="J128"/>
  <c r="H128"/>
  <c r="F128"/>
  <c r="D128"/>
  <c r="L127"/>
  <c r="J127"/>
  <c r="H127"/>
  <c r="F127"/>
  <c r="D127"/>
  <c r="L126"/>
  <c r="J126"/>
  <c r="H126"/>
  <c r="F126"/>
  <c r="D126"/>
  <c r="L125"/>
  <c r="J125"/>
  <c r="H125"/>
  <c r="F125"/>
  <c r="D125"/>
  <c r="L124"/>
  <c r="J124"/>
  <c r="H124"/>
  <c r="F124"/>
  <c r="D124"/>
  <c r="L123"/>
  <c r="J123"/>
  <c r="H123"/>
  <c r="F123"/>
  <c r="D123"/>
  <c r="L122"/>
  <c r="J122"/>
  <c r="H122"/>
  <c r="F122"/>
  <c r="D122"/>
  <c r="L121"/>
  <c r="J121"/>
  <c r="H121"/>
  <c r="F121"/>
  <c r="D121"/>
  <c r="L120"/>
  <c r="J120"/>
  <c r="H120"/>
  <c r="F120"/>
  <c r="D120"/>
  <c r="L119"/>
  <c r="J119"/>
  <c r="H119"/>
  <c r="F119"/>
  <c r="D119"/>
  <c r="L118"/>
  <c r="J118"/>
  <c r="H118"/>
  <c r="F118"/>
  <c r="D118"/>
  <c r="L117"/>
  <c r="J117"/>
  <c r="J129" s="1"/>
  <c r="J135" s="1"/>
  <c r="H117"/>
  <c r="H129" s="1"/>
  <c r="H135" s="1"/>
  <c r="F117"/>
  <c r="D117"/>
  <c r="L116"/>
  <c r="J116"/>
  <c r="H116"/>
  <c r="F116"/>
  <c r="F129" s="1"/>
  <c r="D116"/>
  <c r="D129" s="1"/>
  <c r="L133" i="26"/>
  <c r="J133"/>
  <c r="H133"/>
  <c r="F133"/>
  <c r="D133"/>
  <c r="L132"/>
  <c r="J132"/>
  <c r="H132"/>
  <c r="F132"/>
  <c r="D132"/>
  <c r="L131"/>
  <c r="J131"/>
  <c r="H131"/>
  <c r="F131"/>
  <c r="D131"/>
  <c r="L130"/>
  <c r="L134" s="1"/>
  <c r="J130"/>
  <c r="J134" s="1"/>
  <c r="H130"/>
  <c r="H134" s="1"/>
  <c r="F130"/>
  <c r="F134" s="1"/>
  <c r="D130"/>
  <c r="D134" s="1"/>
  <c r="L128"/>
  <c r="J128"/>
  <c r="H128"/>
  <c r="F128"/>
  <c r="D128"/>
  <c r="L127"/>
  <c r="J127"/>
  <c r="H127"/>
  <c r="F127"/>
  <c r="D127"/>
  <c r="L126"/>
  <c r="J126"/>
  <c r="H126"/>
  <c r="F126"/>
  <c r="D126"/>
  <c r="L125"/>
  <c r="J125"/>
  <c r="H125"/>
  <c r="F125"/>
  <c r="D125"/>
  <c r="L124"/>
  <c r="J124"/>
  <c r="H124"/>
  <c r="F124"/>
  <c r="D124"/>
  <c r="L123"/>
  <c r="J123"/>
  <c r="H123"/>
  <c r="F123"/>
  <c r="D123"/>
  <c r="L122"/>
  <c r="J122"/>
  <c r="H122"/>
  <c r="F122"/>
  <c r="D122"/>
  <c r="L121"/>
  <c r="J121"/>
  <c r="H121"/>
  <c r="F121"/>
  <c r="D121"/>
  <c r="L120"/>
  <c r="J120"/>
  <c r="H120"/>
  <c r="F120"/>
  <c r="D120"/>
  <c r="L119"/>
  <c r="J119"/>
  <c r="H119"/>
  <c r="F119"/>
  <c r="D119"/>
  <c r="L118"/>
  <c r="J118"/>
  <c r="H118"/>
  <c r="F118"/>
  <c r="D118"/>
  <c r="L117"/>
  <c r="J117"/>
  <c r="H117"/>
  <c r="H129" s="1"/>
  <c r="H135" s="1"/>
  <c r="F117"/>
  <c r="F129" s="1"/>
  <c r="F135" s="1"/>
  <c r="D117"/>
  <c r="L116"/>
  <c r="L129" s="1"/>
  <c r="J116"/>
  <c r="J129" s="1"/>
  <c r="J135" s="1"/>
  <c r="H116"/>
  <c r="F116"/>
  <c r="D116"/>
  <c r="D129" s="1"/>
  <c r="L134" i="25"/>
  <c r="N133"/>
  <c r="L133"/>
  <c r="J133"/>
  <c r="H133"/>
  <c r="F133"/>
  <c r="D133"/>
  <c r="N132"/>
  <c r="L132"/>
  <c r="J132"/>
  <c r="H132"/>
  <c r="F132"/>
  <c r="D132"/>
  <c r="N131"/>
  <c r="L131"/>
  <c r="J131"/>
  <c r="H131"/>
  <c r="F131"/>
  <c r="D131"/>
  <c r="N130"/>
  <c r="L130"/>
  <c r="J130"/>
  <c r="J134" s="1"/>
  <c r="H130"/>
  <c r="H134" s="1"/>
  <c r="F130"/>
  <c r="F134" s="1"/>
  <c r="D130"/>
  <c r="D134" s="1"/>
  <c r="N128"/>
  <c r="L128"/>
  <c r="J128"/>
  <c r="H128"/>
  <c r="F128"/>
  <c r="D128"/>
  <c r="N127"/>
  <c r="L127"/>
  <c r="J127"/>
  <c r="H127"/>
  <c r="F127"/>
  <c r="D127"/>
  <c r="N126"/>
  <c r="L126"/>
  <c r="J126"/>
  <c r="H126"/>
  <c r="F126"/>
  <c r="D126"/>
  <c r="N125"/>
  <c r="L125"/>
  <c r="J125"/>
  <c r="H125"/>
  <c r="F125"/>
  <c r="D125"/>
  <c r="N124"/>
  <c r="L124"/>
  <c r="J124"/>
  <c r="H124"/>
  <c r="F124"/>
  <c r="D124"/>
  <c r="N123"/>
  <c r="L123"/>
  <c r="J123"/>
  <c r="H123"/>
  <c r="F123"/>
  <c r="D123"/>
  <c r="N122"/>
  <c r="L122"/>
  <c r="J122"/>
  <c r="H122"/>
  <c r="F122"/>
  <c r="D122"/>
  <c r="N121"/>
  <c r="L121"/>
  <c r="J121"/>
  <c r="H121"/>
  <c r="F121"/>
  <c r="D121"/>
  <c r="N120"/>
  <c r="L120"/>
  <c r="J120"/>
  <c r="H120"/>
  <c r="F120"/>
  <c r="D120"/>
  <c r="N119"/>
  <c r="L119"/>
  <c r="J119"/>
  <c r="H119"/>
  <c r="F119"/>
  <c r="D119"/>
  <c r="N118"/>
  <c r="L118"/>
  <c r="J118"/>
  <c r="H118"/>
  <c r="F118"/>
  <c r="D118"/>
  <c r="N117"/>
  <c r="L117"/>
  <c r="J117"/>
  <c r="J129" s="1"/>
  <c r="J135" s="1"/>
  <c r="H117"/>
  <c r="H129" s="1"/>
  <c r="H135" s="1"/>
  <c r="F117"/>
  <c r="D117"/>
  <c r="N116"/>
  <c r="L116"/>
  <c r="J116"/>
  <c r="H116"/>
  <c r="F116"/>
  <c r="F129" s="1"/>
  <c r="D116"/>
  <c r="D129" s="1"/>
  <c r="D135" s="1"/>
  <c r="F116" i="24"/>
  <c r="H116"/>
  <c r="J116"/>
  <c r="L116"/>
  <c r="F117"/>
  <c r="H117"/>
  <c r="J117"/>
  <c r="L117"/>
  <c r="F118"/>
  <c r="F129" s="1"/>
  <c r="H118"/>
  <c r="H129" s="1"/>
  <c r="H135" s="1"/>
  <c r="J118"/>
  <c r="L118"/>
  <c r="F119"/>
  <c r="H119"/>
  <c r="J119"/>
  <c r="L119"/>
  <c r="F120"/>
  <c r="H120"/>
  <c r="J120"/>
  <c r="L120"/>
  <c r="F121"/>
  <c r="H121"/>
  <c r="J121"/>
  <c r="L121"/>
  <c r="F122"/>
  <c r="H122"/>
  <c r="J122"/>
  <c r="L122"/>
  <c r="F123"/>
  <c r="H123"/>
  <c r="J123"/>
  <c r="L123"/>
  <c r="F124"/>
  <c r="H124"/>
  <c r="J124"/>
  <c r="L124"/>
  <c r="F125"/>
  <c r="H125"/>
  <c r="J125"/>
  <c r="L125"/>
  <c r="F126"/>
  <c r="H126"/>
  <c r="J126"/>
  <c r="L126"/>
  <c r="F127"/>
  <c r="H127"/>
  <c r="J127"/>
  <c r="L127"/>
  <c r="F128"/>
  <c r="H128"/>
  <c r="J128"/>
  <c r="L128"/>
  <c r="J129"/>
  <c r="F130"/>
  <c r="H130"/>
  <c r="J130"/>
  <c r="L130"/>
  <c r="F131"/>
  <c r="F134" s="1"/>
  <c r="H131"/>
  <c r="J131"/>
  <c r="J134" s="1"/>
  <c r="L131"/>
  <c r="L134" s="1"/>
  <c r="F132"/>
  <c r="H132"/>
  <c r="J132"/>
  <c r="L132"/>
  <c r="F133"/>
  <c r="H133"/>
  <c r="J133"/>
  <c r="L133"/>
  <c r="H134"/>
  <c r="E108" i="23"/>
  <c r="F108"/>
  <c r="G108"/>
  <c r="G110" s="1"/>
  <c r="H108"/>
  <c r="H110" s="1"/>
  <c r="I108"/>
  <c r="E109"/>
  <c r="F109"/>
  <c r="G109"/>
  <c r="H109"/>
  <c r="I109"/>
  <c r="E110"/>
  <c r="F110"/>
  <c r="I133"/>
  <c r="H133"/>
  <c r="G133"/>
  <c r="F133"/>
  <c r="E133"/>
  <c r="D133"/>
  <c r="I132"/>
  <c r="H132"/>
  <c r="G132"/>
  <c r="F132"/>
  <c r="E132"/>
  <c r="D132"/>
  <c r="I131"/>
  <c r="H131"/>
  <c r="G131"/>
  <c r="F131"/>
  <c r="E131"/>
  <c r="D131"/>
  <c r="I130"/>
  <c r="H130"/>
  <c r="H134" s="1"/>
  <c r="G130"/>
  <c r="G134" s="1"/>
  <c r="F130"/>
  <c r="F134" s="1"/>
  <c r="E130"/>
  <c r="D130"/>
  <c r="I128"/>
  <c r="H128"/>
  <c r="G128"/>
  <c r="F128"/>
  <c r="E128"/>
  <c r="D128"/>
  <c r="I127"/>
  <c r="H127"/>
  <c r="G127"/>
  <c r="F127"/>
  <c r="E127"/>
  <c r="D127"/>
  <c r="I126"/>
  <c r="H126"/>
  <c r="G126"/>
  <c r="F126"/>
  <c r="E126"/>
  <c r="D126"/>
  <c r="I125"/>
  <c r="H125"/>
  <c r="G125"/>
  <c r="F125"/>
  <c r="E125"/>
  <c r="D125"/>
  <c r="I124"/>
  <c r="H124"/>
  <c r="G124"/>
  <c r="F124"/>
  <c r="E124"/>
  <c r="D124"/>
  <c r="I123"/>
  <c r="H123"/>
  <c r="G123"/>
  <c r="F123"/>
  <c r="E123"/>
  <c r="D123"/>
  <c r="I122"/>
  <c r="H122"/>
  <c r="G122"/>
  <c r="F122"/>
  <c r="E122"/>
  <c r="D122"/>
  <c r="I121"/>
  <c r="H121"/>
  <c r="G121"/>
  <c r="F121"/>
  <c r="E121"/>
  <c r="D121"/>
  <c r="I120"/>
  <c r="H120"/>
  <c r="G120"/>
  <c r="F120"/>
  <c r="E120"/>
  <c r="D120"/>
  <c r="I119"/>
  <c r="H119"/>
  <c r="G119"/>
  <c r="F119"/>
  <c r="E119"/>
  <c r="D119"/>
  <c r="I118"/>
  <c r="H118"/>
  <c r="G118"/>
  <c r="F118"/>
  <c r="E118"/>
  <c r="D118"/>
  <c r="I117"/>
  <c r="H117"/>
  <c r="G117"/>
  <c r="G129" s="1"/>
  <c r="G135" s="1"/>
  <c r="F117"/>
  <c r="F129" s="1"/>
  <c r="F135" s="1"/>
  <c r="E117"/>
  <c r="D117"/>
  <c r="I116"/>
  <c r="H116"/>
  <c r="H129" s="1"/>
  <c r="G116"/>
  <c r="F116"/>
  <c r="E116"/>
  <c r="E129" s="1"/>
  <c r="D116"/>
  <c r="D129" s="1"/>
  <c r="E116" i="22"/>
  <c r="F116"/>
  <c r="G116"/>
  <c r="H116"/>
  <c r="H129" s="1"/>
  <c r="H135" s="1"/>
  <c r="I116"/>
  <c r="E117"/>
  <c r="F117"/>
  <c r="G117"/>
  <c r="H117"/>
  <c r="I117"/>
  <c r="E118"/>
  <c r="E129" s="1"/>
  <c r="F118"/>
  <c r="F129" s="1"/>
  <c r="F135" s="1"/>
  <c r="G118"/>
  <c r="H118"/>
  <c r="I118"/>
  <c r="E119"/>
  <c r="F119"/>
  <c r="G119"/>
  <c r="H119"/>
  <c r="I119"/>
  <c r="E120"/>
  <c r="F120"/>
  <c r="G120"/>
  <c r="H120"/>
  <c r="I120"/>
  <c r="E121"/>
  <c r="F121"/>
  <c r="G121"/>
  <c r="H121"/>
  <c r="I121"/>
  <c r="E122"/>
  <c r="F122"/>
  <c r="G122"/>
  <c r="H122"/>
  <c r="I122"/>
  <c r="E123"/>
  <c r="F123"/>
  <c r="G123"/>
  <c r="H123"/>
  <c r="I123"/>
  <c r="E124"/>
  <c r="F124"/>
  <c r="G124"/>
  <c r="H124"/>
  <c r="I124"/>
  <c r="E125"/>
  <c r="F125"/>
  <c r="G125"/>
  <c r="G129" s="1"/>
  <c r="H125"/>
  <c r="I125"/>
  <c r="E126"/>
  <c r="F126"/>
  <c r="G126"/>
  <c r="H126"/>
  <c r="I126"/>
  <c r="E127"/>
  <c r="F127"/>
  <c r="G127"/>
  <c r="H127"/>
  <c r="I127"/>
  <c r="E128"/>
  <c r="F128"/>
  <c r="G128"/>
  <c r="H128"/>
  <c r="I128"/>
  <c r="E130"/>
  <c r="F130"/>
  <c r="G130"/>
  <c r="H130"/>
  <c r="I130"/>
  <c r="E131"/>
  <c r="E134" s="1"/>
  <c r="F131"/>
  <c r="G131"/>
  <c r="G134" s="1"/>
  <c r="H131"/>
  <c r="H134" s="1"/>
  <c r="I131"/>
  <c r="E132"/>
  <c r="F132"/>
  <c r="G132"/>
  <c r="H132"/>
  <c r="I132"/>
  <c r="E133"/>
  <c r="F133"/>
  <c r="G133"/>
  <c r="H133"/>
  <c r="I133"/>
  <c r="F134"/>
  <c r="E108"/>
  <c r="F108"/>
  <c r="G108"/>
  <c r="H108"/>
  <c r="E109"/>
  <c r="F109"/>
  <c r="G109"/>
  <c r="G110" s="1"/>
  <c r="H109"/>
  <c r="H110" s="1"/>
  <c r="E110"/>
  <c r="F110"/>
  <c r="E116" i="21"/>
  <c r="F116"/>
  <c r="G116"/>
  <c r="H116"/>
  <c r="I116"/>
  <c r="E117"/>
  <c r="F117"/>
  <c r="G117"/>
  <c r="H117"/>
  <c r="I117"/>
  <c r="E118"/>
  <c r="E129" s="1"/>
  <c r="F118"/>
  <c r="F129" s="1"/>
  <c r="F135" s="1"/>
  <c r="G118"/>
  <c r="H118"/>
  <c r="I118"/>
  <c r="E119"/>
  <c r="F119"/>
  <c r="G119"/>
  <c r="H119"/>
  <c r="I119"/>
  <c r="E120"/>
  <c r="F120"/>
  <c r="G120"/>
  <c r="H120"/>
  <c r="I120"/>
  <c r="E121"/>
  <c r="F121"/>
  <c r="G121"/>
  <c r="H121"/>
  <c r="I121"/>
  <c r="E122"/>
  <c r="F122"/>
  <c r="G122"/>
  <c r="H122"/>
  <c r="I122"/>
  <c r="E123"/>
  <c r="F123"/>
  <c r="G123"/>
  <c r="H123"/>
  <c r="I123"/>
  <c r="E124"/>
  <c r="F124"/>
  <c r="G124"/>
  <c r="H124"/>
  <c r="I124"/>
  <c r="E125"/>
  <c r="F125"/>
  <c r="G125"/>
  <c r="H125"/>
  <c r="I125"/>
  <c r="E126"/>
  <c r="F126"/>
  <c r="G126"/>
  <c r="H126"/>
  <c r="I126"/>
  <c r="E127"/>
  <c r="F127"/>
  <c r="G127"/>
  <c r="H127"/>
  <c r="I127"/>
  <c r="E128"/>
  <c r="F128"/>
  <c r="G128"/>
  <c r="H128"/>
  <c r="I128"/>
  <c r="G129"/>
  <c r="E130"/>
  <c r="F130"/>
  <c r="G130"/>
  <c r="H130"/>
  <c r="I130"/>
  <c r="E131"/>
  <c r="E134" s="1"/>
  <c r="F131"/>
  <c r="G131"/>
  <c r="G134" s="1"/>
  <c r="H131"/>
  <c r="H134" s="1"/>
  <c r="I131"/>
  <c r="E132"/>
  <c r="F132"/>
  <c r="G132"/>
  <c r="H132"/>
  <c r="I132"/>
  <c r="E133"/>
  <c r="F133"/>
  <c r="G133"/>
  <c r="H133"/>
  <c r="I133"/>
  <c r="F134"/>
  <c r="E108"/>
  <c r="F108"/>
  <c r="G108"/>
  <c r="H108"/>
  <c r="E109"/>
  <c r="F109"/>
  <c r="G109"/>
  <c r="G110" s="1"/>
  <c r="H109"/>
  <c r="E110"/>
  <c r="F110"/>
  <c r="N133" i="20"/>
  <c r="N132"/>
  <c r="N131"/>
  <c r="N119"/>
  <c r="L109" i="27"/>
  <c r="J109"/>
  <c r="H109"/>
  <c r="F109"/>
  <c r="D109"/>
  <c r="L108"/>
  <c r="L110" s="1"/>
  <c r="J108"/>
  <c r="J110" s="1"/>
  <c r="H108"/>
  <c r="H110" s="1"/>
  <c r="F108"/>
  <c r="F110" s="1"/>
  <c r="D108"/>
  <c r="D110" s="1"/>
  <c r="L109" i="26"/>
  <c r="J109"/>
  <c r="H109"/>
  <c r="F109"/>
  <c r="D109"/>
  <c r="L108"/>
  <c r="L110" s="1"/>
  <c r="J108"/>
  <c r="J110" s="1"/>
  <c r="H108"/>
  <c r="H110" s="1"/>
  <c r="F108"/>
  <c r="F110" s="1"/>
  <c r="D108"/>
  <c r="D110" s="1"/>
  <c r="N109" i="25"/>
  <c r="L109"/>
  <c r="J109"/>
  <c r="H109"/>
  <c r="F109"/>
  <c r="D109"/>
  <c r="N108"/>
  <c r="L108"/>
  <c r="L110" s="1"/>
  <c r="J108"/>
  <c r="J110" s="1"/>
  <c r="H108"/>
  <c r="H110" s="1"/>
  <c r="F108"/>
  <c r="F110" s="1"/>
  <c r="D108"/>
  <c r="D110" s="1"/>
  <c r="D133" i="24"/>
  <c r="D132"/>
  <c r="D131"/>
  <c r="D130"/>
  <c r="D134" s="1"/>
  <c r="D128"/>
  <c r="D127"/>
  <c r="D126"/>
  <c r="D125"/>
  <c r="D124"/>
  <c r="D123"/>
  <c r="D122"/>
  <c r="D121"/>
  <c r="D120"/>
  <c r="D119"/>
  <c r="D118"/>
  <c r="D117"/>
  <c r="D116"/>
  <c r="D129" s="1"/>
  <c r="D135" s="1"/>
  <c r="L109"/>
  <c r="J109"/>
  <c r="H109"/>
  <c r="F109"/>
  <c r="D109"/>
  <c r="L108"/>
  <c r="L110" s="1"/>
  <c r="J108"/>
  <c r="J110" s="1"/>
  <c r="H108"/>
  <c r="H110" s="1"/>
  <c r="F108"/>
  <c r="F110" s="1"/>
  <c r="D108"/>
  <c r="D110" s="1"/>
  <c r="D109" i="23"/>
  <c r="D108"/>
  <c r="D133" i="22"/>
  <c r="D132"/>
  <c r="D131"/>
  <c r="D130"/>
  <c r="D134" s="1"/>
  <c r="D128"/>
  <c r="D127"/>
  <c r="D126"/>
  <c r="D125"/>
  <c r="D124"/>
  <c r="D123"/>
  <c r="D122"/>
  <c r="D121"/>
  <c r="D120"/>
  <c r="D119"/>
  <c r="D118"/>
  <c r="D117"/>
  <c r="D116"/>
  <c r="D109"/>
  <c r="D108"/>
  <c r="D133" i="21"/>
  <c r="D132"/>
  <c r="D131"/>
  <c r="D130"/>
  <c r="D128"/>
  <c r="D127"/>
  <c r="D126"/>
  <c r="D125"/>
  <c r="D124"/>
  <c r="D123"/>
  <c r="D122"/>
  <c r="D121"/>
  <c r="D120"/>
  <c r="D119"/>
  <c r="D118"/>
  <c r="D117"/>
  <c r="D116"/>
  <c r="D129" s="1"/>
  <c r="D109"/>
  <c r="D108"/>
  <c r="L108" i="20"/>
  <c r="L109"/>
  <c r="L133"/>
  <c r="J133"/>
  <c r="H133"/>
  <c r="F133"/>
  <c r="D133"/>
  <c r="L132"/>
  <c r="J132"/>
  <c r="H132"/>
  <c r="F132"/>
  <c r="D132"/>
  <c r="L131"/>
  <c r="J131"/>
  <c r="H131"/>
  <c r="F131"/>
  <c r="D131"/>
  <c r="L130"/>
  <c r="J130"/>
  <c r="H130"/>
  <c r="F130"/>
  <c r="D130"/>
  <c r="L128"/>
  <c r="J128"/>
  <c r="H128"/>
  <c r="F128"/>
  <c r="D128"/>
  <c r="L127"/>
  <c r="J127"/>
  <c r="H127"/>
  <c r="F127"/>
  <c r="D127"/>
  <c r="L126"/>
  <c r="J126"/>
  <c r="H126"/>
  <c r="F126"/>
  <c r="D126"/>
  <c r="L125"/>
  <c r="J125"/>
  <c r="H125"/>
  <c r="F125"/>
  <c r="D125"/>
  <c r="L124"/>
  <c r="J124"/>
  <c r="H124"/>
  <c r="F124"/>
  <c r="D124"/>
  <c r="L123"/>
  <c r="J123"/>
  <c r="H123"/>
  <c r="F123"/>
  <c r="D123"/>
  <c r="L122"/>
  <c r="J122"/>
  <c r="H122"/>
  <c r="F122"/>
  <c r="D122"/>
  <c r="L121"/>
  <c r="J121"/>
  <c r="H121"/>
  <c r="F121"/>
  <c r="D121"/>
  <c r="L120"/>
  <c r="J120"/>
  <c r="H120"/>
  <c r="F120"/>
  <c r="D120"/>
  <c r="L119"/>
  <c r="J119"/>
  <c r="H119"/>
  <c r="F119"/>
  <c r="D119"/>
  <c r="L118"/>
  <c r="J118"/>
  <c r="H118"/>
  <c r="F118"/>
  <c r="D118"/>
  <c r="L117"/>
  <c r="J117"/>
  <c r="H117"/>
  <c r="F117"/>
  <c r="D117"/>
  <c r="L116"/>
  <c r="J116"/>
  <c r="H116"/>
  <c r="F116"/>
  <c r="D116"/>
  <c r="J109"/>
  <c r="H109"/>
  <c r="F109"/>
  <c r="D109"/>
  <c r="J108"/>
  <c r="J110" s="1"/>
  <c r="H108"/>
  <c r="H110" s="1"/>
  <c r="F108"/>
  <c r="F110" s="1"/>
  <c r="D108"/>
  <c r="D110" s="1"/>
  <c r="J133" i="18"/>
  <c r="F133"/>
  <c r="M132"/>
  <c r="L132"/>
  <c r="H132"/>
  <c r="D132"/>
  <c r="J131"/>
  <c r="F131"/>
  <c r="H130"/>
  <c r="D130"/>
  <c r="L122"/>
  <c r="H122"/>
  <c r="D122"/>
  <c r="L124"/>
  <c r="H124"/>
  <c r="M127"/>
  <c r="M120"/>
  <c r="L120"/>
  <c r="H120"/>
  <c r="D120"/>
  <c r="J125"/>
  <c r="F125"/>
  <c r="F124"/>
  <c r="M126"/>
  <c r="J121"/>
  <c r="F121"/>
  <c r="M133"/>
  <c r="M131"/>
  <c r="M130"/>
  <c r="M124"/>
  <c r="J130"/>
  <c r="L133"/>
  <c r="H133"/>
  <c r="D133"/>
  <c r="F132"/>
  <c r="L131"/>
  <c r="H131"/>
  <c r="D131"/>
  <c r="L130"/>
  <c r="F130"/>
  <c r="D124"/>
  <c r="F132" i="17"/>
  <c r="F131"/>
  <c r="D130"/>
  <c r="H123"/>
  <c r="F116"/>
  <c r="H119"/>
  <c r="D131" i="6"/>
  <c r="H133" i="17"/>
  <c r="F133"/>
  <c r="H132"/>
  <c r="D132"/>
  <c r="H131"/>
  <c r="F120"/>
  <c r="F130" i="6"/>
  <c r="D133"/>
  <c r="D132"/>
  <c r="D130"/>
  <c r="I134" i="22" l="1"/>
  <c r="N108" i="20"/>
  <c r="N110" s="1"/>
  <c r="N127"/>
  <c r="N123"/>
  <c r="N134"/>
  <c r="N128"/>
  <c r="N121"/>
  <c r="N125"/>
  <c r="N120"/>
  <c r="N124"/>
  <c r="N117"/>
  <c r="N110" i="25"/>
  <c r="I129" i="23"/>
  <c r="I110"/>
  <c r="I134"/>
  <c r="L129" i="27"/>
  <c r="L129" i="25"/>
  <c r="L135" s="1"/>
  <c r="N134"/>
  <c r="N129"/>
  <c r="N135" s="1"/>
  <c r="L129" i="24"/>
  <c r="L135" s="1"/>
  <c r="I129" i="22"/>
  <c r="I135" s="1"/>
  <c r="H110" i="21"/>
  <c r="H129"/>
  <c r="H135" s="1"/>
  <c r="I129"/>
  <c r="I135" s="1"/>
  <c r="I134"/>
  <c r="N116" i="20"/>
  <c r="N109"/>
  <c r="D135" i="27"/>
  <c r="L135"/>
  <c r="F135"/>
  <c r="D135" i="26"/>
  <c r="L135"/>
  <c r="F135" i="25"/>
  <c r="J135" i="24"/>
  <c r="F135"/>
  <c r="D110" i="23"/>
  <c r="D134"/>
  <c r="D135" s="1"/>
  <c r="H135"/>
  <c r="E134"/>
  <c r="E135" s="1"/>
  <c r="G135" i="22"/>
  <c r="E135"/>
  <c r="D129"/>
  <c r="D110"/>
  <c r="G135" i="21"/>
  <c r="E135"/>
  <c r="D110"/>
  <c r="D134"/>
  <c r="D135" s="1"/>
  <c r="D135" i="22"/>
  <c r="D129" i="20"/>
  <c r="D135" s="1"/>
  <c r="L129"/>
  <c r="J129"/>
  <c r="J135" s="1"/>
  <c r="J134"/>
  <c r="F129"/>
  <c r="F135" s="1"/>
  <c r="D134"/>
  <c r="L134"/>
  <c r="F134"/>
  <c r="L110"/>
  <c r="H129"/>
  <c r="H134"/>
  <c r="M122" i="18"/>
  <c r="M121"/>
  <c r="M119"/>
  <c r="M125"/>
  <c r="M118"/>
  <c r="M108"/>
  <c r="M128"/>
  <c r="M117"/>
  <c r="M116"/>
  <c r="M123"/>
  <c r="M134"/>
  <c r="M109"/>
  <c r="F116"/>
  <c r="J116"/>
  <c r="F128"/>
  <c r="J128"/>
  <c r="F126"/>
  <c r="J126"/>
  <c r="F120"/>
  <c r="J120"/>
  <c r="D118"/>
  <c r="H118"/>
  <c r="L118"/>
  <c r="F127"/>
  <c r="J127"/>
  <c r="D121"/>
  <c r="L121"/>
  <c r="D117"/>
  <c r="H117"/>
  <c r="L117"/>
  <c r="J122"/>
  <c r="D108"/>
  <c r="H108"/>
  <c r="L108"/>
  <c r="H127"/>
  <c r="H123"/>
  <c r="D134"/>
  <c r="H134"/>
  <c r="L134"/>
  <c r="J109"/>
  <c r="F122"/>
  <c r="D128"/>
  <c r="H128"/>
  <c r="L128"/>
  <c r="H121"/>
  <c r="J124"/>
  <c r="F119"/>
  <c r="J119"/>
  <c r="F117"/>
  <c r="J117"/>
  <c r="F123"/>
  <c r="J123"/>
  <c r="D116"/>
  <c r="H116"/>
  <c r="L116"/>
  <c r="D126"/>
  <c r="H126"/>
  <c r="L126"/>
  <c r="D125"/>
  <c r="H125"/>
  <c r="L125"/>
  <c r="F118"/>
  <c r="J118"/>
  <c r="D119"/>
  <c r="H119"/>
  <c r="L119"/>
  <c r="D127"/>
  <c r="L127"/>
  <c r="F108"/>
  <c r="J108"/>
  <c r="D123"/>
  <c r="L123"/>
  <c r="F134"/>
  <c r="F109"/>
  <c r="J132"/>
  <c r="J134" s="1"/>
  <c r="H109"/>
  <c r="D109"/>
  <c r="L109"/>
  <c r="D119" i="6"/>
  <c r="D117"/>
  <c r="D120"/>
  <c r="F119"/>
  <c r="F127"/>
  <c r="D118"/>
  <c r="D123"/>
  <c r="D134"/>
  <c r="H132"/>
  <c r="H120" i="17"/>
  <c r="F124"/>
  <c r="F119"/>
  <c r="F117"/>
  <c r="H118"/>
  <c r="F123"/>
  <c r="H109"/>
  <c r="H108"/>
  <c r="H117"/>
  <c r="H127"/>
  <c r="D125"/>
  <c r="H130"/>
  <c r="H134" s="1"/>
  <c r="F128"/>
  <c r="F126"/>
  <c r="H124"/>
  <c r="F127"/>
  <c r="F122"/>
  <c r="D117"/>
  <c r="H121"/>
  <c r="H125"/>
  <c r="D119"/>
  <c r="F118"/>
  <c r="F108"/>
  <c r="F121" i="6"/>
  <c r="F125"/>
  <c r="D116" i="17"/>
  <c r="F116" i="6"/>
  <c r="F128"/>
  <c r="F120"/>
  <c r="D108"/>
  <c r="D121"/>
  <c r="D125"/>
  <c r="D127"/>
  <c r="F108"/>
  <c r="D128"/>
  <c r="H122" i="17"/>
  <c r="D128"/>
  <c r="D120"/>
  <c r="J131"/>
  <c r="D131"/>
  <c r="D127"/>
  <c r="D116" i="6"/>
  <c r="D126"/>
  <c r="F122"/>
  <c r="F124"/>
  <c r="H116" i="17"/>
  <c r="F121"/>
  <c r="H126"/>
  <c r="F125"/>
  <c r="F123" i="6"/>
  <c r="F132"/>
  <c r="D121" i="17"/>
  <c r="F126" i="6"/>
  <c r="D122"/>
  <c r="D124"/>
  <c r="F118"/>
  <c r="H130"/>
  <c r="D122" i="17"/>
  <c r="H128"/>
  <c r="D124"/>
  <c r="F130"/>
  <c r="F134" s="1"/>
  <c r="F109"/>
  <c r="J133"/>
  <c r="D133"/>
  <c r="F117" i="6"/>
  <c r="D123" i="17"/>
  <c r="H131" i="6"/>
  <c r="F131"/>
  <c r="D108" i="17"/>
  <c r="H133" i="6"/>
  <c r="J132" i="17"/>
  <c r="F133" i="6"/>
  <c r="D118" i="17"/>
  <c r="D126"/>
  <c r="D109"/>
  <c r="H110" i="18" l="1"/>
  <c r="N129" i="20"/>
  <c r="N135" s="1"/>
  <c r="I135" i="23"/>
  <c r="L135" i="20"/>
  <c r="H135"/>
  <c r="M129" i="18"/>
  <c r="M135" s="1"/>
  <c r="L129"/>
  <c r="L135" s="1"/>
  <c r="J110"/>
  <c r="L110"/>
  <c r="D110"/>
  <c r="F110"/>
  <c r="H129"/>
  <c r="H135" s="1"/>
  <c r="D129"/>
  <c r="D135" s="1"/>
  <c r="M110"/>
  <c r="J129"/>
  <c r="J135" s="1"/>
  <c r="F129"/>
  <c r="F135" s="1"/>
  <c r="H110" i="17"/>
  <c r="F134" i="6"/>
  <c r="H123"/>
  <c r="H118"/>
  <c r="H127"/>
  <c r="H120"/>
  <c r="F129" i="17"/>
  <c r="F135" s="1"/>
  <c r="F110"/>
  <c r="J121"/>
  <c r="D134"/>
  <c r="J125"/>
  <c r="D110"/>
  <c r="J119"/>
  <c r="H134" i="6"/>
  <c r="J120" i="17"/>
  <c r="H116" i="6"/>
  <c r="H129" i="17"/>
  <c r="H135" s="1"/>
  <c r="H122" i="6"/>
  <c r="F129"/>
  <c r="F135" s="1"/>
  <c r="J108" i="17"/>
  <c r="J118"/>
  <c r="J124"/>
  <c r="H117" i="6"/>
  <c r="J116" i="17"/>
  <c r="J128"/>
  <c r="J123"/>
  <c r="H126" i="6"/>
  <c r="H124"/>
  <c r="H125"/>
  <c r="J127" i="17"/>
  <c r="J126"/>
  <c r="J109"/>
  <c r="J130"/>
  <c r="J134" s="1"/>
  <c r="J117"/>
  <c r="J122"/>
  <c r="H108" i="6"/>
  <c r="H119"/>
  <c r="D129"/>
  <c r="D135" s="1"/>
  <c r="H128"/>
  <c r="D129" i="17"/>
  <c r="H121" i="6"/>
  <c r="H109"/>
  <c r="J133" i="5"/>
  <c r="J132"/>
  <c r="J131"/>
  <c r="J130"/>
  <c r="H133"/>
  <c r="H132"/>
  <c r="H131"/>
  <c r="H130"/>
  <c r="F133"/>
  <c r="F132"/>
  <c r="F131"/>
  <c r="F130"/>
  <c r="H119" l="1"/>
  <c r="F116"/>
  <c r="F126"/>
  <c r="F127"/>
  <c r="H118"/>
  <c r="H134"/>
  <c r="J116"/>
  <c r="J126"/>
  <c r="J127"/>
  <c r="F124"/>
  <c r="H120"/>
  <c r="J124"/>
  <c r="D135" i="17"/>
  <c r="J129"/>
  <c r="J135" s="1"/>
  <c r="J110"/>
  <c r="H129" i="6"/>
  <c r="H135" s="1"/>
  <c r="F119" i="5"/>
  <c r="F123"/>
  <c r="H121"/>
  <c r="H125"/>
  <c r="J122"/>
  <c r="J117"/>
  <c r="J123"/>
  <c r="F118"/>
  <c r="F134"/>
  <c r="H116"/>
  <c r="H126"/>
  <c r="H127"/>
  <c r="J118"/>
  <c r="J134"/>
  <c r="F122"/>
  <c r="F117"/>
  <c r="H128"/>
  <c r="J119"/>
  <c r="F128"/>
  <c r="F121"/>
  <c r="F125"/>
  <c r="F120"/>
  <c r="H122"/>
  <c r="H124"/>
  <c r="H117"/>
  <c r="H123"/>
  <c r="J128"/>
  <c r="J121"/>
  <c r="J125"/>
  <c r="J120"/>
  <c r="F108"/>
  <c r="H108"/>
  <c r="J108"/>
  <c r="H110" i="6"/>
  <c r="F109"/>
  <c r="F110" s="1"/>
  <c r="D109"/>
  <c r="J109" i="5"/>
  <c r="H109"/>
  <c r="F109"/>
  <c r="F110"/>
  <c r="J110" l="1"/>
  <c r="F129"/>
  <c r="F135" s="1"/>
  <c r="J129"/>
  <c r="J135" s="1"/>
  <c r="L133"/>
  <c r="D133"/>
  <c r="H129"/>
  <c r="H135" s="1"/>
  <c r="L130"/>
  <c r="D130"/>
  <c r="L131"/>
  <c r="D131"/>
  <c r="L132"/>
  <c r="D132"/>
  <c r="L116"/>
  <c r="D116"/>
  <c r="D108"/>
  <c r="L118"/>
  <c r="D118"/>
  <c r="L122"/>
  <c r="D122"/>
  <c r="L128"/>
  <c r="D128"/>
  <c r="L121"/>
  <c r="D121"/>
  <c r="L124"/>
  <c r="D124"/>
  <c r="L125"/>
  <c r="D125"/>
  <c r="L119"/>
  <c r="D119"/>
  <c r="L120"/>
  <c r="D120"/>
  <c r="L117"/>
  <c r="D117"/>
  <c r="L123"/>
  <c r="D123"/>
  <c r="L126"/>
  <c r="D126"/>
  <c r="L127"/>
  <c r="D127"/>
  <c r="H110"/>
  <c r="D109"/>
  <c r="D110" i="6"/>
  <c r="L134" i="5" l="1"/>
  <c r="L129"/>
  <c r="L109"/>
  <c r="D134"/>
  <c r="D129"/>
  <c r="L108"/>
  <c r="D110"/>
  <c r="L110" l="1"/>
  <c r="L135"/>
  <c r="D135"/>
</calcChain>
</file>

<file path=xl/sharedStrings.xml><?xml version="1.0" encoding="utf-8"?>
<sst xmlns="http://schemas.openxmlformats.org/spreadsheetml/2006/main" count="15049" uniqueCount="493">
  <si>
    <t>Paris</t>
  </si>
  <si>
    <t>Île-de-France</t>
  </si>
  <si>
    <t>Seine-et-Marne</t>
  </si>
  <si>
    <t>Yvelines</t>
  </si>
  <si>
    <t>Essonne</t>
  </si>
  <si>
    <t>Hauts-de-Seine</t>
  </si>
  <si>
    <t>Seine-Saint-Denis</t>
  </si>
  <si>
    <t>Val-de-Marne</t>
  </si>
  <si>
    <t>Val-d'Oise</t>
  </si>
  <si>
    <t>Cher</t>
  </si>
  <si>
    <t>Centre-Val de Loire</t>
  </si>
  <si>
    <t>Eure-et-Loir</t>
  </si>
  <si>
    <t>Indre</t>
  </si>
  <si>
    <t>Indre-et-Loire</t>
  </si>
  <si>
    <t>Loir-et-Cher</t>
  </si>
  <si>
    <t>Loiret</t>
  </si>
  <si>
    <t>Côte-d'Or</t>
  </si>
  <si>
    <t>Bourgogne-Franche-Comté</t>
  </si>
  <si>
    <t>Doubs</t>
  </si>
  <si>
    <t>Jura</t>
  </si>
  <si>
    <t>Nièvre</t>
  </si>
  <si>
    <t>Haute-Saône</t>
  </si>
  <si>
    <t>Saône-et-Loire</t>
  </si>
  <si>
    <t>Yonne</t>
  </si>
  <si>
    <t>Territoire de Belfort</t>
  </si>
  <si>
    <t>Calvados</t>
  </si>
  <si>
    <t>Normandie</t>
  </si>
  <si>
    <t>Eure</t>
  </si>
  <si>
    <t>Manche</t>
  </si>
  <si>
    <t>Orne</t>
  </si>
  <si>
    <t>Seine-Maritime</t>
  </si>
  <si>
    <t>Aisne</t>
  </si>
  <si>
    <t>Nord</t>
  </si>
  <si>
    <t>Oise</t>
  </si>
  <si>
    <t>Pas-de-Calais</t>
  </si>
  <si>
    <t>Somme</t>
  </si>
  <si>
    <t>Ardennes</t>
  </si>
  <si>
    <t>Aube</t>
  </si>
  <si>
    <t>Marne</t>
  </si>
  <si>
    <t>Haute-Marne</t>
  </si>
  <si>
    <t>Meurthe-et-Moselle</t>
  </si>
  <si>
    <t>Meuse</t>
  </si>
  <si>
    <t>Moselle</t>
  </si>
  <si>
    <t>Bas-Rhin</t>
  </si>
  <si>
    <t>Haut-Rhin</t>
  </si>
  <si>
    <t>Vosges</t>
  </si>
  <si>
    <t>Loire-Atlantique</t>
  </si>
  <si>
    <t>Pays de la Loire</t>
  </si>
  <si>
    <t>Maine-et-Loire</t>
  </si>
  <si>
    <t>Mayenne</t>
  </si>
  <si>
    <t>Sarthe</t>
  </si>
  <si>
    <t>Vendée</t>
  </si>
  <si>
    <t>Côtes-d'Armor</t>
  </si>
  <si>
    <t>Bretagne</t>
  </si>
  <si>
    <t>Finistère</t>
  </si>
  <si>
    <t>Ille-et-Vilaine</t>
  </si>
  <si>
    <t>Morbihan</t>
  </si>
  <si>
    <t>Charente</t>
  </si>
  <si>
    <t>Charente-Maritime</t>
  </si>
  <si>
    <t>Corrèze</t>
  </si>
  <si>
    <t>Creuse</t>
  </si>
  <si>
    <t>Dordogne</t>
  </si>
  <si>
    <t>Gironde</t>
  </si>
  <si>
    <t>Landes</t>
  </si>
  <si>
    <t>Lot-et-Garonne</t>
  </si>
  <si>
    <t>Pyrénées-Atlantiques</t>
  </si>
  <si>
    <t>Deux-Sèvres</t>
  </si>
  <si>
    <t>Vienne</t>
  </si>
  <si>
    <t>Haute-Vienne</t>
  </si>
  <si>
    <t>Ariège</t>
  </si>
  <si>
    <t>Aude</t>
  </si>
  <si>
    <t>Aveyron</t>
  </si>
  <si>
    <t>Gard</t>
  </si>
  <si>
    <t>Haute-Garonne</t>
  </si>
  <si>
    <t>Gers</t>
  </si>
  <si>
    <t>Hérault</t>
  </si>
  <si>
    <t>Lot</t>
  </si>
  <si>
    <t>Lozère</t>
  </si>
  <si>
    <t>Hautes-Pyrénées</t>
  </si>
  <si>
    <t>Pyrénées-Orientales</t>
  </si>
  <si>
    <t>Tarn</t>
  </si>
  <si>
    <t>Tarn-et-Garonne</t>
  </si>
  <si>
    <t>Ain</t>
  </si>
  <si>
    <t>Auvergne-Rhône-Alpes</t>
  </si>
  <si>
    <t>Allier</t>
  </si>
  <si>
    <t>Ardèche</t>
  </si>
  <si>
    <t>Cantal</t>
  </si>
  <si>
    <t>Drôme</t>
  </si>
  <si>
    <t>Isère</t>
  </si>
  <si>
    <t>Loire</t>
  </si>
  <si>
    <t>Haute-Loire</t>
  </si>
  <si>
    <t>Puy-de-Dôme</t>
  </si>
  <si>
    <t>69D</t>
  </si>
  <si>
    <t>Département du Rhône</t>
  </si>
  <si>
    <t>69M</t>
  </si>
  <si>
    <t>Métropole de Lyon</t>
  </si>
  <si>
    <t>Savoie</t>
  </si>
  <si>
    <t>Haute-Savoie</t>
  </si>
  <si>
    <t>Alpes-de-Haute-Provence</t>
  </si>
  <si>
    <t>Hautes-Alpes</t>
  </si>
  <si>
    <t>Alpes-Maritimes</t>
  </si>
  <si>
    <t>Bouches-du-Rhône</t>
  </si>
  <si>
    <t>Var</t>
  </si>
  <si>
    <t>Vaucluse</t>
  </si>
  <si>
    <t>2A</t>
  </si>
  <si>
    <t>Corse-du-Sud</t>
  </si>
  <si>
    <t>Corse</t>
  </si>
  <si>
    <t>2B</t>
  </si>
  <si>
    <t>Haute-Corse</t>
  </si>
  <si>
    <t>Guadeloupe</t>
  </si>
  <si>
    <t>Martinique</t>
  </si>
  <si>
    <t>Guyane</t>
  </si>
  <si>
    <t>La Réunion</t>
  </si>
  <si>
    <t>Provence-Alpes-Côte d'Azur</t>
  </si>
  <si>
    <t>Nouveau Rhône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</si>
  <si>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</si>
  <si>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</si>
  <si>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</si>
  <si>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</si>
  <si>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</si>
  <si>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</si>
  <si>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</si>
  <si>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</si>
  <si>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</si>
  <si>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</si>
  <si>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</si>
  <si>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</si>
  <si>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</si>
  <si>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</si>
  <si>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</si>
  <si>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</si>
  <si>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</si>
  <si>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</si>
  <si>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</si>
  <si>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</si>
  <si>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</si>
  <si>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</si>
  <si>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</si>
  <si>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</si>
  <si>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</si>
  <si>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</si>
  <si>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</si>
  <si>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</si>
  <si>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</si>
  <si>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</si>
  <si>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</si>
  <si>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</si>
  <si>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</si>
  <si>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</si>
  <si>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</si>
  <si>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</si>
  <si>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</si>
  <si>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</si>
  <si>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</si>
  <si>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</si>
  <si>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</si>
  <si>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</si>
  <si>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</si>
  <si>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</si>
  <si>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</si>
  <si>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</si>
  <si>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</si>
  <si>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</si>
  <si>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</si>
  <si>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</si>
  <si>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</si>
  <si>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</si>
  <si>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</si>
  <si>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</si>
  <si>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</si>
  <si>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</si>
  <si>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</si>
  <si>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</si>
  <si>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</si>
  <si>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</si>
  <si>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</si>
  <si>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</si>
  <si>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</si>
  <si>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</si>
  <si>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</si>
  <si>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</si>
  <si>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</si>
  <si>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</si>
  <si>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</si>
  <si>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</si>
  <si>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</si>
  <si>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</si>
  <si>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</si>
  <si>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</si>
  <si>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</si>
  <si>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</si>
  <si>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</si>
  <si>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</si>
  <si>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</si>
  <si>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</si>
  <si>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</si>
  <si>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</si>
  <si>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</si>
  <si>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</si>
  <si>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</si>
  <si>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</si>
  <si>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</si>
  <si>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</si>
  <si>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</si>
  <si>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</si>
  <si>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</si>
  <si>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</si>
  <si>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</si>
  <si>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</si>
  <si>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971</t>
  </si>
  <si>
    <t>972</t>
  </si>
  <si>
    <t>973</t>
  </si>
  <si>
    <t>974</t>
  </si>
  <si>
    <t>Département</t>
  </si>
  <si>
    <t>Région</t>
  </si>
  <si>
    <t xml:space="preserve">Guadeloupe </t>
  </si>
  <si>
    <t xml:space="preserve">Martinique </t>
  </si>
  <si>
    <t>Source : Drees, Enquête Aide sociale 2015</t>
  </si>
  <si>
    <t>Code
 région</t>
  </si>
  <si>
    <t>Code
département</t>
  </si>
  <si>
    <t>Grand Est</t>
  </si>
  <si>
    <t>Hauts-de-France</t>
  </si>
  <si>
    <t>Nouvelle Aquitaine</t>
  </si>
  <si>
    <t>Occitanie</t>
  </si>
  <si>
    <t>Total estimé DROM (hors Mayotte)</t>
  </si>
  <si>
    <t>TOTAL estimé France métropolitaine</t>
  </si>
  <si>
    <t>TOTAL estimé DROM (hors Mayotte)</t>
  </si>
  <si>
    <t>TOTAL estimé France entière (hors Mayotte)</t>
  </si>
  <si>
    <t>Champ : France métropolitaine et DROM (Hors Mayotte)</t>
  </si>
  <si>
    <t>Tableau 1 - Aides sociales aux personnes âgées, au 31 décembre 2015</t>
  </si>
  <si>
    <t xml:space="preserve">APA 
(1)
</t>
  </si>
  <si>
    <t xml:space="preserve">Aides
ménagères 
</t>
  </si>
  <si>
    <t xml:space="preserve">ASH
en établissement
</t>
  </si>
  <si>
    <t>Accueil chez des particuliers</t>
  </si>
  <si>
    <t>Total 
(2)</t>
  </si>
  <si>
    <t>(1) Pour l'APA, ce sont des bénéficiaires payés au titre du mois de décembre qui sont comptabilisés.</t>
  </si>
  <si>
    <t>(2) Totalise des mesures d'aides et non des individus : une même personne peut être comptabilisée plusieurs fois si elle bénéficie de plusieurs types d'aide.</t>
  </si>
  <si>
    <t xml:space="preserve">APA en établissement (1)
</t>
  </si>
  <si>
    <t>ASH</t>
  </si>
  <si>
    <t xml:space="preserve">Accueil chez des particuliers
</t>
  </si>
  <si>
    <t>APA 
(1)</t>
  </si>
  <si>
    <t xml:space="preserve">Aides
ménagères </t>
  </si>
  <si>
    <t>ASH
en établissement</t>
  </si>
  <si>
    <t>APA
à domicile (1)</t>
  </si>
  <si>
    <t>EHPAD</t>
  </si>
  <si>
    <t>Maison de retraite non EHPAD</t>
  </si>
  <si>
    <t xml:space="preserve">Logement-foyer non EHPAD </t>
  </si>
  <si>
    <t xml:space="preserve">Unité de soins de longue durée </t>
  </si>
  <si>
    <t>Type d'établissement inconnu</t>
  </si>
  <si>
    <t xml:space="preserve">Total </t>
  </si>
  <si>
    <t>Tableau 4 - Les aides à l'hébergement des personnes âgées en établissement par type de structure, au 31 décembre 2015</t>
  </si>
  <si>
    <t xml:space="preserve">Sources : Drees, Enquêtes Aide sociale </t>
  </si>
  <si>
    <t>Champ : France métropolitaine et DOM (Hors Mayotte)</t>
  </si>
  <si>
    <t>(1) Total hors ACTP et PCH des  moins de 60 ans - Totalise des mesures d'aides et non des individus : une même personne peut être comptabilisée plusieurs fois si elle bénéficie de plusieurs aides.</t>
  </si>
  <si>
    <t>(1) Totalise des mesures d'aides et non des individus : une même personne peut être comptabilisée plusieurs fois si elle bénéficie de plusieurs types d'aide.</t>
  </si>
  <si>
    <t/>
  </si>
  <si>
    <t>(e)</t>
  </si>
  <si>
    <t>(e) Données estimées.</t>
  </si>
  <si>
    <t>2015</t>
  </si>
  <si>
    <t>Aides à domicile
(1)</t>
  </si>
  <si>
    <t>Aides à l'accueil
(1)</t>
  </si>
  <si>
    <t>Total des aides
(1)</t>
  </si>
  <si>
    <t>(1) En "droits ouverts". Il s'agit d'un nombre de mesures d'aide sociale et non d'individus : une même personne peut être comptabilisée plusieurs fois si elle bénéficie de plusieurs types d'aide.</t>
  </si>
  <si>
    <t>ACTP, à domicile
(1)</t>
  </si>
  <si>
    <t>PCH
(1)</t>
  </si>
  <si>
    <t>Aides ménagères ou
auxiliaires de vie
(1)</t>
  </si>
  <si>
    <t>Total des aides à domicile
(2)</t>
  </si>
  <si>
    <t xml:space="preserve">(1) En "droits ouverts". </t>
  </si>
  <si>
    <t>ACTP, en établissement
(1)</t>
  </si>
  <si>
    <t>Accueil
de jour</t>
  </si>
  <si>
    <t>Accueil
par des
particuliers</t>
  </si>
  <si>
    <t>Total des aides à l'accueil
(2)</t>
  </si>
  <si>
    <t>(1) En "droits ouverts".</t>
  </si>
  <si>
    <t>Foyer d'hébergement</t>
  </si>
  <si>
    <t xml:space="preserve">Foyer de vie </t>
  </si>
  <si>
    <t>Maisons de retraite, EHPAD, Unité de soins de longue durée</t>
  </si>
  <si>
    <t>Foyer d'accueil médicalisé</t>
  </si>
  <si>
    <t>TOTAL</t>
  </si>
  <si>
    <t>ACTP</t>
  </si>
  <si>
    <t>PCH</t>
  </si>
  <si>
    <t>TOTAL ACTP ET PCH</t>
  </si>
  <si>
    <t>Bénéficiaires de moins de 60 ans</t>
  </si>
  <si>
    <t>Bénéficiaires de 60 ans et plus</t>
  </si>
  <si>
    <t>TOTAL ACTP</t>
  </si>
  <si>
    <t>TOTAL PCH</t>
  </si>
  <si>
    <t>Sources : Drees, Enquêtes Aide sociale</t>
  </si>
  <si>
    <t>2014</t>
  </si>
  <si>
    <t>Hébergement
en
établissement</t>
  </si>
  <si>
    <t>(1) en droits ouverts</t>
  </si>
  <si>
    <t>(1) Total hors ACTP et PCH des  moins de 60 ans - Totalise des mesures d'aides et non des individus : une même personne peut être comptabilisée plusieurs fois si elle bénéficie de plusieurs types d'aide.</t>
  </si>
  <si>
    <t>Sommaire</t>
  </si>
  <si>
    <t>Aide sociale aux personnes âgées</t>
  </si>
  <si>
    <t>Aide sociale aux personnes handicapées</t>
  </si>
  <si>
    <t>Aide sociale à l'enfance</t>
  </si>
  <si>
    <t>Tableau 1 - Enfants accueillis à l'ASE, au 31 décembre 2015, par département</t>
  </si>
  <si>
    <t>Total enfants confiés à l'ASE
(A)</t>
  </si>
  <si>
    <t>Total des placements directs (B)</t>
  </si>
  <si>
    <t>Total des enfants accueillis
= (A) + (B)</t>
  </si>
  <si>
    <t>(e) valeur estimée</t>
  </si>
  <si>
    <t xml:space="preserve"> Enfants accueillis à l'ASE, au 31 décembre 2015, par région</t>
  </si>
  <si>
    <t>Tableau 2 - Enfants confiés à l'ASE au 31 décembre 2015 : mesures administratives et judiciaires, par département</t>
  </si>
  <si>
    <t>Départements</t>
  </si>
  <si>
    <t>Mesures administratives</t>
  </si>
  <si>
    <t>Mesures judiciaires</t>
  </si>
  <si>
    <t>Total enfants confiés</t>
  </si>
  <si>
    <t>Alpes de Haute-Provence</t>
  </si>
  <si>
    <t>Corse du Sud</t>
  </si>
  <si>
    <t>Eure-et-loir</t>
  </si>
  <si>
    <t>Rhône</t>
  </si>
  <si>
    <t xml:space="preserve">Lyon Métropole </t>
  </si>
  <si>
    <t>Réunion</t>
  </si>
  <si>
    <t>Enfants confiés à l'ASE au 31 décembre 2015 : mesures administratives et judiciaires, par département</t>
  </si>
  <si>
    <t>Tableau 3 - Enfants confiés à l'ASE au 31 décembre 2015, par type détaillé de mesure, par département</t>
  </si>
  <si>
    <t>Pupilles</t>
  </si>
  <si>
    <t>A.P. Mineurs (1)</t>
  </si>
  <si>
    <t>A.P. J. Majeurs (2)</t>
  </si>
  <si>
    <t>DAP (3)</t>
  </si>
  <si>
    <t>Tutelle</t>
  </si>
  <si>
    <t>Retrait partiel</t>
  </si>
  <si>
    <t>Placement ASE (juge)</t>
  </si>
  <si>
    <t>(1) Accueil provisoire de mineurs</t>
  </si>
  <si>
    <t>(2) Accueil provisoire de jeunes majeurs</t>
  </si>
  <si>
    <t>(3) Délégation de l'autorité parentale</t>
  </si>
  <si>
    <t>Enfants confiés à l'ASE au 31 décembre 2015, par type détaillé de mesure, par région</t>
  </si>
  <si>
    <t>Tableau 4 - Enfants confiés à l'ASE au 31 décembre 2015, par mode d'hébergement, par département</t>
  </si>
  <si>
    <t>Code département</t>
  </si>
  <si>
    <t>Familles d'accueil</t>
  </si>
  <si>
    <t>Établissements</t>
  </si>
  <si>
    <t>Adolescents  et jeunes majeurs autonomes</t>
  </si>
  <si>
    <t>Autres</t>
  </si>
  <si>
    <t>Estimation DOM</t>
  </si>
  <si>
    <t>TOTAL estimé France entière</t>
  </si>
  <si>
    <t>Enfants confiés à l'ASE au 31 décembre 2015, par mode d'hébergement, par région</t>
  </si>
  <si>
    <t>Code région</t>
  </si>
  <si>
    <t>Tableau 5 - PLACEMENTS HORS DU DEPARTEMENT des enfants confiés à l'ASE au 31 décembre 2015  - par mode d'hébergement</t>
  </si>
  <si>
    <t>VALEURS BRUTES - NR : Non répondant</t>
  </si>
  <si>
    <t>Établissement d'éducation spéciale (sans famille d'accueil)</t>
  </si>
  <si>
    <t>Établissement social</t>
  </si>
  <si>
    <t>Lieux de vie et assimilés*</t>
  </si>
  <si>
    <t>Autres modes d'hébergement**</t>
  </si>
  <si>
    <t>NR</t>
  </si>
  <si>
    <t>(*) les lieux de vie sont définis par le loi 2002-2 du 2 janv 2002 et son décret d'application</t>
  </si>
  <si>
    <t>(**) y compris adolescents et jeunes majeurs autonomes, établissements sanitaires</t>
  </si>
  <si>
    <t>Tableau 6 - Enfants confiés à l'ASE au 31 décembre 2015, placés en établissement, par type d'établissement, par département</t>
  </si>
  <si>
    <t>Établissement d'éducation spéciale</t>
  </si>
  <si>
    <t>MECS (*)</t>
  </si>
  <si>
    <t>Foyer de l'enfance</t>
  </si>
  <si>
    <t>Pouponnière à caractère social</t>
  </si>
  <si>
    <t>Établissement sanitaire</t>
  </si>
  <si>
    <t>Lieu de vie</t>
  </si>
  <si>
    <t>Total établissements</t>
  </si>
  <si>
    <t>(*) Maison d'enfants à caractère social</t>
  </si>
  <si>
    <t>Enfants confiés à l'ASE au 31 décembre 2015, placés en établissement, par type d'établissement, par région</t>
  </si>
  <si>
    <t>Tableau 7 - Enfants confiés à l'ASE au 31 décembre 2015, par âge, par département</t>
  </si>
  <si>
    <t>Moins de 
3 ans</t>
  </si>
  <si>
    <t>3 à 5 ans</t>
  </si>
  <si>
    <t>6 à 10 ans</t>
  </si>
  <si>
    <t>11 à 15 ans</t>
  </si>
  <si>
    <t>16 à 17 ans</t>
  </si>
  <si>
    <t>18 ans 
et plus</t>
  </si>
  <si>
    <t>Enfants confiés à l'ASE</t>
  </si>
  <si>
    <t>Enfants confiés à l'ASE au 31 décembre 2015, par âge, par région</t>
  </si>
  <si>
    <t>Tableau 8 - Placements directs par le juge, au 31 décembre 2015, par département</t>
  </si>
  <si>
    <t>Placement par le juge auprès d'un tiers</t>
  </si>
  <si>
    <t>Placement par le juge auprès d'un établissement ou un service</t>
  </si>
  <si>
    <t>DAP(*) à un particulier ou à un établissement</t>
  </si>
  <si>
    <t>Total placements directs</t>
  </si>
  <si>
    <t>Placements directs par le juge, au 31 décembre 2015, par région</t>
  </si>
  <si>
    <t>Tableau 9 - Actions éducatives, au 31 décembre 2015, par département</t>
  </si>
  <si>
    <t>Actions éducatives à domicile (AED)</t>
  </si>
  <si>
    <t>Actions éducatives en milieu ouvert (AEMO)</t>
  </si>
  <si>
    <t>Total des actions éducatives</t>
  </si>
  <si>
    <t>Actions éducatives, au 31 décembre 2015, par région</t>
  </si>
  <si>
    <t>Actions éducatives à domicile
 (AED)</t>
  </si>
  <si>
    <t>Actions éducatives en milieu ouvert
(AEMO)</t>
  </si>
  <si>
    <t>Tableau 10 - Actions éducatives à domicile (AED) au 31 décembre 2015  : mineurs et jeunes majeurs, par département</t>
  </si>
  <si>
    <t>A.E.D. en faveur des mineurs</t>
  </si>
  <si>
    <t>A.E.D. en faveur des jeunes majeurs 
(18 à 21 ans)</t>
  </si>
  <si>
    <t>Actions éducatives à domicile</t>
  </si>
  <si>
    <t>Actions éducatives à domicile (AED) au 31 décembre 2015  : mineurs et jeunes majeurs, par région</t>
  </si>
  <si>
    <t>-</t>
  </si>
  <si>
    <t>(e) données estimées</t>
  </si>
  <si>
    <t>Total des enfants confiés à l'ASE, de 2010 à 2015, données au 31 décembre, par région</t>
  </si>
  <si>
    <t>Total des enfants placés en familles d'accueil, de 2010 à 2015,données au 31 décembre, par région</t>
  </si>
  <si>
    <t>Tableau 14 - Total des enfants placés en établissements, de 2010 à 2015, données au 31 décembre, par département</t>
  </si>
  <si>
    <t xml:space="preserve"> Total des enfants placés en établissements, de 2010 à 2015, données au 31 décembre, par région</t>
  </si>
  <si>
    <t>Tableau 15 - Total des placements directs par le juge, de 2010 à 2015, données au 31 décembre, par département</t>
  </si>
  <si>
    <t>Tableau 16 - Total des actions éducatives (AED et AEMO), de 2010 à 2015, données au 31 décembre, par département</t>
  </si>
  <si>
    <t>Total des actions éducatives (AED et AEMO), de 2010 à 2015, données au 31 décembre, par région</t>
  </si>
  <si>
    <t>Tableau 17 - Total des actions éducatives à domicile (AED), de 2010 à 2015, données au 31 décembre, par département</t>
  </si>
  <si>
    <t>Guadeloupe*</t>
  </si>
  <si>
    <t>* estimations des AED en 2008 et 2009 selon déclaration de 2010 (prise en compte des "mesures AED" et non des "interventions dans le cadre des AED")</t>
  </si>
  <si>
    <t>Total des actions éducatives à domicile (AED), de 2010 à 2015, données au 31 décembre, par région</t>
  </si>
  <si>
    <t>Tableau 18 - Total des actions éducatives en milieu ouvert (AEMO), de 2010 à 2015, données au 31 décembre, par département</t>
  </si>
  <si>
    <t>Total des actions éducatives en milieu ouvert (AEMO), de 2010 à 2015, données au 31 décembre, par région</t>
  </si>
  <si>
    <t>Bénéficiaires au 31 décembre 2015</t>
  </si>
  <si>
    <t>Tableau 1 - Enfants accueillis à l'ASE, au 31 décembre 2015</t>
  </si>
  <si>
    <t>Tableau 2 - Enfants confiés à l'ASE au 31 décembre 2015: mesures administratives et judiciaires</t>
  </si>
  <si>
    <t>Tableau 3 - Enfants confiés à l'ASE au 31 décembre 2015, par type détaillé de mesure</t>
  </si>
  <si>
    <t>Tableau 4 - Enfants confiés à l'ASE au 31 décembre 2015, par mode d'hébergement</t>
  </si>
  <si>
    <t>Tableau 5 - Placements hors du département des enfants confiés à l'ASE au 31 décembre 2015  - par mode d'hébergement</t>
  </si>
  <si>
    <t>Tableau 6 - Enfants confiés à l'ASE au 31 décembre 2015, placés en établissement, par type d'établissement</t>
  </si>
  <si>
    <t>Tableau 7 - Enfants confiés à l'ASE au 31 décembre 2015, par âge</t>
  </si>
  <si>
    <t>Tableau 8 - Placements directs par le juge, au 31 décembre 2015</t>
  </si>
  <si>
    <t>Tableau 9 - Actions éducatives, au 31 décembre 2015</t>
  </si>
  <si>
    <t>Tableau 10 - Actions éducatives à domicile (AED) au 31 décembre 2015  : mineurs et jeunes majeurs</t>
  </si>
  <si>
    <t>Bénéficiaires de 2010 à 2015</t>
  </si>
  <si>
    <t>Tableau 11 - Total des enfants accueillis à l'ASE, de 2010 à 2015</t>
  </si>
  <si>
    <t>Tableau 12 - Total des enfants confiés à l'ASE, de 2010 à 2015</t>
  </si>
  <si>
    <t>Tableau 13 - Total des enfants placés en familles d'accueil, de 2010 à 2015</t>
  </si>
  <si>
    <t>Tableau 14 - Total des enfants placés en établissements, de 2010 à 2015</t>
  </si>
  <si>
    <t>Tableau 15 - Total des placements directs par le juge, de 2010 à 2015</t>
  </si>
  <si>
    <t>Tableau 16 - Total des actions éducatives, de 2010 à 2015</t>
  </si>
  <si>
    <t>Tableau 17 - Total des actions éducatives à domicile (AED), de 2010 à 2015</t>
  </si>
  <si>
    <t>Tableau 18 - Total des actions éducatives en milieu ouvert (AEMO), de 2010 à 2015</t>
  </si>
  <si>
    <t>Tableau 13 - Total des enfants placés en familles d'accueil, de 2010 à 2015, données au 31 décembre, par département</t>
  </si>
  <si>
    <t>Les bénéficiaires de l'aide sociale départementale en 2015</t>
  </si>
  <si>
    <t>Données détaillées par département et par région</t>
  </si>
  <si>
    <t>Tableau 2 - Les aides sociales aux personnes âgées à domicile, au 31 décembre 2015</t>
  </si>
  <si>
    <t>Tableau 3 - Les aides sociales à l'accueil des personnes âgées, au 31 décembre 2015</t>
  </si>
  <si>
    <t>Tableau 5 - Total des aides sociales aux personnes âgées à domicile de 2010 à 2015</t>
  </si>
  <si>
    <t>Tableau 6 - Total des aides sociales à l'accueil des personnes âgées de 2010 à 2015</t>
  </si>
  <si>
    <t>Tableau 7 - Total des aides sociales aux personnes âgées de 2010 à 2015</t>
  </si>
  <si>
    <t>Tableau 9 - Bénéficiaires de l'APA à domicile, payés au titre du mois de décembre, de 2010 à 2015</t>
  </si>
  <si>
    <t>Tableau 10 - Bénéficiaires de l'APA en établissement payés au titre du mois de décembre, de 2010 à 2015</t>
  </si>
  <si>
    <t>Tableau 11 - Bénéficiaires de l'ASH en établissement, de 2010 à 2015</t>
  </si>
  <si>
    <t>Tableau 12 - Bénéficiaires d'aides ménagères, de 2010 à 2015</t>
  </si>
  <si>
    <t>Tableau 1 - Total des aides, aides à domicile et aides à l'accueil  aux personnes handicapées, en 2015</t>
  </si>
  <si>
    <t>Tableau 2 - Les différentes aides à domicile, en 2015</t>
  </si>
  <si>
    <t xml:space="preserve">Tableau 3 - Les différentes aides à l'accueil, en 2015 </t>
  </si>
  <si>
    <t>Tableau 4 - Les aides à l'hébergement en établissement, par type de structure, en 2015</t>
  </si>
  <si>
    <t>Tableau 5 - PCH et ACTP en 2015 : répartition des aides entre les personnes de moins de 60 ans et celles de 60 ans et plus</t>
  </si>
  <si>
    <t>Tableau 6 - Total des aides sociales aux personnes handicapées de 2010 à 2015</t>
  </si>
  <si>
    <t>Tableau 7 - Total des aides sociales à domicile aux personnes handicapées, de 2010 à 2015</t>
  </si>
  <si>
    <t>Tableau 8 - Total des aides sociales à l'accueil des personnes handicapées, de 2010 à 2015</t>
  </si>
  <si>
    <t>Tableau 9 - Bénéficiaires de l'ACTP de 2010 à 2015</t>
  </si>
  <si>
    <t>Tableau 10 - Bénéficiaires de la PCH de 2010 à 2015</t>
  </si>
  <si>
    <t>Tableau 11 - Aides ménagères ou auxiliaires de vie de 2010 à 2015</t>
  </si>
  <si>
    <t>Tableau 12 - Aides à l'hébergement en établissement de 2010 à 2015</t>
  </si>
  <si>
    <t>Tableau 8 - Bénéficiaires de l'APA (à domicile et en établissement), payés au titre du mois de décembre, de 2010 à 2015</t>
  </si>
  <si>
    <t>RETOUR AU SOMMAIRE</t>
  </si>
  <si>
    <t>Tableau 11 - Total des enfants accueillis à l'ASE, de 2010 à 2015 
Données au 31 décembre</t>
  </si>
  <si>
    <t>Tableau 12 - Total des enfants confiés à l'ASE, de 2010 à 2015 
Données au 31 décembre, par département</t>
  </si>
  <si>
    <t>Tableau 4 - Les aides à l'hébergement des personnes âgées en établissement par type de structure, 
au 31 décembre 2015, par département</t>
  </si>
  <si>
    <t>Tableau 1 - Aides sociales aux personnes âgées, 
au 31 décembre 2015, par département</t>
  </si>
  <si>
    <t>Tableau 2 - Les aides sociales aux personnes âgées à domicile, 
au 31 décembre 2015, par département</t>
  </si>
  <si>
    <t>Aides sociales aux personnes âgées, 
au 31 décembre 2015, par région</t>
  </si>
  <si>
    <t>Les aides sociales aux personnes âgées à domicile, 
au 31 décembre 2015, par région</t>
  </si>
  <si>
    <t>Tableau 3 - Les aides sociales à l'accueil des personnes âgées, 
au 31 décembre 2015, par département</t>
  </si>
  <si>
    <r>
      <t>Tableau 5 - Total des aides sociales aux personnes âgées à domicile de 2010 à 2015 (1)</t>
    </r>
    <r>
      <rPr>
        <b/>
        <i/>
        <sz val="11"/>
        <rFont val="Calibri"/>
        <family val="2"/>
        <scheme val="minor"/>
      </rPr>
      <t xml:space="preserve">
Données au 31 décembre, par département</t>
    </r>
  </si>
  <si>
    <r>
      <t xml:space="preserve">Tableau 6 - Total des aides sociales à l'accueil des personnes âgées de 2010 à 2015 (1) 
</t>
    </r>
    <r>
      <rPr>
        <b/>
        <i/>
        <sz val="11"/>
        <rFont val="Calibri"/>
        <family val="2"/>
        <scheme val="minor"/>
      </rPr>
      <t>Données au 31 décembre, par département</t>
    </r>
  </si>
  <si>
    <r>
      <t>Tableau 7 - Total des aides sociales aux personnes âgées de 2010 à 2015 (1)</t>
    </r>
    <r>
      <rPr>
        <b/>
        <i/>
        <sz val="11"/>
        <rFont val="Calibri"/>
        <family val="2"/>
        <scheme val="minor"/>
      </rPr>
      <t xml:space="preserve">
Données au 31 décembre, par département</t>
    </r>
  </si>
  <si>
    <r>
      <t xml:space="preserve">Tableau 8 - Bénéficiaires de l'APA (à domicile et en établissement), payés au titre du mois de décembre, de 2010 à 2015
</t>
    </r>
    <r>
      <rPr>
        <b/>
        <i/>
        <sz val="11"/>
        <rFont val="Calibri"/>
        <family val="2"/>
        <scheme val="minor"/>
      </rPr>
      <t>Données au 31 décembre, par département</t>
    </r>
  </si>
  <si>
    <r>
      <t xml:space="preserve">Tableau 9 - Bénéficiaires de l'APA à domicile, payés au titre du mois de décembre, de 2010 à 2015
</t>
    </r>
    <r>
      <rPr>
        <b/>
        <i/>
        <sz val="11"/>
        <rFont val="Calibri"/>
        <family val="2"/>
        <scheme val="minor"/>
      </rPr>
      <t>Données au 31 décembre, par département</t>
    </r>
  </si>
  <si>
    <r>
      <t xml:space="preserve">Tableau 10 - Bénéficiaires de l'APA en établissement payés au titre du mois de décembre, de 2010 à 2015
</t>
    </r>
    <r>
      <rPr>
        <b/>
        <i/>
        <sz val="11"/>
        <rFont val="Calibri"/>
        <family val="2"/>
        <scheme val="minor"/>
      </rPr>
      <t>Données au 31 décembre, par département</t>
    </r>
  </si>
  <si>
    <r>
      <t xml:space="preserve">Tableau 11 - Bénéficiaires de l'ASH en établissement, de 2010 à 2015
</t>
    </r>
    <r>
      <rPr>
        <b/>
        <i/>
        <sz val="11"/>
        <rFont val="Calibri"/>
        <family val="2"/>
        <scheme val="minor"/>
      </rPr>
      <t>Données au 31 décembre, par département</t>
    </r>
  </si>
  <si>
    <r>
      <t xml:space="preserve">Tableau 12 - Bénéficiaires d'aides ménagères, de 2010 à 2015
</t>
    </r>
    <r>
      <rPr>
        <b/>
        <i/>
        <sz val="11"/>
        <rFont val="Calibri"/>
        <family val="2"/>
        <scheme val="minor"/>
      </rPr>
      <t>Données au 31 décembre, par département</t>
    </r>
  </si>
  <si>
    <t>Tableau 1 - Total des aides sociales aux personnes handicapées,  à l'accueil et à domicile, 
au 31 décembre 2015, par département</t>
  </si>
  <si>
    <t>Les aides sociales à l'accueil des personnes âgées, 
au 31 décembre 2015, par région</t>
  </si>
  <si>
    <t>Les aides à l'hébergement des personnes âgées en établissement par type de structure, 
au 31 décembre 2015, par région</t>
  </si>
  <si>
    <r>
      <t>Total des aides sociales aux personnes âgées à domicile de 2010 à 2015 (1)</t>
    </r>
    <r>
      <rPr>
        <b/>
        <i/>
        <sz val="11"/>
        <rFont val="Calibri"/>
        <family val="2"/>
        <scheme val="minor"/>
      </rPr>
      <t xml:space="preserve">
Données au 31 décembre, par région</t>
    </r>
  </si>
  <si>
    <r>
      <t xml:space="preserve">Total des aides sociales à l'accueil des personnes âgées de 2010 à 2015 (1) 
</t>
    </r>
    <r>
      <rPr>
        <b/>
        <i/>
        <sz val="11"/>
        <rFont val="Calibri"/>
        <family val="2"/>
        <scheme val="minor"/>
      </rPr>
      <t>Données au 31 décembre, par région</t>
    </r>
  </si>
  <si>
    <r>
      <t>Total des aides sociales aux personnes âgées de 2010 à 2015 (1)</t>
    </r>
    <r>
      <rPr>
        <b/>
        <i/>
        <sz val="11"/>
        <rFont val="Calibri"/>
        <family val="2"/>
        <scheme val="minor"/>
      </rPr>
      <t xml:space="preserve">
Données au 31 décembre, par région</t>
    </r>
  </si>
  <si>
    <r>
      <t xml:space="preserve">Bénéficiaires de l'APA (à domicile et en établissement), payés au titre du mois de décembre, de 2010 à 2015
</t>
    </r>
    <r>
      <rPr>
        <b/>
        <i/>
        <sz val="11"/>
        <rFont val="Calibri"/>
        <family val="2"/>
        <scheme val="minor"/>
      </rPr>
      <t>Données au 31 décembre, par région</t>
    </r>
  </si>
  <si>
    <r>
      <t xml:space="preserve">Bénéficiaires de l'APA à domicile, payés au titre du mois de décembre, de 2010 à 2015
</t>
    </r>
    <r>
      <rPr>
        <b/>
        <i/>
        <sz val="11"/>
        <rFont val="Calibri"/>
        <family val="2"/>
        <scheme val="minor"/>
      </rPr>
      <t>Données au 31 décembre, par région</t>
    </r>
  </si>
  <si>
    <r>
      <t xml:space="preserve">Bénéficiaires de l'APA en établissement payés au titre du mois de décembre, de 2010 à 2015
</t>
    </r>
    <r>
      <rPr>
        <b/>
        <i/>
        <sz val="11"/>
        <rFont val="Calibri"/>
        <family val="2"/>
        <scheme val="minor"/>
      </rPr>
      <t>Données au 31 décembre, par région</t>
    </r>
  </si>
  <si>
    <r>
      <t xml:space="preserve">Bénéficiaires de l'ASH en établissement, de 2010 à 2015
</t>
    </r>
    <r>
      <rPr>
        <b/>
        <i/>
        <sz val="11"/>
        <rFont val="Calibri"/>
        <family val="2"/>
        <scheme val="minor"/>
      </rPr>
      <t>Données au 31 décembre, par région</t>
    </r>
  </si>
  <si>
    <r>
      <t xml:space="preserve">Bénéficiaires d'aides ménagères, de 2010 à 2015
</t>
    </r>
    <r>
      <rPr>
        <b/>
        <i/>
        <sz val="11"/>
        <rFont val="Calibri"/>
        <family val="2"/>
        <scheme val="minor"/>
      </rPr>
      <t>Données au 31 décembre, par région</t>
    </r>
  </si>
  <si>
    <t>Total des aides sociales aux personnes handicapées,  à l'accueil et à domicile, 
au 31 décembre 2015, par région</t>
  </si>
  <si>
    <t>Tableau 2 - Les différentes aides sociales aux personnes handicapées à domicile
au 31 décembre 2015, par département</t>
  </si>
  <si>
    <t>Tableau 3 - Les différentes aides sociales à l'accueil des personnes handicapées
au 31 décembre 2015, par département</t>
  </si>
  <si>
    <t>Tableau 4 - Les aides à l'hébergement des personnes handicapées en établissement par type de structure
au 31 décembre 2015, par département</t>
  </si>
  <si>
    <t>Tableau 5 - PCH et ACTP : répartition des aides (1) entre les personnes de moins de 60 ans et celles de 60 ans et plus
au 31 décembre 2015, par département</t>
  </si>
  <si>
    <r>
      <t>Tableau 6 - Total des aides sociales aux personnes handicapées (1), de 2010 à 2015</t>
    </r>
    <r>
      <rPr>
        <b/>
        <i/>
        <sz val="10"/>
        <color indexed="8"/>
        <rFont val="Arial"/>
        <family val="2"/>
      </rPr>
      <t xml:space="preserve">
Données au 31 décembre, par département</t>
    </r>
  </si>
  <si>
    <r>
      <t>Tableau 7 - Total des aides sociales à domicile aux personnes handicapées, de 2010 à 2015</t>
    </r>
    <r>
      <rPr>
        <b/>
        <i/>
        <sz val="10"/>
        <rFont val="Arial"/>
        <family val="2"/>
      </rPr>
      <t xml:space="preserve">
Données au 31 décembre, par département</t>
    </r>
  </si>
  <si>
    <r>
      <t>Tableau 8 - Total des aides sociales à l'accueil des personnes handicapées (1), de 2010 à 2015</t>
    </r>
    <r>
      <rPr>
        <b/>
        <i/>
        <sz val="10"/>
        <rFont val="Arial"/>
        <family val="2"/>
      </rPr>
      <t xml:space="preserve">
Données au 31 décembre, par département</t>
    </r>
  </si>
  <si>
    <r>
      <t xml:space="preserve">Tableau 9 - Bénéficiaires (1) de l'ACTP de 2010 à 2015
</t>
    </r>
    <r>
      <rPr>
        <b/>
        <i/>
        <sz val="10"/>
        <rFont val="Arial"/>
        <family val="2"/>
      </rPr>
      <t>Données au 31 décembre, par département</t>
    </r>
  </si>
  <si>
    <r>
      <t xml:space="preserve">Tableau 10 - Bénéficiaires (1) de la PCH de 2010 à 2015
</t>
    </r>
    <r>
      <rPr>
        <b/>
        <i/>
        <sz val="10"/>
        <rFont val="Arial"/>
        <family val="2"/>
      </rPr>
      <t>Données au 31 décembre, par département</t>
    </r>
  </si>
  <si>
    <r>
      <t xml:space="preserve">Tableau 11 - Aides ménagères ou auxiliaires de vie de 2010 à 2015
</t>
    </r>
    <r>
      <rPr>
        <b/>
        <i/>
        <sz val="10"/>
        <rFont val="Arial"/>
        <family val="2"/>
      </rPr>
      <t>Données au 31 décembre, par département</t>
    </r>
  </si>
  <si>
    <r>
      <t xml:space="preserve">Tableau 12 - Aides à l'hébergement en établissement de 2010 à 2015
</t>
    </r>
    <r>
      <rPr>
        <b/>
        <i/>
        <sz val="10"/>
        <rFont val="Arial"/>
        <family val="2"/>
      </rPr>
      <t>Données au 31 décembre, par département</t>
    </r>
  </si>
  <si>
    <r>
      <t xml:space="preserve">Aides à l'hébergement en établissement de 2010 à 2015
</t>
    </r>
    <r>
      <rPr>
        <b/>
        <i/>
        <sz val="10"/>
        <rFont val="Arial"/>
        <family val="2"/>
      </rPr>
      <t>Données au 31 décembre, par région</t>
    </r>
  </si>
  <si>
    <r>
      <t xml:space="preserve">Aides ménagères ou auxiliaires de vie de 2010 à 2015
</t>
    </r>
    <r>
      <rPr>
        <b/>
        <i/>
        <sz val="10"/>
        <rFont val="Arial"/>
        <family val="2"/>
      </rPr>
      <t>Données au 31 décembre, par région</t>
    </r>
  </si>
  <si>
    <r>
      <t xml:space="preserve">Bénéficiaires (1) de la PCH de 2010 à 2015
</t>
    </r>
    <r>
      <rPr>
        <b/>
        <i/>
        <sz val="10"/>
        <rFont val="Arial"/>
        <family val="2"/>
      </rPr>
      <t>Données au 31 décembre, par région</t>
    </r>
  </si>
  <si>
    <r>
      <t xml:space="preserve">Bénéficiaires (1) de l'ACTP de 2010 à 2015
</t>
    </r>
    <r>
      <rPr>
        <b/>
        <i/>
        <sz val="10"/>
        <rFont val="Arial"/>
        <family val="2"/>
      </rPr>
      <t>Données au 31 décembre, par région</t>
    </r>
  </si>
  <si>
    <r>
      <t>Total des aides sociales à l'accueil des personnes handicapées (1), de 2010 à 2015</t>
    </r>
    <r>
      <rPr>
        <b/>
        <i/>
        <sz val="10"/>
        <rFont val="Arial"/>
        <family val="2"/>
      </rPr>
      <t xml:space="preserve">
Données au 31 décembre, par région</t>
    </r>
  </si>
  <si>
    <r>
      <t>Total des aides sociales à domicile aux personnes handicapées, de 2010 à 2015</t>
    </r>
    <r>
      <rPr>
        <b/>
        <i/>
        <sz val="10"/>
        <rFont val="Arial"/>
        <family val="2"/>
      </rPr>
      <t xml:space="preserve">
Données au 31 décembre, par région</t>
    </r>
  </si>
  <si>
    <r>
      <t>Total des aides sociales aux personnes handicapées (1), de 2010 à 2015</t>
    </r>
    <r>
      <rPr>
        <b/>
        <i/>
        <sz val="10"/>
        <color indexed="8"/>
        <rFont val="Arial"/>
        <family val="2"/>
      </rPr>
      <t xml:space="preserve">
Données au 31 décembre, par région</t>
    </r>
  </si>
  <si>
    <t>PCH et ACTP : répartition des aides (1) entre les personnes de moins de 60 ans et celles de 60 ans et plus, 
au 31 décembre 2015, par région</t>
  </si>
  <si>
    <t>Les aides à l'hébergement des personnes handicapées en établissement par type de structure
au 31 décembre 2015, par région</t>
  </si>
  <si>
    <t>Les différentes aides sociales à l'accueil des personnes handicapées
au 31 décembre 2015, par région</t>
  </si>
  <si>
    <t>Les différentes aides sociales aux personnes handicapées à domicile
au 31 décembre 2015, par région</t>
  </si>
  <si>
    <t>http://drees.social-sante.gouv.fr/etudes-et-statistiques/publications/panoramas-de-la-drees/article/l-aide-et-l-action-sociales-en-france-edition-2017</t>
  </si>
  <si>
    <r>
      <rPr>
        <b/>
        <sz val="9"/>
        <rFont val="Arial"/>
        <family val="2"/>
      </rPr>
      <t>Ces données en séries longues complètent celles publiées dans le Panorama "L’aide et l’action sociales en France – édition 2017 "</t>
    </r>
    <r>
      <rPr>
        <sz val="9"/>
        <rFont val="Arial"/>
        <family val="2"/>
      </rPr>
      <t xml:space="preserve">
</t>
    </r>
    <r>
      <rPr>
        <u/>
        <sz val="9"/>
        <rFont val="Arial"/>
        <family val="2"/>
      </rPr>
      <t>Contributeurs</t>
    </r>
    <r>
      <rPr>
        <sz val="9"/>
        <rFont val="Arial"/>
        <family val="2"/>
      </rPr>
      <t xml:space="preserve"> : Sarah Abdouni, Elise Amar, Françoise Borderies, Mathieu Calvo, Louis Kuhn, Isabelle Leroux, Rémy Marquier, Étienne Perron-Bailly</t>
    </r>
  </si>
</sst>
</file>

<file path=xl/styles.xml><?xml version="1.0" encoding="utf-8"?>
<styleSheet xmlns="http://schemas.openxmlformats.org/spreadsheetml/2006/main">
  <numFmts count="6">
    <numFmt numFmtId="43" formatCode="_-* #,##0.00\ _€_-;\-* #,##0.00\ _€_-;_-* &quot;-&quot;??\ _€_-;_-@_-"/>
    <numFmt numFmtId="164" formatCode="_-* #,##0.00\ [$€]_-;\-* #,##0.00\ [$€]_-;_-* &quot;-&quot;??\ [$€]_-;_-@_-"/>
    <numFmt numFmtId="165" formatCode="_-* #,##0.00\ _F_-;\-* #,##0.00\ _F_-;_-* &quot;-&quot;??\ _F_-;_-@_-"/>
    <numFmt numFmtId="166" formatCode="_-* #,##0\ _€_-;\-* #,##0\ _€_-;_-* &quot;-&quot;??\ _€_-;_-@_-"/>
    <numFmt numFmtId="167" formatCode="#,##0&quot;  &quot;"/>
    <numFmt numFmtId="168" formatCode="#,##0&quot; &quot;"/>
  </numFmts>
  <fonts count="6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i/>
      <sz val="11"/>
      <color theme="1"/>
      <name val="Calibri"/>
      <family val="2"/>
      <scheme val="minor"/>
    </font>
    <font>
      <sz val="9"/>
      <name val="Arial"/>
      <family val="2"/>
    </font>
    <font>
      <sz val="11"/>
      <color indexed="8"/>
      <name val="Calibri"/>
      <family val="2"/>
    </font>
    <font>
      <i/>
      <sz val="9"/>
      <name val="Arial"/>
      <family val="2"/>
    </font>
    <font>
      <i/>
      <sz val="9"/>
      <color theme="1"/>
      <name val="Calibri"/>
      <family val="2"/>
      <scheme val="minor"/>
    </font>
    <font>
      <b/>
      <i/>
      <sz val="9"/>
      <name val="Arial"/>
      <family val="2"/>
    </font>
    <font>
      <b/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i/>
      <sz val="10"/>
      <color indexed="8"/>
      <name val="Arial"/>
      <family val="2"/>
    </font>
    <font>
      <sz val="10"/>
      <color theme="5"/>
      <name val="Arial"/>
      <family val="2"/>
    </font>
    <font>
      <b/>
      <sz val="16"/>
      <color indexed="8"/>
      <name val="Arial"/>
      <family val="2"/>
    </font>
    <font>
      <sz val="8"/>
      <color indexed="8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8"/>
      <name val="Arial"/>
      <family val="2"/>
    </font>
    <font>
      <i/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indexed="12"/>
      <name val="Arial"/>
      <family val="2"/>
    </font>
    <font>
      <b/>
      <sz val="12"/>
      <color indexed="8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u/>
      <sz val="9"/>
      <color theme="10"/>
      <name val="Calibri"/>
      <family val="2"/>
    </font>
    <font>
      <u/>
      <sz val="9"/>
      <color theme="10"/>
      <name val="Arial"/>
      <family val="2"/>
    </font>
    <font>
      <sz val="9"/>
      <color indexed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3999755851924192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hair">
        <color indexed="64"/>
      </right>
      <top style="hair">
        <color indexed="8"/>
      </top>
      <bottom style="hair">
        <color indexed="64"/>
      </bottom>
      <diagonal/>
    </border>
  </borders>
  <cellStyleXfs count="6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0" fontId="18" fillId="0" borderId="0"/>
    <xf numFmtId="43" fontId="24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0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18" fillId="0" borderId="0"/>
  </cellStyleXfs>
  <cellXfs count="676">
    <xf numFmtId="0" fontId="0" fillId="0" borderId="0" xfId="0"/>
    <xf numFmtId="0" fontId="0" fillId="34" borderId="0" xfId="0" applyFill="1" applyBorder="1"/>
    <xf numFmtId="3" fontId="0" fillId="34" borderId="0" xfId="0" applyNumberFormat="1" applyFill="1" applyBorder="1" applyAlignment="1">
      <alignment horizontal="center"/>
    </xf>
    <xf numFmtId="0" fontId="0" fillId="34" borderId="14" xfId="0" applyFill="1" applyBorder="1" applyAlignment="1">
      <alignment vertical="top" wrapText="1"/>
    </xf>
    <xf numFmtId="0" fontId="0" fillId="34" borderId="0" xfId="0" applyFill="1" applyBorder="1" applyAlignment="1">
      <alignment vertical="top" wrapText="1"/>
    </xf>
    <xf numFmtId="0" fontId="0" fillId="34" borderId="20" xfId="0" applyFill="1" applyBorder="1" applyAlignment="1">
      <alignment vertical="top" wrapText="1"/>
    </xf>
    <xf numFmtId="0" fontId="0" fillId="34" borderId="0" xfId="0" applyFill="1" applyBorder="1" applyAlignment="1">
      <alignment horizontal="center"/>
    </xf>
    <xf numFmtId="0" fontId="0" fillId="34" borderId="13" xfId="0" applyFill="1" applyBorder="1" applyAlignment="1">
      <alignment horizontal="center" vertical="top" wrapText="1"/>
    </xf>
    <xf numFmtId="0" fontId="0" fillId="34" borderId="15" xfId="0" applyFill="1" applyBorder="1" applyAlignment="1">
      <alignment horizontal="center" vertical="top" wrapText="1"/>
    </xf>
    <xf numFmtId="0" fontId="0" fillId="34" borderId="16" xfId="0" applyFill="1" applyBorder="1" applyAlignment="1">
      <alignment horizontal="center" vertical="top" wrapText="1"/>
    </xf>
    <xf numFmtId="3" fontId="0" fillId="34" borderId="0" xfId="0" applyNumberFormat="1" applyFill="1" applyBorder="1" applyAlignment="1">
      <alignment horizontal="center" vertical="top" wrapText="1"/>
    </xf>
    <xf numFmtId="0" fontId="0" fillId="34" borderId="30" xfId="0" applyFill="1" applyBorder="1" applyAlignment="1">
      <alignment horizontal="center"/>
    </xf>
    <xf numFmtId="0" fontId="0" fillId="34" borderId="31" xfId="0" applyFill="1" applyBorder="1"/>
    <xf numFmtId="0" fontId="0" fillId="34" borderId="32" xfId="0" applyFill="1" applyBorder="1" applyAlignment="1">
      <alignment horizontal="center"/>
    </xf>
    <xf numFmtId="0" fontId="0" fillId="34" borderId="27" xfId="0" applyFill="1" applyBorder="1"/>
    <xf numFmtId="3" fontId="19" fillId="33" borderId="26" xfId="0" applyNumberFormat="1" applyFont="1" applyFill="1" applyBorder="1"/>
    <xf numFmtId="0" fontId="0" fillId="33" borderId="24" xfId="0" applyFill="1" applyBorder="1"/>
    <xf numFmtId="0" fontId="16" fillId="33" borderId="28" xfId="0" applyFont="1" applyFill="1" applyBorder="1"/>
    <xf numFmtId="0" fontId="16" fillId="34" borderId="0" xfId="0" applyFont="1" applyFill="1" applyBorder="1" applyAlignment="1">
      <alignment horizontal="left"/>
    </xf>
    <xf numFmtId="0" fontId="19" fillId="34" borderId="0" xfId="43" applyFont="1" applyFill="1" applyBorder="1" applyAlignment="1">
      <alignment horizontal="left" vertical="center" wrapText="1"/>
    </xf>
    <xf numFmtId="49" fontId="21" fillId="34" borderId="0" xfId="43" applyNumberFormat="1" applyFont="1" applyFill="1" applyBorder="1" applyAlignment="1">
      <alignment horizontal="left" vertical="center"/>
    </xf>
    <xf numFmtId="0" fontId="0" fillId="34" borderId="18" xfId="0" applyFill="1" applyBorder="1" applyAlignment="1">
      <alignment horizontal="center" vertical="top" wrapText="1"/>
    </xf>
    <xf numFmtId="49" fontId="21" fillId="34" borderId="0" xfId="43" applyNumberFormat="1" applyFont="1" applyFill="1" applyBorder="1" applyAlignment="1">
      <alignment horizontal="center" vertical="center"/>
    </xf>
    <xf numFmtId="0" fontId="0" fillId="34" borderId="19" xfId="0" applyFill="1" applyBorder="1" applyAlignment="1">
      <alignment horizontal="center" vertical="top" wrapText="1"/>
    </xf>
    <xf numFmtId="0" fontId="0" fillId="34" borderId="0" xfId="0" applyFill="1" applyBorder="1" applyAlignment="1">
      <alignment horizontal="center" vertical="top" wrapText="1"/>
    </xf>
    <xf numFmtId="3" fontId="19" fillId="33" borderId="28" xfId="0" applyNumberFormat="1" applyFont="1" applyFill="1" applyBorder="1" applyAlignment="1">
      <alignment horizontal="center"/>
    </xf>
    <xf numFmtId="0" fontId="0" fillId="33" borderId="24" xfId="0" applyFill="1" applyBorder="1" applyAlignment="1">
      <alignment horizontal="left"/>
    </xf>
    <xf numFmtId="0" fontId="16" fillId="33" borderId="11" xfId="0" applyFont="1" applyFill="1" applyBorder="1" applyAlignment="1">
      <alignment horizontal="center" vertical="top" wrapText="1"/>
    </xf>
    <xf numFmtId="0" fontId="16" fillId="33" borderId="10" xfId="0" applyFont="1" applyFill="1" applyBorder="1" applyAlignment="1">
      <alignment horizontal="center" vertical="top" wrapText="1"/>
    </xf>
    <xf numFmtId="0" fontId="16" fillId="33" borderId="12" xfId="0" applyFont="1" applyFill="1" applyBorder="1" applyAlignment="1">
      <alignment horizontal="center" vertical="center" wrapText="1"/>
    </xf>
    <xf numFmtId="3" fontId="16" fillId="33" borderId="10" xfId="0" quotePrefix="1" applyNumberFormat="1" applyFont="1" applyFill="1" applyBorder="1" applyAlignment="1">
      <alignment horizontal="center" vertical="center" wrapText="1"/>
    </xf>
    <xf numFmtId="0" fontId="0" fillId="34" borderId="13" xfId="0" applyFont="1" applyFill="1" applyBorder="1" applyAlignment="1">
      <alignment horizontal="center" vertical="top" wrapText="1"/>
    </xf>
    <xf numFmtId="0" fontId="0" fillId="34" borderId="13" xfId="0" applyFont="1" applyFill="1" applyBorder="1" applyAlignment="1">
      <alignment horizontal="left" vertical="top"/>
    </xf>
    <xf numFmtId="0" fontId="0" fillId="34" borderId="14" xfId="0" applyFont="1" applyFill="1" applyBorder="1" applyAlignment="1">
      <alignment vertical="top"/>
    </xf>
    <xf numFmtId="0" fontId="0" fillId="34" borderId="15" xfId="0" applyFont="1" applyFill="1" applyBorder="1" applyAlignment="1">
      <alignment horizontal="center" vertical="top" wrapText="1"/>
    </xf>
    <xf numFmtId="0" fontId="0" fillId="34" borderId="15" xfId="0" applyFont="1" applyFill="1" applyBorder="1" applyAlignment="1">
      <alignment horizontal="left" vertical="top"/>
    </xf>
    <xf numFmtId="0" fontId="0" fillId="34" borderId="0" xfId="0" applyFont="1" applyFill="1" applyBorder="1" applyAlignment="1">
      <alignment vertical="top"/>
    </xf>
    <xf numFmtId="0" fontId="0" fillId="34" borderId="34" xfId="0" applyFont="1" applyFill="1" applyBorder="1" applyAlignment="1">
      <alignment horizontal="center" vertical="top"/>
    </xf>
    <xf numFmtId="0" fontId="0" fillId="34" borderId="16" xfId="0" applyFont="1" applyFill="1" applyBorder="1" applyAlignment="1">
      <alignment horizontal="left" vertical="top"/>
    </xf>
    <xf numFmtId="0" fontId="0" fillId="34" borderId="29" xfId="0" applyFont="1" applyFill="1" applyBorder="1" applyAlignment="1">
      <alignment horizontal="center"/>
    </xf>
    <xf numFmtId="0" fontId="0" fillId="34" borderId="30" xfId="0" applyFont="1" applyFill="1" applyBorder="1" applyAlignment="1">
      <alignment horizontal="center"/>
    </xf>
    <xf numFmtId="0" fontId="0" fillId="34" borderId="32" xfId="0" applyFont="1" applyFill="1" applyBorder="1" applyAlignment="1">
      <alignment horizontal="center"/>
    </xf>
    <xf numFmtId="0" fontId="0" fillId="34" borderId="17" xfId="0" applyFont="1" applyFill="1" applyBorder="1" applyAlignment="1">
      <alignment vertical="top"/>
    </xf>
    <xf numFmtId="0" fontId="22" fillId="34" borderId="15" xfId="0" applyFont="1" applyFill="1" applyBorder="1" applyAlignment="1">
      <alignment horizontal="center" vertical="top" wrapText="1"/>
    </xf>
    <xf numFmtId="0" fontId="22" fillId="34" borderId="19" xfId="0" applyFont="1" applyFill="1" applyBorder="1" applyAlignment="1">
      <alignment horizontal="center" vertical="top" wrapText="1"/>
    </xf>
    <xf numFmtId="0" fontId="22" fillId="34" borderId="0" xfId="0" applyFont="1" applyFill="1" applyBorder="1" applyAlignment="1">
      <alignment vertical="top" wrapText="1"/>
    </xf>
    <xf numFmtId="49" fontId="21" fillId="34" borderId="0" xfId="43" applyNumberFormat="1" applyFont="1" applyFill="1" applyBorder="1" applyAlignment="1">
      <alignment horizontal="left" vertical="center"/>
    </xf>
    <xf numFmtId="49" fontId="21" fillId="34" borderId="0" xfId="43" applyNumberFormat="1" applyFont="1" applyFill="1" applyBorder="1" applyAlignment="1">
      <alignment horizontal="left" vertical="center"/>
    </xf>
    <xf numFmtId="3" fontId="0" fillId="34" borderId="18" xfId="0" applyNumberFormat="1" applyFill="1" applyBorder="1" applyAlignment="1">
      <alignment horizontal="right" vertical="top" wrapText="1"/>
    </xf>
    <xf numFmtId="3" fontId="0" fillId="34" borderId="19" xfId="0" applyNumberFormat="1" applyFill="1" applyBorder="1" applyAlignment="1">
      <alignment horizontal="right" vertical="top" wrapText="1"/>
    </xf>
    <xf numFmtId="3" fontId="22" fillId="34" borderId="19" xfId="0" quotePrefix="1" applyNumberFormat="1" applyFont="1" applyFill="1" applyBorder="1" applyAlignment="1">
      <alignment horizontal="right" vertical="top" wrapText="1"/>
    </xf>
    <xf numFmtId="3" fontId="0" fillId="34" borderId="20" xfId="0" applyNumberFormat="1" applyFill="1" applyBorder="1" applyAlignment="1">
      <alignment horizontal="right" vertical="top" wrapText="1"/>
    </xf>
    <xf numFmtId="3" fontId="16" fillId="33" borderId="18" xfId="0" applyNumberFormat="1" applyFont="1" applyFill="1" applyBorder="1"/>
    <xf numFmtId="3" fontId="16" fillId="33" borderId="19" xfId="0" applyNumberFormat="1" applyFont="1" applyFill="1" applyBorder="1"/>
    <xf numFmtId="3" fontId="16" fillId="33" borderId="20" xfId="0" applyNumberFormat="1" applyFont="1" applyFill="1" applyBorder="1"/>
    <xf numFmtId="49" fontId="21" fillId="34" borderId="0" xfId="43" applyNumberFormat="1" applyFont="1" applyFill="1" applyBorder="1" applyAlignment="1">
      <alignment horizontal="left" vertical="center"/>
    </xf>
    <xf numFmtId="3" fontId="0" fillId="34" borderId="18" xfId="0" applyNumberFormat="1" applyFont="1" applyFill="1" applyBorder="1" applyAlignment="1">
      <alignment horizontal="right" vertical="top" wrapText="1"/>
    </xf>
    <xf numFmtId="3" fontId="0" fillId="34" borderId="19" xfId="0" applyNumberFormat="1" applyFont="1" applyFill="1" applyBorder="1" applyAlignment="1">
      <alignment horizontal="right" vertical="top" wrapText="1"/>
    </xf>
    <xf numFmtId="3" fontId="0" fillId="34" borderId="33" xfId="0" applyNumberFormat="1" applyFill="1" applyBorder="1" applyAlignment="1">
      <alignment horizontal="right"/>
    </xf>
    <xf numFmtId="3" fontId="0" fillId="34" borderId="25" xfId="0" applyNumberFormat="1" applyFill="1" applyBorder="1" applyAlignment="1">
      <alignment horizontal="right"/>
    </xf>
    <xf numFmtId="3" fontId="16" fillId="33" borderId="28" xfId="0" applyNumberFormat="1" applyFont="1" applyFill="1" applyBorder="1" applyAlignment="1">
      <alignment horizontal="right"/>
    </xf>
    <xf numFmtId="49" fontId="25" fillId="34" borderId="0" xfId="43" applyNumberFormat="1" applyFont="1" applyFill="1" applyBorder="1" applyAlignment="1">
      <alignment horizontal="left" vertical="center"/>
    </xf>
    <xf numFmtId="0" fontId="26" fillId="34" borderId="0" xfId="0" applyFont="1" applyFill="1" applyBorder="1"/>
    <xf numFmtId="0" fontId="27" fillId="34" borderId="0" xfId="43" applyFont="1" applyFill="1" applyBorder="1" applyAlignment="1">
      <alignment horizontal="left" vertical="center" wrapText="1"/>
    </xf>
    <xf numFmtId="3" fontId="26" fillId="34" borderId="0" xfId="0" applyNumberFormat="1" applyFont="1" applyFill="1" applyBorder="1" applyAlignment="1">
      <alignment horizontal="center" vertical="top" wrapText="1"/>
    </xf>
    <xf numFmtId="3" fontId="28" fillId="33" borderId="28" xfId="0" applyNumberFormat="1" applyFont="1" applyFill="1" applyBorder="1" applyAlignment="1">
      <alignment horizontal="right"/>
    </xf>
    <xf numFmtId="3" fontId="26" fillId="34" borderId="25" xfId="0" applyNumberFormat="1" applyFont="1" applyFill="1" applyBorder="1" applyAlignment="1">
      <alignment horizontal="right"/>
    </xf>
    <xf numFmtId="3" fontId="26" fillId="34" borderId="0" xfId="0" applyNumberFormat="1" applyFont="1" applyFill="1" applyBorder="1" applyAlignment="1">
      <alignment horizontal="center"/>
    </xf>
    <xf numFmtId="3" fontId="26" fillId="34" borderId="22" xfId="0" applyNumberFormat="1" applyFont="1" applyFill="1" applyBorder="1" applyAlignment="1">
      <alignment horizontal="right" vertical="top" wrapText="1"/>
    </xf>
    <xf numFmtId="3" fontId="0" fillId="34" borderId="13" xfId="0" applyNumberFormat="1" applyFill="1" applyBorder="1" applyAlignment="1">
      <alignment horizontal="right" vertical="top" wrapText="1"/>
    </xf>
    <xf numFmtId="3" fontId="0" fillId="34" borderId="15" xfId="0" applyNumberFormat="1" applyFill="1" applyBorder="1" applyAlignment="1">
      <alignment horizontal="right" vertical="top" wrapText="1"/>
    </xf>
    <xf numFmtId="3" fontId="0" fillId="34" borderId="16" xfId="0" applyNumberFormat="1" applyFill="1" applyBorder="1" applyAlignment="1">
      <alignment horizontal="right" vertical="top" wrapText="1"/>
    </xf>
    <xf numFmtId="3" fontId="0" fillId="34" borderId="15" xfId="0" applyNumberFormat="1" applyFont="1" applyFill="1" applyBorder="1" applyAlignment="1">
      <alignment horizontal="right" vertical="top" wrapText="1"/>
    </xf>
    <xf numFmtId="3" fontId="0" fillId="34" borderId="36" xfId="0" applyNumberFormat="1" applyFont="1" applyFill="1" applyBorder="1" applyAlignment="1">
      <alignment horizontal="right" vertical="top" wrapText="1"/>
    </xf>
    <xf numFmtId="3" fontId="26" fillId="34" borderId="31" xfId="0" applyNumberFormat="1" applyFont="1" applyFill="1" applyBorder="1" applyAlignment="1">
      <alignment horizontal="right"/>
    </xf>
    <xf numFmtId="3" fontId="26" fillId="34" borderId="27" xfId="0" applyNumberFormat="1" applyFont="1" applyFill="1" applyBorder="1" applyAlignment="1">
      <alignment horizontal="right"/>
    </xf>
    <xf numFmtId="3" fontId="0" fillId="34" borderId="29" xfId="0" applyNumberFormat="1" applyFill="1" applyBorder="1" applyAlignment="1">
      <alignment horizontal="right"/>
    </xf>
    <xf numFmtId="3" fontId="0" fillId="34" borderId="30" xfId="0" applyNumberFormat="1" applyFill="1" applyBorder="1" applyAlignment="1">
      <alignment horizontal="right"/>
    </xf>
    <xf numFmtId="3" fontId="0" fillId="34" borderId="32" xfId="0" applyNumberFormat="1" applyFill="1" applyBorder="1" applyAlignment="1">
      <alignment horizontal="right"/>
    </xf>
    <xf numFmtId="3" fontId="26" fillId="34" borderId="23" xfId="0" applyNumberFormat="1" applyFont="1" applyFill="1" applyBorder="1" applyAlignment="1">
      <alignment horizontal="right" vertical="top" wrapText="1"/>
    </xf>
    <xf numFmtId="3" fontId="0" fillId="34" borderId="13" xfId="0" applyNumberFormat="1" applyFont="1" applyFill="1" applyBorder="1" applyAlignment="1">
      <alignment horizontal="right" vertical="top" wrapText="1"/>
    </xf>
    <xf numFmtId="3" fontId="22" fillId="34" borderId="22" xfId="0" quotePrefix="1" applyNumberFormat="1" applyFont="1" applyFill="1" applyBorder="1" applyAlignment="1">
      <alignment horizontal="right" vertical="top" wrapText="1"/>
    </xf>
    <xf numFmtId="3" fontId="26" fillId="34" borderId="22" xfId="0" quotePrefix="1" applyNumberFormat="1" applyFont="1" applyFill="1" applyBorder="1" applyAlignment="1">
      <alignment horizontal="right" vertical="top" wrapText="1"/>
    </xf>
    <xf numFmtId="3" fontId="26" fillId="34" borderId="21" xfId="0" applyNumberFormat="1" applyFont="1" applyFill="1" applyBorder="1" applyAlignment="1">
      <alignment horizontal="right" vertical="top" wrapText="1"/>
    </xf>
    <xf numFmtId="3" fontId="28" fillId="33" borderId="23" xfId="0" applyNumberFormat="1" applyFont="1" applyFill="1" applyBorder="1"/>
    <xf numFmtId="3" fontId="28" fillId="33" borderId="22" xfId="0" applyNumberFormat="1" applyFont="1" applyFill="1" applyBorder="1"/>
    <xf numFmtId="3" fontId="28" fillId="33" borderId="21" xfId="0" applyNumberFormat="1" applyFont="1" applyFill="1" applyBorder="1"/>
    <xf numFmtId="3" fontId="22" fillId="34" borderId="15" xfId="0" quotePrefix="1" applyNumberFormat="1" applyFont="1" applyFill="1" applyBorder="1" applyAlignment="1">
      <alignment horizontal="right" vertical="top" wrapText="1"/>
    </xf>
    <xf numFmtId="3" fontId="16" fillId="33" borderId="13" xfId="0" applyNumberFormat="1" applyFont="1" applyFill="1" applyBorder="1"/>
    <xf numFmtId="3" fontId="16" fillId="33" borderId="15" xfId="0" applyNumberFormat="1" applyFont="1" applyFill="1" applyBorder="1"/>
    <xf numFmtId="3" fontId="16" fillId="33" borderId="16" xfId="0" applyNumberFormat="1" applyFont="1" applyFill="1" applyBorder="1"/>
    <xf numFmtId="3" fontId="28" fillId="33" borderId="35" xfId="0" quotePrefix="1" applyNumberFormat="1" applyFont="1" applyFill="1" applyBorder="1" applyAlignment="1">
      <alignment horizontal="center" vertical="center" wrapText="1"/>
    </xf>
    <xf numFmtId="3" fontId="16" fillId="33" borderId="11" xfId="0" quotePrefix="1" applyNumberFormat="1" applyFont="1" applyFill="1" applyBorder="1" applyAlignment="1">
      <alignment horizontal="center" vertical="center" wrapText="1"/>
    </xf>
    <xf numFmtId="3" fontId="16" fillId="33" borderId="37" xfId="0" applyNumberFormat="1" applyFont="1" applyFill="1" applyBorder="1" applyAlignment="1">
      <alignment horizontal="right"/>
    </xf>
    <xf numFmtId="3" fontId="28" fillId="33" borderId="38" xfId="0" applyNumberFormat="1" applyFont="1" applyFill="1" applyBorder="1" applyAlignment="1">
      <alignment horizontal="right"/>
    </xf>
    <xf numFmtId="3" fontId="0" fillId="34" borderId="30" xfId="0" applyNumberFormat="1" applyFill="1" applyBorder="1" applyAlignment="1">
      <alignment horizontal="center"/>
    </xf>
    <xf numFmtId="3" fontId="0" fillId="34" borderId="17" xfId="0" applyNumberFormat="1" applyFill="1" applyBorder="1" applyAlignment="1">
      <alignment horizontal="right" vertical="top" wrapText="1"/>
    </xf>
    <xf numFmtId="0" fontId="28" fillId="33" borderId="35" xfId="0" applyFont="1" applyFill="1" applyBorder="1" applyAlignment="1">
      <alignment horizontal="center" vertical="top" wrapText="1"/>
    </xf>
    <xf numFmtId="49" fontId="27" fillId="34" borderId="0" xfId="43" applyNumberFormat="1" applyFont="1" applyFill="1" applyBorder="1" applyAlignment="1">
      <alignment horizontal="left" vertical="center" wrapText="1"/>
    </xf>
    <xf numFmtId="3" fontId="30" fillId="33" borderId="10" xfId="0" quotePrefix="1" applyNumberFormat="1" applyFont="1" applyFill="1" applyBorder="1" applyAlignment="1">
      <alignment horizontal="center" vertical="center" wrapText="1"/>
    </xf>
    <xf numFmtId="3" fontId="31" fillId="34" borderId="18" xfId="0" applyNumberFormat="1" applyFont="1" applyFill="1" applyBorder="1" applyAlignment="1">
      <alignment horizontal="right" vertical="top" wrapText="1"/>
    </xf>
    <xf numFmtId="3" fontId="31" fillId="34" borderId="19" xfId="0" applyNumberFormat="1" applyFont="1" applyFill="1" applyBorder="1" applyAlignment="1">
      <alignment horizontal="right" vertical="top" wrapText="1"/>
    </xf>
    <xf numFmtId="3" fontId="32" fillId="34" borderId="19" xfId="0" quotePrefix="1" applyNumberFormat="1" applyFont="1" applyFill="1" applyBorder="1" applyAlignment="1">
      <alignment horizontal="right" vertical="top" wrapText="1"/>
    </xf>
    <xf numFmtId="3" fontId="31" fillId="34" borderId="20" xfId="0" applyNumberFormat="1" applyFont="1" applyFill="1" applyBorder="1" applyAlignment="1">
      <alignment horizontal="right" vertical="top" wrapText="1"/>
    </xf>
    <xf numFmtId="3" fontId="30" fillId="33" borderId="18" xfId="0" applyNumberFormat="1" applyFont="1" applyFill="1" applyBorder="1"/>
    <xf numFmtId="3" fontId="30" fillId="33" borderId="19" xfId="0" applyNumberFormat="1" applyFont="1" applyFill="1" applyBorder="1"/>
    <xf numFmtId="3" fontId="30" fillId="33" borderId="20" xfId="0" applyNumberFormat="1" applyFont="1" applyFill="1" applyBorder="1"/>
    <xf numFmtId="3" fontId="31" fillId="34" borderId="0" xfId="0" applyNumberFormat="1" applyFont="1" applyFill="1" applyBorder="1" applyAlignment="1">
      <alignment horizontal="center" vertical="top" wrapText="1"/>
    </xf>
    <xf numFmtId="3" fontId="30" fillId="33" borderId="28" xfId="0" applyNumberFormat="1" applyFont="1" applyFill="1" applyBorder="1" applyAlignment="1">
      <alignment horizontal="right"/>
    </xf>
    <xf numFmtId="3" fontId="31" fillId="34" borderId="33" xfId="0" applyNumberFormat="1" applyFont="1" applyFill="1" applyBorder="1" applyAlignment="1">
      <alignment horizontal="right"/>
    </xf>
    <xf numFmtId="3" fontId="31" fillId="34" borderId="25" xfId="0" applyNumberFormat="1" applyFont="1" applyFill="1" applyBorder="1" applyAlignment="1">
      <alignment horizontal="right"/>
    </xf>
    <xf numFmtId="3" fontId="31" fillId="34" borderId="0" xfId="0" applyNumberFormat="1" applyFont="1" applyFill="1" applyBorder="1" applyAlignment="1">
      <alignment horizontal="center"/>
    </xf>
    <xf numFmtId="0" fontId="18" fillId="34" borderId="0" xfId="43" applyFont="1" applyFill="1" applyBorder="1" applyAlignment="1">
      <alignment wrapText="1"/>
    </xf>
    <xf numFmtId="168" fontId="18" fillId="35" borderId="15" xfId="0" applyNumberFormat="1" applyFont="1" applyFill="1" applyBorder="1" applyAlignment="1">
      <alignment horizontal="right" vertical="center"/>
    </xf>
    <xf numFmtId="3" fontId="18" fillId="34" borderId="16" xfId="0" applyNumberFormat="1" applyFont="1" applyFill="1" applyBorder="1" applyAlignment="1">
      <alignment horizontal="right" vertical="center"/>
    </xf>
    <xf numFmtId="168" fontId="18" fillId="35" borderId="16" xfId="0" applyNumberFormat="1" applyFont="1" applyFill="1" applyBorder="1" applyAlignment="1">
      <alignment horizontal="right" vertical="center"/>
    </xf>
    <xf numFmtId="0" fontId="18" fillId="34" borderId="0" xfId="43" applyFont="1" applyFill="1" applyBorder="1" applyAlignment="1">
      <alignment vertical="center"/>
    </xf>
    <xf numFmtId="0" fontId="18" fillId="35" borderId="0" xfId="43" applyFont="1" applyFill="1" applyAlignment="1">
      <alignment vertical="center"/>
    </xf>
    <xf numFmtId="49" fontId="21" fillId="34" borderId="0" xfId="43" applyNumberFormat="1" applyFont="1" applyFill="1" applyBorder="1" applyAlignment="1">
      <alignment horizontal="right" vertical="center"/>
    </xf>
    <xf numFmtId="3" fontId="18" fillId="34" borderId="17" xfId="0" applyNumberFormat="1" applyFont="1" applyFill="1" applyBorder="1" applyAlignment="1">
      <alignment horizontal="right" vertical="center"/>
    </xf>
    <xf numFmtId="168" fontId="18" fillId="35" borderId="0" xfId="0" applyNumberFormat="1" applyFont="1" applyFill="1" applyBorder="1" applyAlignment="1">
      <alignment horizontal="right" vertical="center"/>
    </xf>
    <xf numFmtId="168" fontId="18" fillId="35" borderId="17" xfId="0" applyNumberFormat="1" applyFont="1" applyFill="1" applyBorder="1" applyAlignment="1">
      <alignment horizontal="right" vertical="center"/>
    </xf>
    <xf numFmtId="0" fontId="16" fillId="33" borderId="11" xfId="0" applyFont="1" applyFill="1" applyBorder="1" applyAlignment="1">
      <alignment horizontal="center" vertical="center" wrapText="1"/>
    </xf>
    <xf numFmtId="0" fontId="16" fillId="33" borderId="10" xfId="0" applyFont="1" applyFill="1" applyBorder="1" applyAlignment="1">
      <alignment horizontal="center" vertical="center" wrapText="1"/>
    </xf>
    <xf numFmtId="0" fontId="36" fillId="34" borderId="0" xfId="43" applyFont="1" applyFill="1" applyBorder="1" applyAlignment="1">
      <alignment horizontal="left" vertical="center" wrapText="1"/>
    </xf>
    <xf numFmtId="0" fontId="29" fillId="34" borderId="0" xfId="43" applyFont="1" applyFill="1" applyBorder="1" applyAlignment="1">
      <alignment horizontal="left" wrapText="1"/>
    </xf>
    <xf numFmtId="0" fontId="36" fillId="34" borderId="0" xfId="43" applyFont="1" applyFill="1" applyBorder="1" applyAlignment="1">
      <alignment horizontal="right" vertical="center" wrapText="1"/>
    </xf>
    <xf numFmtId="0" fontId="31" fillId="35" borderId="0" xfId="0" applyFont="1" applyFill="1" applyAlignment="1">
      <alignment horizontal="right" vertical="center" wrapText="1"/>
    </xf>
    <xf numFmtId="0" fontId="31" fillId="35" borderId="0" xfId="0" applyFont="1" applyFill="1" applyAlignment="1">
      <alignment horizontal="left" vertical="center" wrapText="1"/>
    </xf>
    <xf numFmtId="0" fontId="38" fillId="34" borderId="0" xfId="43" applyFont="1" applyFill="1" applyBorder="1" applyAlignment="1">
      <alignment horizontal="left" vertical="center" wrapText="1"/>
    </xf>
    <xf numFmtId="0" fontId="40" fillId="34" borderId="0" xfId="43" applyFont="1" applyFill="1" applyBorder="1" applyAlignment="1">
      <alignment wrapText="1"/>
    </xf>
    <xf numFmtId="0" fontId="1" fillId="35" borderId="0" xfId="0" applyFont="1" applyFill="1" applyAlignment="1">
      <alignment horizontal="left" vertical="center" wrapText="1"/>
    </xf>
    <xf numFmtId="0" fontId="40" fillId="34" borderId="0" xfId="43" applyFont="1" applyFill="1" applyBorder="1" applyAlignment="1">
      <alignment horizontal="left" wrapText="1"/>
    </xf>
    <xf numFmtId="49" fontId="41" fillId="34" borderId="0" xfId="43" applyNumberFormat="1" applyFont="1" applyFill="1" applyBorder="1" applyAlignment="1">
      <alignment horizontal="left" vertical="center"/>
    </xf>
    <xf numFmtId="0" fontId="40" fillId="35" borderId="0" xfId="44" applyFont="1" applyFill="1" applyBorder="1"/>
    <xf numFmtId="49" fontId="40" fillId="35" borderId="15" xfId="42" applyNumberFormat="1" applyFont="1" applyFill="1" applyBorder="1" applyAlignment="1">
      <alignment horizontal="center" vertical="center"/>
    </xf>
    <xf numFmtId="3" fontId="40" fillId="35" borderId="13" xfId="43" applyNumberFormat="1" applyFont="1" applyFill="1" applyBorder="1" applyAlignment="1">
      <alignment vertical="center" wrapText="1"/>
    </xf>
    <xf numFmtId="3" fontId="40" fillId="35" borderId="23" xfId="43" applyNumberFormat="1" applyFont="1" applyFill="1" applyBorder="1" applyAlignment="1">
      <alignment vertical="center" wrapText="1"/>
    </xf>
    <xf numFmtId="3" fontId="40" fillId="35" borderId="14" xfId="43" applyNumberFormat="1" applyFont="1" applyFill="1" applyBorder="1" applyAlignment="1">
      <alignment vertical="center" wrapText="1"/>
    </xf>
    <xf numFmtId="0" fontId="40" fillId="35" borderId="0" xfId="44" applyFont="1" applyFill="1"/>
    <xf numFmtId="0" fontId="40" fillId="35" borderId="15" xfId="42" applyFont="1" applyFill="1" applyBorder="1" applyAlignment="1">
      <alignment horizontal="center" vertical="center"/>
    </xf>
    <xf numFmtId="167" fontId="40" fillId="35" borderId="15" xfId="0" applyNumberFormat="1" applyFont="1" applyFill="1" applyBorder="1" applyAlignment="1">
      <alignment horizontal="right" vertical="center" wrapText="1"/>
    </xf>
    <xf numFmtId="3" fontId="40" fillId="34" borderId="0" xfId="43" applyNumberFormat="1" applyFont="1" applyFill="1" applyBorder="1" applyAlignment="1">
      <alignment horizontal="right" vertical="center"/>
    </xf>
    <xf numFmtId="3" fontId="40" fillId="34" borderId="15" xfId="0" applyNumberFormat="1" applyFont="1" applyFill="1" applyBorder="1" applyAlignment="1">
      <alignment horizontal="right" vertical="center"/>
    </xf>
    <xf numFmtId="3" fontId="40" fillId="34" borderId="22" xfId="43" applyNumberFormat="1" applyFont="1" applyFill="1" applyBorder="1" applyAlignment="1">
      <alignment horizontal="right" vertical="center"/>
    </xf>
    <xf numFmtId="168" fontId="40" fillId="35" borderId="15" xfId="0" applyNumberFormat="1" applyFont="1" applyFill="1" applyBorder="1" applyAlignment="1">
      <alignment horizontal="right" vertical="center"/>
    </xf>
    <xf numFmtId="167" fontId="40" fillId="35" borderId="0" xfId="0" applyNumberFormat="1" applyFont="1" applyFill="1" applyBorder="1" applyAlignment="1">
      <alignment horizontal="right" vertical="center" wrapText="1"/>
    </xf>
    <xf numFmtId="0" fontId="40" fillId="35" borderId="15" xfId="43" applyFont="1" applyFill="1" applyBorder="1" applyAlignment="1">
      <alignment horizontal="center" vertical="center"/>
    </xf>
    <xf numFmtId="0" fontId="40" fillId="35" borderId="0" xfId="43" applyFont="1" applyFill="1" applyBorder="1" applyAlignment="1">
      <alignment horizontal="center" vertical="center"/>
    </xf>
    <xf numFmtId="167" fontId="40" fillId="35" borderId="16" xfId="0" applyNumberFormat="1" applyFont="1" applyFill="1" applyBorder="1" applyAlignment="1">
      <alignment horizontal="right" vertical="center" wrapText="1"/>
    </xf>
    <xf numFmtId="3" fontId="40" fillId="34" borderId="16" xfId="0" applyNumberFormat="1" applyFont="1" applyFill="1" applyBorder="1" applyAlignment="1">
      <alignment horizontal="right" vertical="center"/>
    </xf>
    <xf numFmtId="168" fontId="40" fillId="35" borderId="16" xfId="0" applyNumberFormat="1" applyFont="1" applyFill="1" applyBorder="1" applyAlignment="1">
      <alignment horizontal="right" vertical="center"/>
    </xf>
    <xf numFmtId="0" fontId="40" fillId="35" borderId="16" xfId="43" applyFont="1" applyFill="1" applyBorder="1" applyAlignment="1">
      <alignment horizontal="center" vertical="center"/>
    </xf>
    <xf numFmtId="3" fontId="40" fillId="34" borderId="17" xfId="43" applyNumberFormat="1" applyFont="1" applyFill="1" applyBorder="1" applyAlignment="1">
      <alignment horizontal="right" vertical="center"/>
    </xf>
    <xf numFmtId="3" fontId="40" fillId="34" borderId="21" xfId="43" applyNumberFormat="1" applyFont="1" applyFill="1" applyBorder="1" applyAlignment="1">
      <alignment horizontal="right" vertical="center"/>
    </xf>
    <xf numFmtId="3" fontId="40" fillId="35" borderId="0" xfId="44" applyNumberFormat="1" applyFont="1" applyFill="1"/>
    <xf numFmtId="49" fontId="40" fillId="34" borderId="0" xfId="43" applyNumberFormat="1" applyFont="1" applyFill="1" applyBorder="1" applyAlignment="1">
      <alignment horizontal="left" wrapText="1"/>
    </xf>
    <xf numFmtId="0" fontId="38" fillId="34" borderId="0" xfId="43" applyFont="1" applyFill="1" applyBorder="1" applyAlignment="1">
      <alignment horizontal="right" vertical="center" wrapText="1"/>
    </xf>
    <xf numFmtId="0" fontId="1" fillId="35" borderId="0" xfId="0" applyFont="1" applyFill="1" applyAlignment="1">
      <alignment horizontal="right" vertical="center" wrapText="1"/>
    </xf>
    <xf numFmtId="49" fontId="41" fillId="34" borderId="0" xfId="43" applyNumberFormat="1" applyFont="1" applyFill="1" applyBorder="1" applyAlignment="1">
      <alignment horizontal="right" vertical="center"/>
    </xf>
    <xf numFmtId="0" fontId="40" fillId="35" borderId="0" xfId="44" applyFont="1" applyFill="1" applyAlignment="1">
      <alignment vertical="center"/>
    </xf>
    <xf numFmtId="167" fontId="40" fillId="35" borderId="15" xfId="0" applyNumberFormat="1" applyFont="1" applyFill="1" applyBorder="1" applyAlignment="1">
      <alignment horizontal="right"/>
    </xf>
    <xf numFmtId="0" fontId="40" fillId="34" borderId="22" xfId="0" applyFont="1" applyFill="1" applyBorder="1" applyAlignment="1">
      <alignment horizontal="right"/>
    </xf>
    <xf numFmtId="167" fontId="40" fillId="35" borderId="0" xfId="0" applyNumberFormat="1" applyFont="1" applyFill="1" applyBorder="1" applyAlignment="1">
      <alignment horizontal="right"/>
    </xf>
    <xf numFmtId="0" fontId="40" fillId="34" borderId="23" xfId="0" applyFont="1" applyFill="1" applyBorder="1" applyAlignment="1">
      <alignment horizontal="right"/>
    </xf>
    <xf numFmtId="3" fontId="40" fillId="34" borderId="0" xfId="0" applyNumberFormat="1" applyFont="1" applyFill="1" applyBorder="1" applyAlignment="1">
      <alignment horizontal="right" vertical="center"/>
    </xf>
    <xf numFmtId="168" fontId="40" fillId="35" borderId="22" xfId="0" applyNumberFormat="1" applyFont="1" applyFill="1" applyBorder="1" applyAlignment="1">
      <alignment horizontal="right" vertical="center"/>
    </xf>
    <xf numFmtId="3" fontId="40" fillId="35" borderId="13" xfId="44" applyNumberFormat="1" applyFont="1" applyFill="1" applyBorder="1" applyAlignment="1">
      <alignment horizontal="right"/>
    </xf>
    <xf numFmtId="3" fontId="40" fillId="35" borderId="23" xfId="44" applyNumberFormat="1" applyFont="1" applyFill="1" applyBorder="1" applyAlignment="1">
      <alignment horizontal="right"/>
    </xf>
    <xf numFmtId="3" fontId="40" fillId="35" borderId="15" xfId="44" applyNumberFormat="1" applyFont="1" applyFill="1" applyBorder="1" applyAlignment="1">
      <alignment horizontal="right"/>
    </xf>
    <xf numFmtId="3" fontId="40" fillId="35" borderId="22" xfId="44" applyNumberFormat="1" applyFont="1" applyFill="1" applyBorder="1" applyAlignment="1">
      <alignment horizontal="right"/>
    </xf>
    <xf numFmtId="3" fontId="40" fillId="35" borderId="22" xfId="0" applyNumberFormat="1" applyFont="1" applyFill="1" applyBorder="1" applyAlignment="1">
      <alignment horizontal="right"/>
    </xf>
    <xf numFmtId="3" fontId="40" fillId="34" borderId="22" xfId="0" applyNumberFormat="1" applyFont="1" applyFill="1" applyBorder="1" applyAlignment="1">
      <alignment horizontal="right" vertical="center"/>
    </xf>
    <xf numFmtId="168" fontId="40" fillId="35" borderId="0" xfId="0" applyNumberFormat="1" applyFont="1" applyFill="1" applyBorder="1" applyAlignment="1">
      <alignment horizontal="right" vertical="center"/>
    </xf>
    <xf numFmtId="168" fontId="41" fillId="35" borderId="22" xfId="0" applyNumberFormat="1" applyFont="1" applyFill="1" applyBorder="1" applyAlignment="1">
      <alignment horizontal="right" vertical="center"/>
    </xf>
    <xf numFmtId="167" fontId="40" fillId="35" borderId="16" xfId="0" applyNumberFormat="1" applyFont="1" applyFill="1" applyBorder="1" applyAlignment="1">
      <alignment horizontal="right"/>
    </xf>
    <xf numFmtId="3" fontId="40" fillId="34" borderId="21" xfId="0" applyNumberFormat="1" applyFont="1" applyFill="1" applyBorder="1" applyAlignment="1">
      <alignment horizontal="right" vertical="center"/>
    </xf>
    <xf numFmtId="167" fontId="40" fillId="35" borderId="17" xfId="0" applyNumberFormat="1" applyFont="1" applyFill="1" applyBorder="1" applyAlignment="1">
      <alignment horizontal="right"/>
    </xf>
    <xf numFmtId="168" fontId="40" fillId="35" borderId="17" xfId="0" applyNumberFormat="1" applyFont="1" applyFill="1" applyBorder="1" applyAlignment="1">
      <alignment horizontal="right" vertical="center"/>
    </xf>
    <xf numFmtId="168" fontId="41" fillId="35" borderId="21" xfId="0" applyNumberFormat="1" applyFont="1" applyFill="1" applyBorder="1" applyAlignment="1">
      <alignment horizontal="right" vertical="center"/>
    </xf>
    <xf numFmtId="3" fontId="40" fillId="35" borderId="16" xfId="44" applyNumberFormat="1" applyFont="1" applyFill="1" applyBorder="1" applyAlignment="1">
      <alignment horizontal="right"/>
    </xf>
    <xf numFmtId="3" fontId="40" fillId="35" borderId="21" xfId="44" applyNumberFormat="1" applyFont="1" applyFill="1" applyBorder="1" applyAlignment="1">
      <alignment horizontal="right"/>
    </xf>
    <xf numFmtId="0" fontId="40" fillId="34" borderId="0" xfId="44" applyFont="1" applyFill="1" applyAlignment="1">
      <alignment horizontal="right"/>
    </xf>
    <xf numFmtId="0" fontId="40" fillId="34" borderId="0" xfId="44" applyFont="1" applyFill="1" applyAlignment="1">
      <alignment horizontal="center" vertical="center"/>
    </xf>
    <xf numFmtId="0" fontId="40" fillId="34" borderId="22" xfId="0" applyFont="1" applyFill="1" applyBorder="1"/>
    <xf numFmtId="0" fontId="40" fillId="34" borderId="0" xfId="0" applyFont="1" applyFill="1" applyBorder="1"/>
    <xf numFmtId="0" fontId="40" fillId="34" borderId="21" xfId="0" applyFont="1" applyFill="1" applyBorder="1"/>
    <xf numFmtId="3" fontId="40" fillId="34" borderId="17" xfId="0" applyNumberFormat="1" applyFont="1" applyFill="1" applyBorder="1" applyAlignment="1">
      <alignment horizontal="right" vertical="center"/>
    </xf>
    <xf numFmtId="0" fontId="40" fillId="34" borderId="17" xfId="0" applyFont="1" applyFill="1" applyBorder="1"/>
    <xf numFmtId="3" fontId="40" fillId="34" borderId="13" xfId="0" applyNumberFormat="1" applyFont="1" applyFill="1" applyBorder="1" applyAlignment="1">
      <alignment horizontal="right" vertical="center"/>
    </xf>
    <xf numFmtId="167" fontId="40" fillId="34" borderId="14" xfId="43" applyNumberFormat="1" applyFont="1" applyFill="1" applyBorder="1" applyAlignment="1">
      <alignment horizontal="right" vertical="center"/>
    </xf>
    <xf numFmtId="3" fontId="40" fillId="34" borderId="23" xfId="43" applyNumberFormat="1" applyFont="1" applyFill="1" applyBorder="1" applyAlignment="1">
      <alignment horizontal="right" vertical="center"/>
    </xf>
    <xf numFmtId="166" fontId="40" fillId="34" borderId="13" xfId="45" applyNumberFormat="1" applyFont="1" applyFill="1" applyBorder="1" applyAlignment="1">
      <alignment horizontal="right"/>
    </xf>
    <xf numFmtId="0" fontId="40" fillId="34" borderId="23" xfId="44" applyFont="1" applyFill="1" applyBorder="1" applyAlignment="1">
      <alignment horizontal="right"/>
    </xf>
    <xf numFmtId="0" fontId="40" fillId="34" borderId="0" xfId="44" applyFont="1" applyFill="1"/>
    <xf numFmtId="167" fontId="40" fillId="34" borderId="0" xfId="43" applyNumberFormat="1" applyFont="1" applyFill="1" applyBorder="1" applyAlignment="1">
      <alignment horizontal="right" vertical="center"/>
    </xf>
    <xf numFmtId="166" fontId="40" fillId="34" borderId="15" xfId="45" applyNumberFormat="1" applyFont="1" applyFill="1" applyBorder="1" applyAlignment="1">
      <alignment horizontal="right"/>
    </xf>
    <xf numFmtId="0" fontId="40" fillId="34" borderId="22" xfId="44" applyFont="1" applyFill="1" applyBorder="1" applyAlignment="1">
      <alignment horizontal="right"/>
    </xf>
    <xf numFmtId="0" fontId="40" fillId="34" borderId="22" xfId="43" applyFont="1" applyFill="1" applyBorder="1" applyAlignment="1">
      <alignment horizontal="right" vertical="center"/>
    </xf>
    <xf numFmtId="0" fontId="40" fillId="34" borderId="22" xfId="0" applyFont="1" applyFill="1" applyBorder="1" applyAlignment="1">
      <alignment horizontal="right" vertical="center"/>
    </xf>
    <xf numFmtId="0" fontId="40" fillId="34" borderId="0" xfId="44" applyFont="1" applyFill="1" applyBorder="1"/>
    <xf numFmtId="166" fontId="40" fillId="34" borderId="16" xfId="45" applyNumberFormat="1" applyFont="1" applyFill="1" applyBorder="1" applyAlignment="1">
      <alignment horizontal="right"/>
    </xf>
    <xf numFmtId="0" fontId="40" fillId="34" borderId="21" xfId="44" applyFont="1" applyFill="1" applyBorder="1" applyAlignment="1">
      <alignment horizontal="right"/>
    </xf>
    <xf numFmtId="166" fontId="40" fillId="34" borderId="0" xfId="45" applyNumberFormat="1" applyFont="1" applyFill="1" applyAlignment="1">
      <alignment horizontal="right"/>
    </xf>
    <xf numFmtId="3" fontId="40" fillId="34" borderId="0" xfId="44" applyNumberFormat="1" applyFont="1" applyFill="1"/>
    <xf numFmtId="49" fontId="1" fillId="35" borderId="0" xfId="0" applyNumberFormat="1" applyFont="1" applyFill="1" applyAlignment="1">
      <alignment horizontal="left" vertical="center" wrapText="1"/>
    </xf>
    <xf numFmtId="0" fontId="40" fillId="35" borderId="0" xfId="46" applyFont="1" applyFill="1" applyAlignment="1">
      <alignment vertical="center"/>
    </xf>
    <xf numFmtId="0" fontId="40" fillId="35" borderId="13" xfId="46" applyFont="1" applyFill="1" applyBorder="1" applyAlignment="1"/>
    <xf numFmtId="0" fontId="40" fillId="35" borderId="23" xfId="46" applyFont="1" applyFill="1" applyBorder="1" applyAlignment="1"/>
    <xf numFmtId="3" fontId="40" fillId="35" borderId="13" xfId="46" applyNumberFormat="1" applyFont="1" applyFill="1" applyBorder="1"/>
    <xf numFmtId="3" fontId="40" fillId="35" borderId="23" xfId="46" applyNumberFormat="1" applyFont="1" applyFill="1" applyBorder="1"/>
    <xf numFmtId="3" fontId="40" fillId="35" borderId="14" xfId="46" applyNumberFormat="1" applyFont="1" applyFill="1" applyBorder="1"/>
    <xf numFmtId="168" fontId="40" fillId="35" borderId="23" xfId="46" applyNumberFormat="1" applyFont="1" applyFill="1" applyBorder="1" applyAlignment="1">
      <alignment horizontal="left" vertical="center"/>
    </xf>
    <xf numFmtId="0" fontId="40" fillId="35" borderId="0" xfId="46" applyFont="1" applyFill="1"/>
    <xf numFmtId="0" fontId="40" fillId="35" borderId="15" xfId="46" applyFont="1" applyFill="1" applyBorder="1" applyAlignment="1"/>
    <xf numFmtId="0" fontId="40" fillId="35" borderId="22" xfId="46" applyFont="1" applyFill="1" applyBorder="1" applyAlignment="1"/>
    <xf numFmtId="3" fontId="40" fillId="35" borderId="15" xfId="46" applyNumberFormat="1" applyFont="1" applyFill="1" applyBorder="1"/>
    <xf numFmtId="3" fontId="40" fillId="35" borderId="22" xfId="46" applyNumberFormat="1" applyFont="1" applyFill="1" applyBorder="1"/>
    <xf numFmtId="3" fontId="40" fillId="35" borderId="0" xfId="46" applyNumberFormat="1" applyFont="1" applyFill="1" applyBorder="1"/>
    <xf numFmtId="168" fontId="40" fillId="35" borderId="22" xfId="46" applyNumberFormat="1" applyFont="1" applyFill="1" applyBorder="1" applyAlignment="1">
      <alignment horizontal="left" vertical="center"/>
    </xf>
    <xf numFmtId="3" fontId="40" fillId="35" borderId="15" xfId="46" applyNumberFormat="1" applyFont="1" applyFill="1" applyBorder="1" applyAlignment="1"/>
    <xf numFmtId="3" fontId="40" fillId="35" borderId="22" xfId="46" applyNumberFormat="1" applyFont="1" applyFill="1" applyBorder="1" applyAlignment="1"/>
    <xf numFmtId="0" fontId="40" fillId="35" borderId="15" xfId="46" applyFont="1" applyFill="1" applyBorder="1"/>
    <xf numFmtId="0" fontId="40" fillId="35" borderId="22" xfId="46" applyFont="1" applyFill="1" applyBorder="1"/>
    <xf numFmtId="1" fontId="40" fillId="35" borderId="0" xfId="46" applyNumberFormat="1" applyFont="1" applyFill="1" applyBorder="1"/>
    <xf numFmtId="0" fontId="40" fillId="35" borderId="0" xfId="46" applyFont="1" applyFill="1" applyBorder="1"/>
    <xf numFmtId="0" fontId="40" fillId="35" borderId="16" xfId="46" applyFont="1" applyFill="1" applyBorder="1" applyAlignment="1"/>
    <xf numFmtId="0" fontId="40" fillId="35" borderId="21" xfId="46" applyFont="1" applyFill="1" applyBorder="1" applyAlignment="1"/>
    <xf numFmtId="0" fontId="40" fillId="35" borderId="16" xfId="46" applyFont="1" applyFill="1" applyBorder="1"/>
    <xf numFmtId="0" fontId="40" fillId="35" borderId="21" xfId="46" applyFont="1" applyFill="1" applyBorder="1"/>
    <xf numFmtId="0" fontId="40" fillId="35" borderId="17" xfId="46" applyFont="1" applyFill="1" applyBorder="1"/>
    <xf numFmtId="168" fontId="40" fillId="35" borderId="21" xfId="46" applyNumberFormat="1" applyFont="1" applyFill="1" applyBorder="1" applyAlignment="1">
      <alignment horizontal="left" vertical="center"/>
    </xf>
    <xf numFmtId="49" fontId="38" fillId="34" borderId="0" xfId="43" applyNumberFormat="1" applyFont="1" applyFill="1" applyBorder="1" applyAlignment="1">
      <alignment horizontal="left" wrapText="1"/>
    </xf>
    <xf numFmtId="0" fontId="38" fillId="34" borderId="0" xfId="43" applyFont="1" applyFill="1" applyBorder="1" applyAlignment="1">
      <alignment horizontal="left" wrapText="1"/>
    </xf>
    <xf numFmtId="0" fontId="40" fillId="35" borderId="0" xfId="44" applyFont="1" applyFill="1" applyBorder="1" applyAlignment="1">
      <alignment vertical="center"/>
    </xf>
    <xf numFmtId="3" fontId="40" fillId="35" borderId="18" xfId="0" applyNumberFormat="1" applyFont="1" applyFill="1" applyBorder="1"/>
    <xf numFmtId="3" fontId="40" fillId="34" borderId="14" xfId="0" applyNumberFormat="1" applyFont="1" applyFill="1" applyBorder="1"/>
    <xf numFmtId="3" fontId="40" fillId="35" borderId="23" xfId="0" applyNumberFormat="1" applyFont="1" applyFill="1" applyBorder="1"/>
    <xf numFmtId="3" fontId="40" fillId="35" borderId="18" xfId="44" applyNumberFormat="1" applyFont="1" applyFill="1" applyBorder="1"/>
    <xf numFmtId="3" fontId="40" fillId="34" borderId="19" xfId="0" applyNumberFormat="1" applyFont="1" applyFill="1" applyBorder="1"/>
    <xf numFmtId="3" fontId="40" fillId="34" borderId="0" xfId="0" applyNumberFormat="1" applyFont="1" applyFill="1" applyBorder="1"/>
    <xf numFmtId="3" fontId="40" fillId="35" borderId="22" xfId="0" applyNumberFormat="1" applyFont="1" applyFill="1" applyBorder="1"/>
    <xf numFmtId="3" fontId="40" fillId="35" borderId="19" xfId="44" applyNumberFormat="1" applyFont="1" applyFill="1" applyBorder="1"/>
    <xf numFmtId="3" fontId="40" fillId="35" borderId="20" xfId="0" applyNumberFormat="1" applyFont="1" applyFill="1" applyBorder="1"/>
    <xf numFmtId="3" fontId="40" fillId="34" borderId="17" xfId="0" applyNumberFormat="1" applyFont="1" applyFill="1" applyBorder="1"/>
    <xf numFmtId="3" fontId="40" fillId="35" borderId="21" xfId="0" applyNumberFormat="1" applyFont="1" applyFill="1" applyBorder="1"/>
    <xf numFmtId="3" fontId="40" fillId="35" borderId="20" xfId="44" applyNumberFormat="1" applyFont="1" applyFill="1" applyBorder="1"/>
    <xf numFmtId="0" fontId="40" fillId="35" borderId="39" xfId="44" applyFont="1" applyFill="1" applyBorder="1" applyAlignment="1">
      <alignment vertical="center"/>
    </xf>
    <xf numFmtId="3" fontId="40" fillId="34" borderId="13" xfId="0" applyNumberFormat="1" applyFont="1" applyFill="1" applyBorder="1" applyAlignment="1">
      <alignment horizontal="right"/>
    </xf>
    <xf numFmtId="3" fontId="40" fillId="34" borderId="18" xfId="0" applyNumberFormat="1" applyFont="1" applyFill="1" applyBorder="1" applyAlignment="1">
      <alignment horizontal="right"/>
    </xf>
    <xf numFmtId="3" fontId="40" fillId="35" borderId="18" xfId="45" applyNumberFormat="1" applyFont="1" applyFill="1" applyBorder="1" applyAlignment="1">
      <alignment horizontal="right"/>
    </xf>
    <xf numFmtId="3" fontId="40" fillId="34" borderId="15" xfId="0" applyNumberFormat="1" applyFont="1" applyFill="1" applyBorder="1" applyAlignment="1">
      <alignment horizontal="right"/>
    </xf>
    <xf numFmtId="3" fontId="40" fillId="34" borderId="19" xfId="0" applyNumberFormat="1" applyFont="1" applyFill="1" applyBorder="1" applyAlignment="1">
      <alignment horizontal="right"/>
    </xf>
    <xf numFmtId="3" fontId="40" fillId="35" borderId="19" xfId="45" applyNumberFormat="1" applyFont="1" applyFill="1" applyBorder="1" applyAlignment="1">
      <alignment horizontal="right"/>
    </xf>
    <xf numFmtId="3" fontId="40" fillId="34" borderId="19" xfId="45" applyNumberFormat="1" applyFont="1" applyFill="1" applyBorder="1" applyAlignment="1">
      <alignment horizontal="right"/>
    </xf>
    <xf numFmtId="3" fontId="40" fillId="34" borderId="16" xfId="0" applyNumberFormat="1" applyFont="1" applyFill="1" applyBorder="1" applyAlignment="1">
      <alignment horizontal="right"/>
    </xf>
    <xf numFmtId="3" fontId="40" fillId="34" borderId="20" xfId="0" applyNumberFormat="1" applyFont="1" applyFill="1" applyBorder="1" applyAlignment="1">
      <alignment horizontal="right"/>
    </xf>
    <xf numFmtId="3" fontId="40" fillId="35" borderId="20" xfId="45" applyNumberFormat="1" applyFont="1" applyFill="1" applyBorder="1" applyAlignment="1">
      <alignment horizontal="right"/>
    </xf>
    <xf numFmtId="3" fontId="40" fillId="35" borderId="19" xfId="0" applyNumberFormat="1" applyFont="1" applyFill="1" applyBorder="1" applyAlignment="1">
      <alignment horizontal="center" vertical="center" wrapText="1"/>
    </xf>
    <xf numFmtId="3" fontId="40" fillId="35" borderId="20" xfId="0" applyNumberFormat="1" applyFont="1" applyFill="1" applyBorder="1" applyAlignment="1">
      <alignment horizontal="center" vertical="center" wrapText="1"/>
    </xf>
    <xf numFmtId="49" fontId="19" fillId="34" borderId="0" xfId="43" applyNumberFormat="1" applyFont="1" applyFill="1" applyBorder="1" applyAlignment="1">
      <alignment vertical="center"/>
    </xf>
    <xf numFmtId="3" fontId="1" fillId="34" borderId="15" xfId="0" applyNumberFormat="1" applyFont="1" applyFill="1" applyBorder="1" applyAlignment="1">
      <alignment horizontal="right" vertical="top" wrapText="1"/>
    </xf>
    <xf numFmtId="0" fontId="1" fillId="34" borderId="0" xfId="0" applyFont="1" applyFill="1" applyBorder="1"/>
    <xf numFmtId="3" fontId="1" fillId="34" borderId="0" xfId="0" applyNumberFormat="1" applyFont="1" applyFill="1" applyBorder="1" applyAlignment="1">
      <alignment horizontal="center" vertical="top" wrapText="1"/>
    </xf>
    <xf numFmtId="3" fontId="1" fillId="34" borderId="13" xfId="0" applyNumberFormat="1" applyFont="1" applyFill="1" applyBorder="1" applyAlignment="1">
      <alignment horizontal="right" vertical="top" wrapText="1"/>
    </xf>
    <xf numFmtId="3" fontId="1" fillId="34" borderId="36" xfId="0" applyNumberFormat="1" applyFont="1" applyFill="1" applyBorder="1" applyAlignment="1">
      <alignment horizontal="right" vertical="top" wrapText="1"/>
    </xf>
    <xf numFmtId="3" fontId="1" fillId="34" borderId="29" xfId="0" applyNumberFormat="1" applyFont="1" applyFill="1" applyBorder="1" applyAlignment="1">
      <alignment horizontal="right"/>
    </xf>
    <xf numFmtId="3" fontId="1" fillId="34" borderId="30" xfId="0" applyNumberFormat="1" applyFont="1" applyFill="1" applyBorder="1" applyAlignment="1">
      <alignment horizontal="right"/>
    </xf>
    <xf numFmtId="3" fontId="1" fillId="34" borderId="32" xfId="0" applyNumberFormat="1" applyFont="1" applyFill="1" applyBorder="1" applyAlignment="1">
      <alignment horizontal="right"/>
    </xf>
    <xf numFmtId="3" fontId="22" fillId="34" borderId="22" xfId="0" applyNumberFormat="1" applyFont="1" applyFill="1" applyBorder="1" applyAlignment="1">
      <alignment horizontal="right" vertical="top" wrapText="1"/>
    </xf>
    <xf numFmtId="3" fontId="42" fillId="33" borderId="23" xfId="0" applyNumberFormat="1" applyFont="1" applyFill="1" applyBorder="1"/>
    <xf numFmtId="3" fontId="42" fillId="33" borderId="22" xfId="0" applyNumberFormat="1" applyFont="1" applyFill="1" applyBorder="1"/>
    <xf numFmtId="3" fontId="42" fillId="33" borderId="21" xfId="0" applyNumberFormat="1" applyFont="1" applyFill="1" applyBorder="1"/>
    <xf numFmtId="3" fontId="22" fillId="34" borderId="0" xfId="0" applyNumberFormat="1" applyFont="1" applyFill="1" applyBorder="1" applyAlignment="1">
      <alignment horizontal="center" vertical="top" wrapText="1"/>
    </xf>
    <xf numFmtId="49" fontId="38" fillId="34" borderId="0" xfId="43" applyNumberFormat="1" applyFont="1" applyFill="1" applyBorder="1" applyAlignment="1">
      <alignment vertical="center"/>
    </xf>
    <xf numFmtId="3" fontId="22" fillId="34" borderId="23" xfId="0" applyNumberFormat="1" applyFont="1" applyFill="1" applyBorder="1" applyAlignment="1">
      <alignment horizontal="right" vertical="top" wrapText="1"/>
    </xf>
    <xf numFmtId="3" fontId="42" fillId="33" borderId="38" xfId="0" applyNumberFormat="1" applyFont="1" applyFill="1" applyBorder="1" applyAlignment="1">
      <alignment horizontal="right"/>
    </xf>
    <xf numFmtId="3" fontId="22" fillId="34" borderId="31" xfId="0" applyNumberFormat="1" applyFont="1" applyFill="1" applyBorder="1" applyAlignment="1">
      <alignment horizontal="right"/>
    </xf>
    <xf numFmtId="3" fontId="22" fillId="34" borderId="27" xfId="0" applyNumberFormat="1" applyFont="1" applyFill="1" applyBorder="1" applyAlignment="1">
      <alignment horizontal="right"/>
    </xf>
    <xf numFmtId="3" fontId="40" fillId="35" borderId="0" xfId="43" applyNumberFormat="1" applyFont="1" applyFill="1" applyBorder="1" applyAlignment="1">
      <alignment horizontal="right" vertical="center"/>
    </xf>
    <xf numFmtId="3" fontId="40" fillId="35" borderId="22" xfId="43" applyNumberFormat="1" applyFont="1" applyFill="1" applyBorder="1" applyAlignment="1">
      <alignment horizontal="right" vertical="center"/>
    </xf>
    <xf numFmtId="0" fontId="23" fillId="34" borderId="0" xfId="43" applyFont="1" applyFill="1" applyBorder="1" applyAlignment="1">
      <alignment vertical="center"/>
    </xf>
    <xf numFmtId="49" fontId="44" fillId="34" borderId="0" xfId="43" applyNumberFormat="1" applyFont="1" applyFill="1" applyBorder="1" applyAlignment="1">
      <alignment horizontal="left" wrapText="1"/>
    </xf>
    <xf numFmtId="0" fontId="43" fillId="34" borderId="0" xfId="43" applyFont="1" applyFill="1" applyBorder="1" applyAlignment="1">
      <alignment horizontal="left" vertical="center" wrapText="1"/>
    </xf>
    <xf numFmtId="0" fontId="35" fillId="35" borderId="0" xfId="0" applyFont="1" applyFill="1" applyAlignment="1">
      <alignment horizontal="left" vertical="center" wrapText="1"/>
    </xf>
    <xf numFmtId="0" fontId="43" fillId="34" borderId="0" xfId="43" applyFont="1" applyFill="1" applyBorder="1" applyAlignment="1">
      <alignment horizontal="left" wrapText="1"/>
    </xf>
    <xf numFmtId="0" fontId="44" fillId="34" borderId="0" xfId="43" applyFont="1" applyFill="1" applyBorder="1" applyAlignment="1">
      <alignment horizontal="left" wrapText="1"/>
    </xf>
    <xf numFmtId="0" fontId="45" fillId="34" borderId="0" xfId="43" applyFont="1" applyFill="1" applyBorder="1" applyAlignment="1">
      <alignment wrapText="1"/>
    </xf>
    <xf numFmtId="3" fontId="18" fillId="35" borderId="15" xfId="0" applyNumberFormat="1" applyFont="1" applyFill="1" applyBorder="1" applyAlignment="1">
      <alignment horizontal="right" vertical="center"/>
    </xf>
    <xf numFmtId="168" fontId="18" fillId="35" borderId="22" xfId="43" applyNumberFormat="1" applyFont="1" applyFill="1" applyBorder="1" applyAlignment="1">
      <alignment vertical="center"/>
    </xf>
    <xf numFmtId="168" fontId="18" fillId="35" borderId="22" xfId="0" applyNumberFormat="1" applyFont="1" applyFill="1" applyBorder="1" applyAlignment="1">
      <alignment horizontal="left" vertical="center"/>
    </xf>
    <xf numFmtId="168" fontId="18" fillId="35" borderId="15" xfId="43" applyNumberFormat="1" applyFont="1" applyFill="1" applyBorder="1" applyAlignment="1">
      <alignment vertical="center"/>
    </xf>
    <xf numFmtId="0" fontId="45" fillId="34" borderId="0" xfId="43" applyFont="1" applyFill="1" applyBorder="1" applyAlignment="1">
      <alignment vertical="center"/>
    </xf>
    <xf numFmtId="3" fontId="18" fillId="35" borderId="16" xfId="0" applyNumberFormat="1" applyFont="1" applyFill="1" applyBorder="1" applyAlignment="1">
      <alignment horizontal="right" vertical="center"/>
    </xf>
    <xf numFmtId="168" fontId="18" fillId="35" borderId="21" xfId="0" applyNumberFormat="1" applyFont="1" applyFill="1" applyBorder="1" applyAlignment="1">
      <alignment horizontal="left" vertical="center"/>
    </xf>
    <xf numFmtId="168" fontId="18" fillId="35" borderId="16" xfId="43" applyNumberFormat="1" applyFont="1" applyFill="1" applyBorder="1" applyAlignment="1">
      <alignment vertical="center"/>
    </xf>
    <xf numFmtId="168" fontId="18" fillId="35" borderId="23" xfId="0" applyNumberFormat="1" applyFont="1" applyFill="1" applyBorder="1" applyAlignment="1">
      <alignment horizontal="left" vertical="center"/>
    </xf>
    <xf numFmtId="168" fontId="18" fillId="35" borderId="0" xfId="0" applyNumberFormat="1" applyFont="1" applyFill="1" applyBorder="1" applyAlignment="1">
      <alignment horizontal="left" vertical="center"/>
    </xf>
    <xf numFmtId="0" fontId="18" fillId="35" borderId="0" xfId="43" applyFont="1" applyFill="1" applyAlignment="1">
      <alignment horizontal="left" vertical="center"/>
    </xf>
    <xf numFmtId="0" fontId="45" fillId="34" borderId="0" xfId="43" applyFont="1" applyFill="1" applyBorder="1"/>
    <xf numFmtId="49" fontId="45" fillId="34" borderId="0" xfId="43" applyNumberFormat="1" applyFont="1" applyFill="1" applyBorder="1"/>
    <xf numFmtId="3" fontId="45" fillId="34" borderId="0" xfId="43" applyNumberFormat="1" applyFont="1" applyFill="1" applyBorder="1"/>
    <xf numFmtId="3" fontId="45" fillId="34" borderId="0" xfId="43" applyNumberFormat="1" applyFont="1" applyFill="1" applyBorder="1" applyAlignment="1">
      <alignment horizontal="left"/>
    </xf>
    <xf numFmtId="0" fontId="19" fillId="34" borderId="0" xfId="43" applyFont="1" applyFill="1" applyBorder="1" applyAlignment="1">
      <alignment horizontal="center" wrapText="1"/>
    </xf>
    <xf numFmtId="0" fontId="18" fillId="34" borderId="0" xfId="43" applyFont="1" applyFill="1" applyBorder="1" applyAlignment="1">
      <alignment horizontal="center" wrapText="1"/>
    </xf>
    <xf numFmtId="168" fontId="18" fillId="35" borderId="17" xfId="0" applyNumberFormat="1" applyFont="1" applyFill="1" applyBorder="1" applyAlignment="1">
      <alignment horizontal="left" vertical="center"/>
    </xf>
    <xf numFmtId="0" fontId="18" fillId="34" borderId="0" xfId="43" applyFont="1" applyFill="1" applyBorder="1"/>
    <xf numFmtId="3" fontId="18" fillId="34" borderId="0" xfId="43" applyNumberFormat="1" applyFont="1" applyFill="1" applyBorder="1"/>
    <xf numFmtId="3" fontId="18" fillId="34" borderId="0" xfId="43" applyNumberFormat="1" applyFont="1" applyFill="1" applyBorder="1" applyAlignment="1">
      <alignment horizontal="left"/>
    </xf>
    <xf numFmtId="0" fontId="18" fillId="35" borderId="0" xfId="43" applyFont="1" applyFill="1" applyBorder="1" applyAlignment="1">
      <alignment vertical="center" wrapText="1"/>
    </xf>
    <xf numFmtId="3" fontId="19" fillId="35" borderId="0" xfId="43" applyNumberFormat="1" applyFont="1" applyFill="1" applyBorder="1" applyAlignment="1">
      <alignment vertical="center" wrapText="1"/>
    </xf>
    <xf numFmtId="168" fontId="18" fillId="35" borderId="13" xfId="0" applyNumberFormat="1" applyFont="1" applyFill="1" applyBorder="1" applyAlignment="1">
      <alignment horizontal="right" vertical="center"/>
    </xf>
    <xf numFmtId="168" fontId="18" fillId="35" borderId="14" xfId="0" applyNumberFormat="1" applyFont="1" applyFill="1" applyBorder="1" applyAlignment="1">
      <alignment horizontal="left" vertical="center"/>
    </xf>
    <xf numFmtId="168" fontId="18" fillId="35" borderId="14" xfId="0" applyNumberFormat="1" applyFont="1" applyFill="1" applyBorder="1" applyAlignment="1">
      <alignment horizontal="right" vertical="center"/>
    </xf>
    <xf numFmtId="0" fontId="18" fillId="0" borderId="0" xfId="43" applyFont="1" applyFill="1" applyBorder="1"/>
    <xf numFmtId="0" fontId="18" fillId="34" borderId="0" xfId="43" applyFont="1" applyFill="1" applyBorder="1" applyAlignment="1">
      <alignment vertical="center" wrapText="1"/>
    </xf>
    <xf numFmtId="3" fontId="19" fillId="34" borderId="0" xfId="43" applyNumberFormat="1" applyFont="1" applyFill="1" applyBorder="1" applyAlignment="1">
      <alignment vertical="center" wrapText="1"/>
    </xf>
    <xf numFmtId="0" fontId="19" fillId="34" borderId="0" xfId="43" applyFont="1" applyFill="1" applyBorder="1" applyAlignment="1">
      <alignment wrapText="1"/>
    </xf>
    <xf numFmtId="0" fontId="18" fillId="0" borderId="22" xfId="43" applyFont="1" applyFill="1" applyBorder="1" applyAlignment="1">
      <alignment vertical="center"/>
    </xf>
    <xf numFmtId="0" fontId="18" fillId="34" borderId="0" xfId="43" applyFont="1" applyFill="1" applyBorder="1" applyAlignment="1">
      <alignment horizontal="center"/>
    </xf>
    <xf numFmtId="3" fontId="18" fillId="34" borderId="40" xfId="43" applyNumberFormat="1" applyFont="1" applyFill="1" applyBorder="1"/>
    <xf numFmtId="0" fontId="18" fillId="34" borderId="0" xfId="0" applyFont="1" applyFill="1" applyAlignment="1">
      <alignment horizontal="left" vertical="center" wrapText="1"/>
    </xf>
    <xf numFmtId="3" fontId="19" fillId="35" borderId="0" xfId="43" applyNumberFormat="1" applyFont="1" applyFill="1" applyBorder="1" applyAlignment="1">
      <alignment horizontal="left" vertical="center" wrapText="1"/>
    </xf>
    <xf numFmtId="0" fontId="18" fillId="35" borderId="0" xfId="43" applyFont="1" applyFill="1" applyBorder="1" applyAlignment="1">
      <alignment horizontal="left" vertical="center" wrapText="1"/>
    </xf>
    <xf numFmtId="49" fontId="18" fillId="34" borderId="0" xfId="43" applyNumberFormat="1" applyFont="1" applyFill="1" applyBorder="1" applyAlignment="1">
      <alignment wrapText="1"/>
    </xf>
    <xf numFmtId="0" fontId="18" fillId="35" borderId="23" xfId="43" applyFont="1" applyFill="1" applyBorder="1" applyAlignment="1">
      <alignment horizontal="left" vertical="center"/>
    </xf>
    <xf numFmtId="0" fontId="18" fillId="35" borderId="22" xfId="43" applyFont="1" applyFill="1" applyBorder="1" applyAlignment="1">
      <alignment horizontal="left" vertical="center"/>
    </xf>
    <xf numFmtId="168" fontId="18" fillId="35" borderId="22" xfId="43" applyNumberFormat="1" applyFont="1" applyFill="1" applyBorder="1" applyAlignment="1">
      <alignment horizontal="left" vertical="center"/>
    </xf>
    <xf numFmtId="3" fontId="18" fillId="34" borderId="0" xfId="0" applyNumberFormat="1" applyFont="1" applyFill="1" applyBorder="1" applyAlignment="1">
      <alignment horizontal="right"/>
    </xf>
    <xf numFmtId="168" fontId="34" fillId="35" borderId="15" xfId="0" applyNumberFormat="1" applyFont="1" applyFill="1" applyBorder="1" applyAlignment="1">
      <alignment horizontal="right" vertical="center"/>
    </xf>
    <xf numFmtId="0" fontId="34" fillId="35" borderId="22" xfId="43" applyFont="1" applyFill="1" applyBorder="1" applyAlignment="1">
      <alignment horizontal="left" vertical="center"/>
    </xf>
    <xf numFmtId="168" fontId="34" fillId="35" borderId="0" xfId="0" applyNumberFormat="1" applyFont="1" applyFill="1" applyBorder="1" applyAlignment="1">
      <alignment horizontal="right" vertical="center"/>
    </xf>
    <xf numFmtId="3" fontId="34" fillId="34" borderId="0" xfId="0" applyNumberFormat="1" applyFont="1" applyFill="1" applyBorder="1" applyAlignment="1">
      <alignment horizontal="right"/>
    </xf>
    <xf numFmtId="0" fontId="34" fillId="34" borderId="0" xfId="43" applyFont="1" applyFill="1" applyBorder="1"/>
    <xf numFmtId="0" fontId="18" fillId="35" borderId="21" xfId="43" applyFont="1" applyFill="1" applyBorder="1" applyAlignment="1">
      <alignment horizontal="left" vertical="center"/>
    </xf>
    <xf numFmtId="3" fontId="18" fillId="34" borderId="17" xfId="0" applyNumberFormat="1" applyFont="1" applyFill="1" applyBorder="1" applyAlignment="1">
      <alignment horizontal="right"/>
    </xf>
    <xf numFmtId="0" fontId="18" fillId="34" borderId="0" xfId="43" applyFont="1" applyFill="1" applyBorder="1" applyAlignment="1">
      <alignment horizontal="left"/>
    </xf>
    <xf numFmtId="0" fontId="18" fillId="34" borderId="13" xfId="43" applyFont="1" applyFill="1" applyBorder="1"/>
    <xf numFmtId="0" fontId="18" fillId="34" borderId="16" xfId="43" applyFont="1" applyFill="1" applyBorder="1"/>
    <xf numFmtId="0" fontId="48" fillId="34" borderId="0" xfId="43" applyFont="1" applyFill="1" applyBorder="1"/>
    <xf numFmtId="0" fontId="18" fillId="34" borderId="0" xfId="43" applyFont="1" applyFill="1" applyBorder="1" applyAlignment="1">
      <alignment horizontal="left" vertical="center" wrapText="1"/>
    </xf>
    <xf numFmtId="49" fontId="18" fillId="34" borderId="0" xfId="43" applyNumberFormat="1" applyFont="1" applyFill="1" applyBorder="1"/>
    <xf numFmtId="3" fontId="18" fillId="34" borderId="13" xfId="0" applyNumberFormat="1" applyFont="1" applyFill="1" applyBorder="1" applyAlignment="1">
      <alignment vertical="center"/>
    </xf>
    <xf numFmtId="3" fontId="18" fillId="34" borderId="14" xfId="0" applyNumberFormat="1" applyFont="1" applyFill="1" applyBorder="1" applyAlignment="1">
      <alignment vertical="center"/>
    </xf>
    <xf numFmtId="0" fontId="18" fillId="34" borderId="14" xfId="43" applyFont="1" applyFill="1" applyBorder="1"/>
    <xf numFmtId="0" fontId="18" fillId="34" borderId="23" xfId="43" applyFont="1" applyFill="1" applyBorder="1"/>
    <xf numFmtId="3" fontId="18" fillId="34" borderId="15" xfId="0" applyNumberFormat="1" applyFont="1" applyFill="1" applyBorder="1" applyAlignment="1">
      <alignment vertical="center"/>
    </xf>
    <xf numFmtId="3" fontId="18" fillId="34" borderId="0" xfId="0" applyNumberFormat="1" applyFont="1" applyFill="1" applyBorder="1" applyAlignment="1">
      <alignment vertical="center"/>
    </xf>
    <xf numFmtId="0" fontId="18" fillId="34" borderId="22" xfId="43" applyFont="1" applyFill="1" applyBorder="1"/>
    <xf numFmtId="1" fontId="18" fillId="34" borderId="0" xfId="43" applyNumberFormat="1" applyFont="1" applyFill="1" applyBorder="1"/>
    <xf numFmtId="1" fontId="18" fillId="34" borderId="22" xfId="43" applyNumberFormat="1" applyFont="1" applyFill="1" applyBorder="1"/>
    <xf numFmtId="1" fontId="18" fillId="34" borderId="17" xfId="43" applyNumberFormat="1" applyFont="1" applyFill="1" applyBorder="1"/>
    <xf numFmtId="1" fontId="18" fillId="34" borderId="21" xfId="43" applyNumberFormat="1" applyFont="1" applyFill="1" applyBorder="1"/>
    <xf numFmtId="0" fontId="18" fillId="35" borderId="23" xfId="0" applyNumberFormat="1" applyFont="1" applyFill="1" applyBorder="1" applyAlignment="1">
      <alignment horizontal="left" vertical="center"/>
    </xf>
    <xf numFmtId="0" fontId="18" fillId="35" borderId="22" xfId="0" applyNumberFormat="1" applyFont="1" applyFill="1" applyBorder="1" applyAlignment="1">
      <alignment horizontal="left" vertical="center"/>
    </xf>
    <xf numFmtId="0" fontId="18" fillId="0" borderId="22" xfId="43" applyNumberFormat="1" applyFont="1" applyFill="1" applyBorder="1" applyAlignment="1">
      <alignment vertical="center"/>
    </xf>
    <xf numFmtId="0" fontId="18" fillId="35" borderId="21" xfId="0" applyNumberFormat="1" applyFont="1" applyFill="1" applyBorder="1" applyAlignment="1">
      <alignment horizontal="left" vertical="center"/>
    </xf>
    <xf numFmtId="168" fontId="18" fillId="35" borderId="15" xfId="0" applyNumberFormat="1" applyFont="1" applyFill="1" applyBorder="1" applyAlignment="1">
      <alignment vertical="center"/>
    </xf>
    <xf numFmtId="168" fontId="18" fillId="35" borderId="22" xfId="0" applyNumberFormat="1" applyFont="1" applyFill="1" applyBorder="1" applyAlignment="1">
      <alignment vertical="center"/>
    </xf>
    <xf numFmtId="168" fontId="18" fillId="35" borderId="0" xfId="0" applyNumberFormat="1" applyFont="1" applyFill="1" applyBorder="1" applyAlignment="1">
      <alignment vertical="center"/>
    </xf>
    <xf numFmtId="168" fontId="18" fillId="35" borderId="16" xfId="0" applyNumberFormat="1" applyFont="1" applyFill="1" applyBorder="1" applyAlignment="1">
      <alignment vertical="center"/>
    </xf>
    <xf numFmtId="168" fontId="18" fillId="35" borderId="21" xfId="0" applyNumberFormat="1" applyFont="1" applyFill="1" applyBorder="1" applyAlignment="1">
      <alignment vertical="center"/>
    </xf>
    <xf numFmtId="168" fontId="18" fillId="35" borderId="17" xfId="0" applyNumberFormat="1" applyFont="1" applyFill="1" applyBorder="1" applyAlignment="1">
      <alignment vertical="center"/>
    </xf>
    <xf numFmtId="0" fontId="41" fillId="35" borderId="15" xfId="43" applyFont="1" applyFill="1" applyBorder="1" applyAlignment="1">
      <alignment horizontal="center" vertical="center"/>
    </xf>
    <xf numFmtId="167" fontId="41" fillId="35" borderId="15" xfId="0" applyNumberFormat="1" applyFont="1" applyFill="1" applyBorder="1" applyAlignment="1">
      <alignment horizontal="right"/>
    </xf>
    <xf numFmtId="0" fontId="41" fillId="34" borderId="22" xfId="0" applyFont="1" applyFill="1" applyBorder="1" applyAlignment="1">
      <alignment horizontal="right"/>
    </xf>
    <xf numFmtId="167" fontId="41" fillId="35" borderId="0" xfId="0" applyNumberFormat="1" applyFont="1" applyFill="1" applyBorder="1" applyAlignment="1">
      <alignment horizontal="right"/>
    </xf>
    <xf numFmtId="168" fontId="41" fillId="35" borderId="0" xfId="0" applyNumberFormat="1" applyFont="1" applyFill="1" applyBorder="1" applyAlignment="1">
      <alignment horizontal="right" vertical="center"/>
    </xf>
    <xf numFmtId="3" fontId="41" fillId="35" borderId="15" xfId="44" applyNumberFormat="1" applyFont="1" applyFill="1" applyBorder="1" applyAlignment="1">
      <alignment horizontal="right"/>
    </xf>
    <xf numFmtId="3" fontId="41" fillId="35" borderId="22" xfId="44" applyNumberFormat="1" applyFont="1" applyFill="1" applyBorder="1" applyAlignment="1">
      <alignment horizontal="right"/>
    </xf>
    <xf numFmtId="0" fontId="41" fillId="35" borderId="0" xfId="44" applyFont="1" applyFill="1"/>
    <xf numFmtId="3" fontId="41" fillId="34" borderId="15" xfId="0" applyNumberFormat="1" applyFont="1" applyFill="1" applyBorder="1" applyAlignment="1">
      <alignment horizontal="right" vertical="center"/>
    </xf>
    <xf numFmtId="0" fontId="41" fillId="34" borderId="22" xfId="0" applyFont="1" applyFill="1" applyBorder="1"/>
    <xf numFmtId="3" fontId="41" fillId="34" borderId="0" xfId="0" applyNumberFormat="1" applyFont="1" applyFill="1" applyBorder="1" applyAlignment="1">
      <alignment horizontal="right" vertical="center"/>
    </xf>
    <xf numFmtId="0" fontId="41" fillId="34" borderId="0" xfId="0" applyFont="1" applyFill="1" applyBorder="1"/>
    <xf numFmtId="3" fontId="41" fillId="35" borderId="0" xfId="44" applyNumberFormat="1" applyFont="1" applyFill="1"/>
    <xf numFmtId="166" fontId="41" fillId="34" borderId="15" xfId="45" applyNumberFormat="1" applyFont="1" applyFill="1" applyBorder="1" applyAlignment="1">
      <alignment horizontal="right"/>
    </xf>
    <xf numFmtId="0" fontId="41" fillId="34" borderId="22" xfId="44" applyFont="1" applyFill="1" applyBorder="1" applyAlignment="1">
      <alignment horizontal="right"/>
    </xf>
    <xf numFmtId="3" fontId="41" fillId="34" borderId="0" xfId="44" applyNumberFormat="1" applyFont="1" applyFill="1"/>
    <xf numFmtId="0" fontId="41" fillId="34" borderId="0" xfId="44" applyFont="1" applyFill="1"/>
    <xf numFmtId="0" fontId="41" fillId="35" borderId="15" xfId="46" applyFont="1" applyFill="1" applyBorder="1" applyAlignment="1"/>
    <xf numFmtId="0" fontId="41" fillId="35" borderId="22" xfId="46" applyFont="1" applyFill="1" applyBorder="1" applyAlignment="1"/>
    <xf numFmtId="0" fontId="41" fillId="35" borderId="15" xfId="46" applyFont="1" applyFill="1" applyBorder="1"/>
    <xf numFmtId="0" fontId="41" fillId="35" borderId="22" xfId="46" applyFont="1" applyFill="1" applyBorder="1"/>
    <xf numFmtId="0" fontId="41" fillId="35" borderId="0" xfId="46" applyFont="1" applyFill="1" applyBorder="1"/>
    <xf numFmtId="168" fontId="41" fillId="35" borderId="22" xfId="46" applyNumberFormat="1" applyFont="1" applyFill="1" applyBorder="1" applyAlignment="1">
      <alignment horizontal="left" vertical="center"/>
    </xf>
    <xf numFmtId="0" fontId="41" fillId="35" borderId="0" xfId="46" applyFont="1" applyFill="1"/>
    <xf numFmtId="3" fontId="41" fillId="34" borderId="19" xfId="0" applyNumberFormat="1" applyFont="1" applyFill="1" applyBorder="1"/>
    <xf numFmtId="3" fontId="41" fillId="34" borderId="0" xfId="0" applyNumberFormat="1" applyFont="1" applyFill="1" applyBorder="1"/>
    <xf numFmtId="3" fontId="41" fillId="35" borderId="22" xfId="0" applyNumberFormat="1" applyFont="1" applyFill="1" applyBorder="1"/>
    <xf numFmtId="3" fontId="41" fillId="35" borderId="19" xfId="44" applyNumberFormat="1" applyFont="1" applyFill="1" applyBorder="1"/>
    <xf numFmtId="3" fontId="41" fillId="34" borderId="15" xfId="0" applyNumberFormat="1" applyFont="1" applyFill="1" applyBorder="1" applyAlignment="1">
      <alignment horizontal="right"/>
    </xf>
    <xf numFmtId="3" fontId="41" fillId="34" borderId="19" xfId="0" applyNumberFormat="1" applyFont="1" applyFill="1" applyBorder="1" applyAlignment="1">
      <alignment horizontal="right"/>
    </xf>
    <xf numFmtId="3" fontId="41" fillId="35" borderId="19" xfId="45" applyNumberFormat="1" applyFont="1" applyFill="1" applyBorder="1" applyAlignment="1">
      <alignment horizontal="right"/>
    </xf>
    <xf numFmtId="3" fontId="41" fillId="35" borderId="19" xfId="0" applyNumberFormat="1" applyFont="1" applyFill="1" applyBorder="1" applyAlignment="1">
      <alignment horizontal="center" vertical="center" wrapText="1"/>
    </xf>
    <xf numFmtId="3" fontId="22" fillId="34" borderId="15" xfId="0" applyNumberFormat="1" applyFont="1" applyFill="1" applyBorder="1" applyAlignment="1">
      <alignment horizontal="right" vertical="top" wrapText="1"/>
    </xf>
    <xf numFmtId="167" fontId="41" fillId="35" borderId="0" xfId="0" applyNumberFormat="1" applyFont="1" applyFill="1" applyBorder="1" applyAlignment="1">
      <alignment horizontal="right" vertical="center" wrapText="1"/>
    </xf>
    <xf numFmtId="3" fontId="41" fillId="34" borderId="22" xfId="43" applyNumberFormat="1" applyFont="1" applyFill="1" applyBorder="1" applyAlignment="1">
      <alignment horizontal="right" vertical="center"/>
    </xf>
    <xf numFmtId="0" fontId="22" fillId="34" borderId="0" xfId="0" applyFont="1" applyFill="1" applyBorder="1"/>
    <xf numFmtId="3" fontId="18" fillId="34" borderId="13" xfId="43" applyNumberFormat="1" applyFont="1" applyFill="1" applyBorder="1"/>
    <xf numFmtId="49" fontId="21" fillId="34" borderId="0" xfId="43" applyNumberFormat="1" applyFont="1" applyFill="1" applyBorder="1" applyAlignment="1">
      <alignment horizontal="left" vertical="center"/>
    </xf>
    <xf numFmtId="0" fontId="16" fillId="33" borderId="11" xfId="0" applyFont="1" applyFill="1" applyBorder="1" applyAlignment="1">
      <alignment horizontal="center" vertical="top" wrapText="1"/>
    </xf>
    <xf numFmtId="0" fontId="19" fillId="34" borderId="0" xfId="43" applyFont="1" applyFill="1" applyBorder="1" applyAlignment="1">
      <alignment horizontal="left" vertical="center" wrapText="1"/>
    </xf>
    <xf numFmtId="3" fontId="40" fillId="34" borderId="23" xfId="44" applyNumberFormat="1" applyFont="1" applyFill="1" applyBorder="1"/>
    <xf numFmtId="3" fontId="40" fillId="34" borderId="22" xfId="44" applyNumberFormat="1" applyFont="1" applyFill="1" applyBorder="1"/>
    <xf numFmtId="3" fontId="41" fillId="34" borderId="22" xfId="44" applyNumberFormat="1" applyFont="1" applyFill="1" applyBorder="1"/>
    <xf numFmtId="3" fontId="40" fillId="34" borderId="21" xfId="44" applyNumberFormat="1" applyFont="1" applyFill="1" applyBorder="1"/>
    <xf numFmtId="49" fontId="21" fillId="34" borderId="0" xfId="43" applyNumberFormat="1" applyFont="1" applyFill="1" applyBorder="1" applyAlignment="1">
      <alignment horizontal="left" vertical="center"/>
    </xf>
    <xf numFmtId="0" fontId="50" fillId="34" borderId="0" xfId="0" applyFont="1" applyFill="1"/>
    <xf numFmtId="0" fontId="49" fillId="34" borderId="0" xfId="0" applyFont="1" applyFill="1" applyAlignment="1">
      <alignment horizontal="left"/>
    </xf>
    <xf numFmtId="0" fontId="50" fillId="34" borderId="0" xfId="0" applyFont="1" applyFill="1" applyAlignment="1"/>
    <xf numFmtId="0" fontId="54" fillId="34" borderId="0" xfId="66" applyFont="1" applyFill="1" applyAlignment="1" applyProtection="1"/>
    <xf numFmtId="0" fontId="55" fillId="34" borderId="0" xfId="0" applyFont="1" applyFill="1" applyAlignment="1">
      <alignment horizontal="left"/>
    </xf>
    <xf numFmtId="0" fontId="56" fillId="34" borderId="0" xfId="0" applyFont="1" applyFill="1"/>
    <xf numFmtId="0" fontId="56" fillId="34" borderId="0" xfId="0" applyFont="1" applyFill="1" applyAlignment="1"/>
    <xf numFmtId="0" fontId="56" fillId="34" borderId="0" xfId="0" applyFont="1" applyFill="1" applyBorder="1"/>
    <xf numFmtId="0" fontId="50" fillId="34" borderId="0" xfId="0" applyFont="1" applyFill="1" applyBorder="1"/>
    <xf numFmtId="0" fontId="55" fillId="34" borderId="0" xfId="0" applyFont="1" applyFill="1"/>
    <xf numFmtId="0" fontId="18" fillId="35" borderId="0" xfId="42" applyFont="1" applyFill="1" applyAlignment="1">
      <alignment vertical="center"/>
    </xf>
    <xf numFmtId="0" fontId="18" fillId="34" borderId="0" xfId="43" applyFont="1" applyFill="1" applyBorder="1" applyAlignment="1">
      <alignment horizontal="left" wrapText="1"/>
    </xf>
    <xf numFmtId="0" fontId="18" fillId="34" borderId="0" xfId="67" applyFont="1" applyFill="1" applyAlignment="1">
      <alignment vertical="center"/>
    </xf>
    <xf numFmtId="0" fontId="0" fillId="34" borderId="18" xfId="0" applyFill="1" applyBorder="1" applyAlignment="1">
      <alignment vertical="top" wrapText="1"/>
    </xf>
    <xf numFmtId="3" fontId="0" fillId="34" borderId="0" xfId="0" applyNumberFormat="1" applyFill="1" applyBorder="1" applyAlignment="1">
      <alignment horizontal="right" vertical="center" wrapText="1"/>
    </xf>
    <xf numFmtId="3" fontId="0" fillId="34" borderId="22" xfId="0" applyNumberFormat="1" applyFill="1" applyBorder="1" applyAlignment="1">
      <alignment horizontal="center" vertical="center" wrapText="1"/>
    </xf>
    <xf numFmtId="0" fontId="29" fillId="34" borderId="22" xfId="67" applyFont="1" applyFill="1" applyBorder="1" applyAlignment="1">
      <alignment vertical="center"/>
    </xf>
    <xf numFmtId="0" fontId="0" fillId="34" borderId="19" xfId="0" applyFill="1" applyBorder="1" applyAlignment="1">
      <alignment vertical="top" wrapText="1"/>
    </xf>
    <xf numFmtId="3" fontId="31" fillId="34" borderId="22" xfId="0" applyNumberFormat="1" applyFont="1" applyFill="1" applyBorder="1" applyAlignment="1">
      <alignment horizontal="center" vertical="center" wrapText="1"/>
    </xf>
    <xf numFmtId="0" fontId="22" fillId="34" borderId="19" xfId="0" applyFont="1" applyFill="1" applyBorder="1" applyAlignment="1">
      <alignment vertical="top" wrapText="1"/>
    </xf>
    <xf numFmtId="3" fontId="22" fillId="34" borderId="0" xfId="0" quotePrefix="1" applyNumberFormat="1" applyFont="1" applyFill="1" applyBorder="1" applyAlignment="1">
      <alignment horizontal="right" vertical="center" wrapText="1"/>
    </xf>
    <xf numFmtId="3" fontId="22" fillId="34" borderId="22" xfId="0" quotePrefix="1" applyNumberFormat="1" applyFont="1" applyFill="1" applyBorder="1" applyAlignment="1">
      <alignment horizontal="center" vertical="center" wrapText="1"/>
    </xf>
    <xf numFmtId="0" fontId="37" fillId="34" borderId="22" xfId="67" applyFont="1" applyFill="1" applyBorder="1" applyAlignment="1">
      <alignment vertical="center"/>
    </xf>
    <xf numFmtId="3" fontId="0" fillId="33" borderId="13" xfId="0" applyNumberFormat="1" applyFill="1" applyBorder="1" applyAlignment="1">
      <alignment vertical="center"/>
    </xf>
    <xf numFmtId="3" fontId="0" fillId="33" borderId="23" xfId="0" applyNumberFormat="1" applyFill="1" applyBorder="1" applyAlignment="1">
      <alignment vertical="center"/>
    </xf>
    <xf numFmtId="0" fontId="29" fillId="33" borderId="23" xfId="67" applyFont="1" applyFill="1" applyBorder="1" applyAlignment="1">
      <alignment vertical="center"/>
    </xf>
    <xf numFmtId="3" fontId="1" fillId="33" borderId="13" xfId="0" applyNumberFormat="1" applyFont="1" applyFill="1" applyBorder="1" applyAlignment="1"/>
    <xf numFmtId="3" fontId="0" fillId="33" borderId="15" xfId="0" applyNumberFormat="1" applyFill="1" applyBorder="1" applyAlignment="1">
      <alignment vertical="center"/>
    </xf>
    <xf numFmtId="0" fontId="0" fillId="33" borderId="22" xfId="0" applyFill="1" applyBorder="1" applyAlignment="1">
      <alignment vertical="center"/>
    </xf>
    <xf numFmtId="0" fontId="29" fillId="33" borderId="22" xfId="67" applyFont="1" applyFill="1" applyBorder="1" applyAlignment="1">
      <alignment vertical="center"/>
    </xf>
    <xf numFmtId="3" fontId="1" fillId="33" borderId="15" xfId="0" applyNumberFormat="1" applyFont="1" applyFill="1" applyBorder="1" applyAlignment="1"/>
    <xf numFmtId="3" fontId="0" fillId="33" borderId="16" xfId="0" applyNumberFormat="1" applyFill="1" applyBorder="1" applyAlignment="1">
      <alignment vertical="center"/>
    </xf>
    <xf numFmtId="0" fontId="0" fillId="33" borderId="21" xfId="0" applyFill="1" applyBorder="1" applyAlignment="1">
      <alignment vertical="center"/>
    </xf>
    <xf numFmtId="0" fontId="29" fillId="33" borderId="21" xfId="67" applyFont="1" applyFill="1" applyBorder="1" applyAlignment="1">
      <alignment vertical="center"/>
    </xf>
    <xf numFmtId="3" fontId="1" fillId="33" borderId="16" xfId="0" applyNumberFormat="1" applyFont="1" applyFill="1" applyBorder="1" applyAlignment="1"/>
    <xf numFmtId="0" fontId="29" fillId="34" borderId="0" xfId="67" applyFont="1" applyFill="1" applyBorder="1" applyAlignment="1">
      <alignment vertical="center"/>
    </xf>
    <xf numFmtId="3" fontId="57" fillId="34" borderId="0" xfId="67" applyNumberFormat="1" applyFont="1" applyFill="1" applyAlignment="1">
      <alignment vertical="center"/>
    </xf>
    <xf numFmtId="0" fontId="19" fillId="34" borderId="0" xfId="67" applyFont="1" applyFill="1" applyBorder="1" applyAlignment="1">
      <alignment horizontal="right" vertical="center"/>
    </xf>
    <xf numFmtId="3" fontId="19" fillId="34" borderId="0" xfId="67" applyNumberFormat="1" applyFont="1" applyFill="1" applyBorder="1" applyAlignment="1">
      <alignment vertical="center"/>
    </xf>
    <xf numFmtId="0" fontId="18" fillId="34" borderId="0" xfId="67" applyFont="1" applyFill="1"/>
    <xf numFmtId="0" fontId="0" fillId="34" borderId="18" xfId="0" applyFont="1" applyFill="1" applyBorder="1" applyAlignment="1">
      <alignment horizontal="center" vertical="top" wrapText="1"/>
    </xf>
    <xf numFmtId="0" fontId="0" fillId="34" borderId="23" xfId="0" applyFont="1" applyFill="1" applyBorder="1" applyAlignment="1">
      <alignment vertical="top"/>
    </xf>
    <xf numFmtId="3" fontId="40" fillId="34" borderId="13" xfId="67" applyNumberFormat="1" applyFont="1" applyFill="1" applyBorder="1"/>
    <xf numFmtId="3" fontId="40" fillId="34" borderId="0" xfId="67" applyNumberFormat="1" applyFont="1" applyFill="1" applyBorder="1"/>
    <xf numFmtId="3" fontId="40" fillId="34" borderId="15" xfId="67" applyNumberFormat="1" applyFont="1" applyFill="1" applyBorder="1"/>
    <xf numFmtId="3" fontId="18" fillId="34" borderId="22" xfId="67" applyNumberFormat="1" applyFont="1" applyFill="1" applyBorder="1"/>
    <xf numFmtId="0" fontId="0" fillId="34" borderId="19" xfId="0" applyFont="1" applyFill="1" applyBorder="1" applyAlignment="1">
      <alignment horizontal="center" vertical="top" wrapText="1"/>
    </xf>
    <xf numFmtId="0" fontId="0" fillId="34" borderId="22" xfId="0" applyFont="1" applyFill="1" applyBorder="1" applyAlignment="1">
      <alignment vertical="top"/>
    </xf>
    <xf numFmtId="0" fontId="40" fillId="34" borderId="15" xfId="67" applyFont="1" applyFill="1" applyBorder="1"/>
    <xf numFmtId="0" fontId="40" fillId="34" borderId="0" xfId="67" applyFont="1" applyFill="1" applyBorder="1"/>
    <xf numFmtId="0" fontId="18" fillId="34" borderId="22" xfId="67" applyFont="1" applyFill="1" applyBorder="1"/>
    <xf numFmtId="0" fontId="0" fillId="34" borderId="19" xfId="0" applyFont="1" applyFill="1" applyBorder="1" applyAlignment="1">
      <alignment horizontal="center" vertical="top"/>
    </xf>
    <xf numFmtId="3" fontId="19" fillId="33" borderId="41" xfId="0" applyNumberFormat="1" applyFont="1" applyFill="1" applyBorder="1"/>
    <xf numFmtId="0" fontId="0" fillId="33" borderId="42" xfId="0" applyFill="1" applyBorder="1" applyAlignment="1">
      <alignment horizontal="left"/>
    </xf>
    <xf numFmtId="0" fontId="0" fillId="33" borderId="43" xfId="0" applyFill="1" applyBorder="1"/>
    <xf numFmtId="3" fontId="40" fillId="33" borderId="44" xfId="67" applyNumberFormat="1" applyFont="1" applyFill="1" applyBorder="1"/>
    <xf numFmtId="3" fontId="40" fillId="33" borderId="42" xfId="67" applyNumberFormat="1" applyFont="1" applyFill="1" applyBorder="1"/>
    <xf numFmtId="3" fontId="18" fillId="33" borderId="43" xfId="67" applyNumberFormat="1" applyFont="1" applyFill="1" applyBorder="1"/>
    <xf numFmtId="0" fontId="0" fillId="34" borderId="30" xfId="0" applyFont="1" applyFill="1" applyBorder="1" applyAlignment="1">
      <alignment horizontal="left"/>
    </xf>
    <xf numFmtId="0" fontId="0" fillId="34" borderId="22" xfId="0" applyFill="1" applyBorder="1"/>
    <xf numFmtId="3" fontId="19" fillId="33" borderId="37" xfId="0" applyNumberFormat="1" applyFont="1" applyFill="1" applyBorder="1" applyAlignment="1">
      <alignment horizontal="center"/>
    </xf>
    <xf numFmtId="0" fontId="16" fillId="33" borderId="43" xfId="0" applyFont="1" applyFill="1" applyBorder="1"/>
    <xf numFmtId="3" fontId="40" fillId="33" borderId="16" xfId="67" applyNumberFormat="1" applyFont="1" applyFill="1" applyBorder="1"/>
    <xf numFmtId="3" fontId="40" fillId="33" borderId="17" xfId="67" applyNumberFormat="1" applyFont="1" applyFill="1" applyBorder="1"/>
    <xf numFmtId="3" fontId="18" fillId="33" borderId="21" xfId="67" applyNumberFormat="1" applyFont="1" applyFill="1" applyBorder="1"/>
    <xf numFmtId="0" fontId="38" fillId="34" borderId="0" xfId="67" applyFont="1" applyFill="1" applyAlignment="1">
      <alignment horizontal="left"/>
    </xf>
    <xf numFmtId="0" fontId="16" fillId="34" borderId="0" xfId="0" applyFont="1" applyFill="1"/>
    <xf numFmtId="0" fontId="0" fillId="34" borderId="0" xfId="0" applyFill="1"/>
    <xf numFmtId="0" fontId="58" fillId="34" borderId="0" xfId="0" applyFont="1" applyFill="1"/>
    <xf numFmtId="0" fontId="0" fillId="34" borderId="13" xfId="0" applyFill="1" applyBorder="1" applyAlignment="1">
      <alignment horizontal="center" vertical="center" wrapText="1"/>
    </xf>
    <xf numFmtId="0" fontId="0" fillId="34" borderId="18" xfId="0" applyFill="1" applyBorder="1" applyAlignment="1">
      <alignment horizontal="center" vertical="center" wrapText="1"/>
    </xf>
    <xf numFmtId="0" fontId="0" fillId="34" borderId="18" xfId="0" applyFill="1" applyBorder="1" applyAlignment="1">
      <alignment vertical="center" wrapText="1"/>
    </xf>
    <xf numFmtId="3" fontId="0" fillId="34" borderId="15" xfId="0" applyNumberFormat="1" applyFill="1" applyBorder="1" applyAlignment="1">
      <alignment horizontal="right" vertical="center" wrapText="1"/>
    </xf>
    <xf numFmtId="0" fontId="0" fillId="34" borderId="15" xfId="0" applyFill="1" applyBorder="1" applyAlignment="1">
      <alignment horizontal="center" vertical="center" wrapText="1"/>
    </xf>
    <xf numFmtId="0" fontId="0" fillId="34" borderId="19" xfId="0" applyFill="1" applyBorder="1" applyAlignment="1">
      <alignment horizontal="center" vertical="center" wrapText="1"/>
    </xf>
    <xf numFmtId="0" fontId="0" fillId="34" borderId="19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9" xfId="0" applyFont="1" applyFill="1" applyBorder="1" applyAlignment="1">
      <alignment horizontal="center" vertical="center" wrapText="1"/>
    </xf>
    <xf numFmtId="0" fontId="22" fillId="34" borderId="19" xfId="0" applyFont="1" applyFill="1" applyBorder="1" applyAlignment="1">
      <alignment vertical="center" wrapText="1"/>
    </xf>
    <xf numFmtId="3" fontId="22" fillId="34" borderId="15" xfId="0" quotePrefix="1" applyNumberFormat="1" applyFont="1" applyFill="1" applyBorder="1" applyAlignment="1">
      <alignment horizontal="right" vertical="center" wrapText="1"/>
    </xf>
    <xf numFmtId="3" fontId="0" fillId="34" borderId="22" xfId="0" quotePrefix="1" applyNumberFormat="1" applyFill="1" applyBorder="1" applyAlignment="1">
      <alignment horizontal="center" vertical="center" wrapText="1"/>
    </xf>
    <xf numFmtId="0" fontId="0" fillId="34" borderId="16" xfId="0" applyFill="1" applyBorder="1" applyAlignment="1">
      <alignment horizontal="center" vertical="center" wrapText="1"/>
    </xf>
    <xf numFmtId="0" fontId="0" fillId="34" borderId="20" xfId="0" applyFill="1" applyBorder="1" applyAlignment="1">
      <alignment vertical="center" wrapText="1"/>
    </xf>
    <xf numFmtId="3" fontId="0" fillId="33" borderId="13" xfId="0" applyNumberFormat="1" applyFill="1" applyBorder="1" applyAlignment="1">
      <alignment horizontal="right" vertical="center"/>
    </xf>
    <xf numFmtId="3" fontId="0" fillId="33" borderId="23" xfId="0" applyNumberFormat="1" applyFill="1" applyBorder="1" applyAlignment="1">
      <alignment horizontal="right" vertical="center"/>
    </xf>
    <xf numFmtId="3" fontId="0" fillId="33" borderId="15" xfId="0" applyNumberFormat="1" applyFill="1" applyBorder="1" applyAlignment="1">
      <alignment horizontal="right" vertical="center"/>
    </xf>
    <xf numFmtId="0" fontId="0" fillId="33" borderId="22" xfId="0" applyFill="1" applyBorder="1" applyAlignment="1">
      <alignment horizontal="right" vertical="center"/>
    </xf>
    <xf numFmtId="3" fontId="0" fillId="33" borderId="16" xfId="0" applyNumberFormat="1" applyFill="1" applyBorder="1" applyAlignment="1">
      <alignment horizontal="right" vertical="center"/>
    </xf>
    <xf numFmtId="0" fontId="0" fillId="33" borderId="21" xfId="0" applyFill="1" applyBorder="1" applyAlignment="1">
      <alignment horizontal="right" vertical="center"/>
    </xf>
    <xf numFmtId="0" fontId="31" fillId="34" borderId="0" xfId="0" applyFont="1" applyFill="1"/>
    <xf numFmtId="3" fontId="40" fillId="34" borderId="22" xfId="67" applyNumberFormat="1" applyFont="1" applyFill="1" applyBorder="1"/>
    <xf numFmtId="3" fontId="40" fillId="33" borderId="43" xfId="67" applyNumberFormat="1" applyFont="1" applyFill="1" applyBorder="1"/>
    <xf numFmtId="3" fontId="40" fillId="33" borderId="21" xfId="67" applyNumberFormat="1" applyFont="1" applyFill="1" applyBorder="1"/>
    <xf numFmtId="0" fontId="0" fillId="34" borderId="30" xfId="0" applyFont="1" applyFill="1" applyBorder="1" applyAlignment="1">
      <alignment horizontal="left" vertical="center"/>
    </xf>
    <xf numFmtId="3" fontId="0" fillId="34" borderId="14" xfId="0" applyNumberFormat="1" applyFill="1" applyBorder="1" applyAlignment="1">
      <alignment horizontal="right" vertical="center" wrapText="1"/>
    </xf>
    <xf numFmtId="3" fontId="0" fillId="34" borderId="18" xfId="0" applyNumberFormat="1" applyFill="1" applyBorder="1" applyAlignment="1">
      <alignment horizontal="right" vertical="center" wrapText="1"/>
    </xf>
    <xf numFmtId="0" fontId="0" fillId="34" borderId="18" xfId="0" applyFill="1" applyBorder="1" applyAlignment="1">
      <alignment horizontal="right" vertical="top" wrapText="1"/>
    </xf>
    <xf numFmtId="3" fontId="0" fillId="34" borderId="19" xfId="0" applyNumberFormat="1" applyFill="1" applyBorder="1" applyAlignment="1">
      <alignment horizontal="right" vertical="center" wrapText="1"/>
    </xf>
    <xf numFmtId="0" fontId="0" fillId="34" borderId="19" xfId="0" applyFill="1" applyBorder="1" applyAlignment="1">
      <alignment horizontal="right" vertical="top" wrapText="1"/>
    </xf>
    <xf numFmtId="3" fontId="22" fillId="34" borderId="19" xfId="0" quotePrefix="1" applyNumberFormat="1" applyFont="1" applyFill="1" applyBorder="1" applyAlignment="1">
      <alignment horizontal="right" vertical="center" wrapText="1"/>
    </xf>
    <xf numFmtId="0" fontId="22" fillId="34" borderId="19" xfId="0" applyFont="1" applyFill="1" applyBorder="1" applyAlignment="1">
      <alignment horizontal="right" vertical="top" wrapText="1"/>
    </xf>
    <xf numFmtId="3" fontId="0" fillId="34" borderId="17" xfId="0" applyNumberFormat="1" applyFill="1" applyBorder="1" applyAlignment="1">
      <alignment horizontal="right" vertical="center" wrapText="1"/>
    </xf>
    <xf numFmtId="3" fontId="0" fillId="34" borderId="20" xfId="0" applyNumberFormat="1" applyFill="1" applyBorder="1" applyAlignment="1">
      <alignment horizontal="right" vertical="center" wrapText="1"/>
    </xf>
    <xf numFmtId="0" fontId="0" fillId="34" borderId="20" xfId="0" applyFill="1" applyBorder="1" applyAlignment="1">
      <alignment horizontal="right" vertical="top" wrapText="1"/>
    </xf>
    <xf numFmtId="0" fontId="31" fillId="0" borderId="0" xfId="0" applyFont="1"/>
    <xf numFmtId="0" fontId="31" fillId="34" borderId="0" xfId="0" applyFont="1" applyFill="1" applyBorder="1"/>
    <xf numFmtId="3" fontId="32" fillId="34" borderId="22" xfId="0" quotePrefix="1" applyNumberFormat="1" applyFont="1" applyFill="1" applyBorder="1" applyAlignment="1">
      <alignment horizontal="center" vertical="center" wrapText="1"/>
    </xf>
    <xf numFmtId="3" fontId="31" fillId="33" borderId="23" xfId="0" applyNumberFormat="1" applyFont="1" applyFill="1" applyBorder="1" applyAlignment="1">
      <alignment vertical="center"/>
    </xf>
    <xf numFmtId="0" fontId="31" fillId="33" borderId="22" xfId="0" applyFont="1" applyFill="1" applyBorder="1" applyAlignment="1">
      <alignment vertical="center"/>
    </xf>
    <xf numFmtId="0" fontId="31" fillId="33" borderId="21" xfId="0" applyFont="1" applyFill="1" applyBorder="1" applyAlignment="1">
      <alignment vertical="center"/>
    </xf>
    <xf numFmtId="0" fontId="0" fillId="34" borderId="18" xfId="0" applyFont="1" applyFill="1" applyBorder="1" applyAlignment="1">
      <alignment horizontal="center" vertical="center" wrapText="1"/>
    </xf>
    <xf numFmtId="0" fontId="0" fillId="34" borderId="13" xfId="0" applyFont="1" applyFill="1" applyBorder="1" applyAlignment="1">
      <alignment horizontal="left" vertical="center"/>
    </xf>
    <xf numFmtId="0" fontId="0" fillId="34" borderId="23" xfId="0" applyFont="1" applyFill="1" applyBorder="1" applyAlignment="1">
      <alignment vertical="center"/>
    </xf>
    <xf numFmtId="3" fontId="40" fillId="34" borderId="13" xfId="67" applyNumberFormat="1" applyFont="1" applyFill="1" applyBorder="1" applyAlignment="1">
      <alignment vertical="center"/>
    </xf>
    <xf numFmtId="3" fontId="29" fillId="34" borderId="22" xfId="67" applyNumberFormat="1" applyFont="1" applyFill="1" applyBorder="1" applyAlignment="1">
      <alignment vertical="center"/>
    </xf>
    <xf numFmtId="3" fontId="40" fillId="34" borderId="22" xfId="67" applyNumberFormat="1" applyFont="1" applyFill="1" applyBorder="1" applyAlignment="1">
      <alignment vertical="center"/>
    </xf>
    <xf numFmtId="0" fontId="0" fillId="34" borderId="19" xfId="0" applyFont="1" applyFill="1" applyBorder="1" applyAlignment="1">
      <alignment horizontal="center" vertical="center" wrapText="1"/>
    </xf>
    <xf numFmtId="0" fontId="0" fillId="34" borderId="15" xfId="0" applyFont="1" applyFill="1" applyBorder="1" applyAlignment="1">
      <alignment horizontal="left" vertical="center"/>
    </xf>
    <xf numFmtId="0" fontId="0" fillId="34" borderId="22" xfId="0" applyFont="1" applyFill="1" applyBorder="1" applyAlignment="1">
      <alignment vertical="center"/>
    </xf>
    <xf numFmtId="3" fontId="40" fillId="34" borderId="15" xfId="67" applyNumberFormat="1" applyFont="1" applyFill="1" applyBorder="1" applyAlignment="1">
      <alignment vertical="center"/>
    </xf>
    <xf numFmtId="0" fontId="0" fillId="34" borderId="19" xfId="0" applyFont="1" applyFill="1" applyBorder="1" applyAlignment="1">
      <alignment horizontal="center" vertical="center"/>
    </xf>
    <xf numFmtId="3" fontId="19" fillId="33" borderId="41" xfId="0" applyNumberFormat="1" applyFont="1" applyFill="1" applyBorder="1" applyAlignment="1">
      <alignment vertical="center"/>
    </xf>
    <xf numFmtId="0" fontId="0" fillId="33" borderId="42" xfId="0" applyFill="1" applyBorder="1" applyAlignment="1">
      <alignment horizontal="left" vertical="center"/>
    </xf>
    <xf numFmtId="0" fontId="0" fillId="33" borderId="43" xfId="0" applyFill="1" applyBorder="1" applyAlignment="1">
      <alignment vertical="center"/>
    </xf>
    <xf numFmtId="3" fontId="40" fillId="33" borderId="44" xfId="67" applyNumberFormat="1" applyFont="1" applyFill="1" applyBorder="1" applyAlignment="1">
      <alignment vertical="center"/>
    </xf>
    <xf numFmtId="3" fontId="29" fillId="33" borderId="43" xfId="67" applyNumberFormat="1" applyFont="1" applyFill="1" applyBorder="1" applyAlignment="1">
      <alignment vertical="center"/>
    </xf>
    <xf numFmtId="3" fontId="40" fillId="33" borderId="43" xfId="67" applyNumberFormat="1" applyFont="1" applyFill="1" applyBorder="1" applyAlignment="1">
      <alignment vertical="center"/>
    </xf>
    <xf numFmtId="0" fontId="0" fillId="34" borderId="30" xfId="0" applyFill="1" applyBorder="1" applyAlignment="1">
      <alignment horizontal="center" vertical="center"/>
    </xf>
    <xf numFmtId="0" fontId="0" fillId="34" borderId="22" xfId="0" applyFill="1" applyBorder="1" applyAlignment="1">
      <alignment vertical="center"/>
    </xf>
    <xf numFmtId="0" fontId="16" fillId="33" borderId="28" xfId="0" applyFont="1" applyFill="1" applyBorder="1" applyAlignment="1">
      <alignment vertical="center"/>
    </xf>
    <xf numFmtId="3" fontId="19" fillId="33" borderId="37" xfId="0" applyNumberFormat="1" applyFont="1" applyFill="1" applyBorder="1" applyAlignment="1">
      <alignment horizontal="center" vertical="center"/>
    </xf>
    <xf numFmtId="0" fontId="16" fillId="33" borderId="43" xfId="0" applyFont="1" applyFill="1" applyBorder="1" applyAlignment="1">
      <alignment vertical="center"/>
    </xf>
    <xf numFmtId="3" fontId="40" fillId="33" borderId="16" xfId="67" applyNumberFormat="1" applyFont="1" applyFill="1" applyBorder="1" applyAlignment="1">
      <alignment vertical="center"/>
    </xf>
    <xf numFmtId="3" fontId="29" fillId="33" borderId="21" xfId="67" applyNumberFormat="1" applyFont="1" applyFill="1" applyBorder="1" applyAlignment="1">
      <alignment vertical="center"/>
    </xf>
    <xf numFmtId="3" fontId="40" fillId="33" borderId="21" xfId="67" applyNumberFormat="1" applyFont="1" applyFill="1" applyBorder="1" applyAlignment="1">
      <alignment vertical="center"/>
    </xf>
    <xf numFmtId="0" fontId="0" fillId="34" borderId="23" xfId="0" applyFont="1" applyFill="1" applyBorder="1" applyAlignment="1">
      <alignment horizontal="left" vertical="center"/>
    </xf>
    <xf numFmtId="3" fontId="40" fillId="34" borderId="13" xfId="67" applyNumberFormat="1" applyFont="1" applyFill="1" applyBorder="1" applyAlignment="1">
      <alignment horizontal="right" vertical="center"/>
    </xf>
    <xf numFmtId="3" fontId="40" fillId="34" borderId="22" xfId="67" applyNumberFormat="1" applyFont="1" applyFill="1" applyBorder="1" applyAlignment="1">
      <alignment horizontal="center" vertical="center"/>
    </xf>
    <xf numFmtId="0" fontId="0" fillId="34" borderId="22" xfId="0" applyFont="1" applyFill="1" applyBorder="1" applyAlignment="1">
      <alignment horizontal="left" vertical="center"/>
    </xf>
    <xf numFmtId="3" fontId="40" fillId="34" borderId="15" xfId="67" applyNumberFormat="1" applyFont="1" applyFill="1" applyBorder="1" applyAlignment="1">
      <alignment horizontal="right" vertical="center"/>
    </xf>
    <xf numFmtId="3" fontId="19" fillId="33" borderId="41" xfId="0" applyNumberFormat="1" applyFont="1" applyFill="1" applyBorder="1" applyAlignment="1">
      <alignment horizontal="left" vertical="center"/>
    </xf>
    <xf numFmtId="0" fontId="0" fillId="33" borderId="43" xfId="0" applyFill="1" applyBorder="1" applyAlignment="1">
      <alignment horizontal="left" vertical="center"/>
    </xf>
    <xf numFmtId="3" fontId="40" fillId="33" borderId="44" xfId="67" applyNumberFormat="1" applyFont="1" applyFill="1" applyBorder="1" applyAlignment="1">
      <alignment horizontal="right" vertical="center"/>
    </xf>
    <xf numFmtId="3" fontId="40" fillId="33" borderId="43" xfId="67" applyNumberFormat="1" applyFont="1" applyFill="1" applyBorder="1" applyAlignment="1">
      <alignment horizontal="center" vertical="center"/>
    </xf>
    <xf numFmtId="0" fontId="0" fillId="34" borderId="22" xfId="0" applyFill="1" applyBorder="1" applyAlignment="1">
      <alignment horizontal="left" vertical="center"/>
    </xf>
    <xf numFmtId="0" fontId="16" fillId="33" borderId="28" xfId="0" applyFont="1" applyFill="1" applyBorder="1" applyAlignment="1">
      <alignment horizontal="left" vertical="center"/>
    </xf>
    <xf numFmtId="3" fontId="19" fillId="33" borderId="37" xfId="0" applyNumberFormat="1" applyFont="1" applyFill="1" applyBorder="1" applyAlignment="1">
      <alignment horizontal="left" vertical="center"/>
    </xf>
    <xf numFmtId="0" fontId="16" fillId="33" borderId="43" xfId="0" applyFont="1" applyFill="1" applyBorder="1" applyAlignment="1">
      <alignment horizontal="left" vertical="center"/>
    </xf>
    <xf numFmtId="3" fontId="40" fillId="33" borderId="16" xfId="67" applyNumberFormat="1" applyFont="1" applyFill="1" applyBorder="1" applyAlignment="1">
      <alignment horizontal="right" vertical="center"/>
    </xf>
    <xf numFmtId="3" fontId="40" fillId="33" borderId="21" xfId="67" applyNumberFormat="1" applyFont="1" applyFill="1" applyBorder="1" applyAlignment="1">
      <alignment horizontal="center" vertical="center"/>
    </xf>
    <xf numFmtId="3" fontId="31" fillId="34" borderId="22" xfId="0" quotePrefix="1" applyNumberFormat="1" applyFont="1" applyFill="1" applyBorder="1" applyAlignment="1">
      <alignment horizontal="center" vertical="center" wrapText="1"/>
    </xf>
    <xf numFmtId="3" fontId="0" fillId="34" borderId="0" xfId="0" applyNumberFormat="1" applyFont="1" applyFill="1" applyBorder="1" applyAlignment="1">
      <alignment horizontal="right" vertical="center" wrapText="1"/>
    </xf>
    <xf numFmtId="3" fontId="29" fillId="34" borderId="22" xfId="67" applyNumberFormat="1" applyFont="1" applyFill="1" applyBorder="1"/>
    <xf numFmtId="3" fontId="29" fillId="33" borderId="43" xfId="67" applyNumberFormat="1" applyFont="1" applyFill="1" applyBorder="1"/>
    <xf numFmtId="3" fontId="29" fillId="33" borderId="21" xfId="67" applyNumberFormat="1" applyFont="1" applyFill="1" applyBorder="1"/>
    <xf numFmtId="3" fontId="29" fillId="34" borderId="22" xfId="67" applyNumberFormat="1" applyFont="1" applyFill="1" applyBorder="1" applyAlignment="1">
      <alignment horizontal="center" vertical="center"/>
    </xf>
    <xf numFmtId="3" fontId="29" fillId="33" borderId="43" xfId="67" applyNumberFormat="1" applyFont="1" applyFill="1" applyBorder="1" applyAlignment="1">
      <alignment horizontal="center" vertical="center"/>
    </xf>
    <xf numFmtId="3" fontId="29" fillId="33" borderId="21" xfId="67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1" fillId="34" borderId="0" xfId="0" applyFont="1" applyFill="1" applyAlignment="1">
      <alignment horizontal="left" vertical="center" wrapText="1"/>
    </xf>
    <xf numFmtId="0" fontId="52" fillId="34" borderId="0" xfId="66" applyFill="1" applyAlignment="1" applyProtection="1"/>
    <xf numFmtId="0" fontId="59" fillId="34" borderId="0" xfId="0" applyFont="1" applyFill="1"/>
    <xf numFmtId="0" fontId="52" fillId="34" borderId="0" xfId="66" applyFill="1" applyBorder="1" applyAlignment="1" applyProtection="1"/>
    <xf numFmtId="0" fontId="60" fillId="34" borderId="0" xfId="66" applyFont="1" applyFill="1" applyAlignment="1" applyProtection="1">
      <alignment horizontal="left"/>
    </xf>
    <xf numFmtId="3" fontId="40" fillId="35" borderId="23" xfId="44" applyNumberFormat="1" applyFont="1" applyFill="1" applyBorder="1"/>
    <xf numFmtId="3" fontId="40" fillId="35" borderId="22" xfId="44" applyNumberFormat="1" applyFont="1" applyFill="1" applyBorder="1"/>
    <xf numFmtId="3" fontId="41" fillId="35" borderId="22" xfId="44" applyNumberFormat="1" applyFont="1" applyFill="1" applyBorder="1"/>
    <xf numFmtId="3" fontId="40" fillId="35" borderId="21" xfId="44" applyNumberFormat="1" applyFont="1" applyFill="1" applyBorder="1"/>
    <xf numFmtId="49" fontId="21" fillId="34" borderId="0" xfId="43" applyNumberFormat="1" applyFont="1" applyFill="1" applyBorder="1" applyAlignment="1">
      <alignment vertical="center"/>
    </xf>
    <xf numFmtId="3" fontId="0" fillId="34" borderId="0" xfId="0" applyNumberFormat="1" applyFill="1"/>
    <xf numFmtId="0" fontId="0" fillId="34" borderId="0" xfId="0" applyFill="1" applyAlignment="1">
      <alignment vertical="center"/>
    </xf>
    <xf numFmtId="0" fontId="16" fillId="34" borderId="0" xfId="0" applyFont="1" applyFill="1" applyBorder="1" applyAlignment="1">
      <alignment vertical="center"/>
    </xf>
    <xf numFmtId="0" fontId="0" fillId="34" borderId="0" xfId="0" applyFill="1" applyAlignment="1">
      <alignment horizontal="center" vertical="center"/>
    </xf>
    <xf numFmtId="0" fontId="34" fillId="34" borderId="0" xfId="0" applyFont="1" applyFill="1"/>
    <xf numFmtId="0" fontId="44" fillId="34" borderId="0" xfId="0" applyFont="1" applyFill="1" applyAlignment="1">
      <alignment vertical="center" wrapText="1"/>
    </xf>
    <xf numFmtId="0" fontId="53" fillId="34" borderId="0" xfId="66" applyFont="1" applyFill="1" applyAlignment="1" applyProtection="1"/>
    <xf numFmtId="0" fontId="55" fillId="38" borderId="0" xfId="0" applyFont="1" applyFill="1" applyAlignment="1">
      <alignment horizontal="left"/>
    </xf>
    <xf numFmtId="0" fontId="55" fillId="37" borderId="0" xfId="0" applyFont="1" applyFill="1" applyAlignment="1">
      <alignment horizontal="left"/>
    </xf>
    <xf numFmtId="0" fontId="55" fillId="36" borderId="0" xfId="0" applyFont="1" applyFill="1" applyAlignment="1">
      <alignment horizontal="left"/>
    </xf>
    <xf numFmtId="0" fontId="16" fillId="34" borderId="0" xfId="0" applyFont="1" applyFill="1" applyBorder="1" applyAlignment="1">
      <alignment horizontal="left" vertical="center" wrapText="1"/>
    </xf>
    <xf numFmtId="49" fontId="23" fillId="35" borderId="0" xfId="43" applyNumberFormat="1" applyFont="1" applyFill="1" applyBorder="1" applyAlignment="1">
      <alignment horizontal="left" vertical="center"/>
    </xf>
    <xf numFmtId="0" fontId="23" fillId="34" borderId="0" xfId="43" applyFont="1" applyFill="1" applyBorder="1" applyAlignment="1">
      <alignment horizontal="left" vertical="center"/>
    </xf>
    <xf numFmtId="49" fontId="21" fillId="34" borderId="0" xfId="43" applyNumberFormat="1" applyFont="1" applyFill="1" applyBorder="1" applyAlignment="1">
      <alignment horizontal="left" vertical="center"/>
    </xf>
    <xf numFmtId="3" fontId="16" fillId="33" borderId="11" xfId="0" quotePrefix="1" applyNumberFormat="1" applyFont="1" applyFill="1" applyBorder="1" applyAlignment="1">
      <alignment horizontal="left" vertical="center" wrapText="1"/>
    </xf>
    <xf numFmtId="3" fontId="16" fillId="33" borderId="35" xfId="0" quotePrefix="1" applyNumberFormat="1" applyFont="1" applyFill="1" applyBorder="1" applyAlignment="1">
      <alignment horizontal="left" vertical="center" wrapText="1"/>
    </xf>
    <xf numFmtId="0" fontId="16" fillId="33" borderId="16" xfId="0" applyFont="1" applyFill="1" applyBorder="1" applyAlignment="1">
      <alignment vertical="top" wrapText="1"/>
    </xf>
    <xf numFmtId="0" fontId="16" fillId="33" borderId="17" xfId="0" applyFont="1" applyFill="1" applyBorder="1" applyAlignment="1"/>
    <xf numFmtId="0" fontId="16" fillId="33" borderId="21" xfId="0" applyFont="1" applyFill="1" applyBorder="1" applyAlignment="1"/>
    <xf numFmtId="0" fontId="16" fillId="33" borderId="13" xfId="0" applyFont="1" applyFill="1" applyBorder="1" applyAlignment="1">
      <alignment vertical="top" wrapText="1"/>
    </xf>
    <xf numFmtId="0" fontId="16" fillId="33" borderId="14" xfId="0" applyFont="1" applyFill="1" applyBorder="1" applyAlignment="1"/>
    <xf numFmtId="0" fontId="16" fillId="33" borderId="23" xfId="0" applyFont="1" applyFill="1" applyBorder="1" applyAlignment="1"/>
    <xf numFmtId="0" fontId="16" fillId="33" borderId="15" xfId="0" applyFont="1" applyFill="1" applyBorder="1" applyAlignment="1">
      <alignment vertical="top" wrapText="1"/>
    </xf>
    <xf numFmtId="0" fontId="16" fillId="33" borderId="0" xfId="0" applyFont="1" applyFill="1" applyBorder="1" applyAlignment="1"/>
    <xf numFmtId="0" fontId="16" fillId="33" borderId="22" xfId="0" applyFont="1" applyFill="1" applyBorder="1" applyAlignment="1"/>
    <xf numFmtId="49" fontId="19" fillId="34" borderId="0" xfId="43" applyNumberFormat="1" applyFont="1" applyFill="1" applyBorder="1" applyAlignment="1">
      <alignment horizontal="left" vertical="center" wrapText="1"/>
    </xf>
    <xf numFmtId="0" fontId="16" fillId="33" borderId="11" xfId="0" applyFont="1" applyFill="1" applyBorder="1" applyAlignment="1">
      <alignment horizontal="center" vertical="top" wrapText="1"/>
    </xf>
    <xf numFmtId="0" fontId="16" fillId="33" borderId="35" xfId="0" applyFont="1" applyFill="1" applyBorder="1" applyAlignment="1">
      <alignment horizontal="center" vertical="top" wrapText="1"/>
    </xf>
    <xf numFmtId="49" fontId="19" fillId="34" borderId="0" xfId="43" applyNumberFormat="1" applyFont="1" applyFill="1" applyBorder="1" applyAlignment="1">
      <alignment horizontal="left" vertical="center"/>
    </xf>
    <xf numFmtId="3" fontId="16" fillId="33" borderId="11" xfId="0" quotePrefix="1" applyNumberFormat="1" applyFont="1" applyFill="1" applyBorder="1" applyAlignment="1">
      <alignment horizontal="center" vertical="center" wrapText="1"/>
    </xf>
    <xf numFmtId="3" fontId="16" fillId="33" borderId="35" xfId="0" quotePrefix="1" applyNumberFormat="1" applyFont="1" applyFill="1" applyBorder="1" applyAlignment="1">
      <alignment horizontal="center" vertical="center" wrapText="1"/>
    </xf>
    <xf numFmtId="1" fontId="16" fillId="33" borderId="11" xfId="0" quotePrefix="1" applyNumberFormat="1" applyFont="1" applyFill="1" applyBorder="1" applyAlignment="1">
      <alignment horizontal="center" vertical="center" wrapText="1"/>
    </xf>
    <xf numFmtId="1" fontId="16" fillId="33" borderId="35" xfId="0" quotePrefix="1" applyNumberFormat="1" applyFont="1" applyFill="1" applyBorder="1" applyAlignment="1">
      <alignment horizontal="center" vertical="center" wrapText="1"/>
    </xf>
    <xf numFmtId="0" fontId="38" fillId="34" borderId="0" xfId="43" applyFont="1" applyFill="1" applyBorder="1" applyAlignment="1">
      <alignment horizontal="left" vertical="center" wrapText="1"/>
    </xf>
    <xf numFmtId="49" fontId="38" fillId="34" borderId="0" xfId="43" applyNumberFormat="1" applyFont="1" applyFill="1" applyBorder="1" applyAlignment="1">
      <alignment horizontal="left" vertical="center" wrapText="1"/>
    </xf>
    <xf numFmtId="49" fontId="37" fillId="34" borderId="0" xfId="43" applyNumberFormat="1" applyFont="1" applyFill="1" applyBorder="1" applyAlignment="1">
      <alignment horizontal="left" vertical="center"/>
    </xf>
    <xf numFmtId="49" fontId="41" fillId="34" borderId="0" xfId="43" applyNumberFormat="1" applyFont="1" applyFill="1" applyBorder="1" applyAlignment="1">
      <alignment horizontal="left" vertical="center"/>
    </xf>
    <xf numFmtId="0" fontId="23" fillId="35" borderId="0" xfId="43" applyNumberFormat="1" applyFont="1" applyFill="1" applyBorder="1" applyAlignment="1">
      <alignment horizontal="left" vertical="center" wrapText="1"/>
    </xf>
    <xf numFmtId="0" fontId="43" fillId="34" borderId="0" xfId="43" applyFont="1" applyFill="1" applyBorder="1" applyAlignment="1">
      <alignment horizontal="center" wrapText="1"/>
    </xf>
    <xf numFmtId="0" fontId="18" fillId="34" borderId="0" xfId="43" applyFont="1" applyFill="1" applyBorder="1" applyAlignment="1">
      <alignment horizontal="left" vertical="center"/>
    </xf>
    <xf numFmtId="0" fontId="18" fillId="34" borderId="0" xfId="43" applyFont="1" applyFill="1" applyBorder="1" applyAlignment="1">
      <alignment horizontal="left" vertical="center" wrapText="1"/>
    </xf>
    <xf numFmtId="0" fontId="19" fillId="34" borderId="0" xfId="43" applyFont="1" applyFill="1" applyBorder="1" applyAlignment="1">
      <alignment horizontal="left" vertical="center" wrapText="1"/>
    </xf>
    <xf numFmtId="0" fontId="16" fillId="33" borderId="18" xfId="0" applyFont="1" applyFill="1" applyBorder="1" applyAlignment="1">
      <alignment horizontal="center" vertical="center" wrapText="1"/>
    </xf>
    <xf numFmtId="0" fontId="16" fillId="33" borderId="20" xfId="0" applyFont="1" applyFill="1" applyBorder="1" applyAlignment="1">
      <alignment horizontal="center" vertical="center" wrapText="1"/>
    </xf>
    <xf numFmtId="3" fontId="19" fillId="33" borderId="11" xfId="43" applyNumberFormat="1" applyFont="1" applyFill="1" applyBorder="1" applyAlignment="1">
      <alignment horizontal="center" vertical="center" wrapText="1"/>
    </xf>
    <xf numFmtId="3" fontId="19" fillId="33" borderId="12" xfId="43" applyNumberFormat="1" applyFont="1" applyFill="1" applyBorder="1" applyAlignment="1">
      <alignment horizontal="center" vertical="center" wrapText="1"/>
    </xf>
    <xf numFmtId="3" fontId="19" fillId="33" borderId="35" xfId="43" applyNumberFormat="1" applyFont="1" applyFill="1" applyBorder="1" applyAlignment="1">
      <alignment horizontal="center" vertical="center" wrapText="1"/>
    </xf>
    <xf numFmtId="0" fontId="19" fillId="33" borderId="13" xfId="43" applyFont="1" applyFill="1" applyBorder="1" applyAlignment="1">
      <alignment horizontal="center" vertical="center" wrapText="1"/>
    </xf>
    <xf numFmtId="0" fontId="19" fillId="33" borderId="23" xfId="43" applyFont="1" applyFill="1" applyBorder="1" applyAlignment="1">
      <alignment horizontal="center" vertical="center" wrapText="1"/>
    </xf>
    <xf numFmtId="0" fontId="19" fillId="33" borderId="16" xfId="43" applyFont="1" applyFill="1" applyBorder="1" applyAlignment="1">
      <alignment horizontal="center" vertical="center" wrapText="1"/>
    </xf>
    <xf numFmtId="0" fontId="19" fillId="33" borderId="21" xfId="43" applyFont="1" applyFill="1" applyBorder="1" applyAlignment="1">
      <alignment horizontal="center" vertical="center" wrapText="1"/>
    </xf>
    <xf numFmtId="0" fontId="16" fillId="33" borderId="13" xfId="0" applyFont="1" applyFill="1" applyBorder="1" applyAlignment="1">
      <alignment horizontal="left" vertical="center" wrapText="1"/>
    </xf>
    <xf numFmtId="0" fontId="16" fillId="33" borderId="23" xfId="0" applyFont="1" applyFill="1" applyBorder="1" applyAlignment="1">
      <alignment horizontal="left" vertical="center" wrapText="1"/>
    </xf>
    <xf numFmtId="0" fontId="16" fillId="33" borderId="16" xfId="0" applyFont="1" applyFill="1" applyBorder="1" applyAlignment="1">
      <alignment horizontal="left" vertical="center" wrapText="1"/>
    </xf>
    <xf numFmtId="0" fontId="16" fillId="33" borderId="21" xfId="0" applyFont="1" applyFill="1" applyBorder="1" applyAlignment="1">
      <alignment horizontal="left" vertical="center" wrapText="1"/>
    </xf>
    <xf numFmtId="0" fontId="16" fillId="33" borderId="23" xfId="0" applyFont="1" applyFill="1" applyBorder="1" applyAlignment="1">
      <alignment horizontal="center" vertical="center" wrapText="1"/>
    </xf>
    <xf numFmtId="0" fontId="16" fillId="33" borderId="21" xfId="0" applyFont="1" applyFill="1" applyBorder="1" applyAlignment="1">
      <alignment horizontal="center" vertical="center" wrapText="1"/>
    </xf>
    <xf numFmtId="49" fontId="19" fillId="33" borderId="11" xfId="43" applyNumberFormat="1" applyFont="1" applyFill="1" applyBorder="1" applyAlignment="1">
      <alignment horizontal="center" vertical="center" wrapText="1"/>
    </xf>
    <xf numFmtId="49" fontId="19" fillId="33" borderId="35" xfId="43" applyNumberFormat="1" applyFont="1" applyFill="1" applyBorder="1" applyAlignment="1">
      <alignment horizontal="center" vertical="center" wrapText="1"/>
    </xf>
    <xf numFmtId="0" fontId="46" fillId="34" borderId="0" xfId="43" applyFont="1" applyFill="1" applyBorder="1" applyAlignment="1">
      <alignment horizontal="left" vertical="center" wrapText="1"/>
    </xf>
    <xf numFmtId="0" fontId="16" fillId="33" borderId="11" xfId="0" applyFont="1" applyFill="1" applyBorder="1" applyAlignment="1">
      <alignment horizontal="center" vertical="center" wrapText="1"/>
    </xf>
    <xf numFmtId="0" fontId="16" fillId="33" borderId="35" xfId="0" applyFont="1" applyFill="1" applyBorder="1" applyAlignment="1">
      <alignment horizontal="center" vertical="center" wrapText="1"/>
    </xf>
    <xf numFmtId="0" fontId="16" fillId="33" borderId="12" xfId="0" applyFont="1" applyFill="1" applyBorder="1" applyAlignment="1">
      <alignment horizontal="center" vertical="center" wrapText="1"/>
    </xf>
    <xf numFmtId="0" fontId="16" fillId="33" borderId="45" xfId="0" applyFont="1" applyFill="1" applyBorder="1" applyAlignment="1">
      <alignment vertical="top" wrapText="1"/>
    </xf>
    <xf numFmtId="0" fontId="16" fillId="33" borderId="46" xfId="0" applyFont="1" applyFill="1" applyBorder="1" applyAlignment="1">
      <alignment vertical="top" wrapText="1"/>
    </xf>
    <xf numFmtId="0" fontId="16" fillId="33" borderId="47" xfId="0" applyFont="1" applyFill="1" applyBorder="1" applyAlignment="1">
      <alignment vertical="top" wrapText="1"/>
    </xf>
    <xf numFmtId="0" fontId="16" fillId="33" borderId="14" xfId="0" applyFont="1" applyFill="1" applyBorder="1" applyAlignment="1">
      <alignment horizontal="center" vertical="top" wrapText="1"/>
    </xf>
    <xf numFmtId="0" fontId="16" fillId="33" borderId="17" xfId="0" applyFont="1" applyFill="1" applyBorder="1" applyAlignment="1">
      <alignment horizontal="center" vertical="top" wrapText="1"/>
    </xf>
    <xf numFmtId="3" fontId="16" fillId="33" borderId="13" xfId="0" quotePrefix="1" applyNumberFormat="1" applyFont="1" applyFill="1" applyBorder="1" applyAlignment="1">
      <alignment horizontal="center" vertical="center" wrapText="1"/>
    </xf>
    <xf numFmtId="3" fontId="16" fillId="33" borderId="23" xfId="0" quotePrefix="1" applyNumberFormat="1" applyFont="1" applyFill="1" applyBorder="1" applyAlignment="1">
      <alignment horizontal="center" vertical="center" wrapText="1"/>
    </xf>
    <xf numFmtId="3" fontId="16" fillId="33" borderId="16" xfId="0" quotePrefix="1" applyNumberFormat="1" applyFont="1" applyFill="1" applyBorder="1" applyAlignment="1">
      <alignment horizontal="center" vertical="center" wrapText="1"/>
    </xf>
    <xf numFmtId="3" fontId="16" fillId="33" borderId="21" xfId="0" quotePrefix="1" applyNumberFormat="1" applyFont="1" applyFill="1" applyBorder="1" applyAlignment="1">
      <alignment horizontal="center" vertical="center" wrapText="1"/>
    </xf>
    <xf numFmtId="0" fontId="16" fillId="33" borderId="11" xfId="0" applyFont="1" applyFill="1" applyBorder="1" applyAlignment="1">
      <alignment horizontal="center"/>
    </xf>
    <xf numFmtId="0" fontId="16" fillId="33" borderId="12" xfId="0" applyFont="1" applyFill="1" applyBorder="1" applyAlignment="1">
      <alignment horizontal="center"/>
    </xf>
    <xf numFmtId="0" fontId="16" fillId="33" borderId="35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vertical="center" wrapText="1"/>
    </xf>
    <xf numFmtId="0" fontId="16" fillId="33" borderId="16" xfId="0" applyFont="1" applyFill="1" applyBorder="1" applyAlignment="1">
      <alignment horizontal="center" vertical="center" wrapText="1"/>
    </xf>
    <xf numFmtId="0" fontId="16" fillId="33" borderId="14" xfId="0" applyFont="1" applyFill="1" applyBorder="1" applyAlignment="1">
      <alignment horizontal="center" vertical="center" wrapText="1"/>
    </xf>
    <xf numFmtId="0" fontId="16" fillId="33" borderId="17" xfId="0" applyFont="1" applyFill="1" applyBorder="1" applyAlignment="1">
      <alignment horizontal="center" vertical="center" wrapText="1"/>
    </xf>
    <xf numFmtId="0" fontId="16" fillId="33" borderId="11" xfId="0" applyFont="1" applyFill="1" applyBorder="1" applyAlignment="1">
      <alignment horizontal="center" vertical="center"/>
    </xf>
    <xf numFmtId="0" fontId="16" fillId="33" borderId="12" xfId="0" applyFont="1" applyFill="1" applyBorder="1" applyAlignment="1">
      <alignment horizontal="center" vertical="center"/>
    </xf>
    <xf numFmtId="0" fontId="16" fillId="33" borderId="35" xfId="0" applyFont="1" applyFill="1" applyBorder="1" applyAlignment="1">
      <alignment horizontal="center" vertical="center"/>
    </xf>
    <xf numFmtId="0" fontId="16" fillId="33" borderId="45" xfId="0" applyFont="1" applyFill="1" applyBorder="1" applyAlignment="1">
      <alignment vertical="center" wrapText="1"/>
    </xf>
    <xf numFmtId="0" fontId="16" fillId="33" borderId="46" xfId="0" applyFont="1" applyFill="1" applyBorder="1" applyAlignment="1">
      <alignment vertical="center" wrapText="1"/>
    </xf>
    <xf numFmtId="0" fontId="16" fillId="33" borderId="47" xfId="0" applyFont="1" applyFill="1" applyBorder="1" applyAlignment="1">
      <alignment vertical="center" wrapText="1"/>
    </xf>
    <xf numFmtId="0" fontId="16" fillId="33" borderId="45" xfId="0" applyFont="1" applyFill="1" applyBorder="1" applyAlignment="1">
      <alignment horizontal="left" vertical="center" wrapText="1"/>
    </xf>
    <xf numFmtId="0" fontId="16" fillId="33" borderId="46" xfId="0" applyFont="1" applyFill="1" applyBorder="1" applyAlignment="1">
      <alignment horizontal="left" vertical="center" wrapText="1"/>
    </xf>
    <xf numFmtId="0" fontId="16" fillId="33" borderId="47" xfId="0" applyFont="1" applyFill="1" applyBorder="1" applyAlignment="1">
      <alignment horizontal="left" vertical="center" wrapText="1"/>
    </xf>
    <xf numFmtId="0" fontId="16" fillId="34" borderId="0" xfId="0" applyFont="1" applyFill="1" applyBorder="1" applyAlignment="1">
      <alignment horizontal="left" wrapText="1"/>
    </xf>
    <xf numFmtId="0" fontId="31" fillId="34" borderId="14" xfId="0" applyFont="1" applyFill="1" applyBorder="1" applyAlignment="1">
      <alignment horizontal="left" vertical="center" wrapText="1"/>
    </xf>
    <xf numFmtId="0" fontId="61" fillId="34" borderId="0" xfId="0" applyFont="1" applyFill="1" applyAlignment="1">
      <alignment horizontal="left"/>
    </xf>
    <xf numFmtId="0" fontId="51" fillId="34" borderId="0" xfId="0" applyFont="1" applyFill="1" applyAlignment="1">
      <alignment horizontal="left"/>
    </xf>
    <xf numFmtId="0" fontId="62" fillId="35" borderId="0" xfId="0" applyFont="1" applyFill="1" applyAlignment="1">
      <alignment vertical="center"/>
    </xf>
    <xf numFmtId="0" fontId="23" fillId="34" borderId="0" xfId="0" applyFont="1" applyFill="1" applyAlignment="1">
      <alignment horizontal="left" vertical="center" wrapText="1"/>
    </xf>
    <xf numFmtId="0" fontId="65" fillId="34" borderId="0" xfId="66" applyFont="1" applyFill="1" applyAlignment="1" applyProtection="1">
      <alignment horizontal="left" vertical="center"/>
    </xf>
    <xf numFmtId="0" fontId="66" fillId="34" borderId="0" xfId="66" applyFont="1" applyFill="1" applyAlignment="1" applyProtection="1">
      <alignment horizontal="left" vertical="center"/>
    </xf>
    <xf numFmtId="0" fontId="23" fillId="34" borderId="0" xfId="0" applyFont="1" applyFill="1" applyAlignment="1">
      <alignment horizontal="left" vertical="center" wrapText="1"/>
    </xf>
    <xf numFmtId="0" fontId="67" fillId="34" borderId="0" xfId="0" applyFont="1" applyFill="1"/>
  </cellXfs>
  <cellStyles count="68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Euro" xfId="47"/>
    <cellStyle name="Insatisfaisant" xfId="7" builtinId="27" customBuiltin="1"/>
    <cellStyle name="Lien hypertexte" xfId="66" builtinId="8"/>
    <cellStyle name="Milliers 2" xfId="48"/>
    <cellStyle name="Milliers 3" xfId="49"/>
    <cellStyle name="Milliers 4" xfId="50"/>
    <cellStyle name="Milliers 5" xfId="45"/>
    <cellStyle name="Milliers 6" xfId="51"/>
    <cellStyle name="Neutre" xfId="8" builtinId="28" customBuiltin="1"/>
    <cellStyle name="Normal" xfId="0" builtinId="0"/>
    <cellStyle name="Normal 2" xfId="42"/>
    <cellStyle name="Normal 2 2" xfId="52"/>
    <cellStyle name="Normal 3" xfId="53"/>
    <cellStyle name="Normal 3 2" xfId="67"/>
    <cellStyle name="Normal 4" xfId="54"/>
    <cellStyle name="Normal 4 2" xfId="55"/>
    <cellStyle name="Normal 5" xfId="56"/>
    <cellStyle name="Normal 5 2" xfId="44"/>
    <cellStyle name="Normal 6" xfId="57"/>
    <cellStyle name="Normal 6 2" xfId="46"/>
    <cellStyle name="Normal_BDPHAM_DST" xfId="43"/>
    <cellStyle name="Pourcentage 2" xfId="58"/>
    <cellStyle name="Pourcentage 2 2" xfId="59"/>
    <cellStyle name="Pourcentage 3" xfId="60"/>
    <cellStyle name="Pourcentage 4" xfId="61"/>
    <cellStyle name="Pourcentage 4 2" xfId="62"/>
    <cellStyle name="Pourcentage 5" xfId="63"/>
    <cellStyle name="Pourcentage 6" xfId="64"/>
    <cellStyle name="Pourcentage 7" xfId="65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  <colors>
    <mruColors>
      <color rgb="FFFBCDD0"/>
      <color rgb="FFF8A6A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rees.social-sante.gouv.fr/etudes-et-statistiques/publications/panoramas-de-la-drees/article/l-aide-et-l-action-sociales-en-france-edition-2017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7"/>
  <sheetViews>
    <sheetView tabSelected="1" zoomScaleNormal="100" workbookViewId="0">
      <selection activeCell="F8" sqref="F8"/>
    </sheetView>
  </sheetViews>
  <sheetFormatPr baseColWidth="10" defaultColWidth="29.7109375" defaultRowHeight="11.25"/>
  <cols>
    <col min="1" max="1" width="2.140625" style="408" customWidth="1"/>
    <col min="2" max="2" width="29.7109375" style="408"/>
    <col min="3" max="3" width="34" style="408" customWidth="1"/>
    <col min="4" max="4" width="29.7109375" style="408"/>
    <col min="5" max="5" width="31.7109375" style="408" customWidth="1"/>
    <col min="6" max="256" width="29.7109375" style="408"/>
    <col min="257" max="257" width="2.85546875" style="408" customWidth="1"/>
    <col min="258" max="512" width="29.7109375" style="408"/>
    <col min="513" max="513" width="2.85546875" style="408" customWidth="1"/>
    <col min="514" max="768" width="29.7109375" style="408"/>
    <col min="769" max="769" width="2.85546875" style="408" customWidth="1"/>
    <col min="770" max="1024" width="29.7109375" style="408"/>
    <col min="1025" max="1025" width="2.85546875" style="408" customWidth="1"/>
    <col min="1026" max="1280" width="29.7109375" style="408"/>
    <col min="1281" max="1281" width="2.85546875" style="408" customWidth="1"/>
    <col min="1282" max="1536" width="29.7109375" style="408"/>
    <col min="1537" max="1537" width="2.85546875" style="408" customWidth="1"/>
    <col min="1538" max="1792" width="29.7109375" style="408"/>
    <col min="1793" max="1793" width="2.85546875" style="408" customWidth="1"/>
    <col min="1794" max="2048" width="29.7109375" style="408"/>
    <col min="2049" max="2049" width="2.85546875" style="408" customWidth="1"/>
    <col min="2050" max="2304" width="29.7109375" style="408"/>
    <col min="2305" max="2305" width="2.85546875" style="408" customWidth="1"/>
    <col min="2306" max="2560" width="29.7109375" style="408"/>
    <col min="2561" max="2561" width="2.85546875" style="408" customWidth="1"/>
    <col min="2562" max="2816" width="29.7109375" style="408"/>
    <col min="2817" max="2817" width="2.85546875" style="408" customWidth="1"/>
    <col min="2818" max="3072" width="29.7109375" style="408"/>
    <col min="3073" max="3073" width="2.85546875" style="408" customWidth="1"/>
    <col min="3074" max="3328" width="29.7109375" style="408"/>
    <col min="3329" max="3329" width="2.85546875" style="408" customWidth="1"/>
    <col min="3330" max="3584" width="29.7109375" style="408"/>
    <col min="3585" max="3585" width="2.85546875" style="408" customWidth="1"/>
    <col min="3586" max="3840" width="29.7109375" style="408"/>
    <col min="3841" max="3841" width="2.85546875" style="408" customWidth="1"/>
    <col min="3842" max="4096" width="29.7109375" style="408"/>
    <col min="4097" max="4097" width="2.85546875" style="408" customWidth="1"/>
    <col min="4098" max="4352" width="29.7109375" style="408"/>
    <col min="4353" max="4353" width="2.85546875" style="408" customWidth="1"/>
    <col min="4354" max="4608" width="29.7109375" style="408"/>
    <col min="4609" max="4609" width="2.85546875" style="408" customWidth="1"/>
    <col min="4610" max="4864" width="29.7109375" style="408"/>
    <col min="4865" max="4865" width="2.85546875" style="408" customWidth="1"/>
    <col min="4866" max="5120" width="29.7109375" style="408"/>
    <col min="5121" max="5121" width="2.85546875" style="408" customWidth="1"/>
    <col min="5122" max="5376" width="29.7109375" style="408"/>
    <col min="5377" max="5377" width="2.85546875" style="408" customWidth="1"/>
    <col min="5378" max="5632" width="29.7109375" style="408"/>
    <col min="5633" max="5633" width="2.85546875" style="408" customWidth="1"/>
    <col min="5634" max="5888" width="29.7109375" style="408"/>
    <col min="5889" max="5889" width="2.85546875" style="408" customWidth="1"/>
    <col min="5890" max="6144" width="29.7109375" style="408"/>
    <col min="6145" max="6145" width="2.85546875" style="408" customWidth="1"/>
    <col min="6146" max="6400" width="29.7109375" style="408"/>
    <col min="6401" max="6401" width="2.85546875" style="408" customWidth="1"/>
    <col min="6402" max="6656" width="29.7109375" style="408"/>
    <col min="6657" max="6657" width="2.85546875" style="408" customWidth="1"/>
    <col min="6658" max="6912" width="29.7109375" style="408"/>
    <col min="6913" max="6913" width="2.85546875" style="408" customWidth="1"/>
    <col min="6914" max="7168" width="29.7109375" style="408"/>
    <col min="7169" max="7169" width="2.85546875" style="408" customWidth="1"/>
    <col min="7170" max="7424" width="29.7109375" style="408"/>
    <col min="7425" max="7425" width="2.85546875" style="408" customWidth="1"/>
    <col min="7426" max="7680" width="29.7109375" style="408"/>
    <col min="7681" max="7681" width="2.85546875" style="408" customWidth="1"/>
    <col min="7682" max="7936" width="29.7109375" style="408"/>
    <col min="7937" max="7937" width="2.85546875" style="408" customWidth="1"/>
    <col min="7938" max="8192" width="29.7109375" style="408"/>
    <col min="8193" max="8193" width="2.85546875" style="408" customWidth="1"/>
    <col min="8194" max="8448" width="29.7109375" style="408"/>
    <col min="8449" max="8449" width="2.85546875" style="408" customWidth="1"/>
    <col min="8450" max="8704" width="29.7109375" style="408"/>
    <col min="8705" max="8705" width="2.85546875" style="408" customWidth="1"/>
    <col min="8706" max="8960" width="29.7109375" style="408"/>
    <col min="8961" max="8961" width="2.85546875" style="408" customWidth="1"/>
    <col min="8962" max="9216" width="29.7109375" style="408"/>
    <col min="9217" max="9217" width="2.85546875" style="408" customWidth="1"/>
    <col min="9218" max="9472" width="29.7109375" style="408"/>
    <col min="9473" max="9473" width="2.85546875" style="408" customWidth="1"/>
    <col min="9474" max="9728" width="29.7109375" style="408"/>
    <col min="9729" max="9729" width="2.85546875" style="408" customWidth="1"/>
    <col min="9730" max="9984" width="29.7109375" style="408"/>
    <col min="9985" max="9985" width="2.85546875" style="408" customWidth="1"/>
    <col min="9986" max="10240" width="29.7109375" style="408"/>
    <col min="10241" max="10241" width="2.85546875" style="408" customWidth="1"/>
    <col min="10242" max="10496" width="29.7109375" style="408"/>
    <col min="10497" max="10497" width="2.85546875" style="408" customWidth="1"/>
    <col min="10498" max="10752" width="29.7109375" style="408"/>
    <col min="10753" max="10753" width="2.85546875" style="408" customWidth="1"/>
    <col min="10754" max="11008" width="29.7109375" style="408"/>
    <col min="11009" max="11009" width="2.85546875" style="408" customWidth="1"/>
    <col min="11010" max="11264" width="29.7109375" style="408"/>
    <col min="11265" max="11265" width="2.85546875" style="408" customWidth="1"/>
    <col min="11266" max="11520" width="29.7109375" style="408"/>
    <col min="11521" max="11521" width="2.85546875" style="408" customWidth="1"/>
    <col min="11522" max="11776" width="29.7109375" style="408"/>
    <col min="11777" max="11777" width="2.85546875" style="408" customWidth="1"/>
    <col min="11778" max="12032" width="29.7109375" style="408"/>
    <col min="12033" max="12033" width="2.85546875" style="408" customWidth="1"/>
    <col min="12034" max="12288" width="29.7109375" style="408"/>
    <col min="12289" max="12289" width="2.85546875" style="408" customWidth="1"/>
    <col min="12290" max="12544" width="29.7109375" style="408"/>
    <col min="12545" max="12545" width="2.85546875" style="408" customWidth="1"/>
    <col min="12546" max="12800" width="29.7109375" style="408"/>
    <col min="12801" max="12801" width="2.85546875" style="408" customWidth="1"/>
    <col min="12802" max="13056" width="29.7109375" style="408"/>
    <col min="13057" max="13057" width="2.85546875" style="408" customWidth="1"/>
    <col min="13058" max="13312" width="29.7109375" style="408"/>
    <col min="13313" max="13313" width="2.85546875" style="408" customWidth="1"/>
    <col min="13314" max="13568" width="29.7109375" style="408"/>
    <col min="13569" max="13569" width="2.85546875" style="408" customWidth="1"/>
    <col min="13570" max="13824" width="29.7109375" style="408"/>
    <col min="13825" max="13825" width="2.85546875" style="408" customWidth="1"/>
    <col min="13826" max="14080" width="29.7109375" style="408"/>
    <col min="14081" max="14081" width="2.85546875" style="408" customWidth="1"/>
    <col min="14082" max="14336" width="29.7109375" style="408"/>
    <col min="14337" max="14337" width="2.85546875" style="408" customWidth="1"/>
    <col min="14338" max="14592" width="29.7109375" style="408"/>
    <col min="14593" max="14593" width="2.85546875" style="408" customWidth="1"/>
    <col min="14594" max="14848" width="29.7109375" style="408"/>
    <col min="14849" max="14849" width="2.85546875" style="408" customWidth="1"/>
    <col min="14850" max="15104" width="29.7109375" style="408"/>
    <col min="15105" max="15105" width="2.85546875" style="408" customWidth="1"/>
    <col min="15106" max="15360" width="29.7109375" style="408"/>
    <col min="15361" max="15361" width="2.85546875" style="408" customWidth="1"/>
    <col min="15362" max="15616" width="29.7109375" style="408"/>
    <col min="15617" max="15617" width="2.85546875" style="408" customWidth="1"/>
    <col min="15618" max="15872" width="29.7109375" style="408"/>
    <col min="15873" max="15873" width="2.85546875" style="408" customWidth="1"/>
    <col min="15874" max="16128" width="29.7109375" style="408"/>
    <col min="16129" max="16129" width="2.85546875" style="408" customWidth="1"/>
    <col min="16130" max="16384" width="29.7109375" style="408"/>
  </cols>
  <sheetData>
    <row r="1" spans="1:6" ht="15.75">
      <c r="A1" s="668" t="s">
        <v>416</v>
      </c>
      <c r="B1" s="668"/>
      <c r="C1" s="668"/>
      <c r="D1" s="668"/>
      <c r="E1" s="668"/>
    </row>
    <row r="2" spans="1:6" ht="13.5" customHeight="1">
      <c r="A2" s="409"/>
      <c r="B2" s="409"/>
      <c r="C2" s="409"/>
      <c r="D2" s="409"/>
      <c r="E2" s="409"/>
    </row>
    <row r="3" spans="1:6" ht="34.5" customHeight="1">
      <c r="B3" s="671" t="s">
        <v>492</v>
      </c>
      <c r="C3" s="671"/>
      <c r="D3" s="671"/>
      <c r="E3" s="671"/>
      <c r="F3" s="583"/>
    </row>
    <row r="4" spans="1:6" s="675" customFormat="1" ht="12">
      <c r="A4" s="672"/>
      <c r="B4" s="673" t="s">
        <v>491</v>
      </c>
      <c r="C4" s="674"/>
      <c r="D4" s="674"/>
      <c r="E4" s="674"/>
      <c r="F4" s="674"/>
    </row>
    <row r="5" spans="1:6" ht="15">
      <c r="F5" s="569"/>
    </row>
    <row r="6" spans="1:6" ht="15.75">
      <c r="A6" s="669" t="s">
        <v>290</v>
      </c>
      <c r="B6" s="669"/>
      <c r="C6" s="669"/>
      <c r="D6" s="669"/>
      <c r="E6" s="669"/>
      <c r="F6" s="570"/>
    </row>
    <row r="7" spans="1:6">
      <c r="B7" s="411"/>
      <c r="C7" s="411"/>
      <c r="D7" s="411"/>
    </row>
    <row r="8" spans="1:6" ht="15">
      <c r="A8" s="670" t="s">
        <v>417</v>
      </c>
      <c r="B8" s="411"/>
      <c r="C8" s="411"/>
      <c r="D8" s="411"/>
    </row>
    <row r="9" spans="1:6">
      <c r="B9" s="411"/>
      <c r="C9" s="411"/>
      <c r="D9" s="411"/>
    </row>
    <row r="10" spans="1:6" ht="12.75">
      <c r="A10" s="587" t="s">
        <v>291</v>
      </c>
      <c r="B10" s="587"/>
      <c r="C10" s="587"/>
      <c r="D10" s="587"/>
      <c r="E10" s="587"/>
    </row>
    <row r="11" spans="1:6" ht="12.75">
      <c r="A11" s="412"/>
      <c r="B11" s="412"/>
      <c r="C11" s="413"/>
      <c r="D11" s="413"/>
      <c r="E11" s="413"/>
    </row>
    <row r="12" spans="1:6" s="413" customFormat="1" ht="12.75">
      <c r="A12" s="412" t="s">
        <v>395</v>
      </c>
      <c r="B12" s="412"/>
      <c r="C12" s="414"/>
      <c r="D12" s="414"/>
      <c r="E12" s="414"/>
    </row>
    <row r="13" spans="1:6" ht="12.75">
      <c r="A13" s="413"/>
      <c r="B13" s="584" t="s">
        <v>229</v>
      </c>
      <c r="C13" s="584"/>
      <c r="D13" s="584"/>
      <c r="E13" s="584"/>
    </row>
    <row r="14" spans="1:6" ht="12.75">
      <c r="A14" s="413"/>
      <c r="B14" s="584" t="s">
        <v>418</v>
      </c>
      <c r="C14" s="584"/>
      <c r="D14" s="584"/>
      <c r="E14" s="584"/>
    </row>
    <row r="15" spans="1:6" ht="12.75" customHeight="1">
      <c r="A15" s="413"/>
      <c r="B15" s="584" t="s">
        <v>419</v>
      </c>
      <c r="C15" s="584"/>
      <c r="D15" s="584"/>
      <c r="E15" s="584"/>
    </row>
    <row r="16" spans="1:6" ht="12.75" customHeight="1">
      <c r="A16" s="413"/>
      <c r="B16" s="584" t="s">
        <v>250</v>
      </c>
      <c r="C16" s="584"/>
      <c r="D16" s="584"/>
      <c r="E16" s="584"/>
    </row>
    <row r="17" spans="1:5" s="413" customFormat="1" ht="12.75">
      <c r="A17" s="412" t="s">
        <v>406</v>
      </c>
      <c r="B17" s="415"/>
      <c r="C17" s="415"/>
      <c r="D17" s="415"/>
      <c r="E17" s="415"/>
    </row>
    <row r="18" spans="1:5" ht="12.75" customHeight="1">
      <c r="A18" s="413"/>
      <c r="B18" s="584" t="s">
        <v>420</v>
      </c>
      <c r="C18" s="584"/>
      <c r="D18" s="584"/>
      <c r="E18" s="584"/>
    </row>
    <row r="19" spans="1:5" ht="12.75" customHeight="1">
      <c r="A19" s="413"/>
      <c r="B19" s="584" t="s">
        <v>421</v>
      </c>
      <c r="C19" s="584"/>
      <c r="D19" s="584"/>
      <c r="E19" s="584"/>
    </row>
    <row r="20" spans="1:5" ht="12.75" customHeight="1">
      <c r="A20" s="413"/>
      <c r="B20" s="584" t="s">
        <v>422</v>
      </c>
      <c r="C20" s="584"/>
      <c r="D20" s="584"/>
      <c r="E20" s="584"/>
    </row>
    <row r="21" spans="1:5" ht="12.75" customHeight="1">
      <c r="A21" s="413"/>
      <c r="B21" s="584" t="s">
        <v>439</v>
      </c>
      <c r="C21" s="584"/>
      <c r="D21" s="584"/>
      <c r="E21" s="584"/>
    </row>
    <row r="22" spans="1:5" ht="12.75" customHeight="1">
      <c r="A22" s="413"/>
      <c r="B22" s="584" t="s">
        <v>423</v>
      </c>
      <c r="C22" s="584"/>
      <c r="D22" s="584"/>
      <c r="E22" s="584"/>
    </row>
    <row r="23" spans="1:5" ht="12.75" customHeight="1">
      <c r="A23" s="413"/>
      <c r="B23" s="584" t="s">
        <v>424</v>
      </c>
      <c r="C23" s="584"/>
      <c r="D23" s="584"/>
      <c r="E23" s="584"/>
    </row>
    <row r="24" spans="1:5" ht="12.75" customHeight="1">
      <c r="A24" s="413"/>
      <c r="B24" s="584" t="s">
        <v>425</v>
      </c>
      <c r="C24" s="584"/>
      <c r="D24" s="584"/>
      <c r="E24" s="584"/>
    </row>
    <row r="25" spans="1:5" ht="12.75" customHeight="1">
      <c r="A25" s="413"/>
      <c r="B25" s="584" t="s">
        <v>426</v>
      </c>
      <c r="C25" s="584"/>
      <c r="D25" s="584"/>
      <c r="E25" s="584"/>
    </row>
    <row r="26" spans="1:5" ht="12.75">
      <c r="B26" s="572"/>
      <c r="C26" s="572"/>
      <c r="D26" s="572"/>
      <c r="E26" s="572"/>
    </row>
    <row r="27" spans="1:5" ht="12.75">
      <c r="A27" s="586" t="s">
        <v>292</v>
      </c>
      <c r="B27" s="586"/>
      <c r="C27" s="586"/>
      <c r="D27" s="586"/>
      <c r="E27" s="586"/>
    </row>
    <row r="28" spans="1:5" ht="12.75">
      <c r="A28" s="412"/>
      <c r="B28" s="412"/>
      <c r="C28" s="410"/>
      <c r="D28" s="410"/>
    </row>
    <row r="29" spans="1:5" s="413" customFormat="1" ht="12.75">
      <c r="A29" s="412" t="s">
        <v>395</v>
      </c>
      <c r="B29" s="412"/>
      <c r="C29" s="414"/>
      <c r="D29" s="414"/>
      <c r="E29" s="414"/>
    </row>
    <row r="30" spans="1:5" ht="15" customHeight="1">
      <c r="A30" s="413"/>
      <c r="B30" s="584" t="s">
        <v>427</v>
      </c>
      <c r="C30" s="584"/>
      <c r="D30" s="584"/>
      <c r="E30" s="584"/>
    </row>
    <row r="31" spans="1:5" ht="12.75">
      <c r="A31" s="413"/>
      <c r="B31" s="584" t="s">
        <v>428</v>
      </c>
      <c r="C31" s="584"/>
      <c r="D31" s="584"/>
      <c r="E31" s="584"/>
    </row>
    <row r="32" spans="1:5" ht="12.75">
      <c r="A32" s="413"/>
      <c r="B32" s="584" t="s">
        <v>429</v>
      </c>
      <c r="C32" s="584"/>
      <c r="D32" s="584"/>
      <c r="E32" s="584"/>
    </row>
    <row r="33" spans="1:5" ht="12.75">
      <c r="A33" s="413"/>
      <c r="B33" s="584" t="s">
        <v>430</v>
      </c>
      <c r="C33" s="584"/>
      <c r="D33" s="584"/>
      <c r="E33" s="584"/>
    </row>
    <row r="34" spans="1:5" ht="12.75">
      <c r="A34" s="413"/>
      <c r="B34" s="584" t="s">
        <v>431</v>
      </c>
      <c r="C34" s="584"/>
      <c r="D34" s="584"/>
      <c r="E34" s="584"/>
    </row>
    <row r="35" spans="1:5" s="413" customFormat="1" ht="16.5" customHeight="1">
      <c r="A35" s="412" t="s">
        <v>406</v>
      </c>
      <c r="B35" s="582"/>
      <c r="C35" s="582"/>
      <c r="D35" s="582"/>
      <c r="E35" s="582"/>
    </row>
    <row r="36" spans="1:5" ht="12.75">
      <c r="A36" s="413"/>
      <c r="B36" s="584" t="s">
        <v>432</v>
      </c>
      <c r="C36" s="584"/>
      <c r="D36" s="584"/>
      <c r="E36" s="584"/>
    </row>
    <row r="37" spans="1:5" ht="12.75">
      <c r="A37" s="413"/>
      <c r="B37" s="584" t="s">
        <v>433</v>
      </c>
      <c r="C37" s="584"/>
      <c r="D37" s="584"/>
      <c r="E37" s="584"/>
    </row>
    <row r="38" spans="1:5" ht="12.75">
      <c r="A38" s="413"/>
      <c r="B38" s="584" t="s">
        <v>434</v>
      </c>
      <c r="C38" s="584"/>
      <c r="D38" s="584"/>
      <c r="E38" s="584"/>
    </row>
    <row r="39" spans="1:5" ht="12.75">
      <c r="A39" s="413"/>
      <c r="B39" s="584" t="s">
        <v>435</v>
      </c>
      <c r="C39" s="584"/>
      <c r="D39" s="584"/>
      <c r="E39" s="584"/>
    </row>
    <row r="40" spans="1:5" ht="12.75">
      <c r="A40" s="413"/>
      <c r="B40" s="584" t="s">
        <v>436</v>
      </c>
      <c r="C40" s="584"/>
      <c r="D40" s="584"/>
      <c r="E40" s="584"/>
    </row>
    <row r="41" spans="1:5" ht="12.75">
      <c r="A41" s="413"/>
      <c r="B41" s="584" t="s">
        <v>437</v>
      </c>
      <c r="C41" s="584"/>
      <c r="D41" s="584"/>
      <c r="E41" s="584"/>
    </row>
    <row r="42" spans="1:5" ht="12.75">
      <c r="A42" s="413"/>
      <c r="B42" s="584" t="s">
        <v>438</v>
      </c>
      <c r="C42" s="584"/>
      <c r="D42" s="584"/>
      <c r="E42" s="584"/>
    </row>
    <row r="43" spans="1:5" ht="12.75">
      <c r="B43" s="582"/>
      <c r="C43" s="582"/>
      <c r="D43" s="582"/>
      <c r="E43" s="582"/>
    </row>
    <row r="44" spans="1:5" ht="12.75">
      <c r="A44" s="585" t="s">
        <v>293</v>
      </c>
      <c r="B44" s="585"/>
      <c r="C44" s="585"/>
      <c r="D44" s="585"/>
      <c r="E44" s="585"/>
    </row>
    <row r="45" spans="1:5" ht="12.75">
      <c r="A45" s="412"/>
      <c r="B45" s="412"/>
      <c r="C45" s="416"/>
      <c r="D45" s="416"/>
    </row>
    <row r="46" spans="1:5" s="413" customFormat="1" ht="12.75">
      <c r="A46" s="412" t="s">
        <v>395</v>
      </c>
      <c r="B46" s="412"/>
      <c r="C46" s="414"/>
      <c r="D46" s="414"/>
      <c r="E46" s="414"/>
    </row>
    <row r="47" spans="1:5" s="413" customFormat="1" ht="12.75">
      <c r="A47" s="417"/>
      <c r="B47" s="584" t="s">
        <v>396</v>
      </c>
      <c r="C47" s="584"/>
      <c r="D47" s="584"/>
      <c r="E47" s="584"/>
    </row>
    <row r="48" spans="1:5" s="413" customFormat="1" ht="12.75">
      <c r="A48" s="417"/>
      <c r="B48" s="584" t="s">
        <v>397</v>
      </c>
      <c r="C48" s="584"/>
      <c r="D48" s="584"/>
      <c r="E48" s="584"/>
    </row>
    <row r="49" spans="1:5" s="413" customFormat="1" ht="12.75">
      <c r="A49" s="417"/>
      <c r="B49" s="584" t="s">
        <v>398</v>
      </c>
      <c r="C49" s="584"/>
      <c r="D49" s="584"/>
      <c r="E49" s="584"/>
    </row>
    <row r="50" spans="1:5" s="413" customFormat="1" ht="12.75">
      <c r="A50" s="417"/>
      <c r="B50" s="584" t="s">
        <v>399</v>
      </c>
      <c r="C50" s="584"/>
      <c r="D50" s="584"/>
      <c r="E50" s="584"/>
    </row>
    <row r="51" spans="1:5" s="413" customFormat="1" ht="12.75">
      <c r="A51" s="417"/>
      <c r="B51" s="584" t="s">
        <v>400</v>
      </c>
      <c r="C51" s="584"/>
      <c r="D51" s="584"/>
      <c r="E51" s="584"/>
    </row>
    <row r="52" spans="1:5" s="413" customFormat="1" ht="12.75">
      <c r="A52" s="417"/>
      <c r="B52" s="584" t="s">
        <v>401</v>
      </c>
      <c r="C52" s="584"/>
      <c r="D52" s="584"/>
      <c r="E52" s="584"/>
    </row>
    <row r="53" spans="1:5" s="413" customFormat="1" ht="12.75">
      <c r="A53" s="417"/>
      <c r="B53" s="584" t="s">
        <v>402</v>
      </c>
      <c r="C53" s="584"/>
      <c r="D53" s="584"/>
      <c r="E53" s="584"/>
    </row>
    <row r="54" spans="1:5" s="413" customFormat="1" ht="12.75">
      <c r="A54" s="417"/>
      <c r="B54" s="584" t="s">
        <v>403</v>
      </c>
      <c r="C54" s="584"/>
      <c r="D54" s="584"/>
      <c r="E54" s="584"/>
    </row>
    <row r="55" spans="1:5" s="413" customFormat="1" ht="12.75">
      <c r="A55" s="417"/>
      <c r="B55" s="584" t="s">
        <v>404</v>
      </c>
      <c r="C55" s="584"/>
      <c r="D55" s="584"/>
      <c r="E55" s="584"/>
    </row>
    <row r="56" spans="1:5" s="413" customFormat="1" ht="12.75">
      <c r="A56" s="417"/>
      <c r="B56" s="584" t="s">
        <v>405</v>
      </c>
      <c r="C56" s="584"/>
      <c r="D56" s="584"/>
      <c r="E56" s="584"/>
    </row>
    <row r="57" spans="1:5" s="413" customFormat="1" ht="17.25" customHeight="1">
      <c r="A57" s="412" t="s">
        <v>406</v>
      </c>
      <c r="B57" s="415"/>
      <c r="C57" s="415"/>
      <c r="D57" s="415"/>
      <c r="E57" s="415"/>
    </row>
    <row r="58" spans="1:5" s="413" customFormat="1" ht="12.75">
      <c r="A58" s="417"/>
      <c r="B58" s="584" t="s">
        <v>407</v>
      </c>
      <c r="C58" s="584"/>
      <c r="D58" s="584"/>
      <c r="E58" s="584"/>
    </row>
    <row r="59" spans="1:5" s="413" customFormat="1" ht="12.75">
      <c r="A59" s="417"/>
      <c r="B59" s="584" t="s">
        <v>408</v>
      </c>
      <c r="C59" s="584"/>
      <c r="D59" s="584"/>
      <c r="E59" s="584"/>
    </row>
    <row r="60" spans="1:5" s="413" customFormat="1" ht="12.75">
      <c r="A60" s="417"/>
      <c r="B60" s="584" t="s">
        <v>409</v>
      </c>
      <c r="C60" s="584"/>
      <c r="D60" s="584"/>
      <c r="E60" s="584"/>
    </row>
    <row r="61" spans="1:5" s="413" customFormat="1" ht="12.75">
      <c r="A61" s="417"/>
      <c r="B61" s="584" t="s">
        <v>410</v>
      </c>
      <c r="C61" s="584"/>
      <c r="D61" s="584"/>
      <c r="E61" s="584"/>
    </row>
    <row r="62" spans="1:5" s="413" customFormat="1" ht="12.75">
      <c r="A62" s="417"/>
      <c r="B62" s="584" t="s">
        <v>411</v>
      </c>
      <c r="C62" s="584"/>
      <c r="D62" s="584"/>
      <c r="E62" s="584"/>
    </row>
    <row r="63" spans="1:5" s="413" customFormat="1" ht="12.75">
      <c r="A63" s="417"/>
      <c r="B63" s="584" t="s">
        <v>412</v>
      </c>
      <c r="C63" s="584"/>
      <c r="D63" s="584"/>
      <c r="E63" s="584"/>
    </row>
    <row r="64" spans="1:5" s="413" customFormat="1" ht="12.75">
      <c r="A64" s="417"/>
      <c r="B64" s="584" t="s">
        <v>413</v>
      </c>
      <c r="C64" s="584"/>
      <c r="D64" s="584"/>
      <c r="E64" s="584"/>
    </row>
    <row r="65" spans="1:5" s="413" customFormat="1" ht="12.75">
      <c r="A65" s="417"/>
      <c r="B65" s="584" t="s">
        <v>414</v>
      </c>
      <c r="C65" s="584"/>
      <c r="D65" s="584"/>
      <c r="E65" s="584"/>
    </row>
    <row r="66" spans="1:5" s="413" customFormat="1" ht="12.75"/>
    <row r="67" spans="1:5" ht="12.75">
      <c r="A67" s="413"/>
      <c r="B67" s="413"/>
      <c r="C67" s="413"/>
      <c r="D67" s="413"/>
      <c r="E67" s="413"/>
    </row>
  </sheetData>
  <mergeCells count="48">
    <mergeCell ref="A10:E10"/>
    <mergeCell ref="A1:E1"/>
    <mergeCell ref="A6:E6"/>
    <mergeCell ref="B25:E25"/>
    <mergeCell ref="B13:E13"/>
    <mergeCell ref="B14:E14"/>
    <mergeCell ref="B15:E15"/>
    <mergeCell ref="B16:E16"/>
    <mergeCell ref="B18:E18"/>
    <mergeCell ref="B19:E19"/>
    <mergeCell ref="B20:E20"/>
    <mergeCell ref="B21:E21"/>
    <mergeCell ref="B22:E22"/>
    <mergeCell ref="B23:E23"/>
    <mergeCell ref="B24:E24"/>
    <mergeCell ref="B41:E41"/>
    <mergeCell ref="A27:E27"/>
    <mergeCell ref="B30:E30"/>
    <mergeCell ref="B31:E31"/>
    <mergeCell ref="B32:E32"/>
    <mergeCell ref="B33:E33"/>
    <mergeCell ref="B34:E34"/>
    <mergeCell ref="B36:E36"/>
    <mergeCell ref="B37:E37"/>
    <mergeCell ref="B38:E38"/>
    <mergeCell ref="B39:E39"/>
    <mergeCell ref="B40:E40"/>
    <mergeCell ref="B51:E51"/>
    <mergeCell ref="B52:E52"/>
    <mergeCell ref="B53:E53"/>
    <mergeCell ref="B54:E54"/>
    <mergeCell ref="B55:E55"/>
    <mergeCell ref="B3:E3"/>
    <mergeCell ref="B64:E64"/>
    <mergeCell ref="B65:E65"/>
    <mergeCell ref="B58:E58"/>
    <mergeCell ref="B59:E59"/>
    <mergeCell ref="B60:E60"/>
    <mergeCell ref="B61:E61"/>
    <mergeCell ref="B62:E62"/>
    <mergeCell ref="B63:E63"/>
    <mergeCell ref="B56:E56"/>
    <mergeCell ref="B42:E42"/>
    <mergeCell ref="A44:E44"/>
    <mergeCell ref="B47:E47"/>
    <mergeCell ref="B48:E48"/>
    <mergeCell ref="B49:E49"/>
    <mergeCell ref="B50:E50"/>
  </mergeCells>
  <hyperlinks>
    <hyperlink ref="B13:E13" location="'tab1-pa'!A1" display="Tableau 1 - Aides sociales aux personnes âgées, au 31 décembre 2015"/>
    <hyperlink ref="B47:E47" location="'Tab1-ase'!A1" display="Tableau 1 - Enfants accueillis à l'ASE, au 31 décembre 2014"/>
    <hyperlink ref="B48:E48" location="'Tab2-ase'!A1" display="Tableau 2 - Enfants confiés à l'ASE au 31 décembre 2014: mesures administratives et judiciaires"/>
    <hyperlink ref="B49:E49" location="'Tab3-ase'!A1" display="Tableau 3 - Enfants confiés à l'ASE au 31 décembre 2014, par type détaillé de mesure"/>
    <hyperlink ref="B50:E50" location="'Tab4-ase'!A1" display="Tableau 4 - Enfants confiés à l'ASE au 31 décembre 2014, par mode d'hébergement"/>
    <hyperlink ref="B51:E51" location="'Tab5-ase'!A1" display="Tableau 5 - Placements hors du département des enfants confiés à l'ASE au 31 décembre 2014  - par mode d'hébergement"/>
    <hyperlink ref="B52:E52" location="'Tab6-ase'!A1" display="Tableau 6 - Enfants confiés à l'ASE au 31 décembre 2014, placés en établissement, par type d'établissement"/>
    <hyperlink ref="B53:E53" location="'Tab7-ase'!A1" display="Tableau 7 - Enfants confiés à l'ASE au 31 décembre 2014, par âge"/>
    <hyperlink ref="B54:E54" location="'Tab8-ase'!A1" display="Tableau 8 - Placements directs par le juge, au 31 décembre 2014"/>
    <hyperlink ref="B55:E55" location="'Tab9-ase'!A1" display="Tableau 9 - Actions éducatives, au 31 décembre 2014"/>
    <hyperlink ref="B56:E56" location="'Tab10-ase'!A1" display="Tableau 10 - Actions éducatives à domicile (AED) au 31 décembre 2014  : mineurs et jeunes majeurs"/>
    <hyperlink ref="B58:E58" location="'Tab11-ase'!A1" display="Tableau 11 - Total des enfants accueillis à l'ASE, de 2010 à 2014"/>
    <hyperlink ref="B59:E59" location="'Tab12-ase'!A1" display="Tableau 12 - Total des enfants confiés à l'ASE, de 2010 à 2014"/>
    <hyperlink ref="B60:E60" location="'Tab13-ase'!A1" display="Tableau 13 - Total des enfants placés en familles d'accueil, de 2010 à 2014 "/>
    <hyperlink ref="B61:E61" location="'Tab14-ase'!A1" display="Tableau 14 - Total des enfants placés en établissements, de 2010 à 2014"/>
    <hyperlink ref="B62:E62" location="'Tab15-ase'!A1" display="Tableau 15 - Total des placements directs par le juge, de 2010 à 2014"/>
    <hyperlink ref="B63:E63" location="'Tab16-ase'!A1" display="Tableau 16 - Total des actions éducatives, de 2010 à 2014"/>
    <hyperlink ref="B64:E64" location="'Tab17-ase'!A1" display="Tableau 17 - Total des actions éducatives à domicile (AED), de 2010 à 2014"/>
    <hyperlink ref="B65:E65" location="'Tab18-ase'!A1" display="Tableau 18 - Total des actions éducatives en milieu ouvert (AEMO), de 2010 à 2014"/>
    <hyperlink ref="B14:E14" location="'tab2-pa'!A1" display="Tableau 2 - Les aides sociales aux personnes âgées à domicile, au 31 décembre 2015"/>
    <hyperlink ref="B15:E15" location="'tab3-pa'!A1" display="Tableau 3 - Les aides sociales à l'accueil des personnes âgées, au 31 décembre 2015"/>
    <hyperlink ref="B16:E16" location="'tab4-pa'!A1" display="Tableau 4 - Les aides à l'hébergement des personnes âgées en établissement par type de structure, au 31 décembre 2015"/>
    <hyperlink ref="B18:E18" location="'Tab5-pa'!A1" display="Tableau 5 - Total des aides sociales aux personnes âgées à domicile de 2010 à 2015"/>
    <hyperlink ref="B19:E19" location="'Tab6-pa'!A1" display="Tableau 6 - Total des aides sociales à l'accueil des personnes âgées de 2010 à 2015"/>
    <hyperlink ref="B20:E20" location="'Tab7-pa'!A1" display="Tableau 7 - Total des aides sociales aux personnes âgées de 2010 à 2015"/>
    <hyperlink ref="B21:E21" location="'Tab8-pa'!A1" display="Tableau 7 - Bénéficiaires de l'APA (à domicile et en établissement), payés au titre du mois de décembre, de 2010 à 2015"/>
    <hyperlink ref="B22:E22" location="'Tab9-pa'!A1" display="Tableau 9 - Bénéficiaires de l'APA à domicile, payés au titre du mois de décembre, de 2010 à 2015"/>
    <hyperlink ref="B23:E23" location="'Tab10-pa'!A1" display="Tableau 10 - Bénéficiaires de l'APA en établissement payés au titre du mois de décembre, de 2010 à 2015"/>
    <hyperlink ref="B24:E24" location="'Tab11-pa'!A1" display="Tableau 11 - Bénéficiaires de l'ASH en établissement, de 2010 à 2015"/>
    <hyperlink ref="B25:E25" location="'Tab12-pa'!A1" display="Tableau 12 - Bénéficiaires d'aides ménagères, de 2010 à 2015"/>
    <hyperlink ref="B30:E30" location="'Tab1-ph'!A1" display="Tableau 1 - Total des aides, aides à domicile et aides à l'accueil  aux personnes handicapées, en 2015"/>
    <hyperlink ref="B31:E31" location="'Tab2-ph'!A1" display="Tableau 2 - Les différentes aides à domicile, en 2015"/>
    <hyperlink ref="B32:E32" location="'Tab3-ph'!A1" display="Tableau 3 - Les différentes aides à l'accueil, en 2015 "/>
    <hyperlink ref="B33:E33" location="'Tab4-ph'!A1" display="Tableau 4 - Les aides à l'hébergement en établissement, par type de structure, en 2015"/>
    <hyperlink ref="B34:E34" location="'Tab5-ph'!A1" display="Tableau 5 - PCH et ACTP en 2015 : répartition des aides entre les personnes de moins de 60 ans et celles de 60 ans et plus"/>
    <hyperlink ref="B36:E36" location="'Tab6-ph'!A1" display="Tableau 6 - Total des aides sociales aux personnes handicapées de 2010 à 2015"/>
    <hyperlink ref="B37:E37" location="'Tab7-ph'!A1" display="Tableau 7 - Total des aides sociales à domicile aux personnes handicapées, de 2010 à 2015"/>
    <hyperlink ref="B38:E38" location="'Tab8-ph'!A1" display="Tableau 8 - Total des aides sociales à l'accueil des personnes handicapées, de 2010 à 2015"/>
    <hyperlink ref="B39:E39" location="'Tab9-ph'!A1" display="Tableau 9 - Bénéficiaires de l'ACTP de 2010 à 2015"/>
    <hyperlink ref="B40:E40" location="'Tab10-ph'!A1" display="Tableau 10 - Bénéficiaires de la PCH de 2010 à 2015"/>
    <hyperlink ref="B41:E41" location="'Tab11-ph'!A1" display="Tableau 11 - Aides ménagères ou auxiliaires de vie de 2010 à 2015"/>
    <hyperlink ref="B42:E42" location="'Tab12-ph'!A1" display="Tableau 12 - Aides à l'hébergement en établissement de 2010 à 2015"/>
    <hyperlink ref="B4" r:id="rId1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9"/>
  </sheetPr>
  <dimension ref="A1:O137"/>
  <sheetViews>
    <sheetView topLeftCell="A85" zoomScaleNormal="100" workbookViewId="0">
      <selection activeCell="A114" sqref="A114:L114"/>
    </sheetView>
  </sheetViews>
  <sheetFormatPr baseColWidth="10" defaultRowHeight="15"/>
  <cols>
    <col min="1" max="1" width="7.42578125" style="213" customWidth="1"/>
    <col min="2" max="2" width="14.28515625" style="213" customWidth="1"/>
    <col min="3" max="3" width="27.140625" style="213" customWidth="1"/>
    <col min="4" max="4" width="9.28515625" style="213" customWidth="1"/>
    <col min="5" max="5" width="3" style="225" bestFit="1" customWidth="1"/>
    <col min="6" max="6" width="9.28515625" style="213" customWidth="1"/>
    <col min="7" max="7" width="3" style="213" bestFit="1" customWidth="1"/>
    <col min="8" max="8" width="9.28515625" style="213" customWidth="1"/>
    <col min="9" max="9" width="3" style="213" bestFit="1" customWidth="1"/>
    <col min="10" max="10" width="7.5703125" style="213" bestFit="1" customWidth="1"/>
    <col min="11" max="11" width="3.140625" style="213" bestFit="1" customWidth="1"/>
    <col min="12" max="12" width="7.5703125" style="213" bestFit="1" customWidth="1"/>
    <col min="13" max="13" width="3.140625" style="213" bestFit="1" customWidth="1"/>
    <col min="14" max="14" width="7.5703125" style="213" customWidth="1"/>
    <col min="15" max="15" width="3.42578125" style="213" customWidth="1"/>
    <col min="16" max="16384" width="11.42578125" style="213"/>
  </cols>
  <sheetData>
    <row r="1" spans="1:15" s="156" customFormat="1" ht="28.5" customHeight="1">
      <c r="A1" s="612" t="s">
        <v>453</v>
      </c>
      <c r="B1" s="612"/>
      <c r="C1" s="612"/>
      <c r="D1" s="612"/>
      <c r="E1" s="612"/>
      <c r="F1" s="612"/>
      <c r="G1" s="612"/>
      <c r="H1" s="612"/>
      <c r="I1" s="612"/>
      <c r="J1" s="612"/>
    </row>
    <row r="2" spans="1:15" s="132" customFormat="1">
      <c r="A2" s="591" t="s">
        <v>251</v>
      </c>
      <c r="B2" s="591"/>
      <c r="C2" s="591"/>
      <c r="D2" s="591"/>
      <c r="E2" s="613"/>
      <c r="F2" s="613"/>
      <c r="G2" s="613"/>
      <c r="H2" s="613"/>
      <c r="I2" s="614"/>
      <c r="J2" s="131"/>
      <c r="N2" s="571" t="s">
        <v>440</v>
      </c>
    </row>
    <row r="3" spans="1:15" s="132" customFormat="1">
      <c r="A3" s="591" t="s">
        <v>252</v>
      </c>
      <c r="B3" s="591"/>
      <c r="C3" s="591"/>
      <c r="D3" s="591"/>
      <c r="E3" s="613"/>
      <c r="F3" s="613"/>
      <c r="G3" s="613"/>
      <c r="H3" s="613"/>
      <c r="I3" s="614"/>
      <c r="J3" s="131"/>
    </row>
    <row r="4" spans="1:15" s="132" customFormat="1">
      <c r="A4" s="133"/>
      <c r="B4" s="133"/>
      <c r="C4" s="133"/>
      <c r="D4" s="133"/>
      <c r="E4" s="129"/>
      <c r="F4" s="131"/>
      <c r="G4" s="131"/>
      <c r="H4" s="131"/>
      <c r="I4" s="131"/>
      <c r="J4" s="131"/>
    </row>
    <row r="5" spans="1:15" s="206" customFormat="1" ht="30">
      <c r="A5" s="122" t="s">
        <v>218</v>
      </c>
      <c r="B5" s="123" t="s">
        <v>219</v>
      </c>
      <c r="C5" s="123" t="s">
        <v>213</v>
      </c>
      <c r="D5" s="609">
        <v>2010</v>
      </c>
      <c r="E5" s="610"/>
      <c r="F5" s="609">
        <v>2011</v>
      </c>
      <c r="G5" s="610"/>
      <c r="H5" s="609">
        <v>2012</v>
      </c>
      <c r="I5" s="610"/>
      <c r="J5" s="609">
        <v>2013</v>
      </c>
      <c r="K5" s="610"/>
      <c r="L5" s="609">
        <v>2014</v>
      </c>
      <c r="M5" s="610"/>
      <c r="N5" s="609" t="s">
        <v>258</v>
      </c>
      <c r="O5" s="610"/>
    </row>
    <row r="6" spans="1:15">
      <c r="A6" s="135">
        <v>84</v>
      </c>
      <c r="B6" s="21" t="s">
        <v>115</v>
      </c>
      <c r="C6" s="3" t="s">
        <v>82</v>
      </c>
      <c r="D6" s="207">
        <v>4718</v>
      </c>
      <c r="E6" s="208"/>
      <c r="F6" s="209">
        <v>4590</v>
      </c>
      <c r="G6" s="210"/>
      <c r="H6" s="211">
        <v>5139</v>
      </c>
      <c r="I6" s="212" t="s">
        <v>255</v>
      </c>
      <c r="J6" s="211">
        <v>4815</v>
      </c>
      <c r="K6" s="212" t="s">
        <v>255</v>
      </c>
      <c r="L6" s="211">
        <v>5151</v>
      </c>
      <c r="M6" s="212" t="s">
        <v>255</v>
      </c>
      <c r="N6" s="211">
        <v>5236</v>
      </c>
      <c r="O6" s="212"/>
    </row>
    <row r="7" spans="1:15" ht="13.5" customHeight="1">
      <c r="A7" s="140">
        <v>32</v>
      </c>
      <c r="B7" s="23" t="s">
        <v>116</v>
      </c>
      <c r="C7" s="4" t="s">
        <v>31</v>
      </c>
      <c r="D7" s="214">
        <v>8448</v>
      </c>
      <c r="E7" s="215"/>
      <c r="F7" s="216">
        <v>8701</v>
      </c>
      <c r="G7" s="217"/>
      <c r="H7" s="218">
        <v>9288</v>
      </c>
      <c r="I7" s="219" t="s">
        <v>255</v>
      </c>
      <c r="J7" s="218">
        <v>8952</v>
      </c>
      <c r="K7" s="219" t="s">
        <v>255</v>
      </c>
      <c r="L7" s="218">
        <v>9019</v>
      </c>
      <c r="M7" s="219" t="s">
        <v>255</v>
      </c>
      <c r="N7" s="218">
        <v>8604</v>
      </c>
      <c r="O7" s="219"/>
    </row>
    <row r="8" spans="1:15" ht="13.5" customHeight="1">
      <c r="A8" s="140">
        <v>84</v>
      </c>
      <c r="B8" s="23" t="s">
        <v>117</v>
      </c>
      <c r="C8" s="4" t="s">
        <v>84</v>
      </c>
      <c r="D8" s="214">
        <v>5469</v>
      </c>
      <c r="E8" s="215"/>
      <c r="F8" s="216">
        <v>5454</v>
      </c>
      <c r="G8" s="217"/>
      <c r="H8" s="218">
        <v>5759</v>
      </c>
      <c r="I8" s="219" t="s">
        <v>255</v>
      </c>
      <c r="J8" s="218">
        <v>5733</v>
      </c>
      <c r="K8" s="219" t="s">
        <v>255</v>
      </c>
      <c r="L8" s="218">
        <v>5678</v>
      </c>
      <c r="M8" s="219" t="s">
        <v>255</v>
      </c>
      <c r="N8" s="218">
        <v>5926</v>
      </c>
      <c r="O8" s="219"/>
    </row>
    <row r="9" spans="1:15" ht="13.5" customHeight="1">
      <c r="A9" s="140">
        <v>93</v>
      </c>
      <c r="B9" s="23" t="s">
        <v>118</v>
      </c>
      <c r="C9" s="4" t="s">
        <v>98</v>
      </c>
      <c r="D9" s="214">
        <v>2290</v>
      </c>
      <c r="E9" s="215"/>
      <c r="F9" s="216">
        <v>2320</v>
      </c>
      <c r="G9" s="217" t="s">
        <v>256</v>
      </c>
      <c r="H9" s="218">
        <v>2339</v>
      </c>
      <c r="I9" s="219" t="s">
        <v>256</v>
      </c>
      <c r="J9" s="218">
        <v>2709</v>
      </c>
      <c r="K9" s="219" t="s">
        <v>255</v>
      </c>
      <c r="L9" s="218">
        <v>2156</v>
      </c>
      <c r="M9" s="219" t="s">
        <v>255</v>
      </c>
      <c r="N9" s="218">
        <v>1894</v>
      </c>
      <c r="O9" s="219"/>
    </row>
    <row r="10" spans="1:15" ht="13.5" customHeight="1">
      <c r="A10" s="140">
        <v>93</v>
      </c>
      <c r="B10" s="23" t="s">
        <v>119</v>
      </c>
      <c r="C10" s="4" t="s">
        <v>99</v>
      </c>
      <c r="D10" s="214">
        <v>1776</v>
      </c>
      <c r="E10" s="215"/>
      <c r="F10" s="216">
        <v>1760</v>
      </c>
      <c r="G10" s="217"/>
      <c r="H10" s="218">
        <v>2077</v>
      </c>
      <c r="I10" s="219" t="s">
        <v>255</v>
      </c>
      <c r="J10" s="218">
        <v>2221</v>
      </c>
      <c r="K10" s="219" t="s">
        <v>255</v>
      </c>
      <c r="L10" s="218">
        <v>2125</v>
      </c>
      <c r="M10" s="219" t="s">
        <v>255</v>
      </c>
      <c r="N10" s="218">
        <v>1875</v>
      </c>
      <c r="O10" s="219"/>
    </row>
    <row r="11" spans="1:15" ht="13.5" customHeight="1">
      <c r="A11" s="140">
        <v>93</v>
      </c>
      <c r="B11" s="23" t="s">
        <v>120</v>
      </c>
      <c r="C11" s="4" t="s">
        <v>100</v>
      </c>
      <c r="D11" s="214">
        <v>14826</v>
      </c>
      <c r="E11" s="215"/>
      <c r="F11" s="216">
        <v>14735</v>
      </c>
      <c r="G11" s="217"/>
      <c r="H11" s="218">
        <v>14159</v>
      </c>
      <c r="I11" s="219" t="s">
        <v>255</v>
      </c>
      <c r="J11" s="218">
        <v>14511</v>
      </c>
      <c r="K11" s="219" t="s">
        <v>255</v>
      </c>
      <c r="L11" s="218">
        <v>14189</v>
      </c>
      <c r="M11" s="219" t="s">
        <v>255</v>
      </c>
      <c r="N11" s="218">
        <v>14407</v>
      </c>
      <c r="O11" s="219"/>
    </row>
    <row r="12" spans="1:15" ht="13.5" customHeight="1">
      <c r="A12" s="140">
        <v>84</v>
      </c>
      <c r="B12" s="23" t="s">
        <v>121</v>
      </c>
      <c r="C12" s="4" t="s">
        <v>85</v>
      </c>
      <c r="D12" s="214">
        <v>4524</v>
      </c>
      <c r="E12" s="215"/>
      <c r="F12" s="216">
        <v>4696</v>
      </c>
      <c r="G12" s="217"/>
      <c r="H12" s="218">
        <v>4924</v>
      </c>
      <c r="I12" s="219" t="s">
        <v>255</v>
      </c>
      <c r="J12" s="218">
        <v>5326</v>
      </c>
      <c r="K12" s="219" t="s">
        <v>255</v>
      </c>
      <c r="L12" s="218">
        <v>5809</v>
      </c>
      <c r="M12" s="219" t="s">
        <v>255</v>
      </c>
      <c r="N12" s="218">
        <v>5983</v>
      </c>
      <c r="O12" s="219"/>
    </row>
    <row r="13" spans="1:15" ht="13.5" customHeight="1">
      <c r="A13" s="140">
        <v>44</v>
      </c>
      <c r="B13" s="23" t="s">
        <v>122</v>
      </c>
      <c r="C13" s="4" t="s">
        <v>36</v>
      </c>
      <c r="D13" s="214">
        <v>5215</v>
      </c>
      <c r="E13" s="215"/>
      <c r="F13" s="216">
        <v>5413</v>
      </c>
      <c r="G13" s="217"/>
      <c r="H13" s="218">
        <v>5376</v>
      </c>
      <c r="I13" s="219" t="s">
        <v>255</v>
      </c>
      <c r="J13" s="218">
        <v>5442</v>
      </c>
      <c r="K13" s="219" t="s">
        <v>255</v>
      </c>
      <c r="L13" s="218">
        <v>5794</v>
      </c>
      <c r="M13" s="219" t="s">
        <v>255</v>
      </c>
      <c r="N13" s="218">
        <v>5774</v>
      </c>
      <c r="O13" s="219"/>
    </row>
    <row r="14" spans="1:15" ht="13.5" customHeight="1">
      <c r="A14" s="140">
        <v>76</v>
      </c>
      <c r="B14" s="23" t="s">
        <v>123</v>
      </c>
      <c r="C14" s="4" t="s">
        <v>69</v>
      </c>
      <c r="D14" s="214">
        <v>3131</v>
      </c>
      <c r="E14" s="215"/>
      <c r="F14" s="216">
        <v>2510</v>
      </c>
      <c r="G14" s="217"/>
      <c r="H14" s="218">
        <v>2525</v>
      </c>
      <c r="I14" s="219" t="s">
        <v>255</v>
      </c>
      <c r="J14" s="218">
        <v>2749</v>
      </c>
      <c r="K14" s="219" t="s">
        <v>255</v>
      </c>
      <c r="L14" s="218">
        <v>2729</v>
      </c>
      <c r="M14" s="219" t="s">
        <v>255</v>
      </c>
      <c r="N14" s="218">
        <v>3048</v>
      </c>
      <c r="O14" s="219"/>
    </row>
    <row r="15" spans="1:15" ht="13.5" customHeight="1">
      <c r="A15" s="147">
        <v>44</v>
      </c>
      <c r="B15" s="23" t="s">
        <v>124</v>
      </c>
      <c r="C15" s="4" t="s">
        <v>37</v>
      </c>
      <c r="D15" s="214">
        <v>3351</v>
      </c>
      <c r="E15" s="215"/>
      <c r="F15" s="216">
        <v>3595</v>
      </c>
      <c r="G15" s="217"/>
      <c r="H15" s="218">
        <v>3628</v>
      </c>
      <c r="I15" s="219" t="s">
        <v>255</v>
      </c>
      <c r="J15" s="218">
        <v>3759</v>
      </c>
      <c r="K15" s="219" t="s">
        <v>255</v>
      </c>
      <c r="L15" s="218">
        <v>3965</v>
      </c>
      <c r="M15" s="219" t="s">
        <v>255</v>
      </c>
      <c r="N15" s="218">
        <v>3836</v>
      </c>
      <c r="O15" s="219"/>
    </row>
    <row r="16" spans="1:15" ht="13.5" customHeight="1">
      <c r="A16" s="147">
        <v>76</v>
      </c>
      <c r="B16" s="23" t="s">
        <v>125</v>
      </c>
      <c r="C16" s="4" t="s">
        <v>70</v>
      </c>
      <c r="D16" s="214">
        <v>4562</v>
      </c>
      <c r="E16" s="215"/>
      <c r="F16" s="216">
        <v>4416</v>
      </c>
      <c r="G16" s="217"/>
      <c r="H16" s="218">
        <v>4384</v>
      </c>
      <c r="I16" s="219" t="s">
        <v>255</v>
      </c>
      <c r="J16" s="218">
        <v>4684</v>
      </c>
      <c r="K16" s="219" t="s">
        <v>255</v>
      </c>
      <c r="L16" s="218">
        <v>4236</v>
      </c>
      <c r="M16" s="219" t="s">
        <v>255</v>
      </c>
      <c r="N16" s="218">
        <v>4093</v>
      </c>
      <c r="O16" s="219"/>
    </row>
    <row r="17" spans="1:15" ht="13.5" customHeight="1">
      <c r="A17" s="147">
        <v>76</v>
      </c>
      <c r="B17" s="23" t="s">
        <v>126</v>
      </c>
      <c r="C17" s="4" t="s">
        <v>71</v>
      </c>
      <c r="D17" s="214">
        <v>5600</v>
      </c>
      <c r="E17" s="215"/>
      <c r="F17" s="216">
        <v>5870</v>
      </c>
      <c r="G17" s="217"/>
      <c r="H17" s="218">
        <v>6205</v>
      </c>
      <c r="I17" s="219" t="s">
        <v>255</v>
      </c>
      <c r="J17" s="218">
        <v>6218</v>
      </c>
      <c r="K17" s="219" t="s">
        <v>255</v>
      </c>
      <c r="L17" s="218">
        <v>6304</v>
      </c>
      <c r="M17" s="219" t="s">
        <v>255</v>
      </c>
      <c r="N17" s="218">
        <v>6125</v>
      </c>
      <c r="O17" s="219"/>
    </row>
    <row r="18" spans="1:15" ht="13.5" customHeight="1">
      <c r="A18" s="147">
        <v>93</v>
      </c>
      <c r="B18" s="23" t="s">
        <v>127</v>
      </c>
      <c r="C18" s="4" t="s">
        <v>101</v>
      </c>
      <c r="D18" s="214">
        <v>22348</v>
      </c>
      <c r="E18" s="215"/>
      <c r="F18" s="216">
        <v>21722</v>
      </c>
      <c r="G18" s="217"/>
      <c r="H18" s="218">
        <v>20817</v>
      </c>
      <c r="I18" s="219" t="s">
        <v>255</v>
      </c>
      <c r="J18" s="218">
        <v>20447</v>
      </c>
      <c r="K18" s="219" t="s">
        <v>255</v>
      </c>
      <c r="L18" s="218">
        <v>22861</v>
      </c>
      <c r="M18" s="219" t="s">
        <v>255</v>
      </c>
      <c r="N18" s="218">
        <v>22891</v>
      </c>
      <c r="O18" s="219"/>
    </row>
    <row r="19" spans="1:15" ht="13.5" customHeight="1">
      <c r="A19" s="147">
        <v>28</v>
      </c>
      <c r="B19" s="23" t="s">
        <v>128</v>
      </c>
      <c r="C19" s="4" t="s">
        <v>25</v>
      </c>
      <c r="D19" s="214">
        <v>10158</v>
      </c>
      <c r="E19" s="215"/>
      <c r="F19" s="216">
        <v>10291</v>
      </c>
      <c r="G19" s="217" t="s">
        <v>256</v>
      </c>
      <c r="H19" s="218">
        <v>10376</v>
      </c>
      <c r="I19" s="219" t="s">
        <v>256</v>
      </c>
      <c r="J19" s="218">
        <v>9592</v>
      </c>
      <c r="K19" s="219" t="s">
        <v>255</v>
      </c>
      <c r="L19" s="218">
        <v>9373</v>
      </c>
      <c r="M19" s="219" t="s">
        <v>255</v>
      </c>
      <c r="N19" s="218">
        <v>9466</v>
      </c>
      <c r="O19" s="219" t="s">
        <v>256</v>
      </c>
    </row>
    <row r="20" spans="1:15" ht="13.5" customHeight="1">
      <c r="A20" s="147">
        <v>84</v>
      </c>
      <c r="B20" s="23" t="s">
        <v>129</v>
      </c>
      <c r="C20" s="4" t="s">
        <v>86</v>
      </c>
      <c r="D20" s="214">
        <v>3121</v>
      </c>
      <c r="E20" s="215"/>
      <c r="F20" s="216">
        <v>2362</v>
      </c>
      <c r="G20" s="217"/>
      <c r="H20" s="218">
        <v>2346</v>
      </c>
      <c r="I20" s="219" t="s">
        <v>255</v>
      </c>
      <c r="J20" s="218">
        <v>2899</v>
      </c>
      <c r="K20" s="219" t="s">
        <v>255</v>
      </c>
      <c r="L20" s="218">
        <v>2894</v>
      </c>
      <c r="M20" s="219" t="s">
        <v>255</v>
      </c>
      <c r="N20" s="218">
        <v>2889</v>
      </c>
      <c r="O20" s="219"/>
    </row>
    <row r="21" spans="1:15" ht="13.5" customHeight="1">
      <c r="A21" s="147">
        <v>75</v>
      </c>
      <c r="B21" s="23" t="s">
        <v>130</v>
      </c>
      <c r="C21" s="4" t="s">
        <v>57</v>
      </c>
      <c r="D21" s="214">
        <v>4531</v>
      </c>
      <c r="E21" s="215"/>
      <c r="F21" s="216">
        <v>4494</v>
      </c>
      <c r="G21" s="217"/>
      <c r="H21" s="218">
        <v>4449</v>
      </c>
      <c r="I21" s="219" t="s">
        <v>255</v>
      </c>
      <c r="J21" s="218">
        <v>4450</v>
      </c>
      <c r="K21" s="219" t="s">
        <v>255</v>
      </c>
      <c r="L21" s="218">
        <v>4673</v>
      </c>
      <c r="M21" s="219" t="s">
        <v>255</v>
      </c>
      <c r="N21" s="218">
        <v>4564</v>
      </c>
      <c r="O21" s="219"/>
    </row>
    <row r="22" spans="1:15" ht="13.5" customHeight="1">
      <c r="A22" s="147">
        <v>75</v>
      </c>
      <c r="B22" s="23" t="s">
        <v>131</v>
      </c>
      <c r="C22" s="4" t="s">
        <v>58</v>
      </c>
      <c r="D22" s="220">
        <v>8077</v>
      </c>
      <c r="E22" s="221" t="s">
        <v>256</v>
      </c>
      <c r="F22" s="216">
        <v>8548</v>
      </c>
      <c r="G22" s="217"/>
      <c r="H22" s="218">
        <v>8619</v>
      </c>
      <c r="I22" s="219" t="s">
        <v>256</v>
      </c>
      <c r="J22" s="218">
        <v>7872</v>
      </c>
      <c r="K22" s="219" t="s">
        <v>256</v>
      </c>
      <c r="L22" s="218">
        <v>7918</v>
      </c>
      <c r="M22" s="219" t="s">
        <v>256</v>
      </c>
      <c r="N22" s="218">
        <v>8195</v>
      </c>
      <c r="O22" s="219" t="s">
        <v>256</v>
      </c>
    </row>
    <row r="23" spans="1:15" ht="13.5" customHeight="1">
      <c r="A23" s="147">
        <v>24</v>
      </c>
      <c r="B23" s="23" t="s">
        <v>132</v>
      </c>
      <c r="C23" s="4" t="s">
        <v>9</v>
      </c>
      <c r="D23" s="214">
        <v>3672</v>
      </c>
      <c r="E23" s="215"/>
      <c r="F23" s="216">
        <v>3755</v>
      </c>
      <c r="G23" s="217"/>
      <c r="H23" s="218">
        <v>3609</v>
      </c>
      <c r="I23" s="219" t="s">
        <v>255</v>
      </c>
      <c r="J23" s="218">
        <v>3795</v>
      </c>
      <c r="K23" s="219" t="s">
        <v>255</v>
      </c>
      <c r="L23" s="218">
        <v>4013</v>
      </c>
      <c r="M23" s="219" t="s">
        <v>255</v>
      </c>
      <c r="N23" s="218">
        <v>3975</v>
      </c>
      <c r="O23" s="219"/>
    </row>
    <row r="24" spans="1:15" ht="13.5" customHeight="1">
      <c r="A24" s="147">
        <v>75</v>
      </c>
      <c r="B24" s="23" t="s">
        <v>133</v>
      </c>
      <c r="C24" s="4" t="s">
        <v>59</v>
      </c>
      <c r="D24" s="214">
        <v>4022</v>
      </c>
      <c r="E24" s="215"/>
      <c r="F24" s="216">
        <v>4190</v>
      </c>
      <c r="G24" s="217"/>
      <c r="H24" s="218">
        <v>4292</v>
      </c>
      <c r="I24" s="219" t="s">
        <v>255</v>
      </c>
      <c r="J24" s="218">
        <v>4413</v>
      </c>
      <c r="K24" s="219" t="s">
        <v>255</v>
      </c>
      <c r="L24" s="218">
        <v>4083</v>
      </c>
      <c r="M24" s="219"/>
      <c r="N24" s="218">
        <v>4294</v>
      </c>
      <c r="O24" s="219"/>
    </row>
    <row r="25" spans="1:15" ht="13.5" customHeight="1">
      <c r="A25" s="147">
        <v>94</v>
      </c>
      <c r="B25" s="23" t="s">
        <v>104</v>
      </c>
      <c r="C25" s="4" t="s">
        <v>105</v>
      </c>
      <c r="D25" s="214">
        <v>3965</v>
      </c>
      <c r="E25" s="215"/>
      <c r="F25" s="216">
        <v>3940</v>
      </c>
      <c r="G25" s="217"/>
      <c r="H25" s="218">
        <v>3761</v>
      </c>
      <c r="I25" s="219" t="s">
        <v>255</v>
      </c>
      <c r="J25" s="218">
        <v>3645</v>
      </c>
      <c r="K25" s="219" t="s">
        <v>255</v>
      </c>
      <c r="L25" s="218">
        <v>3528</v>
      </c>
      <c r="M25" s="219" t="s">
        <v>255</v>
      </c>
      <c r="N25" s="218">
        <v>3563</v>
      </c>
      <c r="O25" s="219" t="s">
        <v>256</v>
      </c>
    </row>
    <row r="26" spans="1:15" ht="13.5" customHeight="1">
      <c r="A26" s="147">
        <v>94</v>
      </c>
      <c r="B26" s="23" t="s">
        <v>107</v>
      </c>
      <c r="C26" s="4" t="s">
        <v>108</v>
      </c>
      <c r="D26" s="214">
        <v>4861</v>
      </c>
      <c r="E26" s="215"/>
      <c r="F26" s="216">
        <v>5083</v>
      </c>
      <c r="G26" s="217"/>
      <c r="H26" s="218">
        <v>4809</v>
      </c>
      <c r="I26" s="219" t="s">
        <v>255</v>
      </c>
      <c r="J26" s="218">
        <v>4858</v>
      </c>
      <c r="K26" s="219" t="s">
        <v>255</v>
      </c>
      <c r="L26" s="218">
        <v>4449</v>
      </c>
      <c r="M26" s="219" t="s">
        <v>255</v>
      </c>
      <c r="N26" s="218">
        <v>4614</v>
      </c>
      <c r="O26" s="219"/>
    </row>
    <row r="27" spans="1:15" ht="13.5" customHeight="1">
      <c r="A27" s="147">
        <v>27</v>
      </c>
      <c r="B27" s="23" t="s">
        <v>134</v>
      </c>
      <c r="C27" s="4" t="s">
        <v>16</v>
      </c>
      <c r="D27" s="214">
        <v>5316</v>
      </c>
      <c r="E27" s="215"/>
      <c r="F27" s="216">
        <v>5304</v>
      </c>
      <c r="G27" s="217"/>
      <c r="H27" s="218">
        <v>5417</v>
      </c>
      <c r="I27" s="219" t="s">
        <v>255</v>
      </c>
      <c r="J27" s="218">
        <v>5352</v>
      </c>
      <c r="K27" s="219" t="s">
        <v>255</v>
      </c>
      <c r="L27" s="218">
        <v>5552</v>
      </c>
      <c r="M27" s="219" t="s">
        <v>255</v>
      </c>
      <c r="N27" s="218">
        <v>5535</v>
      </c>
      <c r="O27" s="219"/>
    </row>
    <row r="28" spans="1:15" ht="13.5" customHeight="1">
      <c r="A28" s="147">
        <v>53</v>
      </c>
      <c r="B28" s="23" t="s">
        <v>135</v>
      </c>
      <c r="C28" s="4" t="s">
        <v>52</v>
      </c>
      <c r="D28" s="214">
        <v>6115</v>
      </c>
      <c r="E28" s="215"/>
      <c r="F28" s="216">
        <v>6299</v>
      </c>
      <c r="G28" s="217"/>
      <c r="H28" s="218">
        <v>6447</v>
      </c>
      <c r="I28" s="219" t="s">
        <v>255</v>
      </c>
      <c r="J28" s="218">
        <v>6739</v>
      </c>
      <c r="K28" s="219" t="s">
        <v>255</v>
      </c>
      <c r="L28" s="218">
        <v>6419</v>
      </c>
      <c r="M28" s="219" t="s">
        <v>255</v>
      </c>
      <c r="N28" s="218">
        <v>6077</v>
      </c>
      <c r="O28" s="219"/>
    </row>
    <row r="29" spans="1:15" ht="13.5" customHeight="1">
      <c r="A29" s="147">
        <v>75</v>
      </c>
      <c r="B29" s="23" t="s">
        <v>136</v>
      </c>
      <c r="C29" s="4" t="s">
        <v>60</v>
      </c>
      <c r="D29" s="214">
        <v>2961</v>
      </c>
      <c r="E29" s="215"/>
      <c r="F29" s="216">
        <v>3008</v>
      </c>
      <c r="G29" s="217"/>
      <c r="H29" s="218">
        <v>3154</v>
      </c>
      <c r="I29" s="219" t="s">
        <v>255</v>
      </c>
      <c r="J29" s="218">
        <v>3203</v>
      </c>
      <c r="K29" s="219" t="s">
        <v>255</v>
      </c>
      <c r="L29" s="218">
        <v>3356</v>
      </c>
      <c r="M29" s="219" t="s">
        <v>255</v>
      </c>
      <c r="N29" s="218">
        <v>3418</v>
      </c>
      <c r="O29" s="219"/>
    </row>
    <row r="30" spans="1:15" ht="13.5" customHeight="1">
      <c r="A30" s="147">
        <v>75</v>
      </c>
      <c r="B30" s="23" t="s">
        <v>137</v>
      </c>
      <c r="C30" s="4" t="s">
        <v>61</v>
      </c>
      <c r="D30" s="214">
        <v>7256</v>
      </c>
      <c r="E30" s="215"/>
      <c r="F30" s="216">
        <v>7684</v>
      </c>
      <c r="G30" s="217"/>
      <c r="H30" s="218">
        <v>7397</v>
      </c>
      <c r="I30" s="219" t="s">
        <v>255</v>
      </c>
      <c r="J30" s="218">
        <v>6850</v>
      </c>
      <c r="K30" s="219" t="s">
        <v>255</v>
      </c>
      <c r="L30" s="218">
        <v>7378</v>
      </c>
      <c r="M30" s="219" t="s">
        <v>255</v>
      </c>
      <c r="N30" s="218">
        <v>7907</v>
      </c>
      <c r="O30" s="219"/>
    </row>
    <row r="31" spans="1:15" ht="13.5" customHeight="1">
      <c r="A31" s="147">
        <v>27</v>
      </c>
      <c r="B31" s="23" t="s">
        <v>138</v>
      </c>
      <c r="C31" s="4" t="s">
        <v>18</v>
      </c>
      <c r="D31" s="214">
        <v>6455</v>
      </c>
      <c r="E31" s="215"/>
      <c r="F31" s="216">
        <v>6528</v>
      </c>
      <c r="G31" s="217"/>
      <c r="H31" s="218">
        <v>6711</v>
      </c>
      <c r="I31" s="219" t="s">
        <v>255</v>
      </c>
      <c r="J31" s="218">
        <v>6852</v>
      </c>
      <c r="K31" s="219" t="s">
        <v>255</v>
      </c>
      <c r="L31" s="218">
        <v>6936</v>
      </c>
      <c r="M31" s="219" t="s">
        <v>255</v>
      </c>
      <c r="N31" s="218">
        <v>7349</v>
      </c>
      <c r="O31" s="219"/>
    </row>
    <row r="32" spans="1:15" ht="13.5" customHeight="1">
      <c r="A32" s="147">
        <v>84</v>
      </c>
      <c r="B32" s="23" t="s">
        <v>139</v>
      </c>
      <c r="C32" s="4" t="s">
        <v>87</v>
      </c>
      <c r="D32" s="214">
        <v>5632</v>
      </c>
      <c r="E32" s="215"/>
      <c r="F32" s="216">
        <v>6483</v>
      </c>
      <c r="G32" s="217"/>
      <c r="H32" s="218">
        <v>6783</v>
      </c>
      <c r="I32" s="219" t="s">
        <v>255</v>
      </c>
      <c r="J32" s="218">
        <v>7221</v>
      </c>
      <c r="K32" s="219" t="s">
        <v>255</v>
      </c>
      <c r="L32" s="218">
        <v>7526</v>
      </c>
      <c r="M32" s="219" t="s">
        <v>255</v>
      </c>
      <c r="N32" s="218">
        <v>7818</v>
      </c>
      <c r="O32" s="219"/>
    </row>
    <row r="33" spans="1:15" ht="13.5" customHeight="1">
      <c r="A33" s="147">
        <v>28</v>
      </c>
      <c r="B33" s="23" t="s">
        <v>140</v>
      </c>
      <c r="C33" s="4" t="s">
        <v>27</v>
      </c>
      <c r="D33" s="214">
        <v>4295</v>
      </c>
      <c r="E33" s="215"/>
      <c r="F33" s="216">
        <v>4289</v>
      </c>
      <c r="G33" s="217"/>
      <c r="H33" s="218">
        <v>4268</v>
      </c>
      <c r="I33" s="219" t="s">
        <v>255</v>
      </c>
      <c r="J33" s="218">
        <v>4390</v>
      </c>
      <c r="K33" s="219" t="s">
        <v>255</v>
      </c>
      <c r="L33" s="218">
        <v>4246</v>
      </c>
      <c r="M33" s="219" t="s">
        <v>255</v>
      </c>
      <c r="N33" s="218">
        <v>4567</v>
      </c>
      <c r="O33" s="219"/>
    </row>
    <row r="34" spans="1:15" ht="13.5" customHeight="1">
      <c r="A34" s="147">
        <v>24</v>
      </c>
      <c r="B34" s="23" t="s">
        <v>141</v>
      </c>
      <c r="C34" s="4" t="s">
        <v>11</v>
      </c>
      <c r="D34" s="214">
        <v>3792</v>
      </c>
      <c r="E34" s="215"/>
      <c r="F34" s="216">
        <v>3635</v>
      </c>
      <c r="G34" s="217"/>
      <c r="H34" s="218">
        <v>3532</v>
      </c>
      <c r="I34" s="219" t="s">
        <v>255</v>
      </c>
      <c r="J34" s="218">
        <v>3768</v>
      </c>
      <c r="K34" s="219" t="s">
        <v>255</v>
      </c>
      <c r="L34" s="218">
        <v>3556</v>
      </c>
      <c r="M34" s="219" t="s">
        <v>255</v>
      </c>
      <c r="N34" s="218">
        <v>4058</v>
      </c>
      <c r="O34" s="219"/>
    </row>
    <row r="35" spans="1:15" ht="13.5" customHeight="1">
      <c r="A35" s="147">
        <v>53</v>
      </c>
      <c r="B35" s="23" t="s">
        <v>142</v>
      </c>
      <c r="C35" s="4" t="s">
        <v>54</v>
      </c>
      <c r="D35" s="214">
        <v>10223</v>
      </c>
      <c r="E35" s="215"/>
      <c r="F35" s="216">
        <v>9775</v>
      </c>
      <c r="G35" s="217"/>
      <c r="H35" s="218">
        <v>9332</v>
      </c>
      <c r="I35" s="219" t="s">
        <v>255</v>
      </c>
      <c r="J35" s="218">
        <v>8904</v>
      </c>
      <c r="K35" s="219" t="s">
        <v>255</v>
      </c>
      <c r="L35" s="218">
        <v>9365</v>
      </c>
      <c r="M35" s="219" t="s">
        <v>255</v>
      </c>
      <c r="N35" s="218">
        <v>9458</v>
      </c>
      <c r="O35" s="219" t="s">
        <v>256</v>
      </c>
    </row>
    <row r="36" spans="1:15" ht="13.5" customHeight="1">
      <c r="A36" s="147">
        <v>76</v>
      </c>
      <c r="B36" s="23" t="s">
        <v>143</v>
      </c>
      <c r="C36" s="4" t="s">
        <v>72</v>
      </c>
      <c r="D36" s="220">
        <v>9666</v>
      </c>
      <c r="E36" s="221" t="s">
        <v>256</v>
      </c>
      <c r="F36" s="216">
        <v>10199</v>
      </c>
      <c r="G36" s="217"/>
      <c r="H36" s="218">
        <v>10164</v>
      </c>
      <c r="I36" s="219" t="s">
        <v>255</v>
      </c>
      <c r="J36" s="218">
        <v>10275</v>
      </c>
      <c r="K36" s="219" t="s">
        <v>255</v>
      </c>
      <c r="L36" s="218">
        <v>10512</v>
      </c>
      <c r="M36" s="219" t="s">
        <v>255</v>
      </c>
      <c r="N36" s="218">
        <v>10024</v>
      </c>
      <c r="O36" s="219"/>
    </row>
    <row r="37" spans="1:15" ht="13.5" customHeight="1">
      <c r="A37" s="147">
        <v>76</v>
      </c>
      <c r="B37" s="23" t="s">
        <v>144</v>
      </c>
      <c r="C37" s="4" t="s">
        <v>73</v>
      </c>
      <c r="D37" s="220">
        <v>16261</v>
      </c>
      <c r="E37" s="221"/>
      <c r="F37" s="216">
        <v>17021</v>
      </c>
      <c r="G37" s="217"/>
      <c r="H37" s="218">
        <v>17607</v>
      </c>
      <c r="I37" s="219" t="s">
        <v>255</v>
      </c>
      <c r="J37" s="218">
        <v>17893</v>
      </c>
      <c r="K37" s="219" t="s">
        <v>255</v>
      </c>
      <c r="L37" s="218">
        <v>15543</v>
      </c>
      <c r="M37" s="219" t="s">
        <v>255</v>
      </c>
      <c r="N37" s="218">
        <v>17855</v>
      </c>
      <c r="O37" s="219"/>
    </row>
    <row r="38" spans="1:15" ht="13.5" customHeight="1">
      <c r="A38" s="147">
        <v>76</v>
      </c>
      <c r="B38" s="23" t="s">
        <v>145</v>
      </c>
      <c r="C38" s="4" t="s">
        <v>74</v>
      </c>
      <c r="D38" s="220">
        <v>4656</v>
      </c>
      <c r="E38" s="221" t="s">
        <v>256</v>
      </c>
      <c r="F38" s="216">
        <v>4864</v>
      </c>
      <c r="G38" s="217"/>
      <c r="H38" s="218">
        <v>4762</v>
      </c>
      <c r="I38" s="219" t="s">
        <v>255</v>
      </c>
      <c r="J38" s="218">
        <v>4613</v>
      </c>
      <c r="K38" s="219" t="s">
        <v>255</v>
      </c>
      <c r="L38" s="218">
        <v>4520</v>
      </c>
      <c r="M38" s="219" t="s">
        <v>255</v>
      </c>
      <c r="N38" s="218">
        <v>4376</v>
      </c>
      <c r="O38" s="219"/>
    </row>
    <row r="39" spans="1:15" ht="13.5" customHeight="1">
      <c r="A39" s="147">
        <v>75</v>
      </c>
      <c r="B39" s="23" t="s">
        <v>146</v>
      </c>
      <c r="C39" s="4" t="s">
        <v>62</v>
      </c>
      <c r="D39" s="220">
        <v>18006</v>
      </c>
      <c r="E39" s="221"/>
      <c r="F39" s="216">
        <v>18976</v>
      </c>
      <c r="G39" s="217"/>
      <c r="H39" s="218">
        <v>19133</v>
      </c>
      <c r="I39" s="219" t="s">
        <v>256</v>
      </c>
      <c r="J39" s="218">
        <v>20483</v>
      </c>
      <c r="K39" s="219" t="s">
        <v>255</v>
      </c>
      <c r="L39" s="218">
        <v>21042</v>
      </c>
      <c r="M39" s="219" t="s">
        <v>255</v>
      </c>
      <c r="N39" s="218">
        <v>21219</v>
      </c>
      <c r="O39" s="219"/>
    </row>
    <row r="40" spans="1:15" ht="13.5" customHeight="1">
      <c r="A40" s="147">
        <v>76</v>
      </c>
      <c r="B40" s="23" t="s">
        <v>147</v>
      </c>
      <c r="C40" s="4" t="s">
        <v>75</v>
      </c>
      <c r="D40" s="220">
        <v>19207</v>
      </c>
      <c r="E40" s="221"/>
      <c r="F40" s="216">
        <v>20357</v>
      </c>
      <c r="G40" s="217"/>
      <c r="H40" s="218">
        <v>20841</v>
      </c>
      <c r="I40" s="219" t="s">
        <v>255</v>
      </c>
      <c r="J40" s="218">
        <v>20779</v>
      </c>
      <c r="K40" s="219" t="s">
        <v>255</v>
      </c>
      <c r="L40" s="218">
        <v>21649</v>
      </c>
      <c r="M40" s="219" t="s">
        <v>255</v>
      </c>
      <c r="N40" s="218">
        <v>21794</v>
      </c>
      <c r="O40" s="219"/>
    </row>
    <row r="41" spans="1:15" ht="13.5" customHeight="1">
      <c r="A41" s="147">
        <v>53</v>
      </c>
      <c r="B41" s="23" t="s">
        <v>148</v>
      </c>
      <c r="C41" s="4" t="s">
        <v>55</v>
      </c>
      <c r="D41" s="220">
        <v>6434</v>
      </c>
      <c r="E41" s="221"/>
      <c r="F41" s="216">
        <v>7366</v>
      </c>
      <c r="G41" s="217"/>
      <c r="H41" s="218">
        <v>7542</v>
      </c>
      <c r="I41" s="219" t="s">
        <v>255</v>
      </c>
      <c r="J41" s="218">
        <v>7961</v>
      </c>
      <c r="K41" s="219" t="s">
        <v>255</v>
      </c>
      <c r="L41" s="218">
        <v>8678</v>
      </c>
      <c r="M41" s="219" t="s">
        <v>255</v>
      </c>
      <c r="N41" s="218">
        <v>9124</v>
      </c>
      <c r="O41" s="219"/>
    </row>
    <row r="42" spans="1:15" ht="13.5" customHeight="1">
      <c r="A42" s="147">
        <v>24</v>
      </c>
      <c r="B42" s="23" t="s">
        <v>149</v>
      </c>
      <c r="C42" s="4" t="s">
        <v>12</v>
      </c>
      <c r="D42" s="220">
        <v>3263</v>
      </c>
      <c r="E42" s="221"/>
      <c r="F42" s="216">
        <v>3271</v>
      </c>
      <c r="G42" s="217"/>
      <c r="H42" s="218">
        <v>3243</v>
      </c>
      <c r="I42" s="219" t="s">
        <v>255</v>
      </c>
      <c r="J42" s="218">
        <v>3139</v>
      </c>
      <c r="K42" s="219" t="s">
        <v>255</v>
      </c>
      <c r="L42" s="218">
        <v>2952</v>
      </c>
      <c r="M42" s="219" t="s">
        <v>255</v>
      </c>
      <c r="N42" s="218">
        <v>2694</v>
      </c>
      <c r="O42" s="219"/>
    </row>
    <row r="43" spans="1:15" ht="13.5" customHeight="1">
      <c r="A43" s="147">
        <v>24</v>
      </c>
      <c r="B43" s="23" t="s">
        <v>150</v>
      </c>
      <c r="C43" s="4" t="s">
        <v>13</v>
      </c>
      <c r="D43" s="220">
        <v>5459</v>
      </c>
      <c r="E43" s="221"/>
      <c r="F43" s="216">
        <v>5317</v>
      </c>
      <c r="G43" s="217"/>
      <c r="H43" s="218">
        <v>5329</v>
      </c>
      <c r="I43" s="219" t="s">
        <v>255</v>
      </c>
      <c r="J43" s="218">
        <v>5552</v>
      </c>
      <c r="K43" s="219" t="s">
        <v>255</v>
      </c>
      <c r="L43" s="218">
        <v>5882</v>
      </c>
      <c r="M43" s="219" t="s">
        <v>255</v>
      </c>
      <c r="N43" s="218">
        <v>5776</v>
      </c>
      <c r="O43" s="219" t="s">
        <v>256</v>
      </c>
    </row>
    <row r="44" spans="1:15" ht="13.5" customHeight="1">
      <c r="A44" s="147">
        <v>84</v>
      </c>
      <c r="B44" s="23" t="s">
        <v>151</v>
      </c>
      <c r="C44" s="4" t="s">
        <v>88</v>
      </c>
      <c r="D44" s="220">
        <v>12411</v>
      </c>
      <c r="E44" s="221" t="s">
        <v>256</v>
      </c>
      <c r="F44" s="216">
        <v>12573</v>
      </c>
      <c r="G44" s="217" t="s">
        <v>256</v>
      </c>
      <c r="H44" s="218">
        <v>12677</v>
      </c>
      <c r="I44" s="219" t="s">
        <v>256</v>
      </c>
      <c r="J44" s="218">
        <v>12810</v>
      </c>
      <c r="K44" s="219" t="s">
        <v>256</v>
      </c>
      <c r="L44" s="218">
        <v>15606</v>
      </c>
      <c r="M44" s="219" t="s">
        <v>256</v>
      </c>
      <c r="N44" s="218">
        <v>15761</v>
      </c>
      <c r="O44" s="219" t="s">
        <v>256</v>
      </c>
    </row>
    <row r="45" spans="1:15" ht="13.5" customHeight="1">
      <c r="A45" s="147">
        <v>27</v>
      </c>
      <c r="B45" s="23" t="s">
        <v>152</v>
      </c>
      <c r="C45" s="4" t="s">
        <v>19</v>
      </c>
      <c r="D45" s="220">
        <v>2644</v>
      </c>
      <c r="E45" s="221"/>
      <c r="F45" s="216">
        <v>2577</v>
      </c>
      <c r="G45" s="217"/>
      <c r="H45" s="218">
        <v>2601</v>
      </c>
      <c r="I45" s="219" t="s">
        <v>255</v>
      </c>
      <c r="J45" s="218">
        <v>2625</v>
      </c>
      <c r="K45" s="219" t="s">
        <v>255</v>
      </c>
      <c r="L45" s="218">
        <v>2687</v>
      </c>
      <c r="M45" s="219" t="s">
        <v>255</v>
      </c>
      <c r="N45" s="218">
        <v>2780</v>
      </c>
      <c r="O45" s="219"/>
    </row>
    <row r="46" spans="1:15" ht="13.5" customHeight="1">
      <c r="A46" s="147">
        <v>75</v>
      </c>
      <c r="B46" s="23" t="s">
        <v>153</v>
      </c>
      <c r="C46" s="4" t="s">
        <v>63</v>
      </c>
      <c r="D46" s="220">
        <v>4876</v>
      </c>
      <c r="E46" s="221"/>
      <c r="F46" s="216">
        <v>5076</v>
      </c>
      <c r="G46" s="217"/>
      <c r="H46" s="218">
        <v>5165</v>
      </c>
      <c r="I46" s="219" t="s">
        <v>255</v>
      </c>
      <c r="J46" s="218">
        <v>5200</v>
      </c>
      <c r="K46" s="219" t="s">
        <v>255</v>
      </c>
      <c r="L46" s="218">
        <v>5447</v>
      </c>
      <c r="M46" s="219" t="s">
        <v>255</v>
      </c>
      <c r="N46" s="218">
        <v>5556</v>
      </c>
      <c r="O46" s="219"/>
    </row>
    <row r="47" spans="1:15" ht="13.5" customHeight="1">
      <c r="A47" s="147">
        <v>24</v>
      </c>
      <c r="B47" s="23" t="s">
        <v>154</v>
      </c>
      <c r="C47" s="4" t="s">
        <v>14</v>
      </c>
      <c r="D47" s="220">
        <v>4320</v>
      </c>
      <c r="E47" s="221"/>
      <c r="F47" s="216">
        <v>4332</v>
      </c>
      <c r="G47" s="217"/>
      <c r="H47" s="218">
        <v>4384</v>
      </c>
      <c r="I47" s="219" t="s">
        <v>255</v>
      </c>
      <c r="J47" s="218">
        <v>4288</v>
      </c>
      <c r="K47" s="219" t="s">
        <v>255</v>
      </c>
      <c r="L47" s="218">
        <v>4578</v>
      </c>
      <c r="M47" s="219" t="s">
        <v>255</v>
      </c>
      <c r="N47" s="218">
        <v>4655</v>
      </c>
      <c r="O47" s="219"/>
    </row>
    <row r="48" spans="1:15" ht="13.5" customHeight="1">
      <c r="A48" s="147">
        <v>84</v>
      </c>
      <c r="B48" s="23" t="s">
        <v>155</v>
      </c>
      <c r="C48" s="4" t="s">
        <v>89</v>
      </c>
      <c r="D48" s="220">
        <v>9145</v>
      </c>
      <c r="E48" s="221"/>
      <c r="F48" s="216">
        <v>9327</v>
      </c>
      <c r="G48" s="217"/>
      <c r="H48" s="218">
        <v>9306</v>
      </c>
      <c r="I48" s="219" t="s">
        <v>255</v>
      </c>
      <c r="J48" s="218">
        <v>9652</v>
      </c>
      <c r="K48" s="219" t="s">
        <v>255</v>
      </c>
      <c r="L48" s="218">
        <v>9891</v>
      </c>
      <c r="M48" s="219" t="s">
        <v>255</v>
      </c>
      <c r="N48" s="218">
        <v>10220</v>
      </c>
      <c r="O48" s="219"/>
    </row>
    <row r="49" spans="1:15" ht="13.5" customHeight="1">
      <c r="A49" s="147">
        <v>84</v>
      </c>
      <c r="B49" s="23" t="s">
        <v>156</v>
      </c>
      <c r="C49" s="4" t="s">
        <v>90</v>
      </c>
      <c r="D49" s="220">
        <v>3596</v>
      </c>
      <c r="E49" s="221" t="s">
        <v>256</v>
      </c>
      <c r="F49" s="216">
        <v>3643</v>
      </c>
      <c r="G49" s="217" t="s">
        <v>256</v>
      </c>
      <c r="H49" s="218">
        <v>3367</v>
      </c>
      <c r="I49" s="219" t="s">
        <v>255</v>
      </c>
      <c r="J49" s="218">
        <v>3426</v>
      </c>
      <c r="K49" s="219" t="s">
        <v>255</v>
      </c>
      <c r="L49" s="218">
        <v>3584</v>
      </c>
      <c r="M49" s="219" t="s">
        <v>255</v>
      </c>
      <c r="N49" s="218">
        <v>3696</v>
      </c>
      <c r="O49" s="219"/>
    </row>
    <row r="50" spans="1:15" ht="13.5" customHeight="1">
      <c r="A50" s="147">
        <v>52</v>
      </c>
      <c r="B50" s="23" t="s">
        <v>157</v>
      </c>
      <c r="C50" s="4" t="s">
        <v>46</v>
      </c>
      <c r="D50" s="220">
        <v>7840</v>
      </c>
      <c r="E50" s="221"/>
      <c r="F50" s="216">
        <v>8102</v>
      </c>
      <c r="G50" s="217"/>
      <c r="H50" s="218">
        <v>8333</v>
      </c>
      <c r="I50" s="219" t="s">
        <v>255</v>
      </c>
      <c r="J50" s="218">
        <v>8738</v>
      </c>
      <c r="K50" s="219" t="s">
        <v>255</v>
      </c>
      <c r="L50" s="218">
        <v>8591</v>
      </c>
      <c r="M50" s="219" t="s">
        <v>255</v>
      </c>
      <c r="N50" s="218">
        <v>8847</v>
      </c>
      <c r="O50" s="219"/>
    </row>
    <row r="51" spans="1:15" ht="13.5" customHeight="1">
      <c r="A51" s="147">
        <v>24</v>
      </c>
      <c r="B51" s="23" t="s">
        <v>158</v>
      </c>
      <c r="C51" s="4" t="s">
        <v>15</v>
      </c>
      <c r="D51" s="220">
        <v>7402</v>
      </c>
      <c r="E51" s="221"/>
      <c r="F51" s="216">
        <v>7499</v>
      </c>
      <c r="G51" s="217" t="s">
        <v>256</v>
      </c>
      <c r="H51" s="218">
        <v>7561</v>
      </c>
      <c r="I51" s="219" t="s">
        <v>256</v>
      </c>
      <c r="J51" s="218">
        <v>7640</v>
      </c>
      <c r="K51" s="219" t="s">
        <v>256</v>
      </c>
      <c r="L51" s="218">
        <v>7685</v>
      </c>
      <c r="M51" s="219" t="s">
        <v>256</v>
      </c>
      <c r="N51" s="218">
        <v>5664</v>
      </c>
      <c r="O51" s="219"/>
    </row>
    <row r="52" spans="1:15" ht="13.5" customHeight="1">
      <c r="A52" s="147">
        <v>76</v>
      </c>
      <c r="B52" s="23" t="s">
        <v>159</v>
      </c>
      <c r="C52" s="4" t="s">
        <v>76</v>
      </c>
      <c r="D52" s="220">
        <v>3648</v>
      </c>
      <c r="E52" s="221"/>
      <c r="F52" s="216">
        <v>3681</v>
      </c>
      <c r="G52" s="217"/>
      <c r="H52" s="218">
        <v>3886</v>
      </c>
      <c r="I52" s="219" t="s">
        <v>255</v>
      </c>
      <c r="J52" s="218">
        <v>3986</v>
      </c>
      <c r="K52" s="219" t="s">
        <v>255</v>
      </c>
      <c r="L52" s="218">
        <v>4016</v>
      </c>
      <c r="M52" s="219" t="s">
        <v>255</v>
      </c>
      <c r="N52" s="218">
        <v>4025</v>
      </c>
      <c r="O52" s="219"/>
    </row>
    <row r="53" spans="1:15" ht="13.5" customHeight="1">
      <c r="A53" s="147">
        <v>75</v>
      </c>
      <c r="B53" s="23" t="s">
        <v>160</v>
      </c>
      <c r="C53" s="4" t="s">
        <v>64</v>
      </c>
      <c r="D53" s="220">
        <v>5374</v>
      </c>
      <c r="E53" s="221"/>
      <c r="F53" s="216">
        <v>5509</v>
      </c>
      <c r="G53" s="217"/>
      <c r="H53" s="218">
        <v>5495</v>
      </c>
      <c r="I53" s="219" t="s">
        <v>255</v>
      </c>
      <c r="J53" s="218">
        <v>5426</v>
      </c>
      <c r="K53" s="219" t="s">
        <v>255</v>
      </c>
      <c r="L53" s="218">
        <v>5128</v>
      </c>
      <c r="M53" s="219" t="s">
        <v>255</v>
      </c>
      <c r="N53" s="218">
        <v>4987</v>
      </c>
      <c r="O53" s="219"/>
    </row>
    <row r="54" spans="1:15" ht="13.5" customHeight="1">
      <c r="A54" s="147">
        <v>76</v>
      </c>
      <c r="B54" s="23" t="s">
        <v>161</v>
      </c>
      <c r="C54" s="4" t="s">
        <v>77</v>
      </c>
      <c r="D54" s="220">
        <v>941</v>
      </c>
      <c r="E54" s="221"/>
      <c r="F54" s="216">
        <v>956</v>
      </c>
      <c r="G54" s="217"/>
      <c r="H54" s="218">
        <v>1002</v>
      </c>
      <c r="I54" s="219" t="s">
        <v>255</v>
      </c>
      <c r="J54" s="218">
        <v>1106</v>
      </c>
      <c r="K54" s="219" t="s">
        <v>255</v>
      </c>
      <c r="L54" s="218">
        <v>1202</v>
      </c>
      <c r="M54" s="219" t="s">
        <v>255</v>
      </c>
      <c r="N54" s="218">
        <v>1240</v>
      </c>
      <c r="O54" s="219"/>
    </row>
    <row r="55" spans="1:15" ht="13.5" customHeight="1">
      <c r="A55" s="147">
        <v>52</v>
      </c>
      <c r="B55" s="23" t="s">
        <v>162</v>
      </c>
      <c r="C55" s="4" t="s">
        <v>48</v>
      </c>
      <c r="D55" s="220">
        <v>4647</v>
      </c>
      <c r="E55" s="221"/>
      <c r="F55" s="216">
        <v>4574</v>
      </c>
      <c r="G55" s="217"/>
      <c r="H55" s="218">
        <v>4669</v>
      </c>
      <c r="I55" s="219" t="s">
        <v>255</v>
      </c>
      <c r="J55" s="218">
        <v>4662</v>
      </c>
      <c r="K55" s="219" t="s">
        <v>255</v>
      </c>
      <c r="L55" s="218">
        <v>4861</v>
      </c>
      <c r="M55" s="219" t="s">
        <v>255</v>
      </c>
      <c r="N55" s="218">
        <v>5018</v>
      </c>
      <c r="O55" s="219"/>
    </row>
    <row r="56" spans="1:15" ht="13.5" customHeight="1">
      <c r="A56" s="147">
        <v>28</v>
      </c>
      <c r="B56" s="23" t="s">
        <v>163</v>
      </c>
      <c r="C56" s="4" t="s">
        <v>28</v>
      </c>
      <c r="D56" s="220">
        <v>5311</v>
      </c>
      <c r="E56" s="221"/>
      <c r="F56" s="216">
        <v>5222</v>
      </c>
      <c r="G56" s="217"/>
      <c r="H56" s="218">
        <v>4909</v>
      </c>
      <c r="I56" s="219" t="s">
        <v>255</v>
      </c>
      <c r="J56" s="218">
        <v>4868</v>
      </c>
      <c r="K56" s="219" t="s">
        <v>255</v>
      </c>
      <c r="L56" s="218">
        <v>4976</v>
      </c>
      <c r="M56" s="219" t="s">
        <v>255</v>
      </c>
      <c r="N56" s="218">
        <v>4717</v>
      </c>
      <c r="O56" s="219"/>
    </row>
    <row r="57" spans="1:15" ht="13.5" customHeight="1">
      <c r="A57" s="147">
        <v>44</v>
      </c>
      <c r="B57" s="23" t="s">
        <v>164</v>
      </c>
      <c r="C57" s="4" t="s">
        <v>38</v>
      </c>
      <c r="D57" s="220">
        <v>4584</v>
      </c>
      <c r="E57" s="221"/>
      <c r="F57" s="216">
        <v>4448</v>
      </c>
      <c r="G57" s="217"/>
      <c r="H57" s="218">
        <v>3738</v>
      </c>
      <c r="I57" s="219" t="s">
        <v>255</v>
      </c>
      <c r="J57" s="218">
        <v>3672</v>
      </c>
      <c r="K57" s="219" t="s">
        <v>255</v>
      </c>
      <c r="L57" s="218">
        <v>3568</v>
      </c>
      <c r="M57" s="219" t="s">
        <v>255</v>
      </c>
      <c r="N57" s="218">
        <v>3508</v>
      </c>
      <c r="O57" s="219"/>
    </row>
    <row r="58" spans="1:15" ht="13.5" customHeight="1">
      <c r="A58" s="148">
        <v>44</v>
      </c>
      <c r="B58" s="23" t="s">
        <v>165</v>
      </c>
      <c r="C58" s="4" t="s">
        <v>39</v>
      </c>
      <c r="D58" s="220">
        <v>2375</v>
      </c>
      <c r="E58" s="221"/>
      <c r="F58" s="216">
        <v>2252</v>
      </c>
      <c r="G58" s="217"/>
      <c r="H58" s="218">
        <v>2154</v>
      </c>
      <c r="I58" s="219" t="s">
        <v>255</v>
      </c>
      <c r="J58" s="218">
        <v>1975</v>
      </c>
      <c r="K58" s="219" t="s">
        <v>255</v>
      </c>
      <c r="L58" s="218">
        <v>2146</v>
      </c>
      <c r="M58" s="219" t="s">
        <v>255</v>
      </c>
      <c r="N58" s="218">
        <v>2086</v>
      </c>
      <c r="O58" s="219"/>
    </row>
    <row r="59" spans="1:15" s="225" customFormat="1" ht="13.5" customHeight="1">
      <c r="A59" s="147">
        <v>52</v>
      </c>
      <c r="B59" s="23" t="s">
        <v>166</v>
      </c>
      <c r="C59" s="4" t="s">
        <v>49</v>
      </c>
      <c r="D59" s="214">
        <v>3024</v>
      </c>
      <c r="E59" s="215"/>
      <c r="F59" s="222">
        <v>2589</v>
      </c>
      <c r="G59" s="223"/>
      <c r="H59" s="224">
        <v>2610</v>
      </c>
      <c r="I59" s="219" t="s">
        <v>256</v>
      </c>
      <c r="J59" s="224">
        <v>2394</v>
      </c>
      <c r="K59" s="219" t="s">
        <v>255</v>
      </c>
      <c r="L59" s="224">
        <v>2135</v>
      </c>
      <c r="M59" s="219" t="s">
        <v>255</v>
      </c>
      <c r="N59" s="224">
        <v>2196</v>
      </c>
      <c r="O59" s="219"/>
    </row>
    <row r="60" spans="1:15" ht="13.5" customHeight="1">
      <c r="A60" s="147">
        <v>44</v>
      </c>
      <c r="B60" s="23" t="s">
        <v>167</v>
      </c>
      <c r="C60" s="4" t="s">
        <v>40</v>
      </c>
      <c r="D60" s="214">
        <v>9453</v>
      </c>
      <c r="E60" s="215"/>
      <c r="F60" s="222">
        <v>9216</v>
      </c>
      <c r="G60" s="223"/>
      <c r="H60" s="225">
        <v>8783</v>
      </c>
      <c r="I60" s="223"/>
      <c r="J60" s="225">
        <v>8898</v>
      </c>
      <c r="K60" s="219" t="s">
        <v>255</v>
      </c>
      <c r="L60" s="225">
        <v>8818</v>
      </c>
      <c r="M60" s="219" t="s">
        <v>255</v>
      </c>
      <c r="N60" s="225">
        <v>8680</v>
      </c>
      <c r="O60" s="219"/>
    </row>
    <row r="61" spans="1:15" ht="13.5" customHeight="1">
      <c r="A61" s="147">
        <v>44</v>
      </c>
      <c r="B61" s="23" t="s">
        <v>168</v>
      </c>
      <c r="C61" s="4" t="s">
        <v>41</v>
      </c>
      <c r="D61" s="214">
        <v>1766</v>
      </c>
      <c r="E61" s="215"/>
      <c r="F61" s="222">
        <v>1774</v>
      </c>
      <c r="G61" s="223"/>
      <c r="H61" s="225">
        <v>1823</v>
      </c>
      <c r="I61" s="219" t="s">
        <v>255</v>
      </c>
      <c r="J61" s="225">
        <v>1900</v>
      </c>
      <c r="K61" s="219" t="s">
        <v>255</v>
      </c>
      <c r="L61" s="225">
        <v>2013</v>
      </c>
      <c r="M61" s="219" t="s">
        <v>255</v>
      </c>
      <c r="N61" s="225">
        <v>2033</v>
      </c>
      <c r="O61" s="219" t="s">
        <v>256</v>
      </c>
    </row>
    <row r="62" spans="1:15" ht="13.5" customHeight="1">
      <c r="A62" s="147">
        <v>53</v>
      </c>
      <c r="B62" s="23" t="s">
        <v>169</v>
      </c>
      <c r="C62" s="4" t="s">
        <v>56</v>
      </c>
      <c r="D62" s="214">
        <v>7173</v>
      </c>
      <c r="E62" s="215"/>
      <c r="F62" s="222">
        <v>7415</v>
      </c>
      <c r="G62" s="223"/>
      <c r="H62" s="225">
        <v>7601</v>
      </c>
      <c r="I62" s="219" t="s">
        <v>255</v>
      </c>
      <c r="J62" s="225">
        <v>7675</v>
      </c>
      <c r="K62" s="219" t="s">
        <v>255</v>
      </c>
      <c r="L62" s="225">
        <v>7878</v>
      </c>
      <c r="M62" s="219" t="s">
        <v>255</v>
      </c>
      <c r="N62" s="225">
        <v>6924</v>
      </c>
      <c r="O62" s="219"/>
    </row>
    <row r="63" spans="1:15" ht="13.5" customHeight="1">
      <c r="A63" s="147">
        <v>44</v>
      </c>
      <c r="B63" s="23" t="s">
        <v>170</v>
      </c>
      <c r="C63" s="4" t="s">
        <v>42</v>
      </c>
      <c r="D63" s="214">
        <v>11596</v>
      </c>
      <c r="E63" s="215"/>
      <c r="F63" s="222">
        <v>11725</v>
      </c>
      <c r="G63" s="223"/>
      <c r="H63" s="225">
        <v>11502</v>
      </c>
      <c r="I63" s="219" t="s">
        <v>255</v>
      </c>
      <c r="J63" s="225">
        <v>11787</v>
      </c>
      <c r="K63" s="219" t="s">
        <v>255</v>
      </c>
      <c r="L63" s="225">
        <v>11545</v>
      </c>
      <c r="M63" s="219" t="s">
        <v>255</v>
      </c>
      <c r="N63" s="225">
        <v>11993</v>
      </c>
      <c r="O63" s="219"/>
    </row>
    <row r="64" spans="1:15" ht="13.5" customHeight="1">
      <c r="A64" s="147">
        <v>27</v>
      </c>
      <c r="B64" s="23" t="s">
        <v>171</v>
      </c>
      <c r="C64" s="4" t="s">
        <v>20</v>
      </c>
      <c r="D64" s="214">
        <v>3893</v>
      </c>
      <c r="E64" s="215"/>
      <c r="F64" s="222">
        <v>3726</v>
      </c>
      <c r="G64" s="223"/>
      <c r="H64" s="225">
        <v>3668</v>
      </c>
      <c r="I64" s="219" t="s">
        <v>255</v>
      </c>
      <c r="J64" s="225">
        <v>3665</v>
      </c>
      <c r="K64" s="219" t="s">
        <v>255</v>
      </c>
      <c r="L64" s="225">
        <v>3673</v>
      </c>
      <c r="M64" s="219" t="s">
        <v>255</v>
      </c>
      <c r="N64" s="225">
        <v>3623</v>
      </c>
      <c r="O64" s="219"/>
    </row>
    <row r="65" spans="1:15" ht="13.5" customHeight="1">
      <c r="A65" s="147">
        <v>32</v>
      </c>
      <c r="B65" s="23" t="s">
        <v>172</v>
      </c>
      <c r="C65" s="4" t="s">
        <v>32</v>
      </c>
      <c r="D65" s="214">
        <v>28822</v>
      </c>
      <c r="E65" s="215"/>
      <c r="F65" s="222">
        <v>27715</v>
      </c>
      <c r="G65" s="223"/>
      <c r="H65" s="225">
        <v>28124</v>
      </c>
      <c r="I65" s="219" t="s">
        <v>255</v>
      </c>
      <c r="J65" s="225">
        <v>27914</v>
      </c>
      <c r="K65" s="219" t="s">
        <v>255</v>
      </c>
      <c r="L65" s="225">
        <v>25046</v>
      </c>
      <c r="M65" s="219" t="s">
        <v>255</v>
      </c>
      <c r="N65" s="225">
        <v>25303</v>
      </c>
      <c r="O65" s="219"/>
    </row>
    <row r="66" spans="1:15" ht="13.5" customHeight="1">
      <c r="A66" s="147">
        <v>32</v>
      </c>
      <c r="B66" s="23" t="s">
        <v>173</v>
      </c>
      <c r="C66" s="4" t="s">
        <v>33</v>
      </c>
      <c r="D66" s="220">
        <v>4404</v>
      </c>
      <c r="E66" s="221" t="s">
        <v>256</v>
      </c>
      <c r="F66" s="216">
        <v>4985</v>
      </c>
      <c r="G66" s="217"/>
      <c r="H66" s="218">
        <v>5026</v>
      </c>
      <c r="I66" s="219" t="s">
        <v>256</v>
      </c>
      <c r="J66" s="218">
        <v>4673</v>
      </c>
      <c r="K66" s="219" t="s">
        <v>256</v>
      </c>
      <c r="L66" s="218">
        <v>4700</v>
      </c>
      <c r="M66" s="219" t="s">
        <v>256</v>
      </c>
      <c r="N66" s="218">
        <v>4820</v>
      </c>
      <c r="O66" s="219" t="s">
        <v>256</v>
      </c>
    </row>
    <row r="67" spans="1:15" ht="13.5" customHeight="1">
      <c r="A67" s="147">
        <v>28</v>
      </c>
      <c r="B67" s="23" t="s">
        <v>174</v>
      </c>
      <c r="C67" s="4" t="s">
        <v>29</v>
      </c>
      <c r="D67" s="214">
        <v>4383</v>
      </c>
      <c r="E67" s="215"/>
      <c r="F67" s="222">
        <v>4263</v>
      </c>
      <c r="G67" s="223"/>
      <c r="H67" s="225">
        <v>4276</v>
      </c>
      <c r="I67" s="223"/>
      <c r="J67" s="225">
        <v>4254</v>
      </c>
      <c r="K67" s="219" t="s">
        <v>255</v>
      </c>
      <c r="L67" s="225">
        <v>4131</v>
      </c>
      <c r="M67" s="219" t="s">
        <v>255</v>
      </c>
      <c r="N67" s="225">
        <v>4046</v>
      </c>
      <c r="O67" s="219"/>
    </row>
    <row r="68" spans="1:15" ht="13.5" customHeight="1">
      <c r="A68" s="147">
        <v>32</v>
      </c>
      <c r="B68" s="23" t="s">
        <v>175</v>
      </c>
      <c r="C68" s="4" t="s">
        <v>34</v>
      </c>
      <c r="D68" s="214">
        <v>26228</v>
      </c>
      <c r="E68" s="215"/>
      <c r="F68" s="222">
        <v>26428</v>
      </c>
      <c r="G68" s="223"/>
      <c r="H68" s="225">
        <v>25972</v>
      </c>
      <c r="I68" s="219" t="s">
        <v>255</v>
      </c>
      <c r="J68" s="225">
        <v>25863</v>
      </c>
      <c r="K68" s="219" t="s">
        <v>255</v>
      </c>
      <c r="L68" s="225">
        <v>26375</v>
      </c>
      <c r="M68" s="219" t="s">
        <v>255</v>
      </c>
      <c r="N68" s="225">
        <v>26805</v>
      </c>
      <c r="O68" s="219"/>
    </row>
    <row r="69" spans="1:15" ht="13.5" customHeight="1">
      <c r="A69" s="147">
        <v>84</v>
      </c>
      <c r="B69" s="23" t="s">
        <v>176</v>
      </c>
      <c r="C69" s="4" t="s">
        <v>91</v>
      </c>
      <c r="D69" s="214">
        <v>7325</v>
      </c>
      <c r="E69" s="215"/>
      <c r="F69" s="222">
        <v>7317</v>
      </c>
      <c r="G69" s="223"/>
      <c r="H69" s="225">
        <v>7427</v>
      </c>
      <c r="I69" s="219" t="s">
        <v>255</v>
      </c>
      <c r="J69" s="225">
        <v>7437</v>
      </c>
      <c r="K69" s="219" t="s">
        <v>255</v>
      </c>
      <c r="L69" s="225">
        <v>7906</v>
      </c>
      <c r="M69" s="219" t="s">
        <v>255</v>
      </c>
      <c r="N69" s="225">
        <v>7778</v>
      </c>
      <c r="O69" s="219"/>
    </row>
    <row r="70" spans="1:15" ht="13.5" customHeight="1">
      <c r="A70" s="147">
        <v>75</v>
      </c>
      <c r="B70" s="23" t="s">
        <v>177</v>
      </c>
      <c r="C70" s="4" t="s">
        <v>65</v>
      </c>
      <c r="D70" s="214">
        <v>7290</v>
      </c>
      <c r="E70" s="215"/>
      <c r="F70" s="222">
        <v>7566</v>
      </c>
      <c r="G70" s="223"/>
      <c r="H70" s="225">
        <v>7924</v>
      </c>
      <c r="I70" s="219" t="s">
        <v>255</v>
      </c>
      <c r="J70" s="225">
        <v>7910</v>
      </c>
      <c r="K70" s="219" t="s">
        <v>255</v>
      </c>
      <c r="L70" s="225">
        <v>8393</v>
      </c>
      <c r="M70" s="219" t="s">
        <v>255</v>
      </c>
      <c r="N70" s="225">
        <v>8726</v>
      </c>
      <c r="O70" s="219"/>
    </row>
    <row r="71" spans="1:15" ht="13.5" customHeight="1">
      <c r="A71" s="147">
        <v>76</v>
      </c>
      <c r="B71" s="23" t="s">
        <v>178</v>
      </c>
      <c r="C71" s="4" t="s">
        <v>78</v>
      </c>
      <c r="D71" s="214">
        <v>5312</v>
      </c>
      <c r="E71" s="215"/>
      <c r="F71" s="222">
        <v>5512</v>
      </c>
      <c r="G71" s="223"/>
      <c r="H71" s="225">
        <v>5453</v>
      </c>
      <c r="I71" s="219" t="s">
        <v>255</v>
      </c>
      <c r="J71" s="225">
        <v>5629</v>
      </c>
      <c r="K71" s="219" t="s">
        <v>255</v>
      </c>
      <c r="L71" s="225">
        <v>5886</v>
      </c>
      <c r="M71" s="219" t="s">
        <v>255</v>
      </c>
      <c r="N71" s="225">
        <v>5787</v>
      </c>
      <c r="O71" s="219"/>
    </row>
    <row r="72" spans="1:15" ht="13.5" customHeight="1">
      <c r="A72" s="147">
        <v>76</v>
      </c>
      <c r="B72" s="23" t="s">
        <v>179</v>
      </c>
      <c r="C72" s="4" t="s">
        <v>79</v>
      </c>
      <c r="D72" s="214">
        <v>6868</v>
      </c>
      <c r="E72" s="215"/>
      <c r="F72" s="222">
        <v>7348</v>
      </c>
      <c r="G72" s="223"/>
      <c r="H72" s="225">
        <v>7531</v>
      </c>
      <c r="I72" s="219" t="s">
        <v>255</v>
      </c>
      <c r="J72" s="225">
        <v>7862</v>
      </c>
      <c r="K72" s="219" t="s">
        <v>255</v>
      </c>
      <c r="L72" s="225">
        <v>7976</v>
      </c>
      <c r="M72" s="219" t="s">
        <v>255</v>
      </c>
      <c r="N72" s="225">
        <v>7932</v>
      </c>
      <c r="O72" s="219"/>
    </row>
    <row r="73" spans="1:15" ht="13.5" customHeight="1">
      <c r="A73" s="147">
        <v>44</v>
      </c>
      <c r="B73" s="23" t="s">
        <v>180</v>
      </c>
      <c r="C73" s="4" t="s">
        <v>43</v>
      </c>
      <c r="D73" s="214">
        <v>10750</v>
      </c>
      <c r="E73" s="215"/>
      <c r="F73" s="222">
        <v>10940</v>
      </c>
      <c r="G73" s="223"/>
      <c r="H73" s="225">
        <v>11309</v>
      </c>
      <c r="I73" s="219" t="s">
        <v>255</v>
      </c>
      <c r="J73" s="225">
        <v>11588</v>
      </c>
      <c r="K73" s="219" t="s">
        <v>255</v>
      </c>
      <c r="L73" s="225">
        <v>11610</v>
      </c>
      <c r="M73" s="219" t="s">
        <v>255</v>
      </c>
      <c r="N73" s="225">
        <v>10164</v>
      </c>
      <c r="O73" s="219"/>
    </row>
    <row r="74" spans="1:15" ht="13.5" customHeight="1">
      <c r="A74" s="147">
        <v>44</v>
      </c>
      <c r="B74" s="23" t="s">
        <v>181</v>
      </c>
      <c r="C74" s="4" t="s">
        <v>44</v>
      </c>
      <c r="D74" s="214">
        <v>6299</v>
      </c>
      <c r="E74" s="215"/>
      <c r="F74" s="222">
        <v>5996</v>
      </c>
      <c r="G74" s="223"/>
      <c r="H74" s="225">
        <v>6043</v>
      </c>
      <c r="I74" s="219" t="s">
        <v>255</v>
      </c>
      <c r="J74" s="225">
        <v>6427</v>
      </c>
      <c r="K74" s="219" t="s">
        <v>255</v>
      </c>
      <c r="L74" s="225">
        <v>6640</v>
      </c>
      <c r="M74" s="219" t="s">
        <v>255</v>
      </c>
      <c r="N74" s="225">
        <v>6494</v>
      </c>
      <c r="O74" s="219"/>
    </row>
    <row r="75" spans="1:15" ht="13.5" customHeight="1">
      <c r="A75" s="147">
        <v>84</v>
      </c>
      <c r="B75" s="23" t="s">
        <v>182</v>
      </c>
      <c r="C75" s="4" t="s">
        <v>93</v>
      </c>
      <c r="D75" s="214">
        <v>11934</v>
      </c>
      <c r="E75" s="215"/>
      <c r="F75" s="222">
        <v>13124</v>
      </c>
      <c r="G75" s="223"/>
      <c r="H75" s="225">
        <v>14575</v>
      </c>
      <c r="I75" s="219" t="s">
        <v>255</v>
      </c>
      <c r="J75" s="225">
        <v>15663</v>
      </c>
      <c r="K75" s="219" t="s">
        <v>255</v>
      </c>
      <c r="L75" s="225">
        <v>15607</v>
      </c>
      <c r="M75" s="219" t="s">
        <v>255</v>
      </c>
      <c r="N75" s="225">
        <v>17093</v>
      </c>
      <c r="O75" s="219"/>
    </row>
    <row r="76" spans="1:15" s="386" customFormat="1" ht="13.5" customHeight="1">
      <c r="A76" s="363"/>
      <c r="B76" s="44" t="s">
        <v>92</v>
      </c>
      <c r="C76" s="45" t="s">
        <v>114</v>
      </c>
      <c r="D76" s="380"/>
      <c r="E76" s="381"/>
      <c r="F76" s="382"/>
      <c r="G76" s="383"/>
      <c r="H76" s="384"/>
      <c r="I76" s="385"/>
      <c r="J76" s="384"/>
      <c r="K76" s="385"/>
      <c r="L76" s="384"/>
      <c r="M76" s="385"/>
      <c r="N76" s="384">
        <v>5064</v>
      </c>
      <c r="O76" s="385"/>
    </row>
    <row r="77" spans="1:15" s="386" customFormat="1" ht="13.5" customHeight="1">
      <c r="A77" s="363"/>
      <c r="B77" s="44" t="s">
        <v>94</v>
      </c>
      <c r="C77" s="45" t="s">
        <v>95</v>
      </c>
      <c r="D77" s="380"/>
      <c r="E77" s="381"/>
      <c r="F77" s="382"/>
      <c r="G77" s="383"/>
      <c r="H77" s="384"/>
      <c r="I77" s="385"/>
      <c r="J77" s="384"/>
      <c r="K77" s="385"/>
      <c r="L77" s="384"/>
      <c r="M77" s="385"/>
      <c r="N77" s="384">
        <v>12029</v>
      </c>
      <c r="O77" s="385"/>
    </row>
    <row r="78" spans="1:15" ht="13.5" customHeight="1">
      <c r="A78" s="147">
        <v>27</v>
      </c>
      <c r="B78" s="23" t="s">
        <v>183</v>
      </c>
      <c r="C78" s="4" t="s">
        <v>21</v>
      </c>
      <c r="D78" s="214">
        <v>2809</v>
      </c>
      <c r="E78" s="215"/>
      <c r="F78" s="222">
        <v>2755</v>
      </c>
      <c r="G78" s="223"/>
      <c r="H78" s="225">
        <v>2687</v>
      </c>
      <c r="I78" s="219" t="s">
        <v>255</v>
      </c>
      <c r="J78" s="225">
        <v>2746</v>
      </c>
      <c r="K78" s="219" t="s">
        <v>255</v>
      </c>
      <c r="L78" s="225">
        <v>2819</v>
      </c>
      <c r="M78" s="219" t="s">
        <v>255</v>
      </c>
      <c r="N78" s="225">
        <v>2916</v>
      </c>
      <c r="O78" s="219"/>
    </row>
    <row r="79" spans="1:15" ht="13.5" customHeight="1">
      <c r="A79" s="147">
        <v>27</v>
      </c>
      <c r="B79" s="23" t="s">
        <v>184</v>
      </c>
      <c r="C79" s="4" t="s">
        <v>22</v>
      </c>
      <c r="D79" s="214">
        <v>8752</v>
      </c>
      <c r="E79" s="215"/>
      <c r="F79" s="222">
        <v>8933</v>
      </c>
      <c r="G79" s="223"/>
      <c r="H79" s="225">
        <v>9251</v>
      </c>
      <c r="I79" s="219" t="s">
        <v>255</v>
      </c>
      <c r="J79" s="225">
        <v>9389</v>
      </c>
      <c r="K79" s="219" t="s">
        <v>255</v>
      </c>
      <c r="L79" s="225">
        <v>10016</v>
      </c>
      <c r="M79" s="219" t="s">
        <v>255</v>
      </c>
      <c r="N79" s="225">
        <v>9850</v>
      </c>
      <c r="O79" s="219"/>
    </row>
    <row r="80" spans="1:15" ht="13.5" customHeight="1">
      <c r="A80" s="147">
        <v>52</v>
      </c>
      <c r="B80" s="23" t="s">
        <v>185</v>
      </c>
      <c r="C80" s="4" t="s">
        <v>50</v>
      </c>
      <c r="D80" s="214">
        <v>5085</v>
      </c>
      <c r="E80" s="215"/>
      <c r="F80" s="222">
        <v>5199</v>
      </c>
      <c r="G80" s="223"/>
      <c r="H80" s="225">
        <v>5185</v>
      </c>
      <c r="I80" s="219" t="s">
        <v>255</v>
      </c>
      <c r="J80" s="225">
        <v>5208</v>
      </c>
      <c r="K80" s="219" t="s">
        <v>255</v>
      </c>
      <c r="L80" s="225">
        <v>4910</v>
      </c>
      <c r="M80" s="219" t="s">
        <v>255</v>
      </c>
      <c r="N80" s="225">
        <v>4881</v>
      </c>
      <c r="O80" s="219"/>
    </row>
    <row r="81" spans="1:15" ht="13.5" customHeight="1">
      <c r="A81" s="147">
        <v>84</v>
      </c>
      <c r="B81" s="23" t="s">
        <v>186</v>
      </c>
      <c r="C81" s="4" t="s">
        <v>96</v>
      </c>
      <c r="D81" s="214">
        <v>4734</v>
      </c>
      <c r="E81" s="215"/>
      <c r="F81" s="222">
        <v>5087</v>
      </c>
      <c r="G81" s="223"/>
      <c r="H81" s="225">
        <v>5343</v>
      </c>
      <c r="I81" s="219" t="s">
        <v>255</v>
      </c>
      <c r="J81" s="225">
        <v>5238</v>
      </c>
      <c r="K81" s="219" t="s">
        <v>255</v>
      </c>
      <c r="L81" s="225">
        <v>5429</v>
      </c>
      <c r="M81" s="219" t="s">
        <v>255</v>
      </c>
      <c r="N81" s="225">
        <v>5384</v>
      </c>
      <c r="O81" s="219"/>
    </row>
    <row r="82" spans="1:15" ht="13.5" customHeight="1">
      <c r="A82" s="147">
        <v>84</v>
      </c>
      <c r="B82" s="23" t="s">
        <v>187</v>
      </c>
      <c r="C82" s="4" t="s">
        <v>97</v>
      </c>
      <c r="D82" s="214">
        <v>5867</v>
      </c>
      <c r="E82" s="215"/>
      <c r="F82" s="222">
        <v>5938</v>
      </c>
      <c r="G82" s="223"/>
      <c r="H82" s="225">
        <v>6195</v>
      </c>
      <c r="I82" s="219" t="s">
        <v>255</v>
      </c>
      <c r="J82" s="225">
        <v>6685</v>
      </c>
      <c r="K82" s="219" t="s">
        <v>255</v>
      </c>
      <c r="L82" s="225">
        <v>7479</v>
      </c>
      <c r="M82" s="219" t="s">
        <v>255</v>
      </c>
      <c r="N82" s="225">
        <v>7924</v>
      </c>
      <c r="O82" s="219"/>
    </row>
    <row r="83" spans="1:15" ht="13.5" customHeight="1">
      <c r="A83" s="147">
        <v>11</v>
      </c>
      <c r="B83" s="23" t="s">
        <v>188</v>
      </c>
      <c r="C83" s="4" t="s">
        <v>0</v>
      </c>
      <c r="D83" s="214">
        <v>17531</v>
      </c>
      <c r="E83" s="215"/>
      <c r="F83" s="222">
        <v>18338</v>
      </c>
      <c r="G83" s="223"/>
      <c r="H83" s="225">
        <v>19188</v>
      </c>
      <c r="I83" s="219" t="s">
        <v>255</v>
      </c>
      <c r="J83" s="225">
        <v>17821</v>
      </c>
      <c r="K83" s="219" t="s">
        <v>255</v>
      </c>
      <c r="L83" s="225">
        <v>16423</v>
      </c>
      <c r="M83" s="219" t="s">
        <v>255</v>
      </c>
      <c r="N83" s="225">
        <v>16546</v>
      </c>
      <c r="O83" s="219"/>
    </row>
    <row r="84" spans="1:15" ht="13.5" customHeight="1">
      <c r="A84" s="147">
        <v>28</v>
      </c>
      <c r="B84" s="23" t="s">
        <v>189</v>
      </c>
      <c r="C84" s="4" t="s">
        <v>30</v>
      </c>
      <c r="D84" s="214">
        <v>18516</v>
      </c>
      <c r="E84" s="215"/>
      <c r="F84" s="222">
        <v>18765</v>
      </c>
      <c r="G84" s="223"/>
      <c r="H84" s="225">
        <v>18646</v>
      </c>
      <c r="I84" s="219" t="s">
        <v>255</v>
      </c>
      <c r="J84" s="225">
        <v>18802</v>
      </c>
      <c r="K84" s="219" t="s">
        <v>255</v>
      </c>
      <c r="L84" s="225">
        <v>18954</v>
      </c>
      <c r="M84" s="219" t="s">
        <v>255</v>
      </c>
      <c r="N84" s="225">
        <v>18863</v>
      </c>
      <c r="O84" s="219"/>
    </row>
    <row r="85" spans="1:15" ht="13.5" customHeight="1">
      <c r="A85" s="147">
        <v>11</v>
      </c>
      <c r="B85" s="23" t="s">
        <v>190</v>
      </c>
      <c r="C85" s="4" t="s">
        <v>2</v>
      </c>
      <c r="D85" s="214">
        <v>6756</v>
      </c>
      <c r="E85" s="215"/>
      <c r="F85" s="222">
        <v>7063</v>
      </c>
      <c r="G85" s="223"/>
      <c r="H85" s="225">
        <v>7751</v>
      </c>
      <c r="I85" s="219" t="s">
        <v>255</v>
      </c>
      <c r="J85" s="225">
        <v>7942</v>
      </c>
      <c r="K85" s="219" t="s">
        <v>255</v>
      </c>
      <c r="L85" s="225">
        <v>6679</v>
      </c>
      <c r="M85" s="219" t="s">
        <v>255</v>
      </c>
      <c r="N85" s="225">
        <v>8785</v>
      </c>
      <c r="O85" s="219"/>
    </row>
    <row r="86" spans="1:15" ht="13.5" customHeight="1">
      <c r="A86" s="147">
        <v>11</v>
      </c>
      <c r="B86" s="23" t="s">
        <v>191</v>
      </c>
      <c r="C86" s="4" t="s">
        <v>3</v>
      </c>
      <c r="D86" s="214">
        <v>6877</v>
      </c>
      <c r="E86" s="215"/>
      <c r="F86" s="222">
        <v>6741</v>
      </c>
      <c r="G86" s="223"/>
      <c r="H86" s="225">
        <v>6612</v>
      </c>
      <c r="I86" s="219" t="s">
        <v>255</v>
      </c>
      <c r="J86" s="225">
        <v>7043</v>
      </c>
      <c r="K86" s="219" t="s">
        <v>255</v>
      </c>
      <c r="L86" s="225">
        <v>7276</v>
      </c>
      <c r="M86" s="219" t="s">
        <v>255</v>
      </c>
      <c r="N86" s="225">
        <v>7473</v>
      </c>
      <c r="O86" s="219"/>
    </row>
    <row r="87" spans="1:15" ht="13.5" customHeight="1">
      <c r="A87" s="147">
        <v>75</v>
      </c>
      <c r="B87" s="23" t="s">
        <v>192</v>
      </c>
      <c r="C87" s="4" t="s">
        <v>66</v>
      </c>
      <c r="D87" s="220">
        <v>3595</v>
      </c>
      <c r="E87" s="221" t="s">
        <v>256</v>
      </c>
      <c r="F87" s="216">
        <v>3698</v>
      </c>
      <c r="G87" s="217"/>
      <c r="H87" s="218">
        <v>3705</v>
      </c>
      <c r="I87" s="219" t="s">
        <v>255</v>
      </c>
      <c r="J87" s="218">
        <v>3811</v>
      </c>
      <c r="K87" s="219" t="s">
        <v>255</v>
      </c>
      <c r="L87" s="218">
        <v>4064</v>
      </c>
      <c r="M87" s="219" t="s">
        <v>255</v>
      </c>
      <c r="N87" s="218">
        <v>3904</v>
      </c>
      <c r="O87" s="219"/>
    </row>
    <row r="88" spans="1:15" ht="13.5" customHeight="1">
      <c r="A88" s="147">
        <v>32</v>
      </c>
      <c r="B88" s="23" t="s">
        <v>193</v>
      </c>
      <c r="C88" s="4" t="s">
        <v>35</v>
      </c>
      <c r="D88" s="214">
        <v>7941</v>
      </c>
      <c r="E88" s="215"/>
      <c r="F88" s="222">
        <v>8599</v>
      </c>
      <c r="G88" s="223"/>
      <c r="H88" s="225">
        <v>9005</v>
      </c>
      <c r="I88" s="219" t="s">
        <v>255</v>
      </c>
      <c r="J88" s="225">
        <v>8786</v>
      </c>
      <c r="K88" s="219" t="s">
        <v>255</v>
      </c>
      <c r="L88" s="225">
        <v>7200</v>
      </c>
      <c r="M88" s="219" t="s">
        <v>255</v>
      </c>
      <c r="N88" s="225">
        <v>7107</v>
      </c>
      <c r="O88" s="219"/>
    </row>
    <row r="89" spans="1:15" ht="13.5" customHeight="1">
      <c r="A89" s="147">
        <v>76</v>
      </c>
      <c r="B89" s="23" t="s">
        <v>194</v>
      </c>
      <c r="C89" s="4" t="s">
        <v>80</v>
      </c>
      <c r="D89" s="214">
        <v>6723</v>
      </c>
      <c r="E89" s="215"/>
      <c r="F89" s="222">
        <v>6811</v>
      </c>
      <c r="G89" s="223" t="s">
        <v>256</v>
      </c>
      <c r="H89" s="225">
        <v>6555</v>
      </c>
      <c r="I89" s="219" t="s">
        <v>255</v>
      </c>
      <c r="J89" s="225">
        <v>6493</v>
      </c>
      <c r="K89" s="219" t="s">
        <v>256</v>
      </c>
      <c r="L89" s="225">
        <v>6397</v>
      </c>
      <c r="M89" s="219" t="s">
        <v>255</v>
      </c>
      <c r="N89" s="225">
        <v>6362</v>
      </c>
      <c r="O89" s="219"/>
    </row>
    <row r="90" spans="1:15" ht="13.5" customHeight="1">
      <c r="A90" s="147">
        <v>76</v>
      </c>
      <c r="B90" s="23" t="s">
        <v>195</v>
      </c>
      <c r="C90" s="4" t="s">
        <v>81</v>
      </c>
      <c r="D90" s="214">
        <v>4681</v>
      </c>
      <c r="E90" s="215"/>
      <c r="F90" s="222">
        <v>4577</v>
      </c>
      <c r="G90" s="223"/>
      <c r="H90" s="225">
        <v>4575</v>
      </c>
      <c r="I90" s="219" t="s">
        <v>255</v>
      </c>
      <c r="J90" s="225">
        <v>4501</v>
      </c>
      <c r="K90" s="219" t="s">
        <v>255</v>
      </c>
      <c r="L90" s="225">
        <v>4449</v>
      </c>
      <c r="M90" s="219" t="s">
        <v>255</v>
      </c>
      <c r="N90" s="225">
        <v>4060</v>
      </c>
      <c r="O90" s="219"/>
    </row>
    <row r="91" spans="1:15" ht="13.5" customHeight="1">
      <c r="A91" s="147">
        <v>93</v>
      </c>
      <c r="B91" s="23" t="s">
        <v>196</v>
      </c>
      <c r="C91" s="4" t="s">
        <v>102</v>
      </c>
      <c r="D91" s="214">
        <v>17302</v>
      </c>
      <c r="E91" s="215"/>
      <c r="F91" s="222">
        <v>16725</v>
      </c>
      <c r="G91" s="223"/>
      <c r="H91" s="225">
        <v>16227</v>
      </c>
      <c r="I91" s="219" t="s">
        <v>255</v>
      </c>
      <c r="J91" s="225">
        <v>16299</v>
      </c>
      <c r="K91" s="219" t="s">
        <v>255</v>
      </c>
      <c r="L91" s="225">
        <v>14415</v>
      </c>
      <c r="M91" s="219" t="s">
        <v>255</v>
      </c>
      <c r="N91" s="225">
        <v>13742</v>
      </c>
      <c r="O91" s="219"/>
    </row>
    <row r="92" spans="1:15" ht="13.5" customHeight="1">
      <c r="A92" s="147">
        <v>93</v>
      </c>
      <c r="B92" s="23" t="s">
        <v>197</v>
      </c>
      <c r="C92" s="4" t="s">
        <v>103</v>
      </c>
      <c r="D92" s="214">
        <v>5705</v>
      </c>
      <c r="E92" s="215"/>
      <c r="F92" s="222">
        <v>5673</v>
      </c>
      <c r="G92" s="223"/>
      <c r="H92" s="225">
        <v>5698</v>
      </c>
      <c r="I92" s="219" t="s">
        <v>255</v>
      </c>
      <c r="J92" s="225">
        <v>5808</v>
      </c>
      <c r="K92" s="219" t="s">
        <v>255</v>
      </c>
      <c r="L92" s="225">
        <v>5669</v>
      </c>
      <c r="M92" s="219" t="s">
        <v>255</v>
      </c>
      <c r="N92" s="225">
        <v>5522</v>
      </c>
      <c r="O92" s="219"/>
    </row>
    <row r="93" spans="1:15" ht="13.5" customHeight="1">
      <c r="A93" s="147">
        <v>52</v>
      </c>
      <c r="B93" s="23" t="s">
        <v>198</v>
      </c>
      <c r="C93" s="4" t="s">
        <v>51</v>
      </c>
      <c r="D93" s="214">
        <v>4705</v>
      </c>
      <c r="E93" s="215"/>
      <c r="F93" s="222">
        <v>4969</v>
      </c>
      <c r="G93" s="223"/>
      <c r="H93" s="225">
        <v>5135</v>
      </c>
      <c r="I93" s="219" t="s">
        <v>255</v>
      </c>
      <c r="J93" s="225">
        <v>5300</v>
      </c>
      <c r="K93" s="219" t="s">
        <v>255</v>
      </c>
      <c r="L93" s="225">
        <v>5536</v>
      </c>
      <c r="M93" s="219" t="s">
        <v>255</v>
      </c>
      <c r="N93" s="225">
        <v>5631</v>
      </c>
      <c r="O93" s="219"/>
    </row>
    <row r="94" spans="1:15" ht="13.5" customHeight="1">
      <c r="A94" s="147">
        <v>75</v>
      </c>
      <c r="B94" s="23" t="s">
        <v>199</v>
      </c>
      <c r="C94" s="4" t="s">
        <v>67</v>
      </c>
      <c r="D94" s="214">
        <v>4301</v>
      </c>
      <c r="E94" s="215"/>
      <c r="F94" s="222">
        <v>4151</v>
      </c>
      <c r="G94" s="223"/>
      <c r="H94" s="225">
        <v>4264</v>
      </c>
      <c r="I94" s="219" t="s">
        <v>255</v>
      </c>
      <c r="J94" s="225">
        <v>4255</v>
      </c>
      <c r="K94" s="219" t="s">
        <v>255</v>
      </c>
      <c r="L94" s="225">
        <v>4529</v>
      </c>
      <c r="M94" s="219" t="s">
        <v>255</v>
      </c>
      <c r="N94" s="225">
        <v>4600</v>
      </c>
      <c r="O94" s="219"/>
    </row>
    <row r="95" spans="1:15" ht="13.5" customHeight="1">
      <c r="A95" s="147">
        <v>75</v>
      </c>
      <c r="B95" s="23" t="s">
        <v>200</v>
      </c>
      <c r="C95" s="4" t="s">
        <v>68</v>
      </c>
      <c r="D95" s="214">
        <v>5221</v>
      </c>
      <c r="E95" s="215"/>
      <c r="F95" s="222">
        <v>5123</v>
      </c>
      <c r="G95" s="223"/>
      <c r="H95" s="225">
        <v>5031</v>
      </c>
      <c r="I95" s="219" t="s">
        <v>255</v>
      </c>
      <c r="J95" s="225">
        <v>5047</v>
      </c>
      <c r="K95" s="219" t="s">
        <v>255</v>
      </c>
      <c r="L95" s="225">
        <v>5217</v>
      </c>
      <c r="M95" s="219" t="s">
        <v>255</v>
      </c>
      <c r="N95" s="225">
        <v>5037</v>
      </c>
      <c r="O95" s="219"/>
    </row>
    <row r="96" spans="1:15" ht="13.5" customHeight="1">
      <c r="A96" s="147">
        <v>44</v>
      </c>
      <c r="B96" s="23" t="s">
        <v>201</v>
      </c>
      <c r="C96" s="4" t="s">
        <v>45</v>
      </c>
      <c r="D96" s="214">
        <v>3404</v>
      </c>
      <c r="E96" s="215"/>
      <c r="F96" s="222">
        <v>3462</v>
      </c>
      <c r="G96" s="223"/>
      <c r="H96" s="225">
        <v>3412</v>
      </c>
      <c r="I96" s="219" t="s">
        <v>255</v>
      </c>
      <c r="J96" s="225">
        <v>3519</v>
      </c>
      <c r="K96" s="219" t="s">
        <v>255</v>
      </c>
      <c r="L96" s="225">
        <v>3464</v>
      </c>
      <c r="M96" s="219" t="s">
        <v>255</v>
      </c>
      <c r="N96" s="225">
        <v>3182</v>
      </c>
      <c r="O96" s="219"/>
    </row>
    <row r="97" spans="1:15" ht="13.5" customHeight="1">
      <c r="A97" s="147">
        <v>27</v>
      </c>
      <c r="B97" s="23" t="s">
        <v>202</v>
      </c>
      <c r="C97" s="4" t="s">
        <v>23</v>
      </c>
      <c r="D97" s="214">
        <v>3726</v>
      </c>
      <c r="E97" s="215"/>
      <c r="F97" s="222">
        <v>3717</v>
      </c>
      <c r="G97" s="223"/>
      <c r="H97" s="225">
        <v>3769</v>
      </c>
      <c r="I97" s="219" t="s">
        <v>255</v>
      </c>
      <c r="J97" s="225">
        <v>3860</v>
      </c>
      <c r="K97" s="219" t="s">
        <v>255</v>
      </c>
      <c r="L97" s="225">
        <v>4050</v>
      </c>
      <c r="M97" s="219" t="s">
        <v>255</v>
      </c>
      <c r="N97" s="225">
        <v>3892</v>
      </c>
      <c r="O97" s="219"/>
    </row>
    <row r="98" spans="1:15" ht="13.5" customHeight="1">
      <c r="A98" s="147">
        <v>27</v>
      </c>
      <c r="B98" s="23" t="s">
        <v>203</v>
      </c>
      <c r="C98" s="4" t="s">
        <v>24</v>
      </c>
      <c r="D98" s="214">
        <v>1616</v>
      </c>
      <c r="E98" s="215"/>
      <c r="F98" s="222">
        <v>1670</v>
      </c>
      <c r="G98" s="223"/>
      <c r="H98" s="225">
        <v>1686</v>
      </c>
      <c r="I98" s="219" t="s">
        <v>255</v>
      </c>
      <c r="J98" s="225">
        <v>1831</v>
      </c>
      <c r="K98" s="219" t="s">
        <v>255</v>
      </c>
      <c r="L98" s="225">
        <v>1930</v>
      </c>
      <c r="M98" s="219" t="s">
        <v>255</v>
      </c>
      <c r="N98" s="225">
        <v>1912</v>
      </c>
      <c r="O98" s="219"/>
    </row>
    <row r="99" spans="1:15" ht="13.5" customHeight="1">
      <c r="A99" s="147">
        <v>11</v>
      </c>
      <c r="B99" s="23" t="s">
        <v>204</v>
      </c>
      <c r="C99" s="4" t="s">
        <v>4</v>
      </c>
      <c r="D99" s="214">
        <v>5556</v>
      </c>
      <c r="E99" s="215"/>
      <c r="F99" s="222">
        <v>6297</v>
      </c>
      <c r="G99" s="223"/>
      <c r="H99" s="225">
        <v>6516</v>
      </c>
      <c r="I99" s="219" t="s">
        <v>255</v>
      </c>
      <c r="J99" s="225">
        <v>6432</v>
      </c>
      <c r="K99" s="219" t="s">
        <v>255</v>
      </c>
      <c r="L99" s="225">
        <v>6329</v>
      </c>
      <c r="M99" s="219" t="s">
        <v>255</v>
      </c>
      <c r="N99" s="225">
        <v>6690</v>
      </c>
      <c r="O99" s="219"/>
    </row>
    <row r="100" spans="1:15" ht="13.5" customHeight="1">
      <c r="A100" s="147">
        <v>11</v>
      </c>
      <c r="B100" s="23" t="s">
        <v>205</v>
      </c>
      <c r="C100" s="4" t="s">
        <v>5</v>
      </c>
      <c r="D100" s="214">
        <v>7775</v>
      </c>
      <c r="E100" s="215"/>
      <c r="F100" s="222">
        <v>8114</v>
      </c>
      <c r="G100" s="223"/>
      <c r="H100" s="225">
        <v>8096</v>
      </c>
      <c r="I100" s="219" t="s">
        <v>255</v>
      </c>
      <c r="J100" s="225">
        <v>8427</v>
      </c>
      <c r="K100" s="219" t="s">
        <v>255</v>
      </c>
      <c r="L100" s="225">
        <v>8178</v>
      </c>
      <c r="M100" s="219" t="s">
        <v>255</v>
      </c>
      <c r="N100" s="225">
        <v>8236</v>
      </c>
      <c r="O100" s="219"/>
    </row>
    <row r="101" spans="1:15" ht="13.5" customHeight="1">
      <c r="A101" s="147">
        <v>11</v>
      </c>
      <c r="B101" s="23" t="s">
        <v>206</v>
      </c>
      <c r="C101" s="4" t="s">
        <v>6</v>
      </c>
      <c r="D101" s="214">
        <v>13412</v>
      </c>
      <c r="E101" s="215"/>
      <c r="F101" s="222">
        <v>13589</v>
      </c>
      <c r="G101" s="223"/>
      <c r="H101" s="225">
        <v>13976</v>
      </c>
      <c r="I101" s="219" t="s">
        <v>255</v>
      </c>
      <c r="J101" s="225">
        <v>14426</v>
      </c>
      <c r="K101" s="219" t="s">
        <v>255</v>
      </c>
      <c r="L101" s="225">
        <v>14968</v>
      </c>
      <c r="M101" s="219" t="s">
        <v>255</v>
      </c>
      <c r="N101" s="225">
        <v>15400</v>
      </c>
      <c r="O101" s="219"/>
    </row>
    <row r="102" spans="1:15" ht="13.5" customHeight="1">
      <c r="A102" s="147">
        <v>11</v>
      </c>
      <c r="B102" s="23" t="s">
        <v>207</v>
      </c>
      <c r="C102" s="4" t="s">
        <v>7</v>
      </c>
      <c r="D102" s="214">
        <v>8266</v>
      </c>
      <c r="E102" s="215"/>
      <c r="F102" s="222">
        <v>9153</v>
      </c>
      <c r="G102" s="223"/>
      <c r="H102" s="225">
        <v>9456</v>
      </c>
      <c r="I102" s="219" t="s">
        <v>255</v>
      </c>
      <c r="J102" s="225">
        <v>9509</v>
      </c>
      <c r="K102" s="219" t="s">
        <v>255</v>
      </c>
      <c r="L102" s="225">
        <v>9838</v>
      </c>
      <c r="M102" s="219" t="s">
        <v>255</v>
      </c>
      <c r="N102" s="225">
        <v>10847</v>
      </c>
      <c r="O102" s="219"/>
    </row>
    <row r="103" spans="1:15" ht="13.5" customHeight="1">
      <c r="A103" s="140">
        <v>11</v>
      </c>
      <c r="B103" s="23" t="s">
        <v>208</v>
      </c>
      <c r="C103" s="4" t="s">
        <v>8</v>
      </c>
      <c r="D103" s="214">
        <v>7290</v>
      </c>
      <c r="E103" s="215"/>
      <c r="F103" s="222">
        <v>7213</v>
      </c>
      <c r="G103" s="223"/>
      <c r="H103" s="225">
        <v>7253</v>
      </c>
      <c r="I103" s="219" t="s">
        <v>255</v>
      </c>
      <c r="J103" s="225">
        <v>6725</v>
      </c>
      <c r="K103" s="219" t="s">
        <v>255</v>
      </c>
      <c r="L103" s="225">
        <v>6730</v>
      </c>
      <c r="M103" s="219" t="s">
        <v>255</v>
      </c>
      <c r="N103" s="225">
        <v>6937</v>
      </c>
      <c r="O103" s="219"/>
    </row>
    <row r="104" spans="1:15" ht="13.5" customHeight="1">
      <c r="A104" s="147" t="s">
        <v>115</v>
      </c>
      <c r="B104" s="23" t="s">
        <v>209</v>
      </c>
      <c r="C104" s="4" t="s">
        <v>109</v>
      </c>
      <c r="D104" s="214">
        <v>7296</v>
      </c>
      <c r="E104" s="215"/>
      <c r="F104" s="222">
        <v>7055</v>
      </c>
      <c r="G104" s="223"/>
      <c r="H104" s="225">
        <v>6555</v>
      </c>
      <c r="I104" s="219" t="s">
        <v>255</v>
      </c>
      <c r="J104" s="225">
        <v>7002</v>
      </c>
      <c r="K104" s="219" t="s">
        <v>255</v>
      </c>
      <c r="L104" s="225">
        <v>6796</v>
      </c>
      <c r="M104" s="219" t="s">
        <v>255</v>
      </c>
      <c r="N104" s="225">
        <v>7024</v>
      </c>
      <c r="O104" s="219"/>
    </row>
    <row r="105" spans="1:15" ht="13.5" customHeight="1">
      <c r="A105" s="147" t="s">
        <v>116</v>
      </c>
      <c r="B105" s="23" t="s">
        <v>210</v>
      </c>
      <c r="C105" s="4" t="s">
        <v>110</v>
      </c>
      <c r="D105" s="214">
        <v>6006</v>
      </c>
      <c r="E105" s="215"/>
      <c r="F105" s="222">
        <v>6274</v>
      </c>
      <c r="G105" s="223"/>
      <c r="H105" s="225">
        <v>6718</v>
      </c>
      <c r="I105" s="219" t="s">
        <v>255</v>
      </c>
      <c r="J105" s="225">
        <v>7208</v>
      </c>
      <c r="K105" s="219" t="s">
        <v>255</v>
      </c>
      <c r="L105" s="225">
        <v>7525</v>
      </c>
      <c r="M105" s="219" t="s">
        <v>255</v>
      </c>
      <c r="N105" s="225">
        <v>7740</v>
      </c>
      <c r="O105" s="219"/>
    </row>
    <row r="106" spans="1:15" ht="13.5" customHeight="1">
      <c r="A106" s="147" t="s">
        <v>117</v>
      </c>
      <c r="B106" s="23" t="s">
        <v>211</v>
      </c>
      <c r="C106" s="4" t="s">
        <v>111</v>
      </c>
      <c r="D106" s="214">
        <v>547</v>
      </c>
      <c r="E106" s="215"/>
      <c r="F106" s="222">
        <v>560</v>
      </c>
      <c r="G106" s="223"/>
      <c r="H106" s="225">
        <v>573</v>
      </c>
      <c r="I106" s="219" t="s">
        <v>255</v>
      </c>
      <c r="J106" s="225">
        <v>527</v>
      </c>
      <c r="K106" s="219" t="s">
        <v>255</v>
      </c>
      <c r="L106" s="225">
        <v>490</v>
      </c>
      <c r="M106" s="219" t="s">
        <v>255</v>
      </c>
      <c r="N106" s="225">
        <v>601</v>
      </c>
      <c r="O106" s="219"/>
    </row>
    <row r="107" spans="1:15" ht="13.5" customHeight="1">
      <c r="A107" s="152" t="s">
        <v>118</v>
      </c>
      <c r="B107" s="9" t="s">
        <v>212</v>
      </c>
      <c r="C107" s="5" t="s">
        <v>112</v>
      </c>
      <c r="D107" s="226">
        <v>11384</v>
      </c>
      <c r="E107" s="227"/>
      <c r="F107" s="228">
        <v>11739</v>
      </c>
      <c r="G107" s="229"/>
      <c r="H107" s="230">
        <v>12211</v>
      </c>
      <c r="I107" s="231" t="s">
        <v>255</v>
      </c>
      <c r="J107" s="230">
        <v>12459</v>
      </c>
      <c r="K107" s="231" t="s">
        <v>255</v>
      </c>
      <c r="L107" s="230">
        <v>12740</v>
      </c>
      <c r="M107" s="231" t="s">
        <v>255</v>
      </c>
      <c r="N107" s="230">
        <v>13146</v>
      </c>
      <c r="O107" s="231"/>
    </row>
    <row r="108" spans="1:15" s="1" customFormat="1">
      <c r="A108" s="597" t="s">
        <v>225</v>
      </c>
      <c r="B108" s="598"/>
      <c r="C108" s="599"/>
      <c r="D108" s="88">
        <f>SUM(D6:D103)-D76-D77</f>
        <v>687442</v>
      </c>
      <c r="E108" s="84"/>
      <c r="F108" s="88">
        <f t="shared" ref="F108:J108" si="0">SUM(F6:F103)-F76-F77</f>
        <v>698591</v>
      </c>
      <c r="G108" s="84"/>
      <c r="H108" s="88">
        <f t="shared" si="0"/>
        <v>704654</v>
      </c>
      <c r="I108" s="84"/>
      <c r="J108" s="88">
        <f t="shared" si="0"/>
        <v>710580</v>
      </c>
      <c r="K108" s="84"/>
      <c r="L108" s="88">
        <f t="shared" ref="L108" si="1">SUM(L6:L103)-L76-L77</f>
        <v>713305</v>
      </c>
      <c r="M108" s="84"/>
      <c r="N108" s="88">
        <v>719141</v>
      </c>
      <c r="O108" s="84"/>
    </row>
    <row r="109" spans="1:15" s="1" customFormat="1">
      <c r="A109" s="600" t="s">
        <v>226</v>
      </c>
      <c r="B109" s="601"/>
      <c r="C109" s="602"/>
      <c r="D109" s="89">
        <f>SUM(D104:D107)</f>
        <v>25233</v>
      </c>
      <c r="E109" s="85"/>
      <c r="F109" s="89">
        <f t="shared" ref="F109:J109" si="2">SUM(F104:F107)</f>
        <v>25628</v>
      </c>
      <c r="G109" s="85"/>
      <c r="H109" s="89">
        <f t="shared" si="2"/>
        <v>26057</v>
      </c>
      <c r="I109" s="85"/>
      <c r="J109" s="89">
        <f t="shared" si="2"/>
        <v>27196</v>
      </c>
      <c r="K109" s="85"/>
      <c r="L109" s="89">
        <f t="shared" ref="L109" si="3">SUM(L104:L107)</f>
        <v>27551</v>
      </c>
      <c r="M109" s="85"/>
      <c r="N109" s="89">
        <v>28511</v>
      </c>
      <c r="O109" s="85"/>
    </row>
    <row r="110" spans="1:15" s="1" customFormat="1">
      <c r="A110" s="594" t="s">
        <v>227</v>
      </c>
      <c r="B110" s="595"/>
      <c r="C110" s="596"/>
      <c r="D110" s="90">
        <f>D108+D109</f>
        <v>712675</v>
      </c>
      <c r="E110" s="86"/>
      <c r="F110" s="90">
        <f t="shared" ref="F110:J110" si="4">F108+F109</f>
        <v>724219</v>
      </c>
      <c r="G110" s="86"/>
      <c r="H110" s="90">
        <f t="shared" si="4"/>
        <v>730711</v>
      </c>
      <c r="I110" s="86"/>
      <c r="J110" s="90">
        <f t="shared" si="4"/>
        <v>737776</v>
      </c>
      <c r="K110" s="86"/>
      <c r="L110" s="90">
        <f t="shared" ref="L110" si="5">L108+L109</f>
        <v>740856</v>
      </c>
      <c r="M110" s="86"/>
      <c r="N110" s="90">
        <v>747652</v>
      </c>
      <c r="O110" s="86"/>
    </row>
    <row r="111" spans="1:15" s="1" customFormat="1">
      <c r="A111" s="8"/>
      <c r="B111" s="24"/>
      <c r="C111" s="4"/>
      <c r="D111" s="10"/>
      <c r="E111" s="64"/>
      <c r="F111" s="10"/>
      <c r="G111" s="64"/>
      <c r="H111" s="10"/>
      <c r="I111" s="64"/>
      <c r="J111" s="10"/>
      <c r="K111" s="64"/>
      <c r="L111" s="107"/>
      <c r="M111" s="10"/>
    </row>
    <row r="112" spans="1:15" s="1" customFormat="1">
      <c r="A112" s="8"/>
      <c r="B112" s="24"/>
      <c r="C112" s="4"/>
      <c r="D112" s="10"/>
      <c r="E112" s="64"/>
      <c r="F112" s="10"/>
      <c r="G112" s="64"/>
      <c r="H112" s="10"/>
      <c r="I112" s="64"/>
      <c r="J112" s="10"/>
      <c r="K112" s="64"/>
      <c r="L112" s="107"/>
      <c r="M112" s="10"/>
    </row>
    <row r="113" spans="1:15" s="1" customFormat="1" ht="32.25" customHeight="1">
      <c r="A113" s="612" t="s">
        <v>464</v>
      </c>
      <c r="B113" s="612"/>
      <c r="C113" s="612"/>
      <c r="D113" s="612"/>
      <c r="E113" s="612"/>
      <c r="F113" s="612"/>
      <c r="G113" s="612"/>
      <c r="H113" s="612"/>
      <c r="I113" s="612"/>
      <c r="J113" s="612"/>
      <c r="K113" s="260"/>
      <c r="L113" s="260"/>
    </row>
    <row r="114" spans="1:15" s="1" customFormat="1">
      <c r="A114" s="591"/>
      <c r="B114" s="591"/>
      <c r="C114" s="591"/>
      <c r="D114" s="591"/>
      <c r="E114" s="591"/>
      <c r="F114" s="591"/>
      <c r="G114" s="591"/>
      <c r="H114" s="591"/>
      <c r="I114" s="591"/>
      <c r="J114" s="591"/>
      <c r="K114" s="591"/>
      <c r="L114" s="591"/>
    </row>
    <row r="115" spans="1:15" s="1" customFormat="1" ht="30">
      <c r="A115" s="122" t="s">
        <v>218</v>
      </c>
      <c r="B115" s="592" t="s">
        <v>214</v>
      </c>
      <c r="C115" s="593"/>
      <c r="D115" s="609">
        <v>2010</v>
      </c>
      <c r="E115" s="610"/>
      <c r="F115" s="609">
        <v>2011</v>
      </c>
      <c r="G115" s="610"/>
      <c r="H115" s="609">
        <v>2012</v>
      </c>
      <c r="I115" s="610"/>
      <c r="J115" s="609">
        <v>2013</v>
      </c>
      <c r="K115" s="610"/>
      <c r="L115" s="609">
        <v>2014</v>
      </c>
      <c r="M115" s="610"/>
      <c r="N115" s="609" t="s">
        <v>258</v>
      </c>
      <c r="O115" s="610"/>
    </row>
    <row r="116" spans="1:15" s="1" customFormat="1">
      <c r="A116" s="31">
        <v>84</v>
      </c>
      <c r="B116" s="32" t="s">
        <v>83</v>
      </c>
      <c r="C116" s="33"/>
      <c r="D116" s="80">
        <f>D6+D8+D12+D20+D32+D44+D48+D49+D69+D75+D81+D82</f>
        <v>78476</v>
      </c>
      <c r="E116" s="79"/>
      <c r="F116" s="80">
        <f t="shared" ref="F116" si="6">F6+F8+F12+F20+F32+F44+F48+F49+F69+F75+F81+F82</f>
        <v>80594</v>
      </c>
      <c r="G116" s="79"/>
      <c r="H116" s="80">
        <f t="shared" ref="H116" si="7">H6+H8+H12+H20+H32+H44+H48+H49+H69+H75+H81+H82</f>
        <v>83841</v>
      </c>
      <c r="I116" s="79"/>
      <c r="J116" s="80">
        <f t="shared" ref="J116" si="8">J6+J8+J12+J20+J32+J44+J48+J49+J69+J75+J81+J82</f>
        <v>86905</v>
      </c>
      <c r="K116" s="79"/>
      <c r="L116" s="80">
        <f t="shared" ref="L116" si="9">L6+L8+L12+L20+L32+L44+L48+L49+L69+L75+L81+L82</f>
        <v>92560</v>
      </c>
      <c r="M116" s="79"/>
      <c r="N116" s="80">
        <v>95708</v>
      </c>
      <c r="O116" s="79"/>
    </row>
    <row r="117" spans="1:15" s="1" customFormat="1">
      <c r="A117" s="34">
        <v>27</v>
      </c>
      <c r="B117" s="35" t="s">
        <v>17</v>
      </c>
      <c r="C117" s="36"/>
      <c r="D117" s="72">
        <f>D27+D31+D45+D64+D78+D79+D97+D98</f>
        <v>35211</v>
      </c>
      <c r="E117" s="68"/>
      <c r="F117" s="72">
        <f t="shared" ref="F117" si="10">F27+F31+F45+F64+F78+F79+F97+F98</f>
        <v>35210</v>
      </c>
      <c r="G117" s="68"/>
      <c r="H117" s="72">
        <f t="shared" ref="H117" si="11">H27+H31+H45+H64+H78+H79+H97+H98</f>
        <v>35790</v>
      </c>
      <c r="I117" s="68"/>
      <c r="J117" s="72">
        <f t="shared" ref="J117" si="12">J27+J31+J45+J64+J78+J79+J97+J98</f>
        <v>36320</v>
      </c>
      <c r="K117" s="68"/>
      <c r="L117" s="72">
        <f t="shared" ref="L117" si="13">L27+L31+L45+L64+L78+L79+L97+L98</f>
        <v>37663</v>
      </c>
      <c r="M117" s="68"/>
      <c r="N117" s="72">
        <v>37857</v>
      </c>
      <c r="O117" s="68"/>
    </row>
    <row r="118" spans="1:15" s="1" customFormat="1">
      <c r="A118" s="34">
        <v>53</v>
      </c>
      <c r="B118" s="35" t="s">
        <v>53</v>
      </c>
      <c r="C118" s="36"/>
      <c r="D118" s="72">
        <f>D28+D35+D41+D62</f>
        <v>29945</v>
      </c>
      <c r="E118" s="68"/>
      <c r="F118" s="72">
        <f t="shared" ref="F118" si="14">F28+F35+F41+F62</f>
        <v>30855</v>
      </c>
      <c r="G118" s="68"/>
      <c r="H118" s="72">
        <f t="shared" ref="H118" si="15">H28+H35+H41+H62</f>
        <v>30922</v>
      </c>
      <c r="I118" s="68"/>
      <c r="J118" s="72">
        <f t="shared" ref="J118" si="16">J28+J35+J41+J62</f>
        <v>31279</v>
      </c>
      <c r="K118" s="68"/>
      <c r="L118" s="72">
        <f t="shared" ref="L118" si="17">L28+L35+L41+L62</f>
        <v>32340</v>
      </c>
      <c r="M118" s="68"/>
      <c r="N118" s="72">
        <v>31583</v>
      </c>
      <c r="O118" s="68"/>
    </row>
    <row r="119" spans="1:15" s="1" customFormat="1">
      <c r="A119" s="34">
        <v>24</v>
      </c>
      <c r="B119" s="35" t="s">
        <v>10</v>
      </c>
      <c r="C119" s="36"/>
      <c r="D119" s="72">
        <f>D23+D34+D42+D43+D47+D51</f>
        <v>27908</v>
      </c>
      <c r="E119" s="68"/>
      <c r="F119" s="72">
        <f t="shared" ref="F119" si="18">F23+F34+F42+F43+F47+F51</f>
        <v>27809</v>
      </c>
      <c r="G119" s="68"/>
      <c r="H119" s="72">
        <f t="shared" ref="H119" si="19">H23+H34+H42+H43+H47+H51</f>
        <v>27658</v>
      </c>
      <c r="I119" s="68"/>
      <c r="J119" s="72">
        <f t="shared" ref="J119" si="20">J23+J34+J42+J43+J47+J51</f>
        <v>28182</v>
      </c>
      <c r="K119" s="68"/>
      <c r="L119" s="72">
        <f t="shared" ref="L119" si="21">L23+L34+L42+L43+L47+L51</f>
        <v>28666</v>
      </c>
      <c r="M119" s="68"/>
      <c r="N119" s="72">
        <v>26822</v>
      </c>
      <c r="O119" s="68"/>
    </row>
    <row r="120" spans="1:15" s="1" customFormat="1">
      <c r="A120" s="34">
        <v>94</v>
      </c>
      <c r="B120" s="35" t="s">
        <v>106</v>
      </c>
      <c r="C120" s="36"/>
      <c r="D120" s="72">
        <f>D25+D26</f>
        <v>8826</v>
      </c>
      <c r="E120" s="68"/>
      <c r="F120" s="72">
        <f t="shared" ref="F120" si="22">F25+F26</f>
        <v>9023</v>
      </c>
      <c r="G120" s="68"/>
      <c r="H120" s="72">
        <f t="shared" ref="H120" si="23">H25+H26</f>
        <v>8570</v>
      </c>
      <c r="I120" s="68"/>
      <c r="J120" s="72">
        <f t="shared" ref="J120" si="24">J25+J26</f>
        <v>8503</v>
      </c>
      <c r="K120" s="68"/>
      <c r="L120" s="72">
        <f t="shared" ref="L120" si="25">L25+L26</f>
        <v>7977</v>
      </c>
      <c r="M120" s="68"/>
      <c r="N120" s="72">
        <v>8177</v>
      </c>
      <c r="O120" s="68"/>
    </row>
    <row r="121" spans="1:15" s="1" customFormat="1">
      <c r="A121" s="34">
        <v>44</v>
      </c>
      <c r="B121" s="35" t="s">
        <v>220</v>
      </c>
      <c r="C121" s="36"/>
      <c r="D121" s="72">
        <f>D13+D15+D57+D58+D60+D61+D63+D73+D74+D96</f>
        <v>58793</v>
      </c>
      <c r="E121" s="68"/>
      <c r="F121" s="72">
        <f t="shared" ref="F121" si="26">F13+F15+F57+F58+F60+F61+F63+F73+F74+F96</f>
        <v>58821</v>
      </c>
      <c r="G121" s="68"/>
      <c r="H121" s="72">
        <f t="shared" ref="H121" si="27">H13+H15+H57+H58+H60+H61+H63+H73+H74+H96</f>
        <v>57768</v>
      </c>
      <c r="I121" s="68"/>
      <c r="J121" s="72">
        <f t="shared" ref="J121" si="28">J13+J15+J57+J58+J60+J61+J63+J73+J74+J96</f>
        <v>58967</v>
      </c>
      <c r="K121" s="68"/>
      <c r="L121" s="72">
        <f t="shared" ref="L121" si="29">L13+L15+L57+L58+L60+L61+L63+L73+L74+L96</f>
        <v>59563</v>
      </c>
      <c r="M121" s="68"/>
      <c r="N121" s="72">
        <v>57750</v>
      </c>
      <c r="O121" s="68"/>
    </row>
    <row r="122" spans="1:15" s="1" customFormat="1">
      <c r="A122" s="34">
        <v>32</v>
      </c>
      <c r="B122" s="35" t="s">
        <v>221</v>
      </c>
      <c r="C122" s="36"/>
      <c r="D122" s="72">
        <f>D7+D65+D66+D68+D88</f>
        <v>75843</v>
      </c>
      <c r="E122" s="68"/>
      <c r="F122" s="72">
        <f t="shared" ref="F122" si="30">F7+F65+F66+F68+F88</f>
        <v>76428</v>
      </c>
      <c r="G122" s="68"/>
      <c r="H122" s="72">
        <f t="shared" ref="H122" si="31">H7+H65+H66+H68+H88</f>
        <v>77415</v>
      </c>
      <c r="I122" s="68"/>
      <c r="J122" s="72">
        <f t="shared" ref="J122" si="32">J7+J65+J66+J68+J88</f>
        <v>76188</v>
      </c>
      <c r="K122" s="68"/>
      <c r="L122" s="72">
        <f t="shared" ref="L122" si="33">L7+L65+L66+L68+L88</f>
        <v>72340</v>
      </c>
      <c r="M122" s="68"/>
      <c r="N122" s="72">
        <v>72639</v>
      </c>
      <c r="O122" s="68"/>
    </row>
    <row r="123" spans="1:15" s="1" customFormat="1">
      <c r="A123" s="34">
        <v>11</v>
      </c>
      <c r="B123" s="35" t="s">
        <v>1</v>
      </c>
      <c r="C123" s="36"/>
      <c r="D123" s="72">
        <f>D83+D85+D86+D99+D100+D101+D102+D103</f>
        <v>73463</v>
      </c>
      <c r="E123" s="68"/>
      <c r="F123" s="72">
        <f t="shared" ref="F123" si="34">F83+F85+F86+F99+F100+F101+F102+F103</f>
        <v>76508</v>
      </c>
      <c r="G123" s="68"/>
      <c r="H123" s="72">
        <f t="shared" ref="H123" si="35">H83+H85+H86+H99+H100+H101+H102+H103</f>
        <v>78848</v>
      </c>
      <c r="I123" s="68"/>
      <c r="J123" s="72">
        <f t="shared" ref="J123" si="36">J83+J85+J86+J99+J100+J101+J102+J103</f>
        <v>78325</v>
      </c>
      <c r="K123" s="68"/>
      <c r="L123" s="72">
        <f t="shared" ref="L123" si="37">L83+L85+L86+L99+L100+L101+L102+L103</f>
        <v>76421</v>
      </c>
      <c r="M123" s="68"/>
      <c r="N123" s="72">
        <v>80914</v>
      </c>
      <c r="O123" s="68"/>
    </row>
    <row r="124" spans="1:15" s="1" customFormat="1">
      <c r="A124" s="34">
        <v>28</v>
      </c>
      <c r="B124" s="35" t="s">
        <v>26</v>
      </c>
      <c r="C124" s="36"/>
      <c r="D124" s="72">
        <f>D19+D33+D56+D67+D84</f>
        <v>42663</v>
      </c>
      <c r="E124" s="68"/>
      <c r="F124" s="72">
        <f t="shared" ref="F124" si="38">F19+F33+F56+F67+F84</f>
        <v>42830</v>
      </c>
      <c r="G124" s="68"/>
      <c r="H124" s="72">
        <f t="shared" ref="H124" si="39">H19+H33+H56+H67+H84</f>
        <v>42475</v>
      </c>
      <c r="I124" s="68"/>
      <c r="J124" s="72">
        <f t="shared" ref="J124" si="40">J19+J33+J56+J67+J84</f>
        <v>41906</v>
      </c>
      <c r="K124" s="68"/>
      <c r="L124" s="72">
        <f t="shared" ref="L124" si="41">L19+L33+L56+L67+L84</f>
        <v>41680</v>
      </c>
      <c r="M124" s="68"/>
      <c r="N124" s="72">
        <v>41659</v>
      </c>
      <c r="O124" s="68"/>
    </row>
    <row r="125" spans="1:15" s="1" customFormat="1">
      <c r="A125" s="34">
        <v>75</v>
      </c>
      <c r="B125" s="35" t="s">
        <v>222</v>
      </c>
      <c r="C125" s="36"/>
      <c r="D125" s="72">
        <f>D21+D22+D24+D29+D30+D39+D46+D53+D70+D87+D94+D95</f>
        <v>75510</v>
      </c>
      <c r="E125" s="68"/>
      <c r="F125" s="72">
        <f t="shared" ref="F125" si="42">F21+F22+F24+F29+F30+F39+F46+F53+F70+F87+F94+F95</f>
        <v>78023</v>
      </c>
      <c r="G125" s="68"/>
      <c r="H125" s="72">
        <f t="shared" ref="H125" si="43">H21+H22+H24+H29+H30+H39+H46+H53+H70+H87+H94+H95</f>
        <v>78628</v>
      </c>
      <c r="I125" s="68"/>
      <c r="J125" s="72">
        <f t="shared" ref="J125" si="44">J21+J22+J24+J29+J30+J39+J46+J53+J70+J87+J94+J95</f>
        <v>78920</v>
      </c>
      <c r="K125" s="68"/>
      <c r="L125" s="72">
        <f t="shared" ref="L125" si="45">L21+L22+L24+L29+L30+L39+L46+L53+L70+L87+L94+L95</f>
        <v>81228</v>
      </c>
      <c r="M125" s="68"/>
      <c r="N125" s="72">
        <v>82407</v>
      </c>
      <c r="O125" s="68"/>
    </row>
    <row r="126" spans="1:15" s="1" customFormat="1">
      <c r="A126" s="34">
        <v>76</v>
      </c>
      <c r="B126" s="35" t="s">
        <v>223</v>
      </c>
      <c r="C126" s="36"/>
      <c r="D126" s="72">
        <f>D14+D16+D17+D36+D37+D38+D40+D52+D54+D71+D72+D89+D90</f>
        <v>91256</v>
      </c>
      <c r="E126" s="68"/>
      <c r="F126" s="72">
        <f t="shared" ref="F126" si="46">F14+F16+F17+F36+F37+F38+F40+F52+F54+F71+F72+F89+F90</f>
        <v>94122</v>
      </c>
      <c r="G126" s="68"/>
      <c r="H126" s="72">
        <f t="shared" ref="H126" si="47">H14+H16+H17+H36+H37+H38+H40+H52+H54+H71+H72+H89+H90</f>
        <v>95490</v>
      </c>
      <c r="I126" s="68"/>
      <c r="J126" s="72">
        <f t="shared" ref="J126" si="48">J14+J16+J17+J36+J37+J38+J40+J52+J54+J71+J72+J89+J90</f>
        <v>96788</v>
      </c>
      <c r="K126" s="68"/>
      <c r="L126" s="72">
        <f t="shared" ref="L126" si="49">L14+L16+L17+L36+L37+L38+L40+L52+L54+L71+L72+L89+L90</f>
        <v>95419</v>
      </c>
      <c r="M126" s="68"/>
      <c r="N126" s="72">
        <v>96721</v>
      </c>
      <c r="O126" s="68"/>
    </row>
    <row r="127" spans="1:15" s="1" customFormat="1">
      <c r="A127" s="34">
        <v>52</v>
      </c>
      <c r="B127" s="35" t="s">
        <v>47</v>
      </c>
      <c r="C127" s="36"/>
      <c r="D127" s="72">
        <f>D50+D55+D59+D80+D93</f>
        <v>25301</v>
      </c>
      <c r="E127" s="68"/>
      <c r="F127" s="72">
        <f t="shared" ref="F127" si="50">F50+F55+F59+F80+F93</f>
        <v>25433</v>
      </c>
      <c r="G127" s="68"/>
      <c r="H127" s="72">
        <f t="shared" ref="H127" si="51">H50+H55+H59+H80+H93</f>
        <v>25932</v>
      </c>
      <c r="I127" s="68"/>
      <c r="J127" s="72">
        <f t="shared" ref="J127" si="52">J50+J55+J59+J80+J93</f>
        <v>26302</v>
      </c>
      <c r="K127" s="68"/>
      <c r="L127" s="72">
        <f t="shared" ref="L127" si="53">L50+L55+L59+L80+L93</f>
        <v>26033</v>
      </c>
      <c r="M127" s="68"/>
      <c r="N127" s="72">
        <v>26573</v>
      </c>
      <c r="O127" s="68"/>
    </row>
    <row r="128" spans="1:15" s="1" customFormat="1">
      <c r="A128" s="37">
        <v>93</v>
      </c>
      <c r="B128" s="38" t="s">
        <v>113</v>
      </c>
      <c r="C128" s="42"/>
      <c r="D128" s="73">
        <f>D9+D10+D11+D18+D91+D92</f>
        <v>64247</v>
      </c>
      <c r="E128" s="68"/>
      <c r="F128" s="73">
        <f t="shared" ref="F128" si="54">F9+F10+F11+F18+F91+F92</f>
        <v>62935</v>
      </c>
      <c r="G128" s="68"/>
      <c r="H128" s="73">
        <f t="shared" ref="H128" si="55">H9+H10+H11+H18+H91+H92</f>
        <v>61317</v>
      </c>
      <c r="I128" s="68"/>
      <c r="J128" s="73">
        <f t="shared" ref="J128" si="56">J9+J10+J11+J18+J91+J92</f>
        <v>61995</v>
      </c>
      <c r="K128" s="68"/>
      <c r="L128" s="73">
        <f t="shared" ref="L128" si="57">L9+L10+L11+L18+L91+L92</f>
        <v>61415</v>
      </c>
      <c r="M128" s="68"/>
      <c r="N128" s="73">
        <v>60331</v>
      </c>
      <c r="O128" s="68"/>
    </row>
    <row r="129" spans="1:15" s="1" customFormat="1">
      <c r="A129" s="15" t="s">
        <v>225</v>
      </c>
      <c r="B129" s="26"/>
      <c r="C129" s="16"/>
      <c r="D129" s="93">
        <f>SUM(D116:D128)</f>
        <v>687442</v>
      </c>
      <c r="E129" s="94"/>
      <c r="F129" s="93">
        <f t="shared" ref="F129" si="58">SUM(F116:F128)</f>
        <v>698591</v>
      </c>
      <c r="G129" s="94"/>
      <c r="H129" s="93">
        <f t="shared" ref="H129" si="59">SUM(H116:H128)</f>
        <v>704654</v>
      </c>
      <c r="I129" s="94"/>
      <c r="J129" s="93">
        <f t="shared" ref="J129" si="60">SUM(J116:J128)</f>
        <v>710580</v>
      </c>
      <c r="K129" s="94"/>
      <c r="L129" s="93">
        <f t="shared" ref="L129" si="61">SUM(L116:L128)</f>
        <v>713305</v>
      </c>
      <c r="M129" s="94"/>
      <c r="N129" s="93">
        <v>719141</v>
      </c>
      <c r="O129" s="94"/>
    </row>
    <row r="130" spans="1:15" s="1" customFormat="1" ht="14.25" customHeight="1">
      <c r="A130" s="11">
        <v>101</v>
      </c>
      <c r="B130" s="39" t="s">
        <v>215</v>
      </c>
      <c r="C130" s="12"/>
      <c r="D130" s="76">
        <f>D104</f>
        <v>7296</v>
      </c>
      <c r="E130" s="74"/>
      <c r="F130" s="76">
        <f t="shared" ref="F130" si="62">F104</f>
        <v>7055</v>
      </c>
      <c r="G130" s="74"/>
      <c r="H130" s="76">
        <f t="shared" ref="H130" si="63">H104</f>
        <v>6555</v>
      </c>
      <c r="I130" s="74"/>
      <c r="J130" s="76">
        <f t="shared" ref="J130" si="64">J104</f>
        <v>7002</v>
      </c>
      <c r="K130" s="74"/>
      <c r="L130" s="76">
        <f t="shared" ref="L130" si="65">L104</f>
        <v>6796</v>
      </c>
      <c r="M130" s="74"/>
      <c r="N130" s="76">
        <v>7024</v>
      </c>
      <c r="O130" s="74"/>
    </row>
    <row r="131" spans="1:15" s="1" customFormat="1" ht="14.25" customHeight="1">
      <c r="A131" s="11">
        <v>102</v>
      </c>
      <c r="B131" s="40" t="s">
        <v>216</v>
      </c>
      <c r="C131" s="12"/>
      <c r="D131" s="77">
        <f t="shared" ref="D131:D133" si="66">D105</f>
        <v>6006</v>
      </c>
      <c r="E131" s="74"/>
      <c r="F131" s="77">
        <f t="shared" ref="F131" si="67">F105</f>
        <v>6274</v>
      </c>
      <c r="G131" s="74"/>
      <c r="H131" s="77">
        <f t="shared" ref="H131" si="68">H105</f>
        <v>6718</v>
      </c>
      <c r="I131" s="74"/>
      <c r="J131" s="77">
        <f t="shared" ref="J131" si="69">J105</f>
        <v>7208</v>
      </c>
      <c r="K131" s="74"/>
      <c r="L131" s="77">
        <f t="shared" ref="L131" si="70">L105</f>
        <v>7525</v>
      </c>
      <c r="M131" s="74"/>
      <c r="N131" s="77">
        <v>7740</v>
      </c>
      <c r="O131" s="74"/>
    </row>
    <row r="132" spans="1:15" s="1" customFormat="1" ht="14.25" customHeight="1">
      <c r="A132" s="11">
        <v>103</v>
      </c>
      <c r="B132" s="40" t="s">
        <v>111</v>
      </c>
      <c r="C132" s="12"/>
      <c r="D132" s="77">
        <f t="shared" si="66"/>
        <v>547</v>
      </c>
      <c r="E132" s="74"/>
      <c r="F132" s="77">
        <f t="shared" ref="F132" si="71">F106</f>
        <v>560</v>
      </c>
      <c r="G132" s="74"/>
      <c r="H132" s="77">
        <f t="shared" ref="H132" si="72">H106</f>
        <v>573</v>
      </c>
      <c r="I132" s="74"/>
      <c r="J132" s="77">
        <f t="shared" ref="J132" si="73">J106</f>
        <v>527</v>
      </c>
      <c r="K132" s="74"/>
      <c r="L132" s="77">
        <f t="shared" ref="L132" si="74">L106</f>
        <v>490</v>
      </c>
      <c r="M132" s="74"/>
      <c r="N132" s="77">
        <v>601</v>
      </c>
      <c r="O132" s="74"/>
    </row>
    <row r="133" spans="1:15" s="1" customFormat="1" ht="14.25" customHeight="1">
      <c r="A133" s="13">
        <v>104</v>
      </c>
      <c r="B133" s="41" t="s">
        <v>112</v>
      </c>
      <c r="C133" s="14"/>
      <c r="D133" s="78">
        <f t="shared" si="66"/>
        <v>11384</v>
      </c>
      <c r="E133" s="75"/>
      <c r="F133" s="78">
        <f t="shared" ref="F133" si="75">F107</f>
        <v>11739</v>
      </c>
      <c r="G133" s="75"/>
      <c r="H133" s="78">
        <f t="shared" ref="H133" si="76">H107</f>
        <v>12211</v>
      </c>
      <c r="I133" s="75"/>
      <c r="J133" s="78">
        <f t="shared" ref="J133" si="77">J107</f>
        <v>12459</v>
      </c>
      <c r="K133" s="75"/>
      <c r="L133" s="78">
        <f t="shared" ref="L133" si="78">L107</f>
        <v>12740</v>
      </c>
      <c r="M133" s="75"/>
      <c r="N133" s="78">
        <v>13146</v>
      </c>
      <c r="O133" s="75"/>
    </row>
    <row r="134" spans="1:15" s="1" customFormat="1">
      <c r="A134" s="17" t="s">
        <v>224</v>
      </c>
      <c r="B134" s="25"/>
      <c r="C134" s="17"/>
      <c r="D134" s="93">
        <f>SUM(D130:D133)</f>
        <v>25233</v>
      </c>
      <c r="E134" s="94"/>
      <c r="F134" s="93">
        <f t="shared" ref="F134" si="79">SUM(F130:F133)</f>
        <v>25628</v>
      </c>
      <c r="G134" s="94"/>
      <c r="H134" s="93">
        <f t="shared" ref="H134" si="80">SUM(H130:H133)</f>
        <v>26057</v>
      </c>
      <c r="I134" s="94"/>
      <c r="J134" s="93">
        <f t="shared" ref="J134" si="81">SUM(J130:J133)</f>
        <v>27196</v>
      </c>
      <c r="K134" s="94"/>
      <c r="L134" s="93">
        <f t="shared" ref="L134" si="82">SUM(L130:L133)</f>
        <v>27551</v>
      </c>
      <c r="M134" s="94"/>
      <c r="N134" s="93">
        <v>28511</v>
      </c>
      <c r="O134" s="94"/>
    </row>
    <row r="135" spans="1:15" s="1" customFormat="1" ht="15" customHeight="1">
      <c r="A135" s="594" t="s">
        <v>227</v>
      </c>
      <c r="B135" s="595"/>
      <c r="C135" s="596"/>
      <c r="D135" s="93">
        <f>D129+D134</f>
        <v>712675</v>
      </c>
      <c r="E135" s="94"/>
      <c r="F135" s="93">
        <f t="shared" ref="F135" si="83">F129+F134</f>
        <v>724219</v>
      </c>
      <c r="G135" s="94"/>
      <c r="H135" s="93">
        <f t="shared" ref="H135" si="84">H129+H134</f>
        <v>730711</v>
      </c>
      <c r="I135" s="94"/>
      <c r="J135" s="93">
        <f t="shared" ref="J135" si="85">J129+J134</f>
        <v>737776</v>
      </c>
      <c r="K135" s="94"/>
      <c r="L135" s="93">
        <f t="shared" ref="L135" si="86">L129+L134</f>
        <v>740856</v>
      </c>
      <c r="M135" s="94"/>
      <c r="N135" s="93">
        <v>747652</v>
      </c>
      <c r="O135" s="94"/>
    </row>
    <row r="136" spans="1:15" s="139" customFormat="1"/>
    <row r="137" spans="1:15">
      <c r="A137" s="589" t="s">
        <v>257</v>
      </c>
      <c r="B137" s="589"/>
      <c r="C137" s="589"/>
      <c r="D137" s="589"/>
      <c r="E137" s="589"/>
      <c r="F137" s="589"/>
    </row>
  </sheetData>
  <mergeCells count="23">
    <mergeCell ref="A113:J113"/>
    <mergeCell ref="A137:F137"/>
    <mergeCell ref="F5:G5"/>
    <mergeCell ref="H5:I5"/>
    <mergeCell ref="A2:I2"/>
    <mergeCell ref="A3:I3"/>
    <mergeCell ref="D5:E5"/>
    <mergeCell ref="A1:J1"/>
    <mergeCell ref="A135:C135"/>
    <mergeCell ref="L115:M115"/>
    <mergeCell ref="N115:O115"/>
    <mergeCell ref="J5:K5"/>
    <mergeCell ref="L5:M5"/>
    <mergeCell ref="N5:O5"/>
    <mergeCell ref="A108:C108"/>
    <mergeCell ref="A114:L114"/>
    <mergeCell ref="B115:C115"/>
    <mergeCell ref="D115:E115"/>
    <mergeCell ref="F115:G115"/>
    <mergeCell ref="H115:I115"/>
    <mergeCell ref="J115:K115"/>
    <mergeCell ref="A109:C109"/>
    <mergeCell ref="A110:C110"/>
  </mergeCells>
  <hyperlinks>
    <hyperlink ref="N2" location="Sommaire!A1" display="RETOUR AU SOMMAIRE"/>
  </hyperlinks>
  <pageMargins left="0.78740157499999996" right="0.78740157499999996" top="0.984251969" bottom="0.984251969" header="0.4921259845" footer="0.4921259845"/>
  <pageSetup paperSize="9" scale="6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9"/>
  </sheetPr>
  <dimension ref="A1:O137"/>
  <sheetViews>
    <sheetView topLeftCell="A82" zoomScaleNormal="100" workbookViewId="0">
      <selection activeCell="A114" sqref="A114:L114"/>
    </sheetView>
  </sheetViews>
  <sheetFormatPr baseColWidth="10" defaultRowHeight="15"/>
  <cols>
    <col min="1" max="1" width="7.42578125" style="194" customWidth="1"/>
    <col min="2" max="2" width="14.28515625" style="182" customWidth="1"/>
    <col min="3" max="3" width="27.140625" style="182" customWidth="1"/>
    <col min="4" max="4" width="7.5703125" style="182" bestFit="1" customWidth="1"/>
    <col min="5" max="5" width="3.28515625" style="182" customWidth="1"/>
    <col min="6" max="6" width="7.7109375" style="182" bestFit="1" customWidth="1"/>
    <col min="7" max="7" width="3.140625" style="182" bestFit="1" customWidth="1"/>
    <col min="8" max="8" width="7.7109375" style="203" bestFit="1" customWidth="1"/>
    <col min="9" max="9" width="3.140625" style="182" bestFit="1" customWidth="1"/>
    <col min="10" max="10" width="7.7109375" style="194" bestFit="1" customWidth="1"/>
    <col min="11" max="11" width="3.140625" style="194" bestFit="1" customWidth="1"/>
    <col min="12" max="12" width="9.28515625" style="194" bestFit="1" customWidth="1"/>
    <col min="13" max="13" width="3.140625" style="194" bestFit="1" customWidth="1"/>
    <col min="14" max="14" width="8.85546875" style="194" customWidth="1"/>
    <col min="15" max="15" width="3.7109375" style="194" customWidth="1"/>
    <col min="16" max="16384" width="11.42578125" style="194"/>
  </cols>
  <sheetData>
    <row r="1" spans="1:15" s="156" customFormat="1" ht="31.5" customHeight="1">
      <c r="A1" s="612" t="s">
        <v>454</v>
      </c>
      <c r="B1" s="612"/>
      <c r="C1" s="612"/>
      <c r="D1" s="612"/>
      <c r="E1" s="612"/>
      <c r="F1" s="612"/>
      <c r="G1" s="612"/>
      <c r="H1" s="612"/>
      <c r="I1" s="612"/>
      <c r="J1" s="612"/>
      <c r="K1" s="612"/>
      <c r="L1" s="612"/>
      <c r="M1" s="612"/>
    </row>
    <row r="2" spans="1:15" s="132" customFormat="1">
      <c r="A2" s="591" t="s">
        <v>251</v>
      </c>
      <c r="B2" s="591"/>
      <c r="C2" s="591"/>
      <c r="D2" s="591"/>
      <c r="E2" s="126"/>
      <c r="F2" s="127"/>
      <c r="G2" s="127"/>
      <c r="H2" s="127"/>
      <c r="I2" s="158"/>
      <c r="J2" s="131"/>
      <c r="N2" s="571" t="s">
        <v>440</v>
      </c>
    </row>
    <row r="3" spans="1:15" s="132" customFormat="1" ht="10.5" customHeight="1">
      <c r="A3" s="55" t="s">
        <v>252</v>
      </c>
      <c r="B3" s="118"/>
      <c r="C3" s="118"/>
      <c r="D3" s="118"/>
      <c r="E3" s="126"/>
      <c r="F3" s="127"/>
      <c r="G3" s="127"/>
      <c r="H3" s="127"/>
      <c r="I3" s="158"/>
      <c r="J3" s="131"/>
    </row>
    <row r="4" spans="1:15" s="132" customFormat="1">
      <c r="A4" s="133"/>
      <c r="B4" s="159"/>
      <c r="C4" s="159"/>
      <c r="D4" s="159"/>
      <c r="E4" s="157"/>
      <c r="F4" s="158"/>
      <c r="G4" s="158"/>
      <c r="H4" s="158"/>
      <c r="I4" s="158"/>
      <c r="J4" s="131"/>
    </row>
    <row r="5" spans="1:15" s="183" customFormat="1" ht="30">
      <c r="A5" s="122" t="s">
        <v>218</v>
      </c>
      <c r="B5" s="123" t="s">
        <v>219</v>
      </c>
      <c r="C5" s="123" t="s">
        <v>213</v>
      </c>
      <c r="D5" s="609">
        <v>2010</v>
      </c>
      <c r="E5" s="610"/>
      <c r="F5" s="609">
        <v>2011</v>
      </c>
      <c r="G5" s="610"/>
      <c r="H5" s="609">
        <v>2012</v>
      </c>
      <c r="I5" s="610"/>
      <c r="J5" s="609">
        <v>2013</v>
      </c>
      <c r="K5" s="610"/>
      <c r="L5" s="609">
        <v>2014</v>
      </c>
      <c r="M5" s="610"/>
      <c r="N5" s="609" t="s">
        <v>258</v>
      </c>
      <c r="O5" s="610"/>
    </row>
    <row r="6" spans="1:15" ht="13.5" customHeight="1">
      <c r="A6" s="135">
        <v>84</v>
      </c>
      <c r="B6" s="21" t="s">
        <v>115</v>
      </c>
      <c r="C6" s="3" t="s">
        <v>82</v>
      </c>
      <c r="D6" s="189">
        <v>3859</v>
      </c>
      <c r="E6" s="164"/>
      <c r="F6" s="190">
        <v>4196</v>
      </c>
      <c r="G6" s="191"/>
      <c r="H6" s="190">
        <v>4191</v>
      </c>
      <c r="I6" s="191"/>
      <c r="J6" s="190">
        <v>4193</v>
      </c>
      <c r="K6" s="191"/>
      <c r="L6" s="192">
        <v>4314</v>
      </c>
      <c r="M6" s="193" t="s">
        <v>255</v>
      </c>
      <c r="N6" s="204">
        <v>4437</v>
      </c>
      <c r="O6" s="403"/>
    </row>
    <row r="7" spans="1:15" ht="13.5" customHeight="1">
      <c r="A7" s="140">
        <v>32</v>
      </c>
      <c r="B7" s="23" t="s">
        <v>116</v>
      </c>
      <c r="C7" s="4" t="s">
        <v>31</v>
      </c>
      <c r="D7" s="143">
        <v>3700</v>
      </c>
      <c r="E7" s="162"/>
      <c r="F7" s="195">
        <v>3879</v>
      </c>
      <c r="G7" s="144"/>
      <c r="H7" s="195">
        <v>3893</v>
      </c>
      <c r="I7" s="144"/>
      <c r="J7" s="195">
        <v>3949</v>
      </c>
      <c r="K7" s="144"/>
      <c r="L7" s="196">
        <v>3917</v>
      </c>
      <c r="M7" s="197" t="s">
        <v>256</v>
      </c>
      <c r="N7" s="204">
        <v>4492</v>
      </c>
      <c r="O7" s="404"/>
    </row>
    <row r="8" spans="1:15" ht="13.5" customHeight="1">
      <c r="A8" s="140">
        <v>84</v>
      </c>
      <c r="B8" s="23" t="s">
        <v>117</v>
      </c>
      <c r="C8" s="4" t="s">
        <v>84</v>
      </c>
      <c r="D8" s="143">
        <v>4585</v>
      </c>
      <c r="E8" s="162"/>
      <c r="F8" s="195">
        <v>4812</v>
      </c>
      <c r="G8" s="144"/>
      <c r="H8" s="195">
        <v>4906</v>
      </c>
      <c r="I8" s="144"/>
      <c r="J8" s="195">
        <v>4881</v>
      </c>
      <c r="K8" s="144"/>
      <c r="L8" s="196">
        <v>5175</v>
      </c>
      <c r="M8" s="197" t="s">
        <v>255</v>
      </c>
      <c r="N8" s="204">
        <v>5299</v>
      </c>
      <c r="O8" s="404"/>
    </row>
    <row r="9" spans="1:15" ht="13.5" customHeight="1">
      <c r="A9" s="140">
        <v>93</v>
      </c>
      <c r="B9" s="23" t="s">
        <v>118</v>
      </c>
      <c r="C9" s="4" t="s">
        <v>98</v>
      </c>
      <c r="D9" s="143">
        <v>1020</v>
      </c>
      <c r="E9" s="162"/>
      <c r="F9" s="195">
        <v>1195</v>
      </c>
      <c r="G9" s="144"/>
      <c r="H9" s="195">
        <v>1036</v>
      </c>
      <c r="I9" s="144"/>
      <c r="J9" s="195">
        <v>1255</v>
      </c>
      <c r="K9" s="144"/>
      <c r="L9" s="196">
        <v>1270</v>
      </c>
      <c r="M9" s="197" t="s">
        <v>255</v>
      </c>
      <c r="N9" s="204">
        <v>1339</v>
      </c>
      <c r="O9" s="404"/>
    </row>
    <row r="10" spans="1:15" ht="13.5" customHeight="1">
      <c r="A10" s="140">
        <v>93</v>
      </c>
      <c r="B10" s="23" t="s">
        <v>119</v>
      </c>
      <c r="C10" s="4" t="s">
        <v>99</v>
      </c>
      <c r="D10" s="143">
        <v>996</v>
      </c>
      <c r="E10" s="162"/>
      <c r="F10" s="195">
        <v>1006</v>
      </c>
      <c r="G10" s="144"/>
      <c r="H10" s="195">
        <v>1098</v>
      </c>
      <c r="I10" s="144"/>
      <c r="J10" s="195">
        <v>1121</v>
      </c>
      <c r="K10" s="144"/>
      <c r="L10" s="196">
        <v>1032</v>
      </c>
      <c r="M10" s="197" t="s">
        <v>255</v>
      </c>
      <c r="N10" s="204">
        <v>994</v>
      </c>
      <c r="O10" s="404" t="s">
        <v>256</v>
      </c>
    </row>
    <row r="11" spans="1:15" ht="13.5" customHeight="1">
      <c r="A11" s="140">
        <v>93</v>
      </c>
      <c r="B11" s="23" t="s">
        <v>120</v>
      </c>
      <c r="C11" s="4" t="s">
        <v>100</v>
      </c>
      <c r="D11" s="143">
        <v>9488</v>
      </c>
      <c r="E11" s="162"/>
      <c r="F11" s="195">
        <v>9246</v>
      </c>
      <c r="G11" s="144"/>
      <c r="H11" s="195">
        <v>9670</v>
      </c>
      <c r="I11" s="144"/>
      <c r="J11" s="195">
        <v>9561</v>
      </c>
      <c r="K11" s="144"/>
      <c r="L11" s="196">
        <v>9692</v>
      </c>
      <c r="M11" s="197" t="s">
        <v>255</v>
      </c>
      <c r="N11" s="204">
        <v>9728</v>
      </c>
      <c r="O11" s="404"/>
    </row>
    <row r="12" spans="1:15" ht="13.5" customHeight="1">
      <c r="A12" s="140">
        <v>84</v>
      </c>
      <c r="B12" s="23" t="s">
        <v>121</v>
      </c>
      <c r="C12" s="4" t="s">
        <v>85</v>
      </c>
      <c r="D12" s="143">
        <v>4395</v>
      </c>
      <c r="E12" s="162"/>
      <c r="F12" s="195">
        <v>4348</v>
      </c>
      <c r="G12" s="144"/>
      <c r="H12" s="195">
        <v>4413</v>
      </c>
      <c r="I12" s="144"/>
      <c r="J12" s="195">
        <v>4300</v>
      </c>
      <c r="K12" s="144"/>
      <c r="L12" s="196">
        <v>4487</v>
      </c>
      <c r="M12" s="197" t="s">
        <v>255</v>
      </c>
      <c r="N12" s="204">
        <v>4324</v>
      </c>
      <c r="O12" s="404" t="s">
        <v>256</v>
      </c>
    </row>
    <row r="13" spans="1:15" ht="13.5" customHeight="1">
      <c r="A13" s="140">
        <v>44</v>
      </c>
      <c r="B13" s="23" t="s">
        <v>122</v>
      </c>
      <c r="C13" s="4" t="s">
        <v>36</v>
      </c>
      <c r="D13" s="143">
        <v>1819</v>
      </c>
      <c r="E13" s="162"/>
      <c r="F13" s="195">
        <v>1920</v>
      </c>
      <c r="G13" s="144"/>
      <c r="H13" s="195">
        <v>1926</v>
      </c>
      <c r="I13" s="144"/>
      <c r="J13" s="195">
        <v>1977</v>
      </c>
      <c r="K13" s="144"/>
      <c r="L13" s="196">
        <v>2158</v>
      </c>
      <c r="M13" s="197" t="s">
        <v>255</v>
      </c>
      <c r="N13" s="204">
        <v>2306</v>
      </c>
      <c r="O13" s="404"/>
    </row>
    <row r="14" spans="1:15" ht="13.5" customHeight="1">
      <c r="A14" s="140">
        <v>76</v>
      </c>
      <c r="B14" s="23" t="s">
        <v>123</v>
      </c>
      <c r="C14" s="4" t="s">
        <v>69</v>
      </c>
      <c r="D14" s="143">
        <v>1703</v>
      </c>
      <c r="E14" s="162"/>
      <c r="F14" s="195">
        <v>1599</v>
      </c>
      <c r="G14" s="144"/>
      <c r="H14" s="195">
        <v>1587</v>
      </c>
      <c r="I14" s="144"/>
      <c r="J14" s="195">
        <v>1692</v>
      </c>
      <c r="K14" s="144"/>
      <c r="L14" s="196">
        <v>1739</v>
      </c>
      <c r="M14" s="197" t="s">
        <v>255</v>
      </c>
      <c r="N14" s="204">
        <v>1748</v>
      </c>
      <c r="O14" s="404"/>
    </row>
    <row r="15" spans="1:15" ht="13.5" customHeight="1">
      <c r="A15" s="147">
        <v>44</v>
      </c>
      <c r="B15" s="23" t="s">
        <v>124</v>
      </c>
      <c r="C15" s="4" t="s">
        <v>37</v>
      </c>
      <c r="D15" s="143">
        <v>2591</v>
      </c>
      <c r="E15" s="162"/>
      <c r="F15" s="195">
        <v>3159</v>
      </c>
      <c r="G15" s="144"/>
      <c r="H15" s="195">
        <v>2855</v>
      </c>
      <c r="I15" s="144"/>
      <c r="J15" s="195">
        <v>2961</v>
      </c>
      <c r="K15" s="144"/>
      <c r="L15" s="196">
        <v>3117</v>
      </c>
      <c r="M15" s="197" t="s">
        <v>255</v>
      </c>
      <c r="N15" s="204">
        <v>3120</v>
      </c>
      <c r="O15" s="404"/>
    </row>
    <row r="16" spans="1:15" ht="13.5" customHeight="1">
      <c r="A16" s="147">
        <v>76</v>
      </c>
      <c r="B16" s="23" t="s">
        <v>125</v>
      </c>
      <c r="C16" s="4" t="s">
        <v>70</v>
      </c>
      <c r="D16" s="143">
        <v>2724</v>
      </c>
      <c r="E16" s="172"/>
      <c r="F16" s="195">
        <v>2832</v>
      </c>
      <c r="G16" s="144"/>
      <c r="H16" s="195">
        <v>2870</v>
      </c>
      <c r="I16" s="144"/>
      <c r="J16" s="195">
        <v>2861</v>
      </c>
      <c r="K16" s="144"/>
      <c r="L16" s="196">
        <v>3131</v>
      </c>
      <c r="M16" s="197" t="s">
        <v>255</v>
      </c>
      <c r="N16" s="204">
        <v>3153</v>
      </c>
      <c r="O16" s="404"/>
    </row>
    <row r="17" spans="1:15" ht="13.5" customHeight="1">
      <c r="A17" s="147">
        <v>76</v>
      </c>
      <c r="B17" s="23" t="s">
        <v>126</v>
      </c>
      <c r="C17" s="4" t="s">
        <v>71</v>
      </c>
      <c r="D17" s="143">
        <v>3917</v>
      </c>
      <c r="E17" s="162"/>
      <c r="F17" s="195">
        <v>5206</v>
      </c>
      <c r="G17" s="144"/>
      <c r="H17" s="195">
        <v>5280</v>
      </c>
      <c r="I17" s="144"/>
      <c r="J17" s="195">
        <v>5282</v>
      </c>
      <c r="K17" s="144"/>
      <c r="L17" s="196">
        <v>5324</v>
      </c>
      <c r="M17" s="197" t="s">
        <v>256</v>
      </c>
      <c r="N17" s="204">
        <v>5114</v>
      </c>
      <c r="O17" s="404" t="s">
        <v>256</v>
      </c>
    </row>
    <row r="18" spans="1:15" ht="13.5" customHeight="1">
      <c r="A18" s="147">
        <v>93</v>
      </c>
      <c r="B18" s="23" t="s">
        <v>127</v>
      </c>
      <c r="C18" s="4" t="s">
        <v>101</v>
      </c>
      <c r="D18" s="143">
        <v>11681</v>
      </c>
      <c r="E18" s="162"/>
      <c r="F18" s="195">
        <v>12357</v>
      </c>
      <c r="G18" s="144"/>
      <c r="H18" s="195">
        <v>12503</v>
      </c>
      <c r="I18" s="144"/>
      <c r="J18" s="195">
        <v>12591</v>
      </c>
      <c r="K18" s="144"/>
      <c r="L18" s="196">
        <v>13122</v>
      </c>
      <c r="M18" s="197" t="s">
        <v>255</v>
      </c>
      <c r="N18" s="204">
        <v>13282</v>
      </c>
      <c r="O18" s="404"/>
    </row>
    <row r="19" spans="1:15" ht="13.5" customHeight="1">
      <c r="A19" s="147">
        <v>28</v>
      </c>
      <c r="B19" s="23" t="s">
        <v>128</v>
      </c>
      <c r="C19" s="4" t="s">
        <v>25</v>
      </c>
      <c r="D19" s="143">
        <v>4982</v>
      </c>
      <c r="E19" s="162"/>
      <c r="F19" s="195">
        <v>5286</v>
      </c>
      <c r="G19" s="144"/>
      <c r="H19" s="195">
        <v>5469</v>
      </c>
      <c r="I19" s="144"/>
      <c r="J19" s="195">
        <v>5674</v>
      </c>
      <c r="K19" s="144"/>
      <c r="L19" s="196">
        <v>5639</v>
      </c>
      <c r="M19" s="197" t="s">
        <v>255</v>
      </c>
      <c r="N19" s="204">
        <v>5434</v>
      </c>
      <c r="O19" s="404" t="s">
        <v>256</v>
      </c>
    </row>
    <row r="20" spans="1:15" ht="13.5" customHeight="1">
      <c r="A20" s="147">
        <v>84</v>
      </c>
      <c r="B20" s="23" t="s">
        <v>129</v>
      </c>
      <c r="C20" s="4" t="s">
        <v>86</v>
      </c>
      <c r="D20" s="143">
        <v>1966</v>
      </c>
      <c r="E20" s="162"/>
      <c r="F20" s="195">
        <v>2038</v>
      </c>
      <c r="G20" s="144"/>
      <c r="H20" s="195">
        <v>2172</v>
      </c>
      <c r="I20" s="144"/>
      <c r="J20" s="195">
        <v>2259</v>
      </c>
      <c r="K20" s="144"/>
      <c r="L20" s="196">
        <v>2179</v>
      </c>
      <c r="M20" s="197" t="s">
        <v>255</v>
      </c>
      <c r="N20" s="204">
        <v>2252</v>
      </c>
      <c r="O20" s="404"/>
    </row>
    <row r="21" spans="1:15" ht="13.5" customHeight="1">
      <c r="A21" s="147">
        <v>75</v>
      </c>
      <c r="B21" s="23" t="s">
        <v>130</v>
      </c>
      <c r="C21" s="4" t="s">
        <v>57</v>
      </c>
      <c r="D21" s="143">
        <v>4179</v>
      </c>
      <c r="E21" s="162"/>
      <c r="F21" s="195">
        <v>4216</v>
      </c>
      <c r="G21" s="144"/>
      <c r="H21" s="195">
        <v>4134</v>
      </c>
      <c r="I21" s="144"/>
      <c r="J21" s="195">
        <v>3928</v>
      </c>
      <c r="K21" s="144"/>
      <c r="L21" s="196">
        <v>4013</v>
      </c>
      <c r="M21" s="197" t="s">
        <v>255</v>
      </c>
      <c r="N21" s="204">
        <v>4028</v>
      </c>
      <c r="O21" s="404"/>
    </row>
    <row r="22" spans="1:15" ht="13.5" customHeight="1">
      <c r="A22" s="147">
        <v>75</v>
      </c>
      <c r="B22" s="23" t="s">
        <v>131</v>
      </c>
      <c r="C22" s="4" t="s">
        <v>58</v>
      </c>
      <c r="D22" s="143">
        <v>4920</v>
      </c>
      <c r="E22" s="162"/>
      <c r="F22" s="195">
        <v>5063</v>
      </c>
      <c r="G22" s="144"/>
      <c r="H22" s="195">
        <v>5414</v>
      </c>
      <c r="I22" s="144"/>
      <c r="J22" s="195">
        <v>5335</v>
      </c>
      <c r="K22" s="144"/>
      <c r="L22" s="196">
        <v>5755</v>
      </c>
      <c r="M22" s="197" t="s">
        <v>255</v>
      </c>
      <c r="N22" s="204">
        <v>5905</v>
      </c>
      <c r="O22" s="404"/>
    </row>
    <row r="23" spans="1:15" ht="13.5" customHeight="1">
      <c r="A23" s="147">
        <v>24</v>
      </c>
      <c r="B23" s="23" t="s">
        <v>132</v>
      </c>
      <c r="C23" s="4" t="s">
        <v>9</v>
      </c>
      <c r="D23" s="143">
        <v>3095</v>
      </c>
      <c r="E23" s="172"/>
      <c r="F23" s="195">
        <v>3107</v>
      </c>
      <c r="G23" s="144"/>
      <c r="H23" s="195">
        <v>3246</v>
      </c>
      <c r="I23" s="144"/>
      <c r="J23" s="195">
        <v>3308</v>
      </c>
      <c r="K23" s="144"/>
      <c r="L23" s="196">
        <v>3402</v>
      </c>
      <c r="M23" s="197" t="s">
        <v>255</v>
      </c>
      <c r="N23" s="204">
        <v>3592</v>
      </c>
      <c r="O23" s="404"/>
    </row>
    <row r="24" spans="1:15" ht="13.5" customHeight="1">
      <c r="A24" s="147">
        <v>75</v>
      </c>
      <c r="B24" s="23" t="s">
        <v>133</v>
      </c>
      <c r="C24" s="4" t="s">
        <v>59</v>
      </c>
      <c r="D24" s="143">
        <v>2896</v>
      </c>
      <c r="E24" s="172"/>
      <c r="F24" s="195">
        <v>2979</v>
      </c>
      <c r="G24" s="144"/>
      <c r="H24" s="195">
        <v>3051</v>
      </c>
      <c r="I24" s="144"/>
      <c r="J24" s="195">
        <v>3148</v>
      </c>
      <c r="K24" s="144"/>
      <c r="L24" s="196">
        <v>2951</v>
      </c>
      <c r="M24" s="197"/>
      <c r="N24" s="204">
        <v>2844</v>
      </c>
      <c r="O24" s="404" t="s">
        <v>256</v>
      </c>
    </row>
    <row r="25" spans="1:15" ht="13.5" customHeight="1">
      <c r="A25" s="147">
        <v>94</v>
      </c>
      <c r="B25" s="23" t="s">
        <v>104</v>
      </c>
      <c r="C25" s="4" t="s">
        <v>105</v>
      </c>
      <c r="D25" s="143">
        <v>527</v>
      </c>
      <c r="E25" s="162"/>
      <c r="F25" s="195">
        <v>507</v>
      </c>
      <c r="G25" s="144"/>
      <c r="H25" s="195">
        <v>549</v>
      </c>
      <c r="I25" s="144"/>
      <c r="J25" s="195">
        <v>547</v>
      </c>
      <c r="K25" s="144"/>
      <c r="L25" s="196">
        <v>380</v>
      </c>
      <c r="M25" s="197" t="s">
        <v>255</v>
      </c>
      <c r="N25" s="204">
        <v>366</v>
      </c>
      <c r="O25" s="404" t="s">
        <v>256</v>
      </c>
    </row>
    <row r="26" spans="1:15" ht="13.5" customHeight="1">
      <c r="A26" s="147">
        <v>94</v>
      </c>
      <c r="B26" s="23" t="s">
        <v>107</v>
      </c>
      <c r="C26" s="4" t="s">
        <v>108</v>
      </c>
      <c r="D26" s="143">
        <v>838</v>
      </c>
      <c r="E26" s="162"/>
      <c r="F26" s="195">
        <v>830</v>
      </c>
      <c r="G26" s="144"/>
      <c r="H26" s="195">
        <v>771</v>
      </c>
      <c r="I26" s="144"/>
      <c r="J26" s="195">
        <v>892</v>
      </c>
      <c r="K26" s="144"/>
      <c r="L26" s="196">
        <v>847</v>
      </c>
      <c r="M26" s="197" t="s">
        <v>255</v>
      </c>
      <c r="N26" s="204">
        <v>864</v>
      </c>
      <c r="O26" s="404"/>
    </row>
    <row r="27" spans="1:15" ht="13.5" customHeight="1">
      <c r="A27" s="147">
        <v>27</v>
      </c>
      <c r="B27" s="23" t="s">
        <v>134</v>
      </c>
      <c r="C27" s="4" t="s">
        <v>16</v>
      </c>
      <c r="D27" s="143">
        <v>4677</v>
      </c>
      <c r="E27" s="172"/>
      <c r="F27" s="195">
        <v>4774</v>
      </c>
      <c r="G27" s="144"/>
      <c r="H27" s="195">
        <v>4848</v>
      </c>
      <c r="I27" s="144"/>
      <c r="J27" s="195">
        <v>4937</v>
      </c>
      <c r="K27" s="144"/>
      <c r="L27" s="196">
        <v>5092</v>
      </c>
      <c r="M27" s="197" t="s">
        <v>255</v>
      </c>
      <c r="N27" s="204">
        <v>5243</v>
      </c>
      <c r="O27" s="404"/>
    </row>
    <row r="28" spans="1:15" ht="13.5" customHeight="1">
      <c r="A28" s="147">
        <v>53</v>
      </c>
      <c r="B28" s="23" t="s">
        <v>135</v>
      </c>
      <c r="C28" s="4" t="s">
        <v>52</v>
      </c>
      <c r="D28" s="143">
        <v>7850</v>
      </c>
      <c r="E28" s="162"/>
      <c r="F28" s="195">
        <v>8135</v>
      </c>
      <c r="G28" s="144"/>
      <c r="H28" s="195">
        <v>8307</v>
      </c>
      <c r="I28" s="144"/>
      <c r="J28" s="195">
        <v>8390</v>
      </c>
      <c r="K28" s="144"/>
      <c r="L28" s="196">
        <v>8561</v>
      </c>
      <c r="M28" s="197" t="s">
        <v>255</v>
      </c>
      <c r="N28" s="204">
        <v>8628</v>
      </c>
      <c r="O28" s="404"/>
    </row>
    <row r="29" spans="1:15" ht="13.5" customHeight="1">
      <c r="A29" s="147">
        <v>75</v>
      </c>
      <c r="B29" s="23" t="s">
        <v>136</v>
      </c>
      <c r="C29" s="4" t="s">
        <v>60</v>
      </c>
      <c r="D29" s="143">
        <v>1837</v>
      </c>
      <c r="E29" s="162"/>
      <c r="F29" s="195">
        <v>1851</v>
      </c>
      <c r="G29" s="144"/>
      <c r="H29" s="195">
        <v>1875</v>
      </c>
      <c r="I29" s="144"/>
      <c r="J29" s="195">
        <v>1907</v>
      </c>
      <c r="K29" s="144"/>
      <c r="L29" s="196">
        <v>1976</v>
      </c>
      <c r="M29" s="197" t="s">
        <v>255</v>
      </c>
      <c r="N29" s="204">
        <v>2018</v>
      </c>
      <c r="O29" s="404"/>
    </row>
    <row r="30" spans="1:15" ht="13.5" customHeight="1">
      <c r="A30" s="147">
        <v>75</v>
      </c>
      <c r="B30" s="23" t="s">
        <v>137</v>
      </c>
      <c r="C30" s="4" t="s">
        <v>61</v>
      </c>
      <c r="D30" s="143">
        <v>4547</v>
      </c>
      <c r="E30" s="162"/>
      <c r="F30" s="195">
        <v>4604</v>
      </c>
      <c r="G30" s="144"/>
      <c r="H30" s="195">
        <v>4618</v>
      </c>
      <c r="I30" s="144"/>
      <c r="J30" s="195">
        <v>4796</v>
      </c>
      <c r="K30" s="144"/>
      <c r="L30" s="196">
        <v>4815</v>
      </c>
      <c r="M30" s="197" t="s">
        <v>255</v>
      </c>
      <c r="N30" s="204">
        <v>4962</v>
      </c>
      <c r="O30" s="404"/>
    </row>
    <row r="31" spans="1:15" ht="13.5" customHeight="1">
      <c r="A31" s="147">
        <v>27</v>
      </c>
      <c r="B31" s="23" t="s">
        <v>138</v>
      </c>
      <c r="C31" s="4" t="s">
        <v>18</v>
      </c>
      <c r="D31" s="143">
        <v>3180</v>
      </c>
      <c r="E31" s="162"/>
      <c r="F31" s="195">
        <v>3263</v>
      </c>
      <c r="G31" s="144"/>
      <c r="H31" s="195">
        <v>3233</v>
      </c>
      <c r="I31" s="144"/>
      <c r="J31" s="195">
        <v>3395</v>
      </c>
      <c r="K31" s="144"/>
      <c r="L31" s="196">
        <v>3526</v>
      </c>
      <c r="M31" s="197" t="s">
        <v>255</v>
      </c>
      <c r="N31" s="204">
        <v>3559</v>
      </c>
      <c r="O31" s="404"/>
    </row>
    <row r="32" spans="1:15" ht="13.5" customHeight="1">
      <c r="A32" s="147">
        <v>84</v>
      </c>
      <c r="B32" s="23" t="s">
        <v>139</v>
      </c>
      <c r="C32" s="4" t="s">
        <v>87</v>
      </c>
      <c r="D32" s="143">
        <v>4217</v>
      </c>
      <c r="E32" s="162"/>
      <c r="F32" s="195">
        <v>3998</v>
      </c>
      <c r="G32" s="144"/>
      <c r="H32" s="195">
        <v>3696</v>
      </c>
      <c r="I32" s="144"/>
      <c r="J32" s="195">
        <v>3900</v>
      </c>
      <c r="K32" s="144"/>
      <c r="L32" s="196">
        <v>4067</v>
      </c>
      <c r="M32" s="197" t="s">
        <v>255</v>
      </c>
      <c r="N32" s="204">
        <v>4196</v>
      </c>
      <c r="O32" s="404"/>
    </row>
    <row r="33" spans="1:15" ht="13.5" customHeight="1">
      <c r="A33" s="147">
        <v>28</v>
      </c>
      <c r="B33" s="23" t="s">
        <v>140</v>
      </c>
      <c r="C33" s="4" t="s">
        <v>27</v>
      </c>
      <c r="D33" s="143">
        <v>2913</v>
      </c>
      <c r="E33" s="162"/>
      <c r="F33" s="195">
        <v>2936</v>
      </c>
      <c r="G33" s="144"/>
      <c r="H33" s="195">
        <v>3058</v>
      </c>
      <c r="I33" s="144"/>
      <c r="J33" s="195">
        <v>3099</v>
      </c>
      <c r="K33" s="144"/>
      <c r="L33" s="196">
        <v>3190</v>
      </c>
      <c r="M33" s="197" t="s">
        <v>255</v>
      </c>
      <c r="N33" s="204">
        <v>3343</v>
      </c>
      <c r="O33" s="404"/>
    </row>
    <row r="34" spans="1:15" ht="13.5" customHeight="1">
      <c r="A34" s="147">
        <v>24</v>
      </c>
      <c r="B34" s="23" t="s">
        <v>141</v>
      </c>
      <c r="C34" s="4" t="s">
        <v>11</v>
      </c>
      <c r="D34" s="143">
        <v>3212</v>
      </c>
      <c r="E34" s="162"/>
      <c r="F34" s="195">
        <v>3821</v>
      </c>
      <c r="G34" s="144"/>
      <c r="H34" s="195">
        <v>3628</v>
      </c>
      <c r="I34" s="144"/>
      <c r="J34" s="195">
        <v>3725</v>
      </c>
      <c r="K34" s="144"/>
      <c r="L34" s="196">
        <v>3796</v>
      </c>
      <c r="M34" s="197" t="s">
        <v>255</v>
      </c>
      <c r="N34" s="204">
        <v>3659</v>
      </c>
      <c r="O34" s="404"/>
    </row>
    <row r="35" spans="1:15" ht="13.5" customHeight="1">
      <c r="A35" s="147">
        <v>53</v>
      </c>
      <c r="B35" s="23" t="s">
        <v>142</v>
      </c>
      <c r="C35" s="4" t="s">
        <v>54</v>
      </c>
      <c r="D35" s="143">
        <v>9319</v>
      </c>
      <c r="E35" s="162"/>
      <c r="F35" s="195">
        <v>9309</v>
      </c>
      <c r="G35" s="144"/>
      <c r="H35" s="195">
        <v>9462</v>
      </c>
      <c r="I35" s="144"/>
      <c r="J35" s="195">
        <v>9585</v>
      </c>
      <c r="K35" s="144"/>
      <c r="L35" s="196">
        <v>9613</v>
      </c>
      <c r="M35" s="197" t="s">
        <v>255</v>
      </c>
      <c r="N35" s="204">
        <v>11372</v>
      </c>
      <c r="O35" s="404"/>
    </row>
    <row r="36" spans="1:15" ht="13.5" customHeight="1">
      <c r="A36" s="147">
        <v>76</v>
      </c>
      <c r="B36" s="23" t="s">
        <v>143</v>
      </c>
      <c r="C36" s="4" t="s">
        <v>72</v>
      </c>
      <c r="D36" s="143">
        <v>4628</v>
      </c>
      <c r="E36" s="162"/>
      <c r="F36" s="195">
        <v>4900</v>
      </c>
      <c r="G36" s="144"/>
      <c r="H36" s="195">
        <v>4967</v>
      </c>
      <c r="I36" s="144"/>
      <c r="J36" s="195">
        <v>5018</v>
      </c>
      <c r="K36" s="144"/>
      <c r="L36" s="196">
        <v>5063</v>
      </c>
      <c r="M36" s="197" t="s">
        <v>255</v>
      </c>
      <c r="N36" s="204">
        <v>5378</v>
      </c>
      <c r="O36" s="404"/>
    </row>
    <row r="37" spans="1:15" ht="13.5" customHeight="1">
      <c r="A37" s="147">
        <v>76</v>
      </c>
      <c r="B37" s="23" t="s">
        <v>144</v>
      </c>
      <c r="C37" s="4" t="s">
        <v>73</v>
      </c>
      <c r="D37" s="143">
        <v>6693</v>
      </c>
      <c r="E37" s="162"/>
      <c r="F37" s="195">
        <v>7078</v>
      </c>
      <c r="G37" s="144"/>
      <c r="H37" s="195">
        <v>7213</v>
      </c>
      <c r="I37" s="144"/>
      <c r="J37" s="195">
        <v>7759</v>
      </c>
      <c r="K37" s="144"/>
      <c r="L37" s="196">
        <v>8158</v>
      </c>
      <c r="M37" s="197" t="s">
        <v>255</v>
      </c>
      <c r="N37" s="204">
        <v>8365</v>
      </c>
      <c r="O37" s="404"/>
    </row>
    <row r="38" spans="1:15" ht="13.5" customHeight="1">
      <c r="A38" s="147">
        <v>76</v>
      </c>
      <c r="B38" s="23" t="s">
        <v>145</v>
      </c>
      <c r="C38" s="4" t="s">
        <v>74</v>
      </c>
      <c r="D38" s="143">
        <v>1923</v>
      </c>
      <c r="E38" s="172"/>
      <c r="F38" s="195">
        <v>2140</v>
      </c>
      <c r="G38" s="144"/>
      <c r="H38" s="195">
        <v>2036</v>
      </c>
      <c r="I38" s="144"/>
      <c r="J38" s="195">
        <v>2248</v>
      </c>
      <c r="K38" s="144"/>
      <c r="L38" s="196">
        <v>2261</v>
      </c>
      <c r="M38" s="197" t="s">
        <v>255</v>
      </c>
      <c r="N38" s="204">
        <v>2263</v>
      </c>
      <c r="O38" s="404"/>
    </row>
    <row r="39" spans="1:15" ht="13.5" customHeight="1">
      <c r="A39" s="147">
        <v>75</v>
      </c>
      <c r="B39" s="23" t="s">
        <v>146</v>
      </c>
      <c r="C39" s="4" t="s">
        <v>62</v>
      </c>
      <c r="D39" s="143">
        <v>11347</v>
      </c>
      <c r="E39" s="162"/>
      <c r="F39" s="195">
        <v>11495</v>
      </c>
      <c r="G39" s="144"/>
      <c r="H39" s="195">
        <v>11806</v>
      </c>
      <c r="I39" s="144"/>
      <c r="J39" s="195">
        <v>12345</v>
      </c>
      <c r="K39" s="144"/>
      <c r="L39" s="196">
        <v>12216</v>
      </c>
      <c r="M39" s="197" t="s">
        <v>255</v>
      </c>
      <c r="N39" s="204">
        <v>12583</v>
      </c>
      <c r="O39" s="404"/>
    </row>
    <row r="40" spans="1:15" ht="13.5" customHeight="1">
      <c r="A40" s="147">
        <v>76</v>
      </c>
      <c r="B40" s="23" t="s">
        <v>147</v>
      </c>
      <c r="C40" s="4" t="s">
        <v>75</v>
      </c>
      <c r="D40" s="143">
        <v>7599</v>
      </c>
      <c r="E40" s="162"/>
      <c r="F40" s="195">
        <v>7884</v>
      </c>
      <c r="G40" s="144"/>
      <c r="H40" s="195">
        <v>8293</v>
      </c>
      <c r="I40" s="144"/>
      <c r="J40" s="195">
        <v>8670</v>
      </c>
      <c r="K40" s="144"/>
      <c r="L40" s="196">
        <v>9031</v>
      </c>
      <c r="M40" s="197" t="s">
        <v>255</v>
      </c>
      <c r="N40" s="204">
        <v>9239</v>
      </c>
      <c r="O40" s="404"/>
    </row>
    <row r="41" spans="1:15" ht="13.5" customHeight="1">
      <c r="A41" s="147">
        <v>53</v>
      </c>
      <c r="B41" s="23" t="s">
        <v>148</v>
      </c>
      <c r="C41" s="4" t="s">
        <v>55</v>
      </c>
      <c r="D41" s="143">
        <v>9199</v>
      </c>
      <c r="E41" s="162"/>
      <c r="F41" s="195">
        <v>9251</v>
      </c>
      <c r="G41" s="144"/>
      <c r="H41" s="195">
        <v>9484</v>
      </c>
      <c r="I41" s="144"/>
      <c r="J41" s="195">
        <v>9691</v>
      </c>
      <c r="K41" s="144"/>
      <c r="L41" s="196">
        <v>9807</v>
      </c>
      <c r="M41" s="197" t="s">
        <v>255</v>
      </c>
      <c r="N41" s="204">
        <v>9977</v>
      </c>
      <c r="O41" s="404"/>
    </row>
    <row r="42" spans="1:15" ht="13.5" customHeight="1">
      <c r="A42" s="147">
        <v>24</v>
      </c>
      <c r="B42" s="23" t="s">
        <v>149</v>
      </c>
      <c r="C42" s="4" t="s">
        <v>12</v>
      </c>
      <c r="D42" s="143">
        <v>2381</v>
      </c>
      <c r="E42" s="162"/>
      <c r="F42" s="195">
        <v>2454</v>
      </c>
      <c r="G42" s="144"/>
      <c r="H42" s="195">
        <v>2503</v>
      </c>
      <c r="I42" s="144"/>
      <c r="J42" s="195">
        <v>2577</v>
      </c>
      <c r="K42" s="144"/>
      <c r="L42" s="196">
        <v>2547</v>
      </c>
      <c r="M42" s="197" t="s">
        <v>255</v>
      </c>
      <c r="N42" s="204">
        <v>2567</v>
      </c>
      <c r="O42" s="404"/>
    </row>
    <row r="43" spans="1:15" ht="13.5" customHeight="1">
      <c r="A43" s="147">
        <v>24</v>
      </c>
      <c r="B43" s="23" t="s">
        <v>150</v>
      </c>
      <c r="C43" s="4" t="s">
        <v>13</v>
      </c>
      <c r="D43" s="143">
        <v>4354</v>
      </c>
      <c r="E43" s="162"/>
      <c r="F43" s="195">
        <v>4480</v>
      </c>
      <c r="G43" s="144"/>
      <c r="H43" s="195">
        <v>4867</v>
      </c>
      <c r="I43" s="144"/>
      <c r="J43" s="195">
        <v>4983</v>
      </c>
      <c r="K43" s="144"/>
      <c r="L43" s="196">
        <v>5068</v>
      </c>
      <c r="M43" s="197" t="s">
        <v>255</v>
      </c>
      <c r="N43" s="204">
        <v>4883</v>
      </c>
      <c r="O43" s="404" t="s">
        <v>256</v>
      </c>
    </row>
    <row r="44" spans="1:15" ht="13.5" customHeight="1">
      <c r="A44" s="147">
        <v>84</v>
      </c>
      <c r="B44" s="23" t="s">
        <v>151</v>
      </c>
      <c r="C44" s="4" t="s">
        <v>88</v>
      </c>
      <c r="D44" s="143">
        <v>7168</v>
      </c>
      <c r="E44" s="162"/>
      <c r="F44" s="195">
        <v>7485</v>
      </c>
      <c r="G44" s="144"/>
      <c r="H44" s="195">
        <v>7805</v>
      </c>
      <c r="I44" s="144"/>
      <c r="J44" s="195">
        <v>8024</v>
      </c>
      <c r="K44" s="144"/>
      <c r="L44" s="196">
        <v>8239</v>
      </c>
      <c r="M44" s="197" t="s">
        <v>255</v>
      </c>
      <c r="N44" s="204">
        <v>8516</v>
      </c>
      <c r="O44" s="404"/>
    </row>
    <row r="45" spans="1:15" ht="13.5" customHeight="1">
      <c r="A45" s="147">
        <v>27</v>
      </c>
      <c r="B45" s="23" t="s">
        <v>152</v>
      </c>
      <c r="C45" s="4" t="s">
        <v>19</v>
      </c>
      <c r="D45" s="143">
        <v>2181</v>
      </c>
      <c r="E45" s="172"/>
      <c r="F45" s="195">
        <v>2197</v>
      </c>
      <c r="G45" s="144"/>
      <c r="H45" s="195">
        <v>2402</v>
      </c>
      <c r="I45" s="144"/>
      <c r="J45" s="195">
        <v>2494</v>
      </c>
      <c r="K45" s="144"/>
      <c r="L45" s="196">
        <v>2594</v>
      </c>
      <c r="M45" s="197" t="s">
        <v>255</v>
      </c>
      <c r="N45" s="204">
        <v>2624</v>
      </c>
      <c r="O45" s="404"/>
    </row>
    <row r="46" spans="1:15" ht="13.5" customHeight="1">
      <c r="A46" s="147">
        <v>75</v>
      </c>
      <c r="B46" s="23" t="s">
        <v>153</v>
      </c>
      <c r="C46" s="4" t="s">
        <v>63</v>
      </c>
      <c r="D46" s="143">
        <v>3732</v>
      </c>
      <c r="E46" s="162"/>
      <c r="F46" s="195">
        <v>3924</v>
      </c>
      <c r="G46" s="144"/>
      <c r="H46" s="195">
        <v>4278</v>
      </c>
      <c r="I46" s="144"/>
      <c r="J46" s="195">
        <v>4499</v>
      </c>
      <c r="K46" s="144"/>
      <c r="L46" s="196">
        <v>4255</v>
      </c>
      <c r="M46" s="197" t="s">
        <v>255</v>
      </c>
      <c r="N46" s="204">
        <v>4460</v>
      </c>
      <c r="O46" s="404"/>
    </row>
    <row r="47" spans="1:15" ht="13.5" customHeight="1">
      <c r="A47" s="147">
        <v>24</v>
      </c>
      <c r="B47" s="23" t="s">
        <v>154</v>
      </c>
      <c r="C47" s="4" t="s">
        <v>14</v>
      </c>
      <c r="D47" s="143">
        <v>3810</v>
      </c>
      <c r="E47" s="162"/>
      <c r="F47" s="195">
        <v>3772</v>
      </c>
      <c r="G47" s="144"/>
      <c r="H47" s="195">
        <v>3908</v>
      </c>
      <c r="I47" s="144"/>
      <c r="J47" s="195">
        <v>4011</v>
      </c>
      <c r="K47" s="144"/>
      <c r="L47" s="196">
        <v>4063</v>
      </c>
      <c r="M47" s="197" t="s">
        <v>255</v>
      </c>
      <c r="N47" s="204">
        <v>4062</v>
      </c>
      <c r="O47" s="404"/>
    </row>
    <row r="48" spans="1:15" ht="13.5" customHeight="1">
      <c r="A48" s="147">
        <v>84</v>
      </c>
      <c r="B48" s="23" t="s">
        <v>155</v>
      </c>
      <c r="C48" s="4" t="s">
        <v>89</v>
      </c>
      <c r="D48" s="143">
        <v>8476</v>
      </c>
      <c r="E48" s="172"/>
      <c r="F48" s="195">
        <v>8585</v>
      </c>
      <c r="G48" s="144"/>
      <c r="H48" s="195">
        <v>8704</v>
      </c>
      <c r="I48" s="144"/>
      <c r="J48" s="195">
        <v>8786</v>
      </c>
      <c r="K48" s="144"/>
      <c r="L48" s="196">
        <v>8795</v>
      </c>
      <c r="M48" s="197" t="s">
        <v>255</v>
      </c>
      <c r="N48" s="204">
        <v>9106</v>
      </c>
      <c r="O48" s="404"/>
    </row>
    <row r="49" spans="1:15" ht="13.5" customHeight="1">
      <c r="A49" s="147">
        <v>84</v>
      </c>
      <c r="B49" s="23" t="s">
        <v>156</v>
      </c>
      <c r="C49" s="4" t="s">
        <v>90</v>
      </c>
      <c r="D49" s="143">
        <v>2687</v>
      </c>
      <c r="E49" s="172"/>
      <c r="F49" s="195">
        <v>2908</v>
      </c>
      <c r="G49" s="198"/>
      <c r="H49" s="195">
        <v>2837</v>
      </c>
      <c r="I49" s="198"/>
      <c r="J49" s="195">
        <v>3133</v>
      </c>
      <c r="K49" s="198"/>
      <c r="L49" s="196">
        <v>2964</v>
      </c>
      <c r="M49" s="197" t="s">
        <v>255</v>
      </c>
      <c r="N49" s="204">
        <v>3385</v>
      </c>
      <c r="O49" s="404"/>
    </row>
    <row r="50" spans="1:15" ht="13.5" customHeight="1">
      <c r="A50" s="147">
        <v>52</v>
      </c>
      <c r="B50" s="23" t="s">
        <v>157</v>
      </c>
      <c r="C50" s="4" t="s">
        <v>46</v>
      </c>
      <c r="D50" s="143">
        <v>11606</v>
      </c>
      <c r="E50" s="162"/>
      <c r="F50" s="195">
        <v>12228</v>
      </c>
      <c r="G50" s="144"/>
      <c r="H50" s="195">
        <v>11991</v>
      </c>
      <c r="I50" s="144"/>
      <c r="J50" s="195">
        <v>12960</v>
      </c>
      <c r="K50" s="144"/>
      <c r="L50" s="196">
        <v>12246</v>
      </c>
      <c r="M50" s="197" t="s">
        <v>255</v>
      </c>
      <c r="N50" s="204">
        <v>12590</v>
      </c>
      <c r="O50" s="404"/>
    </row>
    <row r="51" spans="1:15" ht="13.5" customHeight="1">
      <c r="A51" s="147">
        <v>24</v>
      </c>
      <c r="B51" s="23" t="s">
        <v>158</v>
      </c>
      <c r="C51" s="4" t="s">
        <v>15</v>
      </c>
      <c r="D51" s="143">
        <v>5038</v>
      </c>
      <c r="E51" s="172"/>
      <c r="F51" s="195">
        <v>5192</v>
      </c>
      <c r="G51" s="144"/>
      <c r="H51" s="195">
        <v>5310</v>
      </c>
      <c r="I51" s="144"/>
      <c r="J51" s="195">
        <v>5455</v>
      </c>
      <c r="K51" s="144"/>
      <c r="L51" s="196">
        <v>5572</v>
      </c>
      <c r="M51" s="197" t="s">
        <v>255</v>
      </c>
      <c r="N51" s="204">
        <v>5796</v>
      </c>
      <c r="O51" s="404"/>
    </row>
    <row r="52" spans="1:15" ht="13.5" customHeight="1">
      <c r="A52" s="147">
        <v>76</v>
      </c>
      <c r="B52" s="23" t="s">
        <v>159</v>
      </c>
      <c r="C52" s="4" t="s">
        <v>76</v>
      </c>
      <c r="D52" s="143">
        <v>1968</v>
      </c>
      <c r="E52" s="172"/>
      <c r="F52" s="195">
        <v>1961</v>
      </c>
      <c r="G52" s="144"/>
      <c r="H52" s="195">
        <v>2077</v>
      </c>
      <c r="I52" s="144"/>
      <c r="J52" s="195">
        <v>2151</v>
      </c>
      <c r="K52" s="144"/>
      <c r="L52" s="196">
        <v>2275</v>
      </c>
      <c r="M52" s="197" t="s">
        <v>255</v>
      </c>
      <c r="N52" s="204">
        <v>2249</v>
      </c>
      <c r="O52" s="404"/>
    </row>
    <row r="53" spans="1:15" ht="13.5" customHeight="1">
      <c r="A53" s="147">
        <v>75</v>
      </c>
      <c r="B53" s="23" t="s">
        <v>160</v>
      </c>
      <c r="C53" s="4" t="s">
        <v>64</v>
      </c>
      <c r="D53" s="143">
        <v>2946</v>
      </c>
      <c r="E53" s="172"/>
      <c r="F53" s="195">
        <v>2997</v>
      </c>
      <c r="G53" s="144"/>
      <c r="H53" s="195">
        <v>3134</v>
      </c>
      <c r="I53" s="144"/>
      <c r="J53" s="195">
        <v>3254</v>
      </c>
      <c r="K53" s="144"/>
      <c r="L53" s="196">
        <v>3364</v>
      </c>
      <c r="M53" s="197" t="s">
        <v>255</v>
      </c>
      <c r="N53" s="204">
        <v>3436</v>
      </c>
      <c r="O53" s="404"/>
    </row>
    <row r="54" spans="1:15" ht="13.5" customHeight="1">
      <c r="A54" s="147">
        <v>76</v>
      </c>
      <c r="B54" s="23" t="s">
        <v>161</v>
      </c>
      <c r="C54" s="4" t="s">
        <v>77</v>
      </c>
      <c r="D54" s="143">
        <v>1049</v>
      </c>
      <c r="E54" s="162"/>
      <c r="F54" s="195">
        <v>1299</v>
      </c>
      <c r="G54" s="144"/>
      <c r="H54" s="195">
        <v>1450</v>
      </c>
      <c r="I54" s="144"/>
      <c r="J54" s="195">
        <v>1481</v>
      </c>
      <c r="K54" s="144"/>
      <c r="L54" s="196">
        <v>1489</v>
      </c>
      <c r="M54" s="197" t="s">
        <v>255</v>
      </c>
      <c r="N54" s="204">
        <v>1435</v>
      </c>
      <c r="O54" s="404" t="s">
        <v>256</v>
      </c>
    </row>
    <row r="55" spans="1:15" ht="13.5" customHeight="1">
      <c r="A55" s="147">
        <v>52</v>
      </c>
      <c r="B55" s="23" t="s">
        <v>162</v>
      </c>
      <c r="C55" s="4" t="s">
        <v>48</v>
      </c>
      <c r="D55" s="143">
        <v>7522</v>
      </c>
      <c r="E55" s="162"/>
      <c r="F55" s="195">
        <v>7520</v>
      </c>
      <c r="G55" s="144"/>
      <c r="H55" s="195">
        <v>7549</v>
      </c>
      <c r="I55" s="144"/>
      <c r="J55" s="195">
        <v>7861</v>
      </c>
      <c r="K55" s="144"/>
      <c r="L55" s="196">
        <v>7941</v>
      </c>
      <c r="M55" s="197" t="s">
        <v>255</v>
      </c>
      <c r="N55" s="204">
        <v>7996</v>
      </c>
      <c r="O55" s="404"/>
    </row>
    <row r="56" spans="1:15" ht="13.5" customHeight="1">
      <c r="A56" s="147">
        <v>28</v>
      </c>
      <c r="B56" s="23" t="s">
        <v>163</v>
      </c>
      <c r="C56" s="4" t="s">
        <v>28</v>
      </c>
      <c r="D56" s="143">
        <v>4464</v>
      </c>
      <c r="E56" s="162"/>
      <c r="F56" s="195">
        <v>4613</v>
      </c>
      <c r="G56" s="199" t="s">
        <v>256</v>
      </c>
      <c r="H56" s="195">
        <v>5561</v>
      </c>
      <c r="I56" s="199" t="s">
        <v>256</v>
      </c>
      <c r="J56" s="195">
        <v>4964</v>
      </c>
      <c r="K56" s="162"/>
      <c r="L56" s="196">
        <v>5063</v>
      </c>
      <c r="M56" s="197" t="s">
        <v>255</v>
      </c>
      <c r="N56" s="204">
        <v>4879</v>
      </c>
      <c r="O56" s="404" t="s">
        <v>256</v>
      </c>
    </row>
    <row r="57" spans="1:15" ht="12" customHeight="1">
      <c r="A57" s="147">
        <v>44</v>
      </c>
      <c r="B57" s="23" t="s">
        <v>164</v>
      </c>
      <c r="C57" s="4" t="s">
        <v>38</v>
      </c>
      <c r="D57" s="143">
        <v>3901</v>
      </c>
      <c r="E57" s="162"/>
      <c r="F57" s="195">
        <v>3995</v>
      </c>
      <c r="G57" s="144"/>
      <c r="H57" s="195">
        <v>4296</v>
      </c>
      <c r="I57" s="144"/>
      <c r="J57" s="195">
        <v>4537</v>
      </c>
      <c r="K57" s="144"/>
      <c r="L57" s="196">
        <v>4155</v>
      </c>
      <c r="M57" s="197" t="s">
        <v>255</v>
      </c>
      <c r="N57" s="204">
        <v>4294</v>
      </c>
      <c r="O57" s="404"/>
    </row>
    <row r="58" spans="1:15">
      <c r="A58" s="148">
        <v>44</v>
      </c>
      <c r="B58" s="23" t="s">
        <v>165</v>
      </c>
      <c r="C58" s="4" t="s">
        <v>39</v>
      </c>
      <c r="D58" s="143">
        <v>1344</v>
      </c>
      <c r="E58" s="162"/>
      <c r="F58" s="195">
        <v>1411</v>
      </c>
      <c r="G58" s="144"/>
      <c r="H58" s="195">
        <v>1464</v>
      </c>
      <c r="I58" s="144"/>
      <c r="J58" s="195">
        <v>1590</v>
      </c>
      <c r="K58" s="144"/>
      <c r="L58" s="196">
        <v>1621</v>
      </c>
      <c r="M58" s="197" t="s">
        <v>255</v>
      </c>
      <c r="N58" s="204">
        <v>1701</v>
      </c>
      <c r="O58" s="404"/>
    </row>
    <row r="59" spans="1:15" s="200" customFormat="1" ht="13.5" customHeight="1">
      <c r="A59" s="147">
        <v>52</v>
      </c>
      <c r="B59" s="23" t="s">
        <v>166</v>
      </c>
      <c r="C59" s="4" t="s">
        <v>49</v>
      </c>
      <c r="D59" s="143">
        <v>4228</v>
      </c>
      <c r="E59" s="162"/>
      <c r="F59" s="165">
        <v>3739</v>
      </c>
      <c r="G59" s="162"/>
      <c r="H59" s="165">
        <v>3639</v>
      </c>
      <c r="I59" s="162"/>
      <c r="J59" s="165">
        <v>3640</v>
      </c>
      <c r="K59" s="162"/>
      <c r="L59" s="196">
        <v>3976</v>
      </c>
      <c r="M59" s="197" t="s">
        <v>255</v>
      </c>
      <c r="N59" s="204">
        <v>4538</v>
      </c>
      <c r="O59" s="404"/>
    </row>
    <row r="60" spans="1:15" ht="13.5" customHeight="1">
      <c r="A60" s="147">
        <v>44</v>
      </c>
      <c r="B60" s="23" t="s">
        <v>167</v>
      </c>
      <c r="C60" s="4" t="s">
        <v>40</v>
      </c>
      <c r="D60" s="143">
        <v>4999</v>
      </c>
      <c r="E60" s="162"/>
      <c r="F60" s="165">
        <v>5106</v>
      </c>
      <c r="G60" s="162"/>
      <c r="H60" s="165">
        <v>5326</v>
      </c>
      <c r="I60" s="162"/>
      <c r="J60" s="165">
        <v>5593</v>
      </c>
      <c r="K60" s="162"/>
      <c r="L60" s="196">
        <v>5710</v>
      </c>
      <c r="M60" s="197" t="s">
        <v>255</v>
      </c>
      <c r="N60" s="204">
        <v>5739</v>
      </c>
      <c r="O60" s="404"/>
    </row>
    <row r="61" spans="1:15" ht="13.5" customHeight="1">
      <c r="A61" s="147">
        <v>44</v>
      </c>
      <c r="B61" s="23" t="s">
        <v>168</v>
      </c>
      <c r="C61" s="4" t="s">
        <v>41</v>
      </c>
      <c r="D61" s="143">
        <v>1444</v>
      </c>
      <c r="E61" s="162"/>
      <c r="F61" s="165">
        <v>1588</v>
      </c>
      <c r="G61" s="162"/>
      <c r="H61" s="165">
        <v>1611</v>
      </c>
      <c r="I61" s="162"/>
      <c r="J61" s="165">
        <v>1847</v>
      </c>
      <c r="K61" s="162"/>
      <c r="L61" s="196">
        <v>1767</v>
      </c>
      <c r="M61" s="197" t="s">
        <v>255</v>
      </c>
      <c r="N61" s="204">
        <v>1703</v>
      </c>
      <c r="O61" s="404" t="s">
        <v>256</v>
      </c>
    </row>
    <row r="62" spans="1:15" ht="13.5" customHeight="1">
      <c r="A62" s="147">
        <v>53</v>
      </c>
      <c r="B62" s="23" t="s">
        <v>169</v>
      </c>
      <c r="C62" s="4" t="s">
        <v>56</v>
      </c>
      <c r="D62" s="143">
        <v>7316</v>
      </c>
      <c r="E62" s="162"/>
      <c r="F62" s="165">
        <v>7566</v>
      </c>
      <c r="G62" s="162"/>
      <c r="H62" s="165">
        <v>7842</v>
      </c>
      <c r="I62" s="162"/>
      <c r="J62" s="165">
        <v>8118</v>
      </c>
      <c r="K62" s="162"/>
      <c r="L62" s="196">
        <v>8218</v>
      </c>
      <c r="M62" s="197" t="s">
        <v>255</v>
      </c>
      <c r="N62" s="204">
        <v>7919</v>
      </c>
      <c r="O62" s="404" t="s">
        <v>256</v>
      </c>
    </row>
    <row r="63" spans="1:15" ht="13.5" customHeight="1">
      <c r="A63" s="147">
        <v>44</v>
      </c>
      <c r="B63" s="23" t="s">
        <v>170</v>
      </c>
      <c r="C63" s="4" t="s">
        <v>42</v>
      </c>
      <c r="D63" s="143">
        <v>5908</v>
      </c>
      <c r="E63" s="162"/>
      <c r="F63" s="165">
        <v>6356</v>
      </c>
      <c r="G63" s="162"/>
      <c r="H63" s="165">
        <v>6623</v>
      </c>
      <c r="I63" s="162"/>
      <c r="J63" s="165">
        <v>6869</v>
      </c>
      <c r="K63" s="162"/>
      <c r="L63" s="196">
        <v>7051</v>
      </c>
      <c r="M63" s="197" t="s">
        <v>255</v>
      </c>
      <c r="N63" s="204">
        <v>7145</v>
      </c>
      <c r="O63" s="404"/>
    </row>
    <row r="64" spans="1:15" ht="13.5" customHeight="1">
      <c r="A64" s="147">
        <v>27</v>
      </c>
      <c r="B64" s="23" t="s">
        <v>171</v>
      </c>
      <c r="C64" s="4" t="s">
        <v>20</v>
      </c>
      <c r="D64" s="143">
        <v>2662</v>
      </c>
      <c r="E64" s="162"/>
      <c r="F64" s="165">
        <v>2678</v>
      </c>
      <c r="G64" s="162"/>
      <c r="H64" s="165">
        <v>2924</v>
      </c>
      <c r="I64" s="162"/>
      <c r="J64" s="165">
        <v>2901</v>
      </c>
      <c r="K64" s="162"/>
      <c r="L64" s="196">
        <v>2910</v>
      </c>
      <c r="M64" s="197" t="s">
        <v>255</v>
      </c>
      <c r="N64" s="204">
        <v>2993</v>
      </c>
      <c r="O64" s="404"/>
    </row>
    <row r="65" spans="1:15" ht="13.5" customHeight="1">
      <c r="A65" s="147">
        <v>32</v>
      </c>
      <c r="B65" s="23" t="s">
        <v>172</v>
      </c>
      <c r="C65" s="4" t="s">
        <v>32</v>
      </c>
      <c r="D65" s="143">
        <v>15581</v>
      </c>
      <c r="E65" s="162"/>
      <c r="F65" s="165">
        <v>16430</v>
      </c>
      <c r="G65" s="162"/>
      <c r="H65" s="165">
        <v>16956</v>
      </c>
      <c r="I65" s="162"/>
      <c r="J65" s="165">
        <v>17449</v>
      </c>
      <c r="K65" s="162"/>
      <c r="L65" s="196">
        <v>17797</v>
      </c>
      <c r="M65" s="197" t="s">
        <v>255</v>
      </c>
      <c r="N65" s="204">
        <v>18179</v>
      </c>
      <c r="O65" s="404"/>
    </row>
    <row r="66" spans="1:15" ht="13.5" customHeight="1">
      <c r="A66" s="147">
        <v>32</v>
      </c>
      <c r="B66" s="23" t="s">
        <v>173</v>
      </c>
      <c r="C66" s="4" t="s">
        <v>33</v>
      </c>
      <c r="D66" s="143">
        <v>4464</v>
      </c>
      <c r="E66" s="162"/>
      <c r="F66" s="165">
        <v>4627</v>
      </c>
      <c r="G66" s="162"/>
      <c r="H66" s="165">
        <v>4734</v>
      </c>
      <c r="I66" s="162"/>
      <c r="J66" s="165">
        <v>4574</v>
      </c>
      <c r="K66" s="162"/>
      <c r="L66" s="196">
        <v>4636</v>
      </c>
      <c r="M66" s="197" t="s">
        <v>255</v>
      </c>
      <c r="N66" s="204">
        <v>4854</v>
      </c>
      <c r="O66" s="404"/>
    </row>
    <row r="67" spans="1:15" ht="13.5" customHeight="1">
      <c r="A67" s="147">
        <v>28</v>
      </c>
      <c r="B67" s="23" t="s">
        <v>174</v>
      </c>
      <c r="C67" s="4" t="s">
        <v>29</v>
      </c>
      <c r="D67" s="143">
        <v>3414</v>
      </c>
      <c r="E67" s="162"/>
      <c r="F67" s="165">
        <v>3648</v>
      </c>
      <c r="G67" s="162"/>
      <c r="H67" s="165">
        <v>3720</v>
      </c>
      <c r="I67" s="162"/>
      <c r="J67" s="165">
        <v>3803</v>
      </c>
      <c r="K67" s="162"/>
      <c r="L67" s="196">
        <v>3860</v>
      </c>
      <c r="M67" s="197" t="s">
        <v>255</v>
      </c>
      <c r="N67" s="204">
        <v>3925</v>
      </c>
      <c r="O67" s="404"/>
    </row>
    <row r="68" spans="1:15" ht="13.5" customHeight="1">
      <c r="A68" s="147">
        <v>32</v>
      </c>
      <c r="B68" s="23" t="s">
        <v>175</v>
      </c>
      <c r="C68" s="4" t="s">
        <v>34</v>
      </c>
      <c r="D68" s="143">
        <v>7652</v>
      </c>
      <c r="E68" s="162"/>
      <c r="F68" s="165">
        <v>7996</v>
      </c>
      <c r="G68" s="162"/>
      <c r="H68" s="165">
        <v>8413</v>
      </c>
      <c r="I68" s="162"/>
      <c r="J68" s="165">
        <v>8477</v>
      </c>
      <c r="K68" s="162"/>
      <c r="L68" s="196">
        <v>8990</v>
      </c>
      <c r="M68" s="197" t="s">
        <v>255</v>
      </c>
      <c r="N68" s="204">
        <v>9097</v>
      </c>
      <c r="O68" s="404"/>
    </row>
    <row r="69" spans="1:15" ht="13.5" customHeight="1">
      <c r="A69" s="147">
        <v>84</v>
      </c>
      <c r="B69" s="23" t="s">
        <v>176</v>
      </c>
      <c r="C69" s="4" t="s">
        <v>91</v>
      </c>
      <c r="D69" s="143">
        <v>5320</v>
      </c>
      <c r="E69" s="172"/>
      <c r="F69" s="165">
        <v>5498</v>
      </c>
      <c r="G69" s="172"/>
      <c r="H69" s="165">
        <v>5811</v>
      </c>
      <c r="I69" s="172"/>
      <c r="J69" s="165">
        <v>5824</v>
      </c>
      <c r="K69" s="172"/>
      <c r="L69" s="196">
        <v>6033</v>
      </c>
      <c r="M69" s="197" t="s">
        <v>255</v>
      </c>
      <c r="N69" s="204">
        <v>6234</v>
      </c>
      <c r="O69" s="404"/>
    </row>
    <row r="70" spans="1:15" ht="13.5" customHeight="1">
      <c r="A70" s="147">
        <v>75</v>
      </c>
      <c r="B70" s="23" t="s">
        <v>177</v>
      </c>
      <c r="C70" s="4" t="s">
        <v>65</v>
      </c>
      <c r="D70" s="143">
        <v>5391</v>
      </c>
      <c r="E70" s="162"/>
      <c r="F70" s="165">
        <v>5569</v>
      </c>
      <c r="G70" s="162"/>
      <c r="H70" s="165">
        <v>5641</v>
      </c>
      <c r="I70" s="162"/>
      <c r="J70" s="165">
        <v>5770</v>
      </c>
      <c r="K70" s="162"/>
      <c r="L70" s="196">
        <v>5638</v>
      </c>
      <c r="M70" s="197" t="s">
        <v>255</v>
      </c>
      <c r="N70" s="204">
        <v>5833</v>
      </c>
      <c r="O70" s="404"/>
    </row>
    <row r="71" spans="1:15" ht="13.5" customHeight="1">
      <c r="A71" s="147">
        <v>76</v>
      </c>
      <c r="B71" s="23" t="s">
        <v>178</v>
      </c>
      <c r="C71" s="4" t="s">
        <v>78</v>
      </c>
      <c r="D71" s="143">
        <v>2186</v>
      </c>
      <c r="E71" s="162"/>
      <c r="F71" s="165">
        <v>2255</v>
      </c>
      <c r="G71" s="162"/>
      <c r="H71" s="165">
        <v>2346</v>
      </c>
      <c r="I71" s="162"/>
      <c r="J71" s="165">
        <v>2433</v>
      </c>
      <c r="K71" s="162"/>
      <c r="L71" s="196">
        <v>2500</v>
      </c>
      <c r="M71" s="197" t="s">
        <v>255</v>
      </c>
      <c r="N71" s="204">
        <v>2429</v>
      </c>
      <c r="O71" s="404"/>
    </row>
    <row r="72" spans="1:15" ht="13.5" customHeight="1">
      <c r="A72" s="147">
        <v>76</v>
      </c>
      <c r="B72" s="23" t="s">
        <v>179</v>
      </c>
      <c r="C72" s="4" t="s">
        <v>79</v>
      </c>
      <c r="D72" s="143">
        <v>3495</v>
      </c>
      <c r="E72" s="162"/>
      <c r="F72" s="165">
        <v>3611</v>
      </c>
      <c r="G72" s="162"/>
      <c r="H72" s="165">
        <v>3831</v>
      </c>
      <c r="I72" s="162"/>
      <c r="J72" s="165">
        <v>3805</v>
      </c>
      <c r="K72" s="162"/>
      <c r="L72" s="196">
        <v>3878</v>
      </c>
      <c r="M72" s="197" t="s">
        <v>255</v>
      </c>
      <c r="N72" s="204">
        <v>4003</v>
      </c>
      <c r="O72" s="404"/>
    </row>
    <row r="73" spans="1:15" ht="13.5" customHeight="1">
      <c r="A73" s="147">
        <v>44</v>
      </c>
      <c r="B73" s="23" t="s">
        <v>180</v>
      </c>
      <c r="C73" s="4" t="s">
        <v>43</v>
      </c>
      <c r="D73" s="143">
        <v>8270</v>
      </c>
      <c r="E73" s="162"/>
      <c r="F73" s="165">
        <v>8533</v>
      </c>
      <c r="G73" s="162"/>
      <c r="H73" s="165">
        <v>9170</v>
      </c>
      <c r="I73" s="162"/>
      <c r="J73" s="165">
        <v>9098</v>
      </c>
      <c r="K73" s="162"/>
      <c r="L73" s="196">
        <v>8641</v>
      </c>
      <c r="M73" s="197" t="s">
        <v>255</v>
      </c>
      <c r="N73" s="204">
        <v>8326</v>
      </c>
      <c r="O73" s="404" t="s">
        <v>256</v>
      </c>
    </row>
    <row r="74" spans="1:15" ht="13.5" customHeight="1">
      <c r="A74" s="147">
        <v>44</v>
      </c>
      <c r="B74" s="23" t="s">
        <v>181</v>
      </c>
      <c r="C74" s="4" t="s">
        <v>44</v>
      </c>
      <c r="D74" s="143">
        <v>5782</v>
      </c>
      <c r="E74" s="162"/>
      <c r="F74" s="165">
        <v>6033</v>
      </c>
      <c r="G74" s="162"/>
      <c r="H74" s="165">
        <v>6298</v>
      </c>
      <c r="I74" s="162"/>
      <c r="J74" s="165">
        <v>6641</v>
      </c>
      <c r="K74" s="162"/>
      <c r="L74" s="196">
        <v>6359</v>
      </c>
      <c r="M74" s="197" t="s">
        <v>255</v>
      </c>
      <c r="N74" s="204">
        <v>6513</v>
      </c>
      <c r="O74" s="404"/>
    </row>
    <row r="75" spans="1:15" ht="13.5" customHeight="1">
      <c r="A75" s="147">
        <v>84</v>
      </c>
      <c r="B75" s="23" t="s">
        <v>182</v>
      </c>
      <c r="C75" s="4" t="s">
        <v>93</v>
      </c>
      <c r="D75" s="143">
        <v>12064</v>
      </c>
      <c r="E75" s="162"/>
      <c r="F75" s="165">
        <v>12526</v>
      </c>
      <c r="G75" s="162"/>
      <c r="H75" s="165">
        <v>13017</v>
      </c>
      <c r="I75" s="162"/>
      <c r="J75" s="165">
        <v>12797</v>
      </c>
      <c r="K75" s="162"/>
      <c r="L75" s="196">
        <v>13715</v>
      </c>
      <c r="M75" s="197" t="s">
        <v>255</v>
      </c>
      <c r="N75" s="204">
        <v>13346</v>
      </c>
      <c r="O75" s="404"/>
    </row>
    <row r="76" spans="1:15" s="379" customFormat="1" ht="13.5" customHeight="1">
      <c r="A76" s="363"/>
      <c r="B76" s="44" t="s">
        <v>92</v>
      </c>
      <c r="C76" s="45" t="s">
        <v>114</v>
      </c>
      <c r="D76" s="371"/>
      <c r="E76" s="365"/>
      <c r="F76" s="373"/>
      <c r="G76" s="365"/>
      <c r="H76" s="373"/>
      <c r="I76" s="365"/>
      <c r="J76" s="373"/>
      <c r="K76" s="365"/>
      <c r="L76" s="376"/>
      <c r="M76" s="377"/>
      <c r="N76" s="378">
        <v>3225</v>
      </c>
      <c r="O76" s="405"/>
    </row>
    <row r="77" spans="1:15" s="379" customFormat="1" ht="13.5" customHeight="1">
      <c r="A77" s="363"/>
      <c r="B77" s="44" t="s">
        <v>94</v>
      </c>
      <c r="C77" s="45" t="s">
        <v>95</v>
      </c>
      <c r="D77" s="371"/>
      <c r="E77" s="365"/>
      <c r="F77" s="373"/>
      <c r="G77" s="365"/>
      <c r="H77" s="373"/>
      <c r="I77" s="365"/>
      <c r="J77" s="373"/>
      <c r="K77" s="365"/>
      <c r="L77" s="376"/>
      <c r="M77" s="377"/>
      <c r="N77" s="378">
        <v>10121</v>
      </c>
      <c r="O77" s="405"/>
    </row>
    <row r="78" spans="1:15" ht="13.5" customHeight="1">
      <c r="A78" s="147">
        <v>27</v>
      </c>
      <c r="B78" s="23" t="s">
        <v>183</v>
      </c>
      <c r="C78" s="4" t="s">
        <v>21</v>
      </c>
      <c r="D78" s="143">
        <v>1684</v>
      </c>
      <c r="E78" s="172"/>
      <c r="F78" s="165">
        <v>1834</v>
      </c>
      <c r="G78" s="172"/>
      <c r="H78" s="165">
        <v>1861</v>
      </c>
      <c r="I78" s="172"/>
      <c r="J78" s="165">
        <v>1940</v>
      </c>
      <c r="K78" s="172"/>
      <c r="L78" s="196">
        <v>1938</v>
      </c>
      <c r="M78" s="197" t="s">
        <v>255</v>
      </c>
      <c r="N78" s="204">
        <v>1989</v>
      </c>
      <c r="O78" s="404"/>
    </row>
    <row r="79" spans="1:15" ht="13.5" customHeight="1">
      <c r="A79" s="147">
        <v>27</v>
      </c>
      <c r="B79" s="23" t="s">
        <v>184</v>
      </c>
      <c r="C79" s="4" t="s">
        <v>22</v>
      </c>
      <c r="D79" s="143">
        <v>5867</v>
      </c>
      <c r="E79" s="172"/>
      <c r="F79" s="165">
        <v>5847</v>
      </c>
      <c r="G79" s="172"/>
      <c r="H79" s="165">
        <v>5834</v>
      </c>
      <c r="I79" s="172"/>
      <c r="J79" s="165">
        <v>6580</v>
      </c>
      <c r="K79" s="172"/>
      <c r="L79" s="196">
        <v>6602</v>
      </c>
      <c r="M79" s="197" t="s">
        <v>255</v>
      </c>
      <c r="N79" s="204">
        <v>6732</v>
      </c>
      <c r="O79" s="404"/>
    </row>
    <row r="80" spans="1:15" ht="13.5" customHeight="1">
      <c r="A80" s="147">
        <v>52</v>
      </c>
      <c r="B80" s="23" t="s">
        <v>185</v>
      </c>
      <c r="C80" s="4" t="s">
        <v>50</v>
      </c>
      <c r="D80" s="143">
        <v>5103</v>
      </c>
      <c r="E80" s="162"/>
      <c r="F80" s="165">
        <v>5350</v>
      </c>
      <c r="G80" s="162"/>
      <c r="H80" s="165">
        <v>5521</v>
      </c>
      <c r="I80" s="162"/>
      <c r="J80" s="165">
        <v>5628</v>
      </c>
      <c r="K80" s="162"/>
      <c r="L80" s="196">
        <v>5817</v>
      </c>
      <c r="M80" s="197" t="s">
        <v>255</v>
      </c>
      <c r="N80" s="204">
        <v>5958</v>
      </c>
      <c r="O80" s="404"/>
    </row>
    <row r="81" spans="1:15" ht="13.5" customHeight="1">
      <c r="A81" s="147">
        <v>84</v>
      </c>
      <c r="B81" s="23" t="s">
        <v>186</v>
      </c>
      <c r="C81" s="4" t="s">
        <v>96</v>
      </c>
      <c r="D81" s="143">
        <v>3390</v>
      </c>
      <c r="E81" s="162"/>
      <c r="F81" s="165">
        <v>3508</v>
      </c>
      <c r="G81" s="162"/>
      <c r="H81" s="165">
        <v>3625</v>
      </c>
      <c r="I81" s="162"/>
      <c r="J81" s="165">
        <v>3925</v>
      </c>
      <c r="K81" s="162"/>
      <c r="L81" s="196">
        <v>3942</v>
      </c>
      <c r="M81" s="197" t="s">
        <v>255</v>
      </c>
      <c r="N81" s="204">
        <v>3927</v>
      </c>
      <c r="O81" s="404"/>
    </row>
    <row r="82" spans="1:15" ht="13.5" customHeight="1">
      <c r="A82" s="147">
        <v>84</v>
      </c>
      <c r="B82" s="23" t="s">
        <v>187</v>
      </c>
      <c r="C82" s="4" t="s">
        <v>97</v>
      </c>
      <c r="D82" s="143">
        <v>3994</v>
      </c>
      <c r="E82" s="172"/>
      <c r="F82" s="165">
        <v>4102</v>
      </c>
      <c r="G82" s="172"/>
      <c r="H82" s="165">
        <v>4354</v>
      </c>
      <c r="I82" s="172"/>
      <c r="J82" s="165">
        <v>4360</v>
      </c>
      <c r="K82" s="172"/>
      <c r="L82" s="196">
        <v>4296</v>
      </c>
      <c r="M82" s="197" t="s">
        <v>255</v>
      </c>
      <c r="N82" s="204">
        <v>4378</v>
      </c>
      <c r="O82" s="404"/>
    </row>
    <row r="83" spans="1:15" ht="13.5" customHeight="1">
      <c r="A83" s="147">
        <v>11</v>
      </c>
      <c r="B83" s="23" t="s">
        <v>188</v>
      </c>
      <c r="C83" s="4" t="s">
        <v>0</v>
      </c>
      <c r="D83" s="143">
        <v>12291</v>
      </c>
      <c r="E83" s="162"/>
      <c r="F83" s="165">
        <v>12314</v>
      </c>
      <c r="G83" s="162"/>
      <c r="H83" s="165">
        <v>13081</v>
      </c>
      <c r="I83" s="162"/>
      <c r="J83" s="165">
        <v>12812</v>
      </c>
      <c r="K83" s="162"/>
      <c r="L83" s="196">
        <v>12355</v>
      </c>
      <c r="M83" s="197" t="s">
        <v>255</v>
      </c>
      <c r="N83" s="204">
        <v>11905</v>
      </c>
      <c r="O83" s="404" t="s">
        <v>256</v>
      </c>
    </row>
    <row r="84" spans="1:15" ht="13.5" customHeight="1">
      <c r="A84" s="147">
        <v>28</v>
      </c>
      <c r="B84" s="23" t="s">
        <v>189</v>
      </c>
      <c r="C84" s="4" t="s">
        <v>30</v>
      </c>
      <c r="D84" s="143">
        <v>8396</v>
      </c>
      <c r="E84" s="162"/>
      <c r="F84" s="165">
        <v>8577</v>
      </c>
      <c r="G84" s="162"/>
      <c r="H84" s="165">
        <v>8777</v>
      </c>
      <c r="I84" s="162"/>
      <c r="J84" s="165">
        <v>9155</v>
      </c>
      <c r="K84" s="162"/>
      <c r="L84" s="196">
        <v>9361</v>
      </c>
      <c r="M84" s="197" t="s">
        <v>255</v>
      </c>
      <c r="N84" s="204">
        <v>9609</v>
      </c>
      <c r="O84" s="404"/>
    </row>
    <row r="85" spans="1:15" ht="13.5" customHeight="1">
      <c r="A85" s="147">
        <v>11</v>
      </c>
      <c r="B85" s="23" t="s">
        <v>190</v>
      </c>
      <c r="C85" s="4" t="s">
        <v>2</v>
      </c>
      <c r="D85" s="143">
        <v>4374</v>
      </c>
      <c r="E85" s="162"/>
      <c r="F85" s="165">
        <v>4527</v>
      </c>
      <c r="G85" s="162"/>
      <c r="H85" s="165">
        <v>5086</v>
      </c>
      <c r="I85" s="162"/>
      <c r="J85" s="165">
        <v>5034</v>
      </c>
      <c r="K85" s="162"/>
      <c r="L85" s="196">
        <v>5118</v>
      </c>
      <c r="M85" s="197" t="s">
        <v>255</v>
      </c>
      <c r="N85" s="204">
        <v>5220</v>
      </c>
      <c r="O85" s="404"/>
    </row>
    <row r="86" spans="1:15" ht="13.5" customHeight="1">
      <c r="A86" s="147">
        <v>11</v>
      </c>
      <c r="B86" s="23" t="s">
        <v>191</v>
      </c>
      <c r="C86" s="4" t="s">
        <v>3</v>
      </c>
      <c r="D86" s="143">
        <v>5511</v>
      </c>
      <c r="E86" s="162"/>
      <c r="F86" s="165">
        <v>5711</v>
      </c>
      <c r="G86" s="162"/>
      <c r="H86" s="165">
        <v>5807</v>
      </c>
      <c r="I86" s="162"/>
      <c r="J86" s="165">
        <v>5957</v>
      </c>
      <c r="K86" s="162"/>
      <c r="L86" s="196">
        <v>5963</v>
      </c>
      <c r="M86" s="197" t="s">
        <v>255</v>
      </c>
      <c r="N86" s="204">
        <v>6002</v>
      </c>
      <c r="O86" s="404"/>
    </row>
    <row r="87" spans="1:15" ht="13.5" customHeight="1">
      <c r="A87" s="147">
        <v>75</v>
      </c>
      <c r="B87" s="23" t="s">
        <v>192</v>
      </c>
      <c r="C87" s="4" t="s">
        <v>66</v>
      </c>
      <c r="D87" s="143">
        <v>3843</v>
      </c>
      <c r="E87" s="162"/>
      <c r="F87" s="165">
        <v>3728</v>
      </c>
      <c r="G87" s="162"/>
      <c r="H87" s="165">
        <v>3966</v>
      </c>
      <c r="I87" s="162"/>
      <c r="J87" s="165">
        <v>4122</v>
      </c>
      <c r="K87" s="162"/>
      <c r="L87" s="196">
        <v>4193</v>
      </c>
      <c r="M87" s="197" t="s">
        <v>255</v>
      </c>
      <c r="N87" s="204">
        <v>4409</v>
      </c>
      <c r="O87" s="404"/>
    </row>
    <row r="88" spans="1:15" ht="13.5" customHeight="1">
      <c r="A88" s="147">
        <v>32</v>
      </c>
      <c r="B88" s="23" t="s">
        <v>193</v>
      </c>
      <c r="C88" s="4" t="s">
        <v>35</v>
      </c>
      <c r="D88" s="143">
        <v>3824</v>
      </c>
      <c r="E88" s="162"/>
      <c r="F88" s="165">
        <v>4117</v>
      </c>
      <c r="G88" s="162"/>
      <c r="H88" s="165">
        <v>4332</v>
      </c>
      <c r="I88" s="162"/>
      <c r="J88" s="165">
        <v>4319</v>
      </c>
      <c r="K88" s="162"/>
      <c r="L88" s="196">
        <v>4177</v>
      </c>
      <c r="M88" s="197" t="s">
        <v>255</v>
      </c>
      <c r="N88" s="204">
        <v>4033</v>
      </c>
      <c r="O88" s="404"/>
    </row>
    <row r="89" spans="1:15" ht="13.5" customHeight="1">
      <c r="A89" s="147">
        <v>76</v>
      </c>
      <c r="B89" s="23" t="s">
        <v>194</v>
      </c>
      <c r="C89" s="4" t="s">
        <v>80</v>
      </c>
      <c r="D89" s="143">
        <v>3741</v>
      </c>
      <c r="E89" s="162"/>
      <c r="F89" s="165">
        <v>3833</v>
      </c>
      <c r="G89" s="162"/>
      <c r="H89" s="165">
        <v>3937</v>
      </c>
      <c r="I89" s="162"/>
      <c r="J89" s="165">
        <v>4058</v>
      </c>
      <c r="K89" s="199" t="s">
        <v>256</v>
      </c>
      <c r="L89" s="196">
        <v>4117</v>
      </c>
      <c r="M89" s="197" t="s">
        <v>255</v>
      </c>
      <c r="N89" s="204">
        <v>4228</v>
      </c>
      <c r="O89" s="404"/>
    </row>
    <row r="90" spans="1:15" ht="13.5" customHeight="1">
      <c r="A90" s="147">
        <v>76</v>
      </c>
      <c r="B90" s="23" t="s">
        <v>195</v>
      </c>
      <c r="C90" s="4" t="s">
        <v>81</v>
      </c>
      <c r="D90" s="143">
        <v>1813</v>
      </c>
      <c r="E90" s="162"/>
      <c r="F90" s="165">
        <v>1927</v>
      </c>
      <c r="G90" s="162"/>
      <c r="H90" s="165">
        <v>2083</v>
      </c>
      <c r="I90" s="162"/>
      <c r="J90" s="165">
        <v>2188</v>
      </c>
      <c r="K90" s="162"/>
      <c r="L90" s="196">
        <v>2257</v>
      </c>
      <c r="M90" s="197" t="s">
        <v>255</v>
      </c>
      <c r="N90" s="204">
        <v>2251</v>
      </c>
      <c r="O90" s="404"/>
    </row>
    <row r="91" spans="1:15" ht="13.5" customHeight="1">
      <c r="A91" s="147">
        <v>93</v>
      </c>
      <c r="B91" s="23" t="s">
        <v>196</v>
      </c>
      <c r="C91" s="4" t="s">
        <v>102</v>
      </c>
      <c r="D91" s="143">
        <v>6701</v>
      </c>
      <c r="E91" s="162"/>
      <c r="F91" s="165">
        <v>7371</v>
      </c>
      <c r="G91" s="162"/>
      <c r="H91" s="165">
        <v>7483</v>
      </c>
      <c r="I91" s="162"/>
      <c r="J91" s="165">
        <v>7558</v>
      </c>
      <c r="K91" s="162"/>
      <c r="L91" s="196">
        <v>7696</v>
      </c>
      <c r="M91" s="197" t="s">
        <v>255</v>
      </c>
      <c r="N91" s="204">
        <v>7946</v>
      </c>
      <c r="O91" s="404"/>
    </row>
    <row r="92" spans="1:15" ht="13.5" customHeight="1">
      <c r="A92" s="147">
        <v>93</v>
      </c>
      <c r="B92" s="23" t="s">
        <v>197</v>
      </c>
      <c r="C92" s="4" t="s">
        <v>103</v>
      </c>
      <c r="D92" s="143">
        <v>3622</v>
      </c>
      <c r="E92" s="162"/>
      <c r="F92" s="165">
        <v>3648</v>
      </c>
      <c r="G92" s="162"/>
      <c r="H92" s="165">
        <v>3775</v>
      </c>
      <c r="I92" s="162"/>
      <c r="J92" s="165">
        <v>3891</v>
      </c>
      <c r="K92" s="162"/>
      <c r="L92" s="196">
        <v>4130</v>
      </c>
      <c r="M92" s="197" t="s">
        <v>255</v>
      </c>
      <c r="N92" s="204">
        <v>4754</v>
      </c>
      <c r="O92" s="404" t="s">
        <v>256</v>
      </c>
    </row>
    <row r="93" spans="1:15" ht="13.5" customHeight="1">
      <c r="A93" s="147">
        <v>52</v>
      </c>
      <c r="B93" s="23" t="s">
        <v>198</v>
      </c>
      <c r="C93" s="4" t="s">
        <v>51</v>
      </c>
      <c r="D93" s="143">
        <v>6972</v>
      </c>
      <c r="E93" s="172"/>
      <c r="F93" s="165">
        <v>7636</v>
      </c>
      <c r="G93" s="172"/>
      <c r="H93" s="165">
        <v>7815</v>
      </c>
      <c r="I93" s="172"/>
      <c r="J93" s="165">
        <v>7957</v>
      </c>
      <c r="K93" s="172"/>
      <c r="L93" s="196">
        <v>8142</v>
      </c>
      <c r="M93" s="197" t="s">
        <v>255</v>
      </c>
      <c r="N93" s="204">
        <v>7845</v>
      </c>
      <c r="O93" s="404" t="s">
        <v>256</v>
      </c>
    </row>
    <row r="94" spans="1:15" ht="13.5" customHeight="1">
      <c r="A94" s="147">
        <v>75</v>
      </c>
      <c r="B94" s="23" t="s">
        <v>199</v>
      </c>
      <c r="C94" s="4" t="s">
        <v>67</v>
      </c>
      <c r="D94" s="143">
        <v>3509</v>
      </c>
      <c r="E94" s="162"/>
      <c r="F94" s="165">
        <v>3576</v>
      </c>
      <c r="G94" s="162"/>
      <c r="H94" s="165">
        <v>3846</v>
      </c>
      <c r="I94" s="162"/>
      <c r="J94" s="165">
        <v>4101</v>
      </c>
      <c r="K94" s="162"/>
      <c r="L94" s="196">
        <v>4053</v>
      </c>
      <c r="M94" s="197" t="s">
        <v>255</v>
      </c>
      <c r="N94" s="204">
        <v>4316</v>
      </c>
      <c r="O94" s="404"/>
    </row>
    <row r="95" spans="1:15" ht="13.5" customHeight="1">
      <c r="A95" s="147">
        <v>75</v>
      </c>
      <c r="B95" s="23" t="s">
        <v>200</v>
      </c>
      <c r="C95" s="4" t="s">
        <v>68</v>
      </c>
      <c r="D95" s="143">
        <v>3739</v>
      </c>
      <c r="E95" s="162"/>
      <c r="F95" s="165">
        <v>3850</v>
      </c>
      <c r="G95" s="162"/>
      <c r="H95" s="165">
        <v>3856</v>
      </c>
      <c r="I95" s="162"/>
      <c r="J95" s="165">
        <v>3925</v>
      </c>
      <c r="K95" s="162"/>
      <c r="L95" s="196">
        <v>4177</v>
      </c>
      <c r="M95" s="197" t="s">
        <v>255</v>
      </c>
      <c r="N95" s="204">
        <v>4241</v>
      </c>
      <c r="O95" s="404"/>
    </row>
    <row r="96" spans="1:15" ht="13.5" customHeight="1">
      <c r="A96" s="147">
        <v>44</v>
      </c>
      <c r="B96" s="23" t="s">
        <v>201</v>
      </c>
      <c r="C96" s="4" t="s">
        <v>45</v>
      </c>
      <c r="D96" s="143">
        <v>4328</v>
      </c>
      <c r="E96" s="162"/>
      <c r="F96" s="165">
        <v>4400</v>
      </c>
      <c r="G96" s="162"/>
      <c r="H96" s="165">
        <v>4496</v>
      </c>
      <c r="I96" s="162"/>
      <c r="J96" s="165">
        <v>4627</v>
      </c>
      <c r="K96" s="162"/>
      <c r="L96" s="196">
        <v>4670</v>
      </c>
      <c r="M96" s="197" t="s">
        <v>255</v>
      </c>
      <c r="N96" s="204">
        <v>4537</v>
      </c>
      <c r="O96" s="404"/>
    </row>
    <row r="97" spans="1:15" ht="13.5" customHeight="1">
      <c r="A97" s="147">
        <v>27</v>
      </c>
      <c r="B97" s="23" t="s">
        <v>202</v>
      </c>
      <c r="C97" s="4" t="s">
        <v>23</v>
      </c>
      <c r="D97" s="143">
        <v>3617</v>
      </c>
      <c r="E97" s="162"/>
      <c r="F97" s="165">
        <v>3791</v>
      </c>
      <c r="G97" s="162"/>
      <c r="H97" s="165">
        <v>3936</v>
      </c>
      <c r="I97" s="162"/>
      <c r="J97" s="165">
        <v>4006</v>
      </c>
      <c r="K97" s="162"/>
      <c r="L97" s="196">
        <v>4155</v>
      </c>
      <c r="M97" s="197" t="s">
        <v>255</v>
      </c>
      <c r="N97" s="204">
        <v>4196</v>
      </c>
      <c r="O97" s="404"/>
    </row>
    <row r="98" spans="1:15" ht="13.5" customHeight="1">
      <c r="A98" s="147">
        <v>27</v>
      </c>
      <c r="B98" s="23" t="s">
        <v>203</v>
      </c>
      <c r="C98" s="4" t="s">
        <v>24</v>
      </c>
      <c r="D98" s="143">
        <v>1031</v>
      </c>
      <c r="E98" s="162"/>
      <c r="F98" s="165">
        <v>972</v>
      </c>
      <c r="G98" s="162"/>
      <c r="H98" s="165">
        <v>990</v>
      </c>
      <c r="I98" s="162"/>
      <c r="J98" s="165">
        <v>1005</v>
      </c>
      <c r="K98" s="162"/>
      <c r="L98" s="196">
        <v>1025</v>
      </c>
      <c r="M98" s="197" t="s">
        <v>255</v>
      </c>
      <c r="N98" s="204">
        <v>1039</v>
      </c>
      <c r="O98" s="404"/>
    </row>
    <row r="99" spans="1:15" ht="13.5" customHeight="1">
      <c r="A99" s="147">
        <v>11</v>
      </c>
      <c r="B99" s="23" t="s">
        <v>204</v>
      </c>
      <c r="C99" s="4" t="s">
        <v>4</v>
      </c>
      <c r="D99" s="143">
        <v>5136</v>
      </c>
      <c r="E99" s="162"/>
      <c r="F99" s="165">
        <v>4353</v>
      </c>
      <c r="G99" s="162"/>
      <c r="H99" s="165">
        <v>4433</v>
      </c>
      <c r="I99" s="162"/>
      <c r="J99" s="165">
        <v>4693</v>
      </c>
      <c r="K99" s="162"/>
      <c r="L99" s="196">
        <v>4404</v>
      </c>
      <c r="M99" s="197" t="s">
        <v>255</v>
      </c>
      <c r="N99" s="204">
        <v>3684</v>
      </c>
      <c r="O99" s="404"/>
    </row>
    <row r="100" spans="1:15" ht="13.5" customHeight="1">
      <c r="A100" s="147">
        <v>11</v>
      </c>
      <c r="B100" s="23" t="s">
        <v>205</v>
      </c>
      <c r="C100" s="4" t="s">
        <v>5</v>
      </c>
      <c r="D100" s="143">
        <v>7896</v>
      </c>
      <c r="E100" s="172"/>
      <c r="F100" s="165">
        <v>8052</v>
      </c>
      <c r="G100" s="172"/>
      <c r="H100" s="165">
        <v>8138</v>
      </c>
      <c r="I100" s="172"/>
      <c r="J100" s="165">
        <v>8291</v>
      </c>
      <c r="K100" s="172"/>
      <c r="L100" s="196">
        <v>8359</v>
      </c>
      <c r="M100" s="197" t="s">
        <v>255</v>
      </c>
      <c r="N100" s="204">
        <v>8430</v>
      </c>
      <c r="O100" s="404"/>
    </row>
    <row r="101" spans="1:15" ht="13.5" customHeight="1">
      <c r="A101" s="147">
        <v>11</v>
      </c>
      <c r="B101" s="23" t="s">
        <v>206</v>
      </c>
      <c r="C101" s="4" t="s">
        <v>6</v>
      </c>
      <c r="D101" s="143">
        <v>5403</v>
      </c>
      <c r="E101" s="162"/>
      <c r="F101" s="165">
        <v>5674</v>
      </c>
      <c r="G101" s="162"/>
      <c r="H101" s="165">
        <v>5986</v>
      </c>
      <c r="I101" s="162"/>
      <c r="J101" s="165">
        <v>5814</v>
      </c>
      <c r="K101" s="162"/>
      <c r="L101" s="196">
        <v>5775</v>
      </c>
      <c r="M101" s="197" t="s">
        <v>255</v>
      </c>
      <c r="N101" s="204">
        <v>4662</v>
      </c>
      <c r="O101" s="404"/>
    </row>
    <row r="102" spans="1:15" ht="13.5" customHeight="1">
      <c r="A102" s="147">
        <v>11</v>
      </c>
      <c r="B102" s="23" t="s">
        <v>207</v>
      </c>
      <c r="C102" s="4" t="s">
        <v>7</v>
      </c>
      <c r="D102" s="143">
        <v>5960</v>
      </c>
      <c r="E102" s="162"/>
      <c r="F102" s="165">
        <v>6104</v>
      </c>
      <c r="G102" s="162"/>
      <c r="H102" s="165">
        <v>6066</v>
      </c>
      <c r="I102" s="162"/>
      <c r="J102" s="165">
        <v>6191</v>
      </c>
      <c r="K102" s="162"/>
      <c r="L102" s="196">
        <v>6583</v>
      </c>
      <c r="M102" s="197" t="s">
        <v>255</v>
      </c>
      <c r="N102" s="204">
        <v>6129</v>
      </c>
      <c r="O102" s="404"/>
    </row>
    <row r="103" spans="1:15" ht="13.5" customHeight="1">
      <c r="A103" s="140">
        <v>11</v>
      </c>
      <c r="B103" s="23" t="s">
        <v>208</v>
      </c>
      <c r="C103" s="4" t="s">
        <v>8</v>
      </c>
      <c r="D103" s="143">
        <v>4748</v>
      </c>
      <c r="E103" s="162"/>
      <c r="F103" s="165">
        <v>4841</v>
      </c>
      <c r="G103" s="162"/>
      <c r="H103" s="165">
        <v>5022</v>
      </c>
      <c r="I103" s="162"/>
      <c r="J103" s="165">
        <v>4796</v>
      </c>
      <c r="K103" s="162"/>
      <c r="L103" s="196">
        <v>5212</v>
      </c>
      <c r="M103" s="197" t="s">
        <v>255</v>
      </c>
      <c r="N103" s="204">
        <v>5270</v>
      </c>
      <c r="O103" s="404"/>
    </row>
    <row r="104" spans="1:15" ht="13.5" customHeight="1">
      <c r="A104" s="147" t="s">
        <v>115</v>
      </c>
      <c r="B104" s="23" t="s">
        <v>209</v>
      </c>
      <c r="C104" s="4" t="s">
        <v>109</v>
      </c>
      <c r="D104" s="143">
        <v>566</v>
      </c>
      <c r="E104" s="172"/>
      <c r="F104" s="165">
        <v>455</v>
      </c>
      <c r="G104" s="172"/>
      <c r="H104" s="165">
        <v>547</v>
      </c>
      <c r="I104" s="172"/>
      <c r="J104" s="165">
        <v>738</v>
      </c>
      <c r="K104" s="172"/>
      <c r="L104" s="196">
        <v>656</v>
      </c>
      <c r="M104" s="197" t="s">
        <v>255</v>
      </c>
      <c r="N104" s="204">
        <v>713</v>
      </c>
      <c r="O104" s="404"/>
    </row>
    <row r="105" spans="1:15" ht="13.5" customHeight="1">
      <c r="A105" s="147" t="s">
        <v>116</v>
      </c>
      <c r="B105" s="23" t="s">
        <v>210</v>
      </c>
      <c r="C105" s="4" t="s">
        <v>110</v>
      </c>
      <c r="D105" s="143">
        <v>1119</v>
      </c>
      <c r="E105" s="162"/>
      <c r="F105" s="165">
        <v>1075</v>
      </c>
      <c r="G105" s="162"/>
      <c r="H105" s="165">
        <v>1195</v>
      </c>
      <c r="I105" s="162"/>
      <c r="J105" s="165">
        <v>1204</v>
      </c>
      <c r="K105" s="162"/>
      <c r="L105" s="196">
        <v>1224</v>
      </c>
      <c r="M105" s="197" t="s">
        <v>255</v>
      </c>
      <c r="N105" s="204">
        <v>1422</v>
      </c>
      <c r="O105" s="404"/>
    </row>
    <row r="106" spans="1:15" ht="13.5" customHeight="1">
      <c r="A106" s="147" t="s">
        <v>117</v>
      </c>
      <c r="B106" s="23" t="s">
        <v>211</v>
      </c>
      <c r="C106" s="4" t="s">
        <v>111</v>
      </c>
      <c r="D106" s="143">
        <v>175</v>
      </c>
      <c r="E106" s="172"/>
      <c r="F106" s="165">
        <v>171</v>
      </c>
      <c r="G106" s="172"/>
      <c r="H106" s="165">
        <v>164</v>
      </c>
      <c r="I106" s="172"/>
      <c r="J106" s="165">
        <v>179</v>
      </c>
      <c r="K106" s="172"/>
      <c r="L106" s="196">
        <v>192</v>
      </c>
      <c r="M106" s="197" t="s">
        <v>256</v>
      </c>
      <c r="N106" s="204">
        <v>212</v>
      </c>
      <c r="O106" s="404"/>
    </row>
    <row r="107" spans="1:15" ht="13.5" customHeight="1">
      <c r="A107" s="152" t="s">
        <v>118</v>
      </c>
      <c r="B107" s="9" t="s">
        <v>212</v>
      </c>
      <c r="C107" s="5" t="s">
        <v>112</v>
      </c>
      <c r="D107" s="150">
        <v>746</v>
      </c>
      <c r="E107" s="176"/>
      <c r="F107" s="187">
        <v>862</v>
      </c>
      <c r="G107" s="176"/>
      <c r="H107" s="187">
        <v>970</v>
      </c>
      <c r="I107" s="176"/>
      <c r="J107" s="187">
        <v>1025</v>
      </c>
      <c r="K107" s="176"/>
      <c r="L107" s="201">
        <v>1070</v>
      </c>
      <c r="M107" s="202" t="s">
        <v>255</v>
      </c>
      <c r="N107" s="204">
        <v>1186</v>
      </c>
      <c r="O107" s="406"/>
    </row>
    <row r="108" spans="1:15" s="1" customFormat="1">
      <c r="A108" s="597" t="s">
        <v>225</v>
      </c>
      <c r="B108" s="598"/>
      <c r="C108" s="599"/>
      <c r="D108" s="88">
        <f>SUM(D6:D103)-D76-D77</f>
        <v>460318</v>
      </c>
      <c r="E108" s="84"/>
      <c r="F108" s="88">
        <f t="shared" ref="F108:J108" si="0">SUM(F6:F103)-F76-F77</f>
        <v>475643</v>
      </c>
      <c r="G108" s="84"/>
      <c r="H108" s="88">
        <f t="shared" si="0"/>
        <v>489702</v>
      </c>
      <c r="I108" s="84"/>
      <c r="J108" s="88">
        <f t="shared" si="0"/>
        <v>500512</v>
      </c>
      <c r="K108" s="84"/>
      <c r="L108" s="88">
        <f t="shared" ref="L108" si="1">SUM(L6:L103)-L76-L77</f>
        <v>507263</v>
      </c>
      <c r="M108" s="84"/>
      <c r="N108" s="88">
        <f t="shared" ref="N108" si="2">SUM(N6:N103)-N76-N77</f>
        <v>513851</v>
      </c>
      <c r="O108" s="84"/>
    </row>
    <row r="109" spans="1:15" s="1" customFormat="1">
      <c r="A109" s="600" t="s">
        <v>226</v>
      </c>
      <c r="B109" s="601"/>
      <c r="C109" s="602"/>
      <c r="D109" s="89">
        <f>SUM(D104:D107)</f>
        <v>2606</v>
      </c>
      <c r="E109" s="85"/>
      <c r="F109" s="89">
        <f t="shared" ref="F109:J109" si="3">SUM(F104:F107)</f>
        <v>2563</v>
      </c>
      <c r="G109" s="85"/>
      <c r="H109" s="89">
        <f t="shared" si="3"/>
        <v>2876</v>
      </c>
      <c r="I109" s="85"/>
      <c r="J109" s="89">
        <f t="shared" si="3"/>
        <v>3146</v>
      </c>
      <c r="K109" s="85"/>
      <c r="L109" s="89">
        <f t="shared" ref="L109" si="4">SUM(L104:L107)</f>
        <v>3142</v>
      </c>
      <c r="M109" s="85"/>
      <c r="N109" s="89">
        <f t="shared" ref="N109" si="5">SUM(N104:N107)</f>
        <v>3533</v>
      </c>
      <c r="O109" s="85"/>
    </row>
    <row r="110" spans="1:15" s="1" customFormat="1">
      <c r="A110" s="594" t="s">
        <v>227</v>
      </c>
      <c r="B110" s="595"/>
      <c r="C110" s="596"/>
      <c r="D110" s="90">
        <f>D108+D109</f>
        <v>462924</v>
      </c>
      <c r="E110" s="86"/>
      <c r="F110" s="90">
        <f t="shared" ref="F110:J110" si="6">F108+F109</f>
        <v>478206</v>
      </c>
      <c r="G110" s="86"/>
      <c r="H110" s="90">
        <f t="shared" si="6"/>
        <v>492578</v>
      </c>
      <c r="I110" s="86"/>
      <c r="J110" s="90">
        <f t="shared" si="6"/>
        <v>503658</v>
      </c>
      <c r="K110" s="86"/>
      <c r="L110" s="90">
        <f t="shared" ref="L110" si="7">L108+L109</f>
        <v>510405</v>
      </c>
      <c r="M110" s="86"/>
      <c r="N110" s="90">
        <f t="shared" ref="N110" si="8">N108+N109</f>
        <v>517384</v>
      </c>
      <c r="O110" s="86"/>
    </row>
    <row r="111" spans="1:15" s="1" customFormat="1">
      <c r="A111" s="8"/>
      <c r="B111" s="24"/>
      <c r="C111" s="4"/>
      <c r="D111" s="10"/>
      <c r="E111" s="64"/>
      <c r="F111" s="10"/>
      <c r="G111" s="64"/>
      <c r="H111" s="10"/>
      <c r="I111" s="64"/>
      <c r="J111" s="10"/>
      <c r="K111" s="64"/>
      <c r="L111" s="107"/>
      <c r="M111" s="10"/>
    </row>
    <row r="112" spans="1:15" s="1" customFormat="1">
      <c r="A112" s="8"/>
      <c r="B112" s="24"/>
      <c r="C112" s="4"/>
      <c r="D112" s="10"/>
      <c r="E112" s="64"/>
      <c r="F112" s="10"/>
      <c r="G112" s="64"/>
      <c r="H112" s="10"/>
      <c r="I112" s="64"/>
      <c r="J112" s="10"/>
      <c r="K112" s="64"/>
      <c r="L112" s="107"/>
      <c r="M112" s="10"/>
    </row>
    <row r="113" spans="1:15" s="1" customFormat="1" ht="32.25" customHeight="1">
      <c r="A113" s="612" t="s">
        <v>465</v>
      </c>
      <c r="B113" s="612"/>
      <c r="C113" s="612"/>
      <c r="D113" s="612"/>
      <c r="E113" s="612"/>
      <c r="F113" s="612"/>
      <c r="G113" s="612"/>
      <c r="H113" s="612"/>
      <c r="I113" s="612"/>
      <c r="J113" s="612"/>
      <c r="K113" s="612"/>
      <c r="L113" s="612"/>
      <c r="M113" s="612"/>
    </row>
    <row r="114" spans="1:15" s="1" customFormat="1">
      <c r="A114" s="591"/>
      <c r="B114" s="591"/>
      <c r="C114" s="591"/>
      <c r="D114" s="591"/>
      <c r="E114" s="591"/>
      <c r="F114" s="591"/>
      <c r="G114" s="591"/>
      <c r="H114" s="591"/>
      <c r="I114" s="591"/>
      <c r="J114" s="591"/>
      <c r="K114" s="591"/>
      <c r="L114" s="591"/>
    </row>
    <row r="115" spans="1:15" s="1" customFormat="1" ht="30">
      <c r="A115" s="122" t="s">
        <v>218</v>
      </c>
      <c r="B115" s="592" t="s">
        <v>214</v>
      </c>
      <c r="C115" s="593"/>
      <c r="D115" s="609">
        <v>2010</v>
      </c>
      <c r="E115" s="610"/>
      <c r="F115" s="609">
        <v>2011</v>
      </c>
      <c r="G115" s="610"/>
      <c r="H115" s="609">
        <v>2012</v>
      </c>
      <c r="I115" s="610"/>
      <c r="J115" s="609">
        <v>2013</v>
      </c>
      <c r="K115" s="610"/>
      <c r="L115" s="609">
        <v>2014</v>
      </c>
      <c r="M115" s="610"/>
      <c r="N115" s="609" t="s">
        <v>258</v>
      </c>
      <c r="O115" s="610"/>
    </row>
    <row r="116" spans="1:15" s="1" customFormat="1">
      <c r="A116" s="31">
        <v>84</v>
      </c>
      <c r="B116" s="32" t="s">
        <v>83</v>
      </c>
      <c r="C116" s="33"/>
      <c r="D116" s="80">
        <f>D6+D8+D12+D20+D32+D44+D48+D49+D69+D75+D81+D82</f>
        <v>62121</v>
      </c>
      <c r="E116" s="79"/>
      <c r="F116" s="80">
        <f t="shared" ref="F116" si="9">F6+F8+F12+F20+F32+F44+F48+F49+F69+F75+F81+F82</f>
        <v>64004</v>
      </c>
      <c r="G116" s="79"/>
      <c r="H116" s="80">
        <f t="shared" ref="H116" si="10">H6+H8+H12+H20+H32+H44+H48+H49+H69+H75+H81+H82</f>
        <v>65531</v>
      </c>
      <c r="I116" s="79"/>
      <c r="J116" s="80">
        <f t="shared" ref="J116" si="11">J6+J8+J12+J20+J32+J44+J48+J49+J69+J75+J81+J82</f>
        <v>66382</v>
      </c>
      <c r="K116" s="79"/>
      <c r="L116" s="80">
        <f t="shared" ref="L116" si="12">L6+L8+L12+L20+L32+L44+L48+L49+L69+L75+L81+L82</f>
        <v>68206</v>
      </c>
      <c r="M116" s="79"/>
      <c r="N116" s="80">
        <f t="shared" ref="N116" si="13">N6+N8+N12+N20+N32+N44+N48+N49+N69+N75+N81+N82</f>
        <v>69400</v>
      </c>
      <c r="O116" s="79"/>
    </row>
    <row r="117" spans="1:15" s="1" customFormat="1">
      <c r="A117" s="34">
        <v>27</v>
      </c>
      <c r="B117" s="35" t="s">
        <v>17</v>
      </c>
      <c r="C117" s="36"/>
      <c r="D117" s="72">
        <f>D27+D31+D45+D64+D78+D79+D97+D98</f>
        <v>24899</v>
      </c>
      <c r="E117" s="68"/>
      <c r="F117" s="72">
        <f t="shared" ref="F117" si="14">F27+F31+F45+F64+F78+F79+F97+F98</f>
        <v>25356</v>
      </c>
      <c r="G117" s="68"/>
      <c r="H117" s="72">
        <f t="shared" ref="H117" si="15">H27+H31+H45+H64+H78+H79+H97+H98</f>
        <v>26028</v>
      </c>
      <c r="I117" s="68"/>
      <c r="J117" s="72">
        <f t="shared" ref="J117" si="16">J27+J31+J45+J64+J78+J79+J97+J98</f>
        <v>27258</v>
      </c>
      <c r="K117" s="68"/>
      <c r="L117" s="72">
        <f t="shared" ref="L117" si="17">L27+L31+L45+L64+L78+L79+L97+L98</f>
        <v>27842</v>
      </c>
      <c r="M117" s="68"/>
      <c r="N117" s="72">
        <f t="shared" ref="N117" si="18">N27+N31+N45+N64+N78+N79+N97+N98</f>
        <v>28375</v>
      </c>
      <c r="O117" s="68"/>
    </row>
    <row r="118" spans="1:15" s="1" customFormat="1">
      <c r="A118" s="34">
        <v>53</v>
      </c>
      <c r="B118" s="35" t="s">
        <v>53</v>
      </c>
      <c r="C118" s="36"/>
      <c r="D118" s="72">
        <f>D28+D35+D41+D62</f>
        <v>33684</v>
      </c>
      <c r="E118" s="68"/>
      <c r="F118" s="72">
        <f t="shared" ref="F118" si="19">F28+F35+F41+F62</f>
        <v>34261</v>
      </c>
      <c r="G118" s="68"/>
      <c r="H118" s="72">
        <f t="shared" ref="H118" si="20">H28+H35+H41+H62</f>
        <v>35095</v>
      </c>
      <c r="I118" s="68"/>
      <c r="J118" s="72">
        <f t="shared" ref="J118" si="21">J28+J35+J41+J62</f>
        <v>35784</v>
      </c>
      <c r="K118" s="68"/>
      <c r="L118" s="72">
        <f t="shared" ref="L118" si="22">L28+L35+L41+L62</f>
        <v>36199</v>
      </c>
      <c r="M118" s="68"/>
      <c r="N118" s="72">
        <f t="shared" ref="N118" si="23">N28+N35+N41+N62</f>
        <v>37896</v>
      </c>
      <c r="O118" s="68"/>
    </row>
    <row r="119" spans="1:15" s="1" customFormat="1">
      <c r="A119" s="34">
        <v>24</v>
      </c>
      <c r="B119" s="35" t="s">
        <v>10</v>
      </c>
      <c r="C119" s="36"/>
      <c r="D119" s="72">
        <f>D23+D34+D42+D43+D47+D51</f>
        <v>21890</v>
      </c>
      <c r="E119" s="68"/>
      <c r="F119" s="72">
        <f t="shared" ref="F119" si="24">F23+F34+F42+F43+F47+F51</f>
        <v>22826</v>
      </c>
      <c r="G119" s="68"/>
      <c r="H119" s="72">
        <f t="shared" ref="H119" si="25">H23+H34+H42+H43+H47+H51</f>
        <v>23462</v>
      </c>
      <c r="I119" s="68"/>
      <c r="J119" s="72">
        <f t="shared" ref="J119" si="26">J23+J34+J42+J43+J47+J51</f>
        <v>24059</v>
      </c>
      <c r="K119" s="68"/>
      <c r="L119" s="72">
        <f t="shared" ref="L119" si="27">L23+L34+L42+L43+L47+L51</f>
        <v>24448</v>
      </c>
      <c r="M119" s="68"/>
      <c r="N119" s="72">
        <f t="shared" ref="N119" si="28">N23+N34+N42+N43+N47+N51</f>
        <v>24559</v>
      </c>
      <c r="O119" s="68"/>
    </row>
    <row r="120" spans="1:15" s="1" customFormat="1">
      <c r="A120" s="34">
        <v>94</v>
      </c>
      <c r="B120" s="35" t="s">
        <v>106</v>
      </c>
      <c r="C120" s="36"/>
      <c r="D120" s="72">
        <f>D25+D26</f>
        <v>1365</v>
      </c>
      <c r="E120" s="68"/>
      <c r="F120" s="72">
        <f t="shared" ref="F120" si="29">F25+F26</f>
        <v>1337</v>
      </c>
      <c r="G120" s="68"/>
      <c r="H120" s="72">
        <f t="shared" ref="H120" si="30">H25+H26</f>
        <v>1320</v>
      </c>
      <c r="I120" s="68"/>
      <c r="J120" s="72">
        <f t="shared" ref="J120" si="31">J25+J26</f>
        <v>1439</v>
      </c>
      <c r="K120" s="68"/>
      <c r="L120" s="72">
        <f t="shared" ref="L120" si="32">L25+L26</f>
        <v>1227</v>
      </c>
      <c r="M120" s="68"/>
      <c r="N120" s="72">
        <f t="shared" ref="N120" si="33">N25+N26</f>
        <v>1230</v>
      </c>
      <c r="O120" s="68"/>
    </row>
    <row r="121" spans="1:15" s="1" customFormat="1">
      <c r="A121" s="34">
        <v>44</v>
      </c>
      <c r="B121" s="35" t="s">
        <v>220</v>
      </c>
      <c r="C121" s="36"/>
      <c r="D121" s="72">
        <f>D13+D15+D57+D58+D60+D61+D63+D73+D74+D96</f>
        <v>40386</v>
      </c>
      <c r="E121" s="68"/>
      <c r="F121" s="72">
        <f t="shared" ref="F121" si="34">F13+F15+F57+F58+F60+F61+F63+F73+F74+F96</f>
        <v>42501</v>
      </c>
      <c r="G121" s="68"/>
      <c r="H121" s="72">
        <f t="shared" ref="H121" si="35">H13+H15+H57+H58+H60+H61+H63+H73+H74+H96</f>
        <v>44065</v>
      </c>
      <c r="I121" s="68"/>
      <c r="J121" s="72">
        <f t="shared" ref="J121" si="36">J13+J15+J57+J58+J60+J61+J63+J73+J74+J96</f>
        <v>45740</v>
      </c>
      <c r="K121" s="68"/>
      <c r="L121" s="72">
        <f t="shared" ref="L121" si="37">L13+L15+L57+L58+L60+L61+L63+L73+L74+L96</f>
        <v>45249</v>
      </c>
      <c r="M121" s="68"/>
      <c r="N121" s="72">
        <f t="shared" ref="N121" si="38">N13+N15+N57+N58+N60+N61+N63+N73+N74+N96</f>
        <v>45384</v>
      </c>
      <c r="O121" s="68"/>
    </row>
    <row r="122" spans="1:15" s="1" customFormat="1">
      <c r="A122" s="34">
        <v>32</v>
      </c>
      <c r="B122" s="35" t="s">
        <v>221</v>
      </c>
      <c r="C122" s="36"/>
      <c r="D122" s="72">
        <f>D7+D65+D66+D68+D88</f>
        <v>35221</v>
      </c>
      <c r="E122" s="68"/>
      <c r="F122" s="72">
        <f t="shared" ref="F122" si="39">F7+F65+F66+F68+F88</f>
        <v>37049</v>
      </c>
      <c r="G122" s="68"/>
      <c r="H122" s="72">
        <f t="shared" ref="H122" si="40">H7+H65+H66+H68+H88</f>
        <v>38328</v>
      </c>
      <c r="I122" s="68"/>
      <c r="J122" s="72">
        <f t="shared" ref="J122" si="41">J7+J65+J66+J68+J88</f>
        <v>38768</v>
      </c>
      <c r="K122" s="68"/>
      <c r="L122" s="72">
        <f t="shared" ref="L122" si="42">L7+L65+L66+L68+L88</f>
        <v>39517</v>
      </c>
      <c r="M122" s="68"/>
      <c r="N122" s="72">
        <f t="shared" ref="N122" si="43">N7+N65+N66+N68+N88</f>
        <v>40655</v>
      </c>
      <c r="O122" s="68"/>
    </row>
    <row r="123" spans="1:15" s="1" customFormat="1">
      <c r="A123" s="34">
        <v>11</v>
      </c>
      <c r="B123" s="35" t="s">
        <v>1</v>
      </c>
      <c r="C123" s="36"/>
      <c r="D123" s="72">
        <f>D83+D85+D86+D99+D100+D101+D102+D103</f>
        <v>51319</v>
      </c>
      <c r="E123" s="68"/>
      <c r="F123" s="72">
        <f t="shared" ref="F123" si="44">F83+F85+F86+F99+F100+F101+F102+F103</f>
        <v>51576</v>
      </c>
      <c r="G123" s="68"/>
      <c r="H123" s="72">
        <f t="shared" ref="H123" si="45">H83+H85+H86+H99+H100+H101+H102+H103</f>
        <v>53619</v>
      </c>
      <c r="I123" s="68"/>
      <c r="J123" s="72">
        <f t="shared" ref="J123" si="46">J83+J85+J86+J99+J100+J101+J102+J103</f>
        <v>53588</v>
      </c>
      <c r="K123" s="68"/>
      <c r="L123" s="72">
        <f t="shared" ref="L123" si="47">L83+L85+L86+L99+L100+L101+L102+L103</f>
        <v>53769</v>
      </c>
      <c r="M123" s="68"/>
      <c r="N123" s="72">
        <f t="shared" ref="N123" si="48">N83+N85+N86+N99+N100+N101+N102+N103</f>
        <v>51302</v>
      </c>
      <c r="O123" s="68"/>
    </row>
    <row r="124" spans="1:15" s="1" customFormat="1">
      <c r="A124" s="34">
        <v>28</v>
      </c>
      <c r="B124" s="35" t="s">
        <v>26</v>
      </c>
      <c r="C124" s="36"/>
      <c r="D124" s="72">
        <f>D19+D33+D56+D67+D84</f>
        <v>24169</v>
      </c>
      <c r="E124" s="68"/>
      <c r="F124" s="72">
        <f t="shared" ref="F124" si="49">F19+F33+F56+F67+F84</f>
        <v>25060</v>
      </c>
      <c r="G124" s="68"/>
      <c r="H124" s="72">
        <f t="shared" ref="H124" si="50">H19+H33+H56+H67+H84</f>
        <v>26585</v>
      </c>
      <c r="I124" s="68"/>
      <c r="J124" s="72">
        <f t="shared" ref="J124" si="51">J19+J33+J56+J67+J84</f>
        <v>26695</v>
      </c>
      <c r="K124" s="68"/>
      <c r="L124" s="72">
        <f t="shared" ref="L124" si="52">L19+L33+L56+L67+L84</f>
        <v>27113</v>
      </c>
      <c r="M124" s="68"/>
      <c r="N124" s="72">
        <f t="shared" ref="N124" si="53">N19+N33+N56+N67+N84</f>
        <v>27190</v>
      </c>
      <c r="O124" s="68"/>
    </row>
    <row r="125" spans="1:15" s="1" customFormat="1">
      <c r="A125" s="34">
        <v>75</v>
      </c>
      <c r="B125" s="35" t="s">
        <v>222</v>
      </c>
      <c r="C125" s="36"/>
      <c r="D125" s="72">
        <f>D21+D22+D24+D29+D30+D39+D46+D53+D70+D87+D94+D95</f>
        <v>52886</v>
      </c>
      <c r="E125" s="68"/>
      <c r="F125" s="72">
        <f t="shared" ref="F125" si="54">F21+F22+F24+F29+F30+F39+F46+F53+F70+F87+F94+F95</f>
        <v>53852</v>
      </c>
      <c r="G125" s="68"/>
      <c r="H125" s="72">
        <f t="shared" ref="H125" si="55">H21+H22+H24+H29+H30+H39+H46+H53+H70+H87+H94+H95</f>
        <v>55619</v>
      </c>
      <c r="I125" s="68"/>
      <c r="J125" s="72">
        <f t="shared" ref="J125" si="56">J21+J22+J24+J29+J30+J39+J46+J53+J70+J87+J94+J95</f>
        <v>57130</v>
      </c>
      <c r="K125" s="68"/>
      <c r="L125" s="72">
        <f t="shared" ref="L125" si="57">L21+L22+L24+L29+L30+L39+L46+L53+L70+L87+L94+L95</f>
        <v>57406</v>
      </c>
      <c r="M125" s="68"/>
      <c r="N125" s="72">
        <f t="shared" ref="N125" si="58">N21+N22+N24+N29+N30+N39+N46+N53+N70+N87+N94+N95</f>
        <v>59035</v>
      </c>
      <c r="O125" s="68"/>
    </row>
    <row r="126" spans="1:15" s="1" customFormat="1">
      <c r="A126" s="34">
        <v>76</v>
      </c>
      <c r="B126" s="35" t="s">
        <v>223</v>
      </c>
      <c r="C126" s="36"/>
      <c r="D126" s="72">
        <f>D14+D16+D17+D36+D37+D38+D40+D52+D54+D71+D72+D89+D90</f>
        <v>43439</v>
      </c>
      <c r="E126" s="68"/>
      <c r="F126" s="72">
        <f t="shared" ref="F126" si="59">F14+F16+F17+F36+F37+F38+F40+F52+F54+F71+F72+F89+F90</f>
        <v>46525</v>
      </c>
      <c r="G126" s="68"/>
      <c r="H126" s="72">
        <f t="shared" ref="H126" si="60">H14+H16+H17+H36+H37+H38+H40+H52+H54+H71+H72+H89+H90</f>
        <v>47970</v>
      </c>
      <c r="I126" s="68"/>
      <c r="J126" s="72">
        <f t="shared" ref="J126" si="61">J14+J16+J17+J36+J37+J38+J40+J52+J54+J71+J72+J89+J90</f>
        <v>49646</v>
      </c>
      <c r="K126" s="68"/>
      <c r="L126" s="72">
        <f t="shared" ref="L126" si="62">L14+L16+L17+L36+L37+L38+L40+L52+L54+L71+L72+L89+L90</f>
        <v>51223</v>
      </c>
      <c r="M126" s="68"/>
      <c r="N126" s="72">
        <f t="shared" ref="N126" si="63">N14+N16+N17+N36+N37+N38+N40+N52+N54+N71+N72+N89+N90</f>
        <v>51855</v>
      </c>
      <c r="O126" s="68"/>
    </row>
    <row r="127" spans="1:15" s="1" customFormat="1">
      <c r="A127" s="34">
        <v>52</v>
      </c>
      <c r="B127" s="35" t="s">
        <v>47</v>
      </c>
      <c r="C127" s="36"/>
      <c r="D127" s="72">
        <f>D50+D55+D59+D80+D93</f>
        <v>35431</v>
      </c>
      <c r="E127" s="68"/>
      <c r="F127" s="72">
        <f t="shared" ref="F127" si="64">F50+F55+F59+F80+F93</f>
        <v>36473</v>
      </c>
      <c r="G127" s="68"/>
      <c r="H127" s="72">
        <f t="shared" ref="H127" si="65">H50+H55+H59+H80+H93</f>
        <v>36515</v>
      </c>
      <c r="I127" s="68"/>
      <c r="J127" s="72">
        <f t="shared" ref="J127" si="66">J50+J55+J59+J80+J93</f>
        <v>38046</v>
      </c>
      <c r="K127" s="68"/>
      <c r="L127" s="72">
        <f t="shared" ref="L127" si="67">L50+L55+L59+L80+L93</f>
        <v>38122</v>
      </c>
      <c r="M127" s="68"/>
      <c r="N127" s="72">
        <f t="shared" ref="N127" si="68">N50+N55+N59+N80+N93</f>
        <v>38927</v>
      </c>
      <c r="O127" s="68"/>
    </row>
    <row r="128" spans="1:15" s="1" customFormat="1">
      <c r="A128" s="37">
        <v>93</v>
      </c>
      <c r="B128" s="38" t="s">
        <v>113</v>
      </c>
      <c r="C128" s="42"/>
      <c r="D128" s="73">
        <f>D9+D10+D11+D18+D91+D92</f>
        <v>33508</v>
      </c>
      <c r="E128" s="68"/>
      <c r="F128" s="73">
        <f t="shared" ref="F128" si="69">F9+F10+F11+F18+F91+F92</f>
        <v>34823</v>
      </c>
      <c r="G128" s="68"/>
      <c r="H128" s="73">
        <f t="shared" ref="H128" si="70">H9+H10+H11+H18+H91+H92</f>
        <v>35565</v>
      </c>
      <c r="I128" s="68"/>
      <c r="J128" s="73">
        <f t="shared" ref="J128" si="71">J9+J10+J11+J18+J91+J92</f>
        <v>35977</v>
      </c>
      <c r="K128" s="68"/>
      <c r="L128" s="73">
        <f t="shared" ref="L128" si="72">L9+L10+L11+L18+L91+L92</f>
        <v>36942</v>
      </c>
      <c r="M128" s="68"/>
      <c r="N128" s="73">
        <f t="shared" ref="N128" si="73">N9+N10+N11+N18+N91+N92</f>
        <v>38043</v>
      </c>
      <c r="O128" s="68"/>
    </row>
    <row r="129" spans="1:15" s="1" customFormat="1">
      <c r="A129" s="15" t="s">
        <v>225</v>
      </c>
      <c r="B129" s="26"/>
      <c r="C129" s="16"/>
      <c r="D129" s="93">
        <f>SUM(D116:D128)</f>
        <v>460318</v>
      </c>
      <c r="E129" s="94"/>
      <c r="F129" s="93">
        <f t="shared" ref="F129" si="74">SUM(F116:F128)</f>
        <v>475643</v>
      </c>
      <c r="G129" s="94"/>
      <c r="H129" s="93">
        <f t="shared" ref="H129" si="75">SUM(H116:H128)</f>
        <v>489702</v>
      </c>
      <c r="I129" s="94"/>
      <c r="J129" s="93">
        <f t="shared" ref="J129" si="76">SUM(J116:J128)</f>
        <v>500512</v>
      </c>
      <c r="K129" s="94"/>
      <c r="L129" s="93">
        <f t="shared" ref="L129" si="77">SUM(L116:L128)</f>
        <v>507263</v>
      </c>
      <c r="M129" s="94"/>
      <c r="N129" s="93">
        <f t="shared" ref="N129" si="78">SUM(N116:N128)</f>
        <v>513851</v>
      </c>
      <c r="O129" s="94"/>
    </row>
    <row r="130" spans="1:15" s="1" customFormat="1" ht="14.25" customHeight="1">
      <c r="A130" s="11">
        <v>101</v>
      </c>
      <c r="B130" s="39" t="s">
        <v>215</v>
      </c>
      <c r="C130" s="12"/>
      <c r="D130" s="76">
        <f>D104</f>
        <v>566</v>
      </c>
      <c r="E130" s="74"/>
      <c r="F130" s="76">
        <f t="shared" ref="F130:F133" si="79">F104</f>
        <v>455</v>
      </c>
      <c r="G130" s="74"/>
      <c r="H130" s="76">
        <f t="shared" ref="H130:H133" si="80">H104</f>
        <v>547</v>
      </c>
      <c r="I130" s="74"/>
      <c r="J130" s="76">
        <f t="shared" ref="J130:J133" si="81">J104</f>
        <v>738</v>
      </c>
      <c r="K130" s="74"/>
      <c r="L130" s="76">
        <f t="shared" ref="L130:L133" si="82">L104</f>
        <v>656</v>
      </c>
      <c r="M130" s="74"/>
      <c r="N130" s="76">
        <f t="shared" ref="N130:N133" si="83">N104</f>
        <v>713</v>
      </c>
      <c r="O130" s="74"/>
    </row>
    <row r="131" spans="1:15" s="1" customFormat="1" ht="14.25" customHeight="1">
      <c r="A131" s="11">
        <v>102</v>
      </c>
      <c r="B131" s="40" t="s">
        <v>216</v>
      </c>
      <c r="C131" s="12"/>
      <c r="D131" s="77">
        <f t="shared" ref="D131:D133" si="84">D105</f>
        <v>1119</v>
      </c>
      <c r="E131" s="74"/>
      <c r="F131" s="77">
        <f t="shared" si="79"/>
        <v>1075</v>
      </c>
      <c r="G131" s="74"/>
      <c r="H131" s="77">
        <f t="shared" si="80"/>
        <v>1195</v>
      </c>
      <c r="I131" s="74"/>
      <c r="J131" s="77">
        <f t="shared" si="81"/>
        <v>1204</v>
      </c>
      <c r="K131" s="74"/>
      <c r="L131" s="77">
        <f t="shared" si="82"/>
        <v>1224</v>
      </c>
      <c r="M131" s="74"/>
      <c r="N131" s="77">
        <f t="shared" si="83"/>
        <v>1422</v>
      </c>
      <c r="O131" s="74"/>
    </row>
    <row r="132" spans="1:15" s="1" customFormat="1" ht="14.25" customHeight="1">
      <c r="A132" s="11">
        <v>103</v>
      </c>
      <c r="B132" s="40" t="s">
        <v>111</v>
      </c>
      <c r="C132" s="12"/>
      <c r="D132" s="77">
        <f t="shared" si="84"/>
        <v>175</v>
      </c>
      <c r="E132" s="74"/>
      <c r="F132" s="77">
        <f t="shared" si="79"/>
        <v>171</v>
      </c>
      <c r="G132" s="74"/>
      <c r="H132" s="77">
        <f t="shared" si="80"/>
        <v>164</v>
      </c>
      <c r="I132" s="74"/>
      <c r="J132" s="77">
        <f t="shared" si="81"/>
        <v>179</v>
      </c>
      <c r="K132" s="74"/>
      <c r="L132" s="77">
        <f t="shared" si="82"/>
        <v>192</v>
      </c>
      <c r="M132" s="74"/>
      <c r="N132" s="77">
        <f t="shared" si="83"/>
        <v>212</v>
      </c>
      <c r="O132" s="74"/>
    </row>
    <row r="133" spans="1:15" s="1" customFormat="1" ht="14.25" customHeight="1">
      <c r="A133" s="13">
        <v>104</v>
      </c>
      <c r="B133" s="41" t="s">
        <v>112</v>
      </c>
      <c r="C133" s="14"/>
      <c r="D133" s="78">
        <f t="shared" si="84"/>
        <v>746</v>
      </c>
      <c r="E133" s="75"/>
      <c r="F133" s="78">
        <f t="shared" si="79"/>
        <v>862</v>
      </c>
      <c r="G133" s="75"/>
      <c r="H133" s="78">
        <f t="shared" si="80"/>
        <v>970</v>
      </c>
      <c r="I133" s="75"/>
      <c r="J133" s="78">
        <f t="shared" si="81"/>
        <v>1025</v>
      </c>
      <c r="K133" s="75"/>
      <c r="L133" s="78">
        <f t="shared" si="82"/>
        <v>1070</v>
      </c>
      <c r="M133" s="75"/>
      <c r="N133" s="78">
        <f t="shared" si="83"/>
        <v>1186</v>
      </c>
      <c r="O133" s="75"/>
    </row>
    <row r="134" spans="1:15" s="1" customFormat="1">
      <c r="A134" s="17" t="s">
        <v>224</v>
      </c>
      <c r="B134" s="25"/>
      <c r="C134" s="17"/>
      <c r="D134" s="93">
        <f>SUM(D130:D133)</f>
        <v>2606</v>
      </c>
      <c r="E134" s="94"/>
      <c r="F134" s="93">
        <f t="shared" ref="F134" si="85">SUM(F130:F133)</f>
        <v>2563</v>
      </c>
      <c r="G134" s="94"/>
      <c r="H134" s="93">
        <f t="shared" ref="H134" si="86">SUM(H130:H133)</f>
        <v>2876</v>
      </c>
      <c r="I134" s="94"/>
      <c r="J134" s="93">
        <f t="shared" ref="J134" si="87">SUM(J130:J133)</f>
        <v>3146</v>
      </c>
      <c r="K134" s="94"/>
      <c r="L134" s="93">
        <f t="shared" ref="L134" si="88">SUM(L130:L133)</f>
        <v>3142</v>
      </c>
      <c r="M134" s="94"/>
      <c r="N134" s="93">
        <f t="shared" ref="N134" si="89">SUM(N130:N133)</f>
        <v>3533</v>
      </c>
      <c r="O134" s="94"/>
    </row>
    <row r="135" spans="1:15" s="1" customFormat="1" ht="15" customHeight="1">
      <c r="A135" s="594" t="s">
        <v>227</v>
      </c>
      <c r="B135" s="595"/>
      <c r="C135" s="596"/>
      <c r="D135" s="93">
        <f>D129+D134</f>
        <v>462924</v>
      </c>
      <c r="E135" s="94"/>
      <c r="F135" s="93">
        <f t="shared" ref="F135" si="90">F129+F134</f>
        <v>478206</v>
      </c>
      <c r="G135" s="94"/>
      <c r="H135" s="93">
        <f t="shared" ref="H135" si="91">H129+H134</f>
        <v>492578</v>
      </c>
      <c r="I135" s="94"/>
      <c r="J135" s="93">
        <f t="shared" ref="J135" si="92">J129+J134</f>
        <v>503658</v>
      </c>
      <c r="K135" s="94"/>
      <c r="L135" s="93">
        <f t="shared" ref="L135" si="93">L129+L134</f>
        <v>510405</v>
      </c>
      <c r="M135" s="94"/>
      <c r="N135" s="93">
        <f t="shared" ref="N135" si="94">N129+N134</f>
        <v>517384</v>
      </c>
      <c r="O135" s="94"/>
    </row>
    <row r="136" spans="1:15" s="139" customFormat="1"/>
    <row r="137" spans="1:15">
      <c r="A137" s="589" t="s">
        <v>257</v>
      </c>
      <c r="B137" s="589"/>
      <c r="C137" s="589"/>
      <c r="D137" s="589"/>
      <c r="E137" s="589"/>
      <c r="F137" s="589"/>
    </row>
  </sheetData>
  <mergeCells count="22">
    <mergeCell ref="A137:F137"/>
    <mergeCell ref="N5:O5"/>
    <mergeCell ref="D5:E5"/>
    <mergeCell ref="F5:G5"/>
    <mergeCell ref="H5:I5"/>
    <mergeCell ref="N115:O115"/>
    <mergeCell ref="A1:M1"/>
    <mergeCell ref="A2:D2"/>
    <mergeCell ref="J5:K5"/>
    <mergeCell ref="L5:M5"/>
    <mergeCell ref="A135:C135"/>
    <mergeCell ref="L115:M115"/>
    <mergeCell ref="A108:C108"/>
    <mergeCell ref="A109:C109"/>
    <mergeCell ref="A110:C110"/>
    <mergeCell ref="A114:L114"/>
    <mergeCell ref="B115:C115"/>
    <mergeCell ref="D115:E115"/>
    <mergeCell ref="F115:G115"/>
    <mergeCell ref="H115:I115"/>
    <mergeCell ref="J115:K115"/>
    <mergeCell ref="A113:M113"/>
  </mergeCells>
  <hyperlinks>
    <hyperlink ref="N2" location="Sommaire!A1" display="RETOUR AU SOMMAIRE"/>
  </hyperlinks>
  <pageMargins left="0.78740157499999996" right="0.78740157499999996" top="0.984251969" bottom="0.984251969" header="0.4921259845" footer="0.4921259845"/>
  <pageSetup paperSize="9" scale="7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9"/>
  </sheetPr>
  <dimension ref="A1:O137"/>
  <sheetViews>
    <sheetView topLeftCell="A85" zoomScaleNormal="100" workbookViewId="0">
      <selection activeCell="A114" sqref="A114:L114"/>
    </sheetView>
  </sheetViews>
  <sheetFormatPr baseColWidth="10" defaultRowHeight="15"/>
  <cols>
    <col min="1" max="1" width="7.42578125" style="139" customWidth="1"/>
    <col min="2" max="2" width="14.28515625" style="139" customWidth="1"/>
    <col min="3" max="3" width="27.140625" style="139" customWidth="1"/>
    <col min="4" max="4" width="7.5703125" style="139" bestFit="1" customWidth="1"/>
    <col min="5" max="5" width="3.140625" style="139" bestFit="1" customWidth="1"/>
    <col min="6" max="6" width="7.5703125" style="139" bestFit="1" customWidth="1"/>
    <col min="7" max="7" width="3.140625" style="139" bestFit="1" customWidth="1"/>
    <col min="8" max="8" width="7.5703125" style="139" bestFit="1" customWidth="1"/>
    <col min="9" max="9" width="3.140625" style="139" bestFit="1" customWidth="1"/>
    <col min="10" max="10" width="7.5703125" style="139" bestFit="1" customWidth="1"/>
    <col min="11" max="11" width="3.140625" style="139" bestFit="1" customWidth="1"/>
    <col min="12" max="12" width="7.5703125" style="139" bestFit="1" customWidth="1"/>
    <col min="13" max="13" width="3.140625" style="139" bestFit="1" customWidth="1"/>
    <col min="14" max="14" width="9.28515625" style="139" customWidth="1"/>
    <col min="15" max="15" width="3.28515625" style="139" customWidth="1"/>
    <col min="16" max="16384" width="11.42578125" style="139"/>
  </cols>
  <sheetData>
    <row r="1" spans="1:15" s="156" customFormat="1" ht="32.25" customHeight="1">
      <c r="A1" s="612" t="s">
        <v>455</v>
      </c>
      <c r="B1" s="612"/>
      <c r="C1" s="612"/>
      <c r="D1" s="612"/>
      <c r="E1" s="612"/>
      <c r="F1" s="612"/>
      <c r="G1" s="612"/>
      <c r="H1" s="612"/>
      <c r="I1" s="612"/>
      <c r="J1" s="612"/>
      <c r="K1" s="612"/>
      <c r="L1" s="612"/>
      <c r="M1" s="612"/>
    </row>
    <row r="2" spans="1:15" s="132" customFormat="1">
      <c r="A2" s="591" t="s">
        <v>251</v>
      </c>
      <c r="B2" s="591"/>
      <c r="C2" s="591"/>
      <c r="D2" s="591"/>
      <c r="E2" s="613"/>
      <c r="F2" s="613"/>
      <c r="G2" s="613"/>
      <c r="H2" s="613"/>
      <c r="I2" s="614"/>
      <c r="N2" s="571" t="s">
        <v>440</v>
      </c>
    </row>
    <row r="3" spans="1:15" s="132" customFormat="1">
      <c r="A3" s="591" t="s">
        <v>252</v>
      </c>
      <c r="B3" s="591"/>
      <c r="C3" s="591"/>
      <c r="D3" s="591"/>
      <c r="E3" s="613"/>
      <c r="F3" s="613"/>
      <c r="G3" s="613"/>
      <c r="H3" s="613"/>
      <c r="I3" s="614"/>
    </row>
    <row r="4" spans="1:15" s="132" customFormat="1">
      <c r="A4" s="133"/>
      <c r="B4" s="133"/>
      <c r="C4" s="133"/>
      <c r="D4" s="133"/>
      <c r="E4" s="129"/>
      <c r="F4" s="131"/>
      <c r="G4" s="131"/>
      <c r="H4" s="131"/>
      <c r="I4" s="131"/>
    </row>
    <row r="5" spans="1:15" s="183" customFormat="1" ht="30">
      <c r="A5" s="122" t="s">
        <v>218</v>
      </c>
      <c r="B5" s="123" t="s">
        <v>219</v>
      </c>
      <c r="C5" s="123" t="s">
        <v>213</v>
      </c>
      <c r="D5" s="609">
        <v>2010</v>
      </c>
      <c r="E5" s="610"/>
      <c r="F5" s="609">
        <v>2011</v>
      </c>
      <c r="G5" s="610"/>
      <c r="H5" s="609">
        <v>2012</v>
      </c>
      <c r="I5" s="610"/>
      <c r="J5" s="609">
        <v>2013</v>
      </c>
      <c r="K5" s="610"/>
      <c r="L5" s="609">
        <v>2014</v>
      </c>
      <c r="M5" s="610"/>
      <c r="N5" s="609" t="s">
        <v>258</v>
      </c>
      <c r="O5" s="610"/>
    </row>
    <row r="6" spans="1:15" ht="13.5" customHeight="1">
      <c r="A6" s="135">
        <v>84</v>
      </c>
      <c r="B6" s="21" t="s">
        <v>115</v>
      </c>
      <c r="C6" s="3" t="s">
        <v>82</v>
      </c>
      <c r="D6" s="143">
        <v>840</v>
      </c>
      <c r="E6" s="184"/>
      <c r="F6" s="165">
        <v>877</v>
      </c>
      <c r="G6" s="184"/>
      <c r="H6" s="165">
        <v>873</v>
      </c>
      <c r="I6" s="185" t="s">
        <v>255</v>
      </c>
      <c r="J6" s="143">
        <v>856</v>
      </c>
      <c r="K6" s="184" t="s">
        <v>255</v>
      </c>
      <c r="L6" s="143">
        <v>839</v>
      </c>
      <c r="M6" s="184" t="s">
        <v>255</v>
      </c>
      <c r="N6" s="155">
        <v>839</v>
      </c>
      <c r="O6" s="573"/>
    </row>
    <row r="7" spans="1:15" ht="13.5" customHeight="1">
      <c r="A7" s="140">
        <v>32</v>
      </c>
      <c r="B7" s="23" t="s">
        <v>116</v>
      </c>
      <c r="C7" s="4" t="s">
        <v>31</v>
      </c>
      <c r="D7" s="143">
        <v>1047</v>
      </c>
      <c r="E7" s="184"/>
      <c r="F7" s="165">
        <v>1005</v>
      </c>
      <c r="G7" s="184"/>
      <c r="H7" s="165">
        <v>1044</v>
      </c>
      <c r="I7" s="185" t="s">
        <v>255</v>
      </c>
      <c r="J7" s="143">
        <v>1065</v>
      </c>
      <c r="K7" s="184" t="s">
        <v>255</v>
      </c>
      <c r="L7" s="143">
        <v>1030</v>
      </c>
      <c r="M7" s="184" t="s">
        <v>255</v>
      </c>
      <c r="N7" s="155">
        <v>1098</v>
      </c>
      <c r="O7" s="574"/>
    </row>
    <row r="8" spans="1:15" ht="13.5" customHeight="1">
      <c r="A8" s="140">
        <v>84</v>
      </c>
      <c r="B8" s="23" t="s">
        <v>117</v>
      </c>
      <c r="C8" s="4" t="s">
        <v>84</v>
      </c>
      <c r="D8" s="143">
        <v>1023</v>
      </c>
      <c r="E8" s="184"/>
      <c r="F8" s="165">
        <v>1024</v>
      </c>
      <c r="G8" s="184"/>
      <c r="H8" s="165">
        <v>1058</v>
      </c>
      <c r="I8" s="185" t="s">
        <v>255</v>
      </c>
      <c r="J8" s="143">
        <v>1032</v>
      </c>
      <c r="K8" s="184" t="s">
        <v>255</v>
      </c>
      <c r="L8" s="143">
        <v>1031</v>
      </c>
      <c r="M8" s="184" t="s">
        <v>255</v>
      </c>
      <c r="N8" s="155">
        <v>1083</v>
      </c>
      <c r="O8" s="574"/>
    </row>
    <row r="9" spans="1:15" ht="13.5" customHeight="1">
      <c r="A9" s="140">
        <v>93</v>
      </c>
      <c r="B9" s="23" t="s">
        <v>118</v>
      </c>
      <c r="C9" s="4" t="s">
        <v>98</v>
      </c>
      <c r="D9" s="143">
        <v>342</v>
      </c>
      <c r="E9" s="184"/>
      <c r="F9" s="165">
        <v>316</v>
      </c>
      <c r="G9" s="184"/>
      <c r="H9" s="165">
        <v>350</v>
      </c>
      <c r="I9" s="185" t="s">
        <v>255</v>
      </c>
      <c r="J9" s="143">
        <v>338</v>
      </c>
      <c r="K9" s="184" t="s">
        <v>255</v>
      </c>
      <c r="L9" s="143">
        <v>334</v>
      </c>
      <c r="M9" s="184" t="s">
        <v>255</v>
      </c>
      <c r="N9" s="155">
        <v>258</v>
      </c>
      <c r="O9" s="574"/>
    </row>
    <row r="10" spans="1:15" ht="13.5" customHeight="1">
      <c r="A10" s="140">
        <v>93</v>
      </c>
      <c r="B10" s="23" t="s">
        <v>119</v>
      </c>
      <c r="C10" s="4" t="s">
        <v>99</v>
      </c>
      <c r="D10" s="143">
        <v>202</v>
      </c>
      <c r="E10" s="184"/>
      <c r="F10" s="165">
        <v>196</v>
      </c>
      <c r="G10" s="184"/>
      <c r="H10" s="165">
        <v>226</v>
      </c>
      <c r="I10" s="185" t="s">
        <v>255</v>
      </c>
      <c r="J10" s="143">
        <v>215</v>
      </c>
      <c r="K10" s="184" t="s">
        <v>255</v>
      </c>
      <c r="L10" s="143">
        <v>200</v>
      </c>
      <c r="M10" s="184" t="s">
        <v>255</v>
      </c>
      <c r="N10" s="155">
        <v>231</v>
      </c>
      <c r="O10" s="574"/>
    </row>
    <row r="11" spans="1:15" ht="13.5" customHeight="1">
      <c r="A11" s="140">
        <v>93</v>
      </c>
      <c r="B11" s="23" t="s">
        <v>120</v>
      </c>
      <c r="C11" s="4" t="s">
        <v>100</v>
      </c>
      <c r="D11" s="143">
        <v>2776</v>
      </c>
      <c r="E11" s="184"/>
      <c r="F11" s="165">
        <v>2818</v>
      </c>
      <c r="G11" s="184"/>
      <c r="H11" s="165">
        <v>2776</v>
      </c>
      <c r="I11" s="185" t="s">
        <v>255</v>
      </c>
      <c r="J11" s="143">
        <v>2848</v>
      </c>
      <c r="K11" s="184" t="s">
        <v>255</v>
      </c>
      <c r="L11" s="143">
        <v>2999</v>
      </c>
      <c r="M11" s="184" t="s">
        <v>255</v>
      </c>
      <c r="N11" s="155">
        <v>3040</v>
      </c>
      <c r="O11" s="574"/>
    </row>
    <row r="12" spans="1:15" ht="13.5" customHeight="1">
      <c r="A12" s="140">
        <v>84</v>
      </c>
      <c r="B12" s="23" t="s">
        <v>121</v>
      </c>
      <c r="C12" s="4" t="s">
        <v>85</v>
      </c>
      <c r="D12" s="143">
        <v>810</v>
      </c>
      <c r="E12" s="184"/>
      <c r="F12" s="165">
        <v>854</v>
      </c>
      <c r="G12" s="184"/>
      <c r="H12" s="165">
        <v>893</v>
      </c>
      <c r="I12" s="185" t="s">
        <v>255</v>
      </c>
      <c r="J12" s="143">
        <v>903</v>
      </c>
      <c r="K12" s="184" t="s">
        <v>255</v>
      </c>
      <c r="L12" s="143">
        <v>914</v>
      </c>
      <c r="M12" s="184" t="s">
        <v>255</v>
      </c>
      <c r="N12" s="155">
        <v>903</v>
      </c>
      <c r="O12" s="574"/>
    </row>
    <row r="13" spans="1:15" ht="13.5" customHeight="1">
      <c r="A13" s="140">
        <v>44</v>
      </c>
      <c r="B13" s="23" t="s">
        <v>122</v>
      </c>
      <c r="C13" s="4" t="s">
        <v>36</v>
      </c>
      <c r="D13" s="143">
        <v>383</v>
      </c>
      <c r="E13" s="184"/>
      <c r="F13" s="165">
        <v>483</v>
      </c>
      <c r="G13" s="184"/>
      <c r="H13" s="165">
        <v>419</v>
      </c>
      <c r="I13" s="185" t="s">
        <v>255</v>
      </c>
      <c r="J13" s="143">
        <v>471</v>
      </c>
      <c r="K13" s="184" t="s">
        <v>255</v>
      </c>
      <c r="L13" s="143">
        <v>431</v>
      </c>
      <c r="M13" s="184" t="s">
        <v>255</v>
      </c>
      <c r="N13" s="155">
        <v>456</v>
      </c>
      <c r="O13" s="574"/>
    </row>
    <row r="14" spans="1:15" ht="13.5" customHeight="1">
      <c r="A14" s="140">
        <v>76</v>
      </c>
      <c r="B14" s="23" t="s">
        <v>123</v>
      </c>
      <c r="C14" s="4" t="s">
        <v>69</v>
      </c>
      <c r="D14" s="143">
        <v>595</v>
      </c>
      <c r="E14" s="184"/>
      <c r="F14" s="165">
        <v>512</v>
      </c>
      <c r="G14" s="184"/>
      <c r="H14" s="165">
        <v>519</v>
      </c>
      <c r="I14" s="185" t="s">
        <v>255</v>
      </c>
      <c r="J14" s="143">
        <v>480</v>
      </c>
      <c r="K14" s="184" t="s">
        <v>255</v>
      </c>
      <c r="L14" s="143">
        <v>514</v>
      </c>
      <c r="M14" s="184" t="s">
        <v>255</v>
      </c>
      <c r="N14" s="155">
        <v>469</v>
      </c>
      <c r="O14" s="574"/>
    </row>
    <row r="15" spans="1:15" ht="13.5" customHeight="1">
      <c r="A15" s="147">
        <v>44</v>
      </c>
      <c r="B15" s="23" t="s">
        <v>124</v>
      </c>
      <c r="C15" s="4" t="s">
        <v>37</v>
      </c>
      <c r="D15" s="143">
        <v>716</v>
      </c>
      <c r="E15" s="184"/>
      <c r="F15" s="165">
        <v>722</v>
      </c>
      <c r="G15" s="184"/>
      <c r="H15" s="165">
        <v>733</v>
      </c>
      <c r="I15" s="185" t="s">
        <v>255</v>
      </c>
      <c r="J15" s="143">
        <v>650</v>
      </c>
      <c r="K15" s="184" t="s">
        <v>255</v>
      </c>
      <c r="L15" s="143">
        <v>670</v>
      </c>
      <c r="M15" s="184" t="s">
        <v>255</v>
      </c>
      <c r="N15" s="155">
        <v>680</v>
      </c>
      <c r="O15" s="574"/>
    </row>
    <row r="16" spans="1:15" ht="13.5" customHeight="1">
      <c r="A16" s="147">
        <v>76</v>
      </c>
      <c r="B16" s="23" t="s">
        <v>125</v>
      </c>
      <c r="C16" s="4" t="s">
        <v>70</v>
      </c>
      <c r="D16" s="143">
        <v>807</v>
      </c>
      <c r="E16" s="172"/>
      <c r="F16" s="165">
        <v>883</v>
      </c>
      <c r="G16" s="172"/>
      <c r="H16" s="165">
        <v>876</v>
      </c>
      <c r="I16" s="165" t="s">
        <v>255</v>
      </c>
      <c r="J16" s="143">
        <v>921</v>
      </c>
      <c r="K16" s="172" t="s">
        <v>255</v>
      </c>
      <c r="L16" s="143">
        <v>826</v>
      </c>
      <c r="M16" s="172" t="s">
        <v>255</v>
      </c>
      <c r="N16" s="155">
        <v>835</v>
      </c>
      <c r="O16" s="574"/>
    </row>
    <row r="17" spans="1:15" ht="13.5" customHeight="1">
      <c r="A17" s="147">
        <v>76</v>
      </c>
      <c r="B17" s="23" t="s">
        <v>126</v>
      </c>
      <c r="C17" s="4" t="s">
        <v>71</v>
      </c>
      <c r="D17" s="143">
        <v>985</v>
      </c>
      <c r="E17" s="184"/>
      <c r="F17" s="165">
        <v>983</v>
      </c>
      <c r="G17" s="184"/>
      <c r="H17" s="165">
        <v>941</v>
      </c>
      <c r="I17" s="185" t="s">
        <v>255</v>
      </c>
      <c r="J17" s="143">
        <v>881</v>
      </c>
      <c r="K17" s="184" t="s">
        <v>255</v>
      </c>
      <c r="L17" s="143">
        <v>818</v>
      </c>
      <c r="M17" s="184" t="s">
        <v>255</v>
      </c>
      <c r="N17" s="155">
        <v>616</v>
      </c>
      <c r="O17" s="574"/>
    </row>
    <row r="18" spans="1:15" ht="13.5" customHeight="1">
      <c r="A18" s="147">
        <v>93</v>
      </c>
      <c r="B18" s="23" t="s">
        <v>127</v>
      </c>
      <c r="C18" s="4" t="s">
        <v>101</v>
      </c>
      <c r="D18" s="143">
        <v>4034</v>
      </c>
      <c r="E18" s="184"/>
      <c r="F18" s="165">
        <v>3940</v>
      </c>
      <c r="G18" s="184"/>
      <c r="H18" s="165">
        <v>3838</v>
      </c>
      <c r="I18" s="185" t="s">
        <v>255</v>
      </c>
      <c r="J18" s="143">
        <v>3886</v>
      </c>
      <c r="K18" s="184" t="s">
        <v>255</v>
      </c>
      <c r="L18" s="143">
        <v>4094</v>
      </c>
      <c r="M18" s="184" t="s">
        <v>255</v>
      </c>
      <c r="N18" s="155">
        <v>4220</v>
      </c>
      <c r="O18" s="574"/>
    </row>
    <row r="19" spans="1:15" ht="13.5" customHeight="1">
      <c r="A19" s="147">
        <v>28</v>
      </c>
      <c r="B19" s="23" t="s">
        <v>128</v>
      </c>
      <c r="C19" s="4" t="s">
        <v>25</v>
      </c>
      <c r="D19" s="143">
        <v>1764</v>
      </c>
      <c r="E19" s="184"/>
      <c r="F19" s="165">
        <v>1542</v>
      </c>
      <c r="G19" s="184"/>
      <c r="H19" s="165">
        <v>1678</v>
      </c>
      <c r="I19" s="185" t="s">
        <v>255</v>
      </c>
      <c r="J19" s="143">
        <v>1716</v>
      </c>
      <c r="K19" s="184" t="s">
        <v>255</v>
      </c>
      <c r="L19" s="143">
        <v>1753</v>
      </c>
      <c r="M19" s="184" t="s">
        <v>255</v>
      </c>
      <c r="N19" s="155">
        <v>1762</v>
      </c>
      <c r="O19" s="574" t="s">
        <v>256</v>
      </c>
    </row>
    <row r="20" spans="1:15" ht="13.5" customHeight="1">
      <c r="A20" s="147">
        <v>84</v>
      </c>
      <c r="B20" s="23" t="s">
        <v>129</v>
      </c>
      <c r="C20" s="4" t="s">
        <v>86</v>
      </c>
      <c r="D20" s="143">
        <v>468</v>
      </c>
      <c r="E20" s="184"/>
      <c r="F20" s="165">
        <v>477</v>
      </c>
      <c r="G20" s="184" t="s">
        <v>256</v>
      </c>
      <c r="H20" s="165">
        <v>466</v>
      </c>
      <c r="I20" s="185" t="s">
        <v>255</v>
      </c>
      <c r="J20" s="143">
        <v>466</v>
      </c>
      <c r="K20" s="184" t="s">
        <v>255</v>
      </c>
      <c r="L20" s="143">
        <v>478</v>
      </c>
      <c r="M20" s="184" t="s">
        <v>255</v>
      </c>
      <c r="N20" s="155">
        <v>468</v>
      </c>
      <c r="O20" s="574"/>
    </row>
    <row r="21" spans="1:15" ht="13.5" customHeight="1">
      <c r="A21" s="147">
        <v>75</v>
      </c>
      <c r="B21" s="23" t="s">
        <v>130</v>
      </c>
      <c r="C21" s="4" t="s">
        <v>57</v>
      </c>
      <c r="D21" s="143">
        <v>720</v>
      </c>
      <c r="E21" s="184"/>
      <c r="F21" s="165">
        <v>633</v>
      </c>
      <c r="G21" s="184"/>
      <c r="H21" s="165">
        <v>641</v>
      </c>
      <c r="I21" s="185" t="s">
        <v>255</v>
      </c>
      <c r="J21" s="143">
        <v>629</v>
      </c>
      <c r="K21" s="184" t="s">
        <v>255</v>
      </c>
      <c r="L21" s="143">
        <v>597</v>
      </c>
      <c r="M21" s="184" t="s">
        <v>255</v>
      </c>
      <c r="N21" s="155">
        <v>643</v>
      </c>
      <c r="O21" s="574"/>
    </row>
    <row r="22" spans="1:15" ht="13.5" customHeight="1">
      <c r="A22" s="147">
        <v>75</v>
      </c>
      <c r="B22" s="23" t="s">
        <v>131</v>
      </c>
      <c r="C22" s="4" t="s">
        <v>58</v>
      </c>
      <c r="D22" s="143">
        <v>1266</v>
      </c>
      <c r="E22" s="184"/>
      <c r="F22" s="165">
        <v>1214</v>
      </c>
      <c r="G22" s="184"/>
      <c r="H22" s="165">
        <v>1210</v>
      </c>
      <c r="I22" s="185" t="s">
        <v>255</v>
      </c>
      <c r="J22" s="143">
        <v>1120</v>
      </c>
      <c r="K22" s="184" t="s">
        <v>255</v>
      </c>
      <c r="L22" s="143">
        <v>1173</v>
      </c>
      <c r="M22" s="184" t="s">
        <v>255</v>
      </c>
      <c r="N22" s="155">
        <v>1103</v>
      </c>
      <c r="O22" s="574"/>
    </row>
    <row r="23" spans="1:15" ht="13.5" customHeight="1">
      <c r="A23" s="147">
        <v>24</v>
      </c>
      <c r="B23" s="23" t="s">
        <v>132</v>
      </c>
      <c r="C23" s="4" t="s">
        <v>9</v>
      </c>
      <c r="D23" s="143">
        <v>756</v>
      </c>
      <c r="E23" s="172"/>
      <c r="F23" s="165">
        <v>746</v>
      </c>
      <c r="G23" s="172"/>
      <c r="H23" s="165">
        <v>713</v>
      </c>
      <c r="I23" s="165" t="s">
        <v>255</v>
      </c>
      <c r="J23" s="143">
        <v>648</v>
      </c>
      <c r="K23" s="172" t="s">
        <v>255</v>
      </c>
      <c r="L23" s="143">
        <v>587</v>
      </c>
      <c r="M23" s="172" t="s">
        <v>255</v>
      </c>
      <c r="N23" s="155">
        <v>579</v>
      </c>
      <c r="O23" s="574"/>
    </row>
    <row r="24" spans="1:15" ht="13.5" customHeight="1">
      <c r="A24" s="147">
        <v>75</v>
      </c>
      <c r="B24" s="23" t="s">
        <v>133</v>
      </c>
      <c r="C24" s="4" t="s">
        <v>59</v>
      </c>
      <c r="D24" s="143">
        <v>511</v>
      </c>
      <c r="E24" s="172"/>
      <c r="F24" s="165">
        <v>556</v>
      </c>
      <c r="G24" s="172"/>
      <c r="H24" s="165">
        <v>528</v>
      </c>
      <c r="I24" s="165" t="s">
        <v>255</v>
      </c>
      <c r="J24" s="143">
        <v>526</v>
      </c>
      <c r="K24" s="172" t="s">
        <v>255</v>
      </c>
      <c r="L24" s="143">
        <v>560</v>
      </c>
      <c r="M24" s="172"/>
      <c r="N24" s="155">
        <v>522</v>
      </c>
      <c r="O24" s="574"/>
    </row>
    <row r="25" spans="1:15" ht="13.5" customHeight="1">
      <c r="A25" s="147">
        <v>94</v>
      </c>
      <c r="B25" s="23" t="s">
        <v>104</v>
      </c>
      <c r="C25" s="4" t="s">
        <v>105</v>
      </c>
      <c r="D25" s="143">
        <v>363</v>
      </c>
      <c r="E25" s="184"/>
      <c r="F25" s="165">
        <v>287</v>
      </c>
      <c r="G25" s="184"/>
      <c r="H25" s="165">
        <v>272</v>
      </c>
      <c r="I25" s="185" t="s">
        <v>255</v>
      </c>
      <c r="J25" s="143">
        <v>765</v>
      </c>
      <c r="K25" s="184" t="s">
        <v>255</v>
      </c>
      <c r="L25" s="143">
        <v>792</v>
      </c>
      <c r="M25" s="184" t="s">
        <v>255</v>
      </c>
      <c r="N25" s="155">
        <v>898</v>
      </c>
      <c r="O25" s="574" t="s">
        <v>256</v>
      </c>
    </row>
    <row r="26" spans="1:15" ht="13.5" customHeight="1">
      <c r="A26" s="147">
        <v>94</v>
      </c>
      <c r="B26" s="23" t="s">
        <v>107</v>
      </c>
      <c r="C26" s="4" t="s">
        <v>108</v>
      </c>
      <c r="D26" s="143">
        <v>457</v>
      </c>
      <c r="E26" s="184"/>
      <c r="F26" s="165">
        <v>466</v>
      </c>
      <c r="G26" s="184" t="s">
        <v>256</v>
      </c>
      <c r="H26" s="165">
        <v>764</v>
      </c>
      <c r="I26" s="185" t="s">
        <v>255</v>
      </c>
      <c r="J26" s="143">
        <v>790</v>
      </c>
      <c r="K26" s="184" t="s">
        <v>255</v>
      </c>
      <c r="L26" s="143">
        <v>549</v>
      </c>
      <c r="M26" s="184" t="s">
        <v>255</v>
      </c>
      <c r="N26" s="155">
        <v>450</v>
      </c>
      <c r="O26" s="574"/>
    </row>
    <row r="27" spans="1:15" ht="13.5" customHeight="1">
      <c r="A27" s="147">
        <v>27</v>
      </c>
      <c r="B27" s="23" t="s">
        <v>134</v>
      </c>
      <c r="C27" s="4" t="s">
        <v>16</v>
      </c>
      <c r="D27" s="143">
        <v>1260</v>
      </c>
      <c r="E27" s="172"/>
      <c r="F27" s="165">
        <v>1236</v>
      </c>
      <c r="G27" s="172"/>
      <c r="H27" s="165">
        <v>1240</v>
      </c>
      <c r="I27" s="165" t="s">
        <v>255</v>
      </c>
      <c r="J27" s="143">
        <v>1319</v>
      </c>
      <c r="K27" s="172" t="s">
        <v>255</v>
      </c>
      <c r="L27" s="143">
        <v>1311</v>
      </c>
      <c r="M27" s="172" t="s">
        <v>255</v>
      </c>
      <c r="N27" s="155">
        <v>1257</v>
      </c>
      <c r="O27" s="574"/>
    </row>
    <row r="28" spans="1:15" ht="13.5" customHeight="1">
      <c r="A28" s="147">
        <v>53</v>
      </c>
      <c r="B28" s="23" t="s">
        <v>135</v>
      </c>
      <c r="C28" s="4" t="s">
        <v>52</v>
      </c>
      <c r="D28" s="143">
        <v>1419</v>
      </c>
      <c r="E28" s="184"/>
      <c r="F28" s="165">
        <v>1404</v>
      </c>
      <c r="G28" s="184"/>
      <c r="H28" s="165">
        <v>1349</v>
      </c>
      <c r="I28" s="185" t="s">
        <v>255</v>
      </c>
      <c r="J28" s="143">
        <v>1324</v>
      </c>
      <c r="K28" s="184" t="s">
        <v>255</v>
      </c>
      <c r="L28" s="143">
        <v>1376</v>
      </c>
      <c r="M28" s="184" t="s">
        <v>255</v>
      </c>
      <c r="N28" s="155">
        <v>1438</v>
      </c>
      <c r="O28" s="574"/>
    </row>
    <row r="29" spans="1:15" ht="13.5" customHeight="1">
      <c r="A29" s="147">
        <v>75</v>
      </c>
      <c r="B29" s="23" t="s">
        <v>136</v>
      </c>
      <c r="C29" s="4" t="s">
        <v>60</v>
      </c>
      <c r="D29" s="143">
        <v>399</v>
      </c>
      <c r="E29" s="184"/>
      <c r="F29" s="165">
        <v>398</v>
      </c>
      <c r="G29" s="184"/>
      <c r="H29" s="165">
        <v>387</v>
      </c>
      <c r="I29" s="185" t="s">
        <v>255</v>
      </c>
      <c r="J29" s="143">
        <v>404</v>
      </c>
      <c r="K29" s="184" t="s">
        <v>255</v>
      </c>
      <c r="L29" s="143">
        <v>413</v>
      </c>
      <c r="M29" s="184" t="s">
        <v>255</v>
      </c>
      <c r="N29" s="155">
        <v>420</v>
      </c>
      <c r="O29" s="574"/>
    </row>
    <row r="30" spans="1:15" ht="13.5" customHeight="1">
      <c r="A30" s="147">
        <v>75</v>
      </c>
      <c r="B30" s="23" t="s">
        <v>137</v>
      </c>
      <c r="C30" s="4" t="s">
        <v>61</v>
      </c>
      <c r="D30" s="143">
        <v>902</v>
      </c>
      <c r="E30" s="184"/>
      <c r="F30" s="165">
        <v>811</v>
      </c>
      <c r="G30" s="184"/>
      <c r="H30" s="165">
        <v>813</v>
      </c>
      <c r="I30" s="185" t="s">
        <v>255</v>
      </c>
      <c r="J30" s="143">
        <v>813</v>
      </c>
      <c r="K30" s="184" t="s">
        <v>255</v>
      </c>
      <c r="L30" s="143">
        <v>778</v>
      </c>
      <c r="M30" s="184" t="s">
        <v>255</v>
      </c>
      <c r="N30" s="155">
        <v>893</v>
      </c>
      <c r="O30" s="574"/>
    </row>
    <row r="31" spans="1:15" ht="13.5" customHeight="1">
      <c r="A31" s="147">
        <v>27</v>
      </c>
      <c r="B31" s="23" t="s">
        <v>138</v>
      </c>
      <c r="C31" s="4" t="s">
        <v>18</v>
      </c>
      <c r="D31" s="143">
        <v>755</v>
      </c>
      <c r="E31" s="184"/>
      <c r="F31" s="165">
        <v>762</v>
      </c>
      <c r="G31" s="184"/>
      <c r="H31" s="165">
        <v>742</v>
      </c>
      <c r="I31" s="185" t="s">
        <v>255</v>
      </c>
      <c r="J31" s="143">
        <v>662</v>
      </c>
      <c r="K31" s="184" t="s">
        <v>255</v>
      </c>
      <c r="L31" s="143">
        <v>687</v>
      </c>
      <c r="M31" s="184" t="s">
        <v>255</v>
      </c>
      <c r="N31" s="155">
        <v>662</v>
      </c>
      <c r="O31" s="574"/>
    </row>
    <row r="32" spans="1:15" ht="13.5" customHeight="1">
      <c r="A32" s="147">
        <v>84</v>
      </c>
      <c r="B32" s="23" t="s">
        <v>139</v>
      </c>
      <c r="C32" s="4" t="s">
        <v>87</v>
      </c>
      <c r="D32" s="143">
        <v>1224</v>
      </c>
      <c r="E32" s="184"/>
      <c r="F32" s="165">
        <v>1218</v>
      </c>
      <c r="G32" s="184"/>
      <c r="H32" s="165">
        <v>1194</v>
      </c>
      <c r="I32" s="185" t="s">
        <v>255</v>
      </c>
      <c r="J32" s="143">
        <v>956</v>
      </c>
      <c r="K32" s="184" t="s">
        <v>255</v>
      </c>
      <c r="L32" s="143">
        <v>1109</v>
      </c>
      <c r="M32" s="184" t="s">
        <v>255</v>
      </c>
      <c r="N32" s="155">
        <v>1117</v>
      </c>
      <c r="O32" s="574"/>
    </row>
    <row r="33" spans="1:15" ht="13.5" customHeight="1">
      <c r="A33" s="147">
        <v>28</v>
      </c>
      <c r="B33" s="23" t="s">
        <v>140</v>
      </c>
      <c r="C33" s="4" t="s">
        <v>27</v>
      </c>
      <c r="D33" s="143">
        <v>798</v>
      </c>
      <c r="E33" s="184"/>
      <c r="F33" s="165">
        <v>773</v>
      </c>
      <c r="G33" s="184"/>
      <c r="H33" s="165">
        <v>773</v>
      </c>
      <c r="I33" s="185" t="s">
        <v>255</v>
      </c>
      <c r="J33" s="143">
        <v>784</v>
      </c>
      <c r="K33" s="184" t="s">
        <v>255</v>
      </c>
      <c r="L33" s="143">
        <v>785</v>
      </c>
      <c r="M33" s="184" t="s">
        <v>255</v>
      </c>
      <c r="N33" s="155">
        <v>805</v>
      </c>
      <c r="O33" s="574"/>
    </row>
    <row r="34" spans="1:15" ht="13.5" customHeight="1">
      <c r="A34" s="147">
        <v>24</v>
      </c>
      <c r="B34" s="23" t="s">
        <v>141</v>
      </c>
      <c r="C34" s="4" t="s">
        <v>11</v>
      </c>
      <c r="D34" s="143">
        <v>535</v>
      </c>
      <c r="E34" s="184"/>
      <c r="F34" s="165">
        <v>585</v>
      </c>
      <c r="G34" s="184"/>
      <c r="H34" s="165">
        <v>543</v>
      </c>
      <c r="I34" s="185" t="s">
        <v>255</v>
      </c>
      <c r="J34" s="143">
        <v>525</v>
      </c>
      <c r="K34" s="184" t="s">
        <v>255</v>
      </c>
      <c r="L34" s="143">
        <v>547</v>
      </c>
      <c r="M34" s="184" t="s">
        <v>255</v>
      </c>
      <c r="N34" s="155">
        <v>587</v>
      </c>
      <c r="O34" s="574"/>
    </row>
    <row r="35" spans="1:15" ht="13.5" customHeight="1">
      <c r="A35" s="147">
        <v>53</v>
      </c>
      <c r="B35" s="23" t="s">
        <v>142</v>
      </c>
      <c r="C35" s="4" t="s">
        <v>54</v>
      </c>
      <c r="D35" s="143">
        <v>1779</v>
      </c>
      <c r="E35" s="184"/>
      <c r="F35" s="165">
        <v>1614</v>
      </c>
      <c r="G35" s="184"/>
      <c r="H35" s="165">
        <v>1511</v>
      </c>
      <c r="I35" s="185" t="s">
        <v>255</v>
      </c>
      <c r="J35" s="143">
        <v>1469</v>
      </c>
      <c r="K35" s="184" t="s">
        <v>255</v>
      </c>
      <c r="L35" s="143">
        <v>1403</v>
      </c>
      <c r="M35" s="184" t="s">
        <v>255</v>
      </c>
      <c r="N35" s="155">
        <v>1361</v>
      </c>
      <c r="O35" s="574"/>
    </row>
    <row r="36" spans="1:15" ht="13.5" customHeight="1">
      <c r="A36" s="147">
        <v>76</v>
      </c>
      <c r="B36" s="23" t="s">
        <v>143</v>
      </c>
      <c r="C36" s="4" t="s">
        <v>72</v>
      </c>
      <c r="D36" s="143">
        <v>1286</v>
      </c>
      <c r="E36" s="184"/>
      <c r="F36" s="165">
        <v>1529</v>
      </c>
      <c r="G36" s="184"/>
      <c r="H36" s="165">
        <v>1511</v>
      </c>
      <c r="I36" s="185" t="s">
        <v>255</v>
      </c>
      <c r="J36" s="143">
        <v>1633</v>
      </c>
      <c r="K36" s="184" t="s">
        <v>255</v>
      </c>
      <c r="L36" s="143">
        <v>1566</v>
      </c>
      <c r="M36" s="184" t="s">
        <v>255</v>
      </c>
      <c r="N36" s="155">
        <v>1641</v>
      </c>
      <c r="O36" s="574"/>
    </row>
    <row r="37" spans="1:15" ht="13.5" customHeight="1">
      <c r="A37" s="147">
        <v>76</v>
      </c>
      <c r="B37" s="23" t="s">
        <v>144</v>
      </c>
      <c r="C37" s="4" t="s">
        <v>73</v>
      </c>
      <c r="D37" s="143">
        <v>1097</v>
      </c>
      <c r="E37" s="184"/>
      <c r="F37" s="165">
        <v>1181</v>
      </c>
      <c r="G37" s="184"/>
      <c r="H37" s="165">
        <v>1281</v>
      </c>
      <c r="I37" s="185" t="s">
        <v>255</v>
      </c>
      <c r="J37" s="143">
        <v>1315</v>
      </c>
      <c r="K37" s="184" t="s">
        <v>255</v>
      </c>
      <c r="L37" s="143">
        <v>1265</v>
      </c>
      <c r="M37" s="184" t="s">
        <v>255</v>
      </c>
      <c r="N37" s="155">
        <v>1378</v>
      </c>
      <c r="O37" s="574"/>
    </row>
    <row r="38" spans="1:15" ht="13.5" customHeight="1">
      <c r="A38" s="147">
        <v>76</v>
      </c>
      <c r="B38" s="23" t="s">
        <v>145</v>
      </c>
      <c r="C38" s="4" t="s">
        <v>74</v>
      </c>
      <c r="D38" s="143">
        <v>793</v>
      </c>
      <c r="E38" s="172"/>
      <c r="F38" s="165">
        <v>786</v>
      </c>
      <c r="G38" s="172"/>
      <c r="H38" s="165">
        <v>710</v>
      </c>
      <c r="I38" s="165" t="s">
        <v>255</v>
      </c>
      <c r="J38" s="143">
        <v>886</v>
      </c>
      <c r="K38" s="172" t="s">
        <v>255</v>
      </c>
      <c r="L38" s="143">
        <v>924</v>
      </c>
      <c r="M38" s="172" t="s">
        <v>255</v>
      </c>
      <c r="N38" s="155">
        <v>995</v>
      </c>
      <c r="O38" s="574" t="s">
        <v>256</v>
      </c>
    </row>
    <row r="39" spans="1:15" ht="13.5" customHeight="1">
      <c r="A39" s="147">
        <v>75</v>
      </c>
      <c r="B39" s="23" t="s">
        <v>146</v>
      </c>
      <c r="C39" s="4" t="s">
        <v>62</v>
      </c>
      <c r="D39" s="143">
        <v>1722</v>
      </c>
      <c r="E39" s="184"/>
      <c r="F39" s="165">
        <v>1712</v>
      </c>
      <c r="G39" s="184"/>
      <c r="H39" s="165">
        <v>1751</v>
      </c>
      <c r="I39" s="185" t="s">
        <v>255</v>
      </c>
      <c r="J39" s="143">
        <v>1769</v>
      </c>
      <c r="K39" s="184" t="s">
        <v>255</v>
      </c>
      <c r="L39" s="143">
        <v>1753</v>
      </c>
      <c r="M39" s="184" t="s">
        <v>255</v>
      </c>
      <c r="N39" s="155">
        <v>1768</v>
      </c>
      <c r="O39" s="574" t="s">
        <v>256</v>
      </c>
    </row>
    <row r="40" spans="1:15" ht="13.5" customHeight="1">
      <c r="A40" s="147">
        <v>76</v>
      </c>
      <c r="B40" s="23" t="s">
        <v>147</v>
      </c>
      <c r="C40" s="4" t="s">
        <v>75</v>
      </c>
      <c r="D40" s="143">
        <v>1897</v>
      </c>
      <c r="E40" s="184"/>
      <c r="F40" s="165">
        <v>1932</v>
      </c>
      <c r="G40" s="184"/>
      <c r="H40" s="165">
        <v>2013</v>
      </c>
      <c r="I40" s="185" t="s">
        <v>255</v>
      </c>
      <c r="J40" s="143">
        <v>2035</v>
      </c>
      <c r="K40" s="184" t="s">
        <v>255</v>
      </c>
      <c r="L40" s="143">
        <v>2057</v>
      </c>
      <c r="M40" s="184" t="s">
        <v>255</v>
      </c>
      <c r="N40" s="155">
        <v>2128</v>
      </c>
      <c r="O40" s="574"/>
    </row>
    <row r="41" spans="1:15" ht="13.5" customHeight="1">
      <c r="A41" s="147">
        <v>53</v>
      </c>
      <c r="B41" s="23" t="s">
        <v>148</v>
      </c>
      <c r="C41" s="4" t="s">
        <v>55</v>
      </c>
      <c r="D41" s="143">
        <v>1544</v>
      </c>
      <c r="E41" s="184"/>
      <c r="F41" s="165">
        <v>1543</v>
      </c>
      <c r="G41" s="184" t="s">
        <v>256</v>
      </c>
      <c r="H41" s="165">
        <v>1301</v>
      </c>
      <c r="I41" s="185" t="s">
        <v>255</v>
      </c>
      <c r="J41" s="143">
        <v>1533</v>
      </c>
      <c r="K41" s="184" t="s">
        <v>255</v>
      </c>
      <c r="L41" s="143">
        <v>1477</v>
      </c>
      <c r="M41" s="184" t="s">
        <v>255</v>
      </c>
      <c r="N41" s="155">
        <v>1445</v>
      </c>
      <c r="O41" s="574"/>
    </row>
    <row r="42" spans="1:15" ht="13.5" customHeight="1">
      <c r="A42" s="147">
        <v>24</v>
      </c>
      <c r="B42" s="23" t="s">
        <v>149</v>
      </c>
      <c r="C42" s="4" t="s">
        <v>12</v>
      </c>
      <c r="D42" s="143">
        <v>513</v>
      </c>
      <c r="E42" s="184"/>
      <c r="F42" s="165">
        <v>518</v>
      </c>
      <c r="G42" s="184"/>
      <c r="H42" s="165">
        <v>548</v>
      </c>
      <c r="I42" s="185" t="s">
        <v>255</v>
      </c>
      <c r="J42" s="143">
        <v>492</v>
      </c>
      <c r="K42" s="184" t="s">
        <v>255</v>
      </c>
      <c r="L42" s="143">
        <v>494</v>
      </c>
      <c r="M42" s="184" t="s">
        <v>255</v>
      </c>
      <c r="N42" s="155">
        <v>329</v>
      </c>
      <c r="O42" s="574"/>
    </row>
    <row r="43" spans="1:15" ht="13.5" customHeight="1">
      <c r="A43" s="147">
        <v>24</v>
      </c>
      <c r="B43" s="23" t="s">
        <v>150</v>
      </c>
      <c r="C43" s="4" t="s">
        <v>13</v>
      </c>
      <c r="D43" s="143">
        <v>925</v>
      </c>
      <c r="E43" s="184"/>
      <c r="F43" s="165">
        <v>1000</v>
      </c>
      <c r="G43" s="184"/>
      <c r="H43" s="165">
        <v>977</v>
      </c>
      <c r="I43" s="185" t="s">
        <v>255</v>
      </c>
      <c r="J43" s="143">
        <v>988</v>
      </c>
      <c r="K43" s="184" t="s">
        <v>255</v>
      </c>
      <c r="L43" s="143">
        <v>1007</v>
      </c>
      <c r="M43" s="184" t="s">
        <v>255</v>
      </c>
      <c r="N43" s="155">
        <v>982</v>
      </c>
      <c r="O43" s="574"/>
    </row>
    <row r="44" spans="1:15" ht="13.5" customHeight="1">
      <c r="A44" s="147">
        <v>84</v>
      </c>
      <c r="B44" s="23" t="s">
        <v>151</v>
      </c>
      <c r="C44" s="4" t="s">
        <v>88</v>
      </c>
      <c r="D44" s="143">
        <v>1925</v>
      </c>
      <c r="E44" s="184" t="s">
        <v>256</v>
      </c>
      <c r="F44" s="165">
        <v>1979</v>
      </c>
      <c r="G44" s="184"/>
      <c r="H44" s="165">
        <v>1924</v>
      </c>
      <c r="I44" s="185" t="s">
        <v>255</v>
      </c>
      <c r="J44" s="143">
        <v>1989</v>
      </c>
      <c r="K44" s="184" t="s">
        <v>255</v>
      </c>
      <c r="L44" s="143">
        <v>2017</v>
      </c>
      <c r="M44" s="184" t="s">
        <v>255</v>
      </c>
      <c r="N44" s="155">
        <v>1987</v>
      </c>
      <c r="O44" s="574"/>
    </row>
    <row r="45" spans="1:15" ht="13.5" customHeight="1">
      <c r="A45" s="147">
        <v>27</v>
      </c>
      <c r="B45" s="23" t="s">
        <v>152</v>
      </c>
      <c r="C45" s="4" t="s">
        <v>19</v>
      </c>
      <c r="D45" s="143">
        <v>378</v>
      </c>
      <c r="E45" s="172"/>
      <c r="F45" s="165">
        <v>363</v>
      </c>
      <c r="G45" s="172"/>
      <c r="H45" s="165">
        <v>379</v>
      </c>
      <c r="I45" s="165" t="s">
        <v>255</v>
      </c>
      <c r="J45" s="143">
        <v>385</v>
      </c>
      <c r="K45" s="172" t="s">
        <v>255</v>
      </c>
      <c r="L45" s="143">
        <v>383</v>
      </c>
      <c r="M45" s="172" t="s">
        <v>255</v>
      </c>
      <c r="N45" s="155">
        <v>402</v>
      </c>
      <c r="O45" s="574"/>
    </row>
    <row r="46" spans="1:15" ht="13.5" customHeight="1">
      <c r="A46" s="147">
        <v>75</v>
      </c>
      <c r="B46" s="23" t="s">
        <v>153</v>
      </c>
      <c r="C46" s="4" t="s">
        <v>63</v>
      </c>
      <c r="D46" s="143">
        <v>1092</v>
      </c>
      <c r="E46" s="184"/>
      <c r="F46" s="165">
        <v>1074</v>
      </c>
      <c r="G46" s="184"/>
      <c r="H46" s="165">
        <v>1110</v>
      </c>
      <c r="I46" s="185" t="s">
        <v>255</v>
      </c>
      <c r="J46" s="143">
        <v>1084</v>
      </c>
      <c r="K46" s="184" t="s">
        <v>255</v>
      </c>
      <c r="L46" s="143">
        <v>1041</v>
      </c>
      <c r="M46" s="184" t="s">
        <v>255</v>
      </c>
      <c r="N46" s="155">
        <v>1114</v>
      </c>
      <c r="O46" s="574"/>
    </row>
    <row r="47" spans="1:15" ht="13.5" customHeight="1">
      <c r="A47" s="147">
        <v>24</v>
      </c>
      <c r="B47" s="23" t="s">
        <v>154</v>
      </c>
      <c r="C47" s="4" t="s">
        <v>14</v>
      </c>
      <c r="D47" s="143">
        <v>651</v>
      </c>
      <c r="E47" s="184"/>
      <c r="F47" s="165">
        <v>647</v>
      </c>
      <c r="G47" s="184"/>
      <c r="H47" s="165">
        <v>654</v>
      </c>
      <c r="I47" s="185" t="s">
        <v>255</v>
      </c>
      <c r="J47" s="143">
        <v>618</v>
      </c>
      <c r="K47" s="184" t="s">
        <v>255</v>
      </c>
      <c r="L47" s="143">
        <v>572</v>
      </c>
      <c r="M47" s="184" t="s">
        <v>255</v>
      </c>
      <c r="N47" s="155">
        <v>566</v>
      </c>
      <c r="O47" s="574"/>
    </row>
    <row r="48" spans="1:15" ht="13.5" customHeight="1">
      <c r="A48" s="147">
        <v>84</v>
      </c>
      <c r="B48" s="23" t="s">
        <v>155</v>
      </c>
      <c r="C48" s="4" t="s">
        <v>89</v>
      </c>
      <c r="D48" s="143">
        <v>1674</v>
      </c>
      <c r="E48" s="172"/>
      <c r="F48" s="165">
        <v>1624</v>
      </c>
      <c r="G48" s="172"/>
      <c r="H48" s="165">
        <v>1524</v>
      </c>
      <c r="I48" s="165" t="s">
        <v>255</v>
      </c>
      <c r="J48" s="143">
        <v>1476</v>
      </c>
      <c r="K48" s="172" t="s">
        <v>255</v>
      </c>
      <c r="L48" s="143">
        <v>1415</v>
      </c>
      <c r="M48" s="172" t="s">
        <v>255</v>
      </c>
      <c r="N48" s="155">
        <v>1389</v>
      </c>
      <c r="O48" s="574"/>
    </row>
    <row r="49" spans="1:15" ht="13.5" customHeight="1">
      <c r="A49" s="147">
        <v>84</v>
      </c>
      <c r="B49" s="23" t="s">
        <v>156</v>
      </c>
      <c r="C49" s="4" t="s">
        <v>90</v>
      </c>
      <c r="D49" s="143">
        <v>473</v>
      </c>
      <c r="E49" s="172"/>
      <c r="F49" s="165">
        <v>519</v>
      </c>
      <c r="G49" s="172"/>
      <c r="H49" s="165">
        <v>519</v>
      </c>
      <c r="I49" s="165" t="s">
        <v>256</v>
      </c>
      <c r="J49" s="143">
        <v>520</v>
      </c>
      <c r="K49" s="172" t="s">
        <v>256</v>
      </c>
      <c r="L49" s="143">
        <v>539</v>
      </c>
      <c r="M49" s="172" t="s">
        <v>255</v>
      </c>
      <c r="N49" s="155">
        <v>521</v>
      </c>
      <c r="O49" s="574"/>
    </row>
    <row r="50" spans="1:15" ht="13.5" customHeight="1">
      <c r="A50" s="147">
        <v>52</v>
      </c>
      <c r="B50" s="23" t="s">
        <v>157</v>
      </c>
      <c r="C50" s="4" t="s">
        <v>46</v>
      </c>
      <c r="D50" s="143">
        <v>1949</v>
      </c>
      <c r="E50" s="184"/>
      <c r="F50" s="165">
        <v>2102</v>
      </c>
      <c r="G50" s="184"/>
      <c r="H50" s="165">
        <v>2004</v>
      </c>
      <c r="I50" s="185" t="s">
        <v>255</v>
      </c>
      <c r="J50" s="143">
        <v>1994</v>
      </c>
      <c r="K50" s="184" t="s">
        <v>255</v>
      </c>
      <c r="L50" s="143">
        <v>1991</v>
      </c>
      <c r="M50" s="184" t="s">
        <v>255</v>
      </c>
      <c r="N50" s="155">
        <v>2001</v>
      </c>
      <c r="O50" s="574"/>
    </row>
    <row r="51" spans="1:15" ht="13.5" customHeight="1">
      <c r="A51" s="147">
        <v>24</v>
      </c>
      <c r="B51" s="23" t="s">
        <v>158</v>
      </c>
      <c r="C51" s="4" t="s">
        <v>15</v>
      </c>
      <c r="D51" s="143">
        <v>645</v>
      </c>
      <c r="E51" s="172"/>
      <c r="F51" s="165">
        <v>629</v>
      </c>
      <c r="G51" s="172"/>
      <c r="H51" s="165">
        <v>633</v>
      </c>
      <c r="I51" s="165" t="s">
        <v>255</v>
      </c>
      <c r="J51" s="143">
        <v>570</v>
      </c>
      <c r="K51" s="172" t="s">
        <v>255</v>
      </c>
      <c r="L51" s="143">
        <v>608</v>
      </c>
      <c r="M51" s="172" t="s">
        <v>255</v>
      </c>
      <c r="N51" s="155">
        <v>622</v>
      </c>
      <c r="O51" s="574"/>
    </row>
    <row r="52" spans="1:15" ht="13.5" customHeight="1">
      <c r="A52" s="147">
        <v>76</v>
      </c>
      <c r="B52" s="23" t="s">
        <v>159</v>
      </c>
      <c r="C52" s="4" t="s">
        <v>76</v>
      </c>
      <c r="D52" s="143">
        <v>518</v>
      </c>
      <c r="E52" s="172"/>
      <c r="F52" s="165">
        <v>533</v>
      </c>
      <c r="G52" s="172"/>
      <c r="H52" s="165">
        <v>478</v>
      </c>
      <c r="I52" s="165" t="s">
        <v>255</v>
      </c>
      <c r="J52" s="143">
        <v>412</v>
      </c>
      <c r="K52" s="172" t="s">
        <v>255</v>
      </c>
      <c r="L52" s="143">
        <v>399</v>
      </c>
      <c r="M52" s="172" t="s">
        <v>255</v>
      </c>
      <c r="N52" s="155">
        <v>412</v>
      </c>
      <c r="O52" s="574"/>
    </row>
    <row r="53" spans="1:15" ht="13.5" customHeight="1">
      <c r="A53" s="147">
        <v>75</v>
      </c>
      <c r="B53" s="23" t="s">
        <v>160</v>
      </c>
      <c r="C53" s="4" t="s">
        <v>64</v>
      </c>
      <c r="D53" s="143">
        <v>755</v>
      </c>
      <c r="E53" s="172"/>
      <c r="F53" s="165">
        <v>781</v>
      </c>
      <c r="G53" s="172"/>
      <c r="H53" s="165">
        <v>764</v>
      </c>
      <c r="I53" s="165" t="s">
        <v>255</v>
      </c>
      <c r="J53" s="143">
        <v>758</v>
      </c>
      <c r="K53" s="172" t="s">
        <v>255</v>
      </c>
      <c r="L53" s="143">
        <v>748</v>
      </c>
      <c r="M53" s="172" t="s">
        <v>255</v>
      </c>
      <c r="N53" s="155">
        <v>760</v>
      </c>
      <c r="O53" s="574"/>
    </row>
    <row r="54" spans="1:15" ht="13.5" customHeight="1">
      <c r="A54" s="147">
        <v>76</v>
      </c>
      <c r="B54" s="23" t="s">
        <v>161</v>
      </c>
      <c r="C54" s="4" t="s">
        <v>77</v>
      </c>
      <c r="D54" s="143">
        <v>302</v>
      </c>
      <c r="E54" s="184"/>
      <c r="F54" s="165">
        <v>264</v>
      </c>
      <c r="G54" s="184"/>
      <c r="H54" s="165">
        <v>243</v>
      </c>
      <c r="I54" s="185" t="s">
        <v>255</v>
      </c>
      <c r="J54" s="143">
        <v>229</v>
      </c>
      <c r="K54" s="184" t="s">
        <v>255</v>
      </c>
      <c r="L54" s="143">
        <v>229</v>
      </c>
      <c r="M54" s="184" t="s">
        <v>255</v>
      </c>
      <c r="N54" s="155">
        <v>226</v>
      </c>
      <c r="O54" s="574"/>
    </row>
    <row r="55" spans="1:15" ht="13.5" customHeight="1">
      <c r="A55" s="147">
        <v>52</v>
      </c>
      <c r="B55" s="23" t="s">
        <v>162</v>
      </c>
      <c r="C55" s="4" t="s">
        <v>48</v>
      </c>
      <c r="D55" s="143">
        <v>1751</v>
      </c>
      <c r="E55" s="184"/>
      <c r="F55" s="165">
        <v>1831</v>
      </c>
      <c r="G55" s="184"/>
      <c r="H55" s="165">
        <v>1834</v>
      </c>
      <c r="I55" s="185" t="s">
        <v>255</v>
      </c>
      <c r="J55" s="143">
        <v>1915</v>
      </c>
      <c r="K55" s="184" t="s">
        <v>255</v>
      </c>
      <c r="L55" s="143">
        <v>1908</v>
      </c>
      <c r="M55" s="184" t="s">
        <v>255</v>
      </c>
      <c r="N55" s="155">
        <v>1958</v>
      </c>
      <c r="O55" s="574"/>
    </row>
    <row r="56" spans="1:15" ht="13.5" customHeight="1">
      <c r="A56" s="147">
        <v>28</v>
      </c>
      <c r="B56" s="23" t="s">
        <v>163</v>
      </c>
      <c r="C56" s="4" t="s">
        <v>28</v>
      </c>
      <c r="D56" s="143">
        <v>1208</v>
      </c>
      <c r="E56" s="184"/>
      <c r="F56" s="165">
        <v>1152</v>
      </c>
      <c r="G56" s="184"/>
      <c r="H56" s="165">
        <v>1119</v>
      </c>
      <c r="I56" s="185" t="s">
        <v>255</v>
      </c>
      <c r="J56" s="143">
        <v>992</v>
      </c>
      <c r="K56" s="184" t="s">
        <v>255</v>
      </c>
      <c r="L56" s="143">
        <v>1008</v>
      </c>
      <c r="M56" s="184" t="s">
        <v>255</v>
      </c>
      <c r="N56" s="155">
        <v>1042</v>
      </c>
      <c r="O56" s="574"/>
    </row>
    <row r="57" spans="1:15" ht="13.5" customHeight="1">
      <c r="A57" s="147">
        <v>44</v>
      </c>
      <c r="B57" s="23" t="s">
        <v>164</v>
      </c>
      <c r="C57" s="4" t="s">
        <v>38</v>
      </c>
      <c r="D57" s="143">
        <v>734</v>
      </c>
      <c r="E57" s="184"/>
      <c r="F57" s="165">
        <v>787</v>
      </c>
      <c r="G57" s="184"/>
      <c r="H57" s="165">
        <v>832</v>
      </c>
      <c r="I57" s="185" t="s">
        <v>255</v>
      </c>
      <c r="J57" s="143">
        <v>847</v>
      </c>
      <c r="K57" s="184" t="s">
        <v>255</v>
      </c>
      <c r="L57" s="143">
        <v>917</v>
      </c>
      <c r="M57" s="184" t="s">
        <v>255</v>
      </c>
      <c r="N57" s="155">
        <v>973</v>
      </c>
      <c r="O57" s="574"/>
    </row>
    <row r="58" spans="1:15" ht="13.5" customHeight="1">
      <c r="A58" s="148">
        <v>44</v>
      </c>
      <c r="B58" s="23" t="s">
        <v>165</v>
      </c>
      <c r="C58" s="4" t="s">
        <v>39</v>
      </c>
      <c r="D58" s="143">
        <v>370</v>
      </c>
      <c r="E58" s="184"/>
      <c r="F58" s="165">
        <v>356</v>
      </c>
      <c r="G58" s="184"/>
      <c r="H58" s="165">
        <v>359</v>
      </c>
      <c r="I58" s="185" t="s">
        <v>255</v>
      </c>
      <c r="J58" s="143">
        <v>366</v>
      </c>
      <c r="K58" s="184" t="s">
        <v>255</v>
      </c>
      <c r="L58" s="143">
        <v>367</v>
      </c>
      <c r="M58" s="184" t="s">
        <v>255</v>
      </c>
      <c r="N58" s="155">
        <v>329</v>
      </c>
      <c r="O58" s="574"/>
    </row>
    <row r="59" spans="1:15" s="134" customFormat="1" ht="15.75" customHeight="1">
      <c r="A59" s="147">
        <v>52</v>
      </c>
      <c r="B59" s="23" t="s">
        <v>166</v>
      </c>
      <c r="C59" s="4" t="s">
        <v>49</v>
      </c>
      <c r="D59" s="143">
        <v>968</v>
      </c>
      <c r="E59" s="184"/>
      <c r="F59" s="165">
        <v>911</v>
      </c>
      <c r="G59" s="184"/>
      <c r="H59" s="165">
        <v>794</v>
      </c>
      <c r="I59" s="185" t="s">
        <v>255</v>
      </c>
      <c r="J59" s="143">
        <v>792</v>
      </c>
      <c r="K59" s="184" t="s">
        <v>255</v>
      </c>
      <c r="L59" s="143">
        <v>791</v>
      </c>
      <c r="M59" s="184" t="s">
        <v>255</v>
      </c>
      <c r="N59" s="155">
        <v>711</v>
      </c>
      <c r="O59" s="574"/>
    </row>
    <row r="60" spans="1:15" ht="13.5" customHeight="1">
      <c r="A60" s="147">
        <v>44</v>
      </c>
      <c r="B60" s="23" t="s">
        <v>167</v>
      </c>
      <c r="C60" s="4" t="s">
        <v>40</v>
      </c>
      <c r="D60" s="143">
        <v>863</v>
      </c>
      <c r="E60" s="184"/>
      <c r="F60" s="165">
        <v>897</v>
      </c>
      <c r="G60" s="184"/>
      <c r="H60" s="165">
        <v>896</v>
      </c>
      <c r="I60" s="185" t="s">
        <v>255</v>
      </c>
      <c r="J60" s="143">
        <v>881</v>
      </c>
      <c r="K60" s="184" t="s">
        <v>255</v>
      </c>
      <c r="L60" s="143">
        <v>874</v>
      </c>
      <c r="M60" s="184" t="s">
        <v>255</v>
      </c>
      <c r="N60" s="155">
        <v>867</v>
      </c>
      <c r="O60" s="574"/>
    </row>
    <row r="61" spans="1:15" ht="13.5" customHeight="1">
      <c r="A61" s="147">
        <v>44</v>
      </c>
      <c r="B61" s="23" t="s">
        <v>168</v>
      </c>
      <c r="C61" s="4" t="s">
        <v>41</v>
      </c>
      <c r="D61" s="143">
        <v>315</v>
      </c>
      <c r="E61" s="184"/>
      <c r="F61" s="165">
        <v>322</v>
      </c>
      <c r="G61" s="184"/>
      <c r="H61" s="165">
        <v>329</v>
      </c>
      <c r="I61" s="185" t="s">
        <v>255</v>
      </c>
      <c r="J61" s="143">
        <v>336</v>
      </c>
      <c r="K61" s="184" t="s">
        <v>255</v>
      </c>
      <c r="L61" s="143">
        <v>331</v>
      </c>
      <c r="M61" s="184" t="s">
        <v>255</v>
      </c>
      <c r="N61" s="155">
        <v>336</v>
      </c>
      <c r="O61" s="574"/>
    </row>
    <row r="62" spans="1:15" ht="13.5" customHeight="1">
      <c r="A62" s="147">
        <v>53</v>
      </c>
      <c r="B62" s="23" t="s">
        <v>169</v>
      </c>
      <c r="C62" s="4" t="s">
        <v>56</v>
      </c>
      <c r="D62" s="143">
        <v>1192</v>
      </c>
      <c r="E62" s="184"/>
      <c r="F62" s="165">
        <v>1165</v>
      </c>
      <c r="G62" s="184"/>
      <c r="H62" s="165">
        <v>852</v>
      </c>
      <c r="I62" s="185" t="s">
        <v>255</v>
      </c>
      <c r="J62" s="143">
        <v>1169</v>
      </c>
      <c r="K62" s="184" t="s">
        <v>255</v>
      </c>
      <c r="L62" s="143">
        <v>1159</v>
      </c>
      <c r="M62" s="184" t="s">
        <v>255</v>
      </c>
      <c r="N62" s="155">
        <v>779</v>
      </c>
      <c r="O62" s="574"/>
    </row>
    <row r="63" spans="1:15" ht="13.5" customHeight="1">
      <c r="A63" s="147">
        <v>44</v>
      </c>
      <c r="B63" s="23" t="s">
        <v>170</v>
      </c>
      <c r="C63" s="4" t="s">
        <v>42</v>
      </c>
      <c r="D63" s="143">
        <v>1283</v>
      </c>
      <c r="E63" s="184"/>
      <c r="F63" s="165">
        <v>1315</v>
      </c>
      <c r="G63" s="184"/>
      <c r="H63" s="165">
        <v>1326</v>
      </c>
      <c r="I63" s="185" t="s">
        <v>255</v>
      </c>
      <c r="J63" s="143">
        <v>1391</v>
      </c>
      <c r="K63" s="184" t="s">
        <v>255</v>
      </c>
      <c r="L63" s="143">
        <v>1419</v>
      </c>
      <c r="M63" s="184" t="s">
        <v>255</v>
      </c>
      <c r="N63" s="155">
        <v>1493</v>
      </c>
      <c r="O63" s="574"/>
    </row>
    <row r="64" spans="1:15" ht="13.5" customHeight="1">
      <c r="A64" s="147">
        <v>27</v>
      </c>
      <c r="B64" s="23" t="s">
        <v>171</v>
      </c>
      <c r="C64" s="4" t="s">
        <v>20</v>
      </c>
      <c r="D64" s="143">
        <v>865</v>
      </c>
      <c r="E64" s="184"/>
      <c r="F64" s="165">
        <v>822</v>
      </c>
      <c r="G64" s="184"/>
      <c r="H64" s="165">
        <v>856</v>
      </c>
      <c r="I64" s="185" t="s">
        <v>255</v>
      </c>
      <c r="J64" s="143">
        <v>929</v>
      </c>
      <c r="K64" s="184" t="s">
        <v>255</v>
      </c>
      <c r="L64" s="143">
        <v>956</v>
      </c>
      <c r="M64" s="184" t="s">
        <v>255</v>
      </c>
      <c r="N64" s="155">
        <v>1013</v>
      </c>
      <c r="O64" s="574"/>
    </row>
    <row r="65" spans="1:15" ht="13.5" customHeight="1">
      <c r="A65" s="147">
        <v>32</v>
      </c>
      <c r="B65" s="23" t="s">
        <v>172</v>
      </c>
      <c r="C65" s="4" t="s">
        <v>32</v>
      </c>
      <c r="D65" s="143">
        <v>5140</v>
      </c>
      <c r="E65" s="184"/>
      <c r="F65" s="165">
        <v>5734</v>
      </c>
      <c r="G65" s="184"/>
      <c r="H65" s="165">
        <v>6092</v>
      </c>
      <c r="I65" s="185" t="s">
        <v>255</v>
      </c>
      <c r="J65" s="143">
        <v>6123</v>
      </c>
      <c r="K65" s="184" t="s">
        <v>255</v>
      </c>
      <c r="L65" s="143">
        <v>6066</v>
      </c>
      <c r="M65" s="184" t="s">
        <v>255</v>
      </c>
      <c r="N65" s="155">
        <v>5670</v>
      </c>
      <c r="O65" s="574"/>
    </row>
    <row r="66" spans="1:15" ht="13.5" customHeight="1">
      <c r="A66" s="147">
        <v>32</v>
      </c>
      <c r="B66" s="23" t="s">
        <v>173</v>
      </c>
      <c r="C66" s="4" t="s">
        <v>33</v>
      </c>
      <c r="D66" s="143">
        <v>1227</v>
      </c>
      <c r="E66" s="184"/>
      <c r="F66" s="165">
        <v>1251</v>
      </c>
      <c r="G66" s="184"/>
      <c r="H66" s="165">
        <v>989</v>
      </c>
      <c r="I66" s="185" t="s">
        <v>255</v>
      </c>
      <c r="J66" s="143">
        <v>895</v>
      </c>
      <c r="K66" s="184" t="s">
        <v>255</v>
      </c>
      <c r="L66" s="143">
        <v>838</v>
      </c>
      <c r="M66" s="184" t="s">
        <v>255</v>
      </c>
      <c r="N66" s="155">
        <v>852</v>
      </c>
      <c r="O66" s="574"/>
    </row>
    <row r="67" spans="1:15" ht="13.5" customHeight="1">
      <c r="A67" s="147">
        <v>28</v>
      </c>
      <c r="B67" s="23" t="s">
        <v>174</v>
      </c>
      <c r="C67" s="4" t="s">
        <v>29</v>
      </c>
      <c r="D67" s="143">
        <v>1034</v>
      </c>
      <c r="E67" s="184"/>
      <c r="F67" s="165">
        <v>1060</v>
      </c>
      <c r="G67" s="184"/>
      <c r="H67" s="165">
        <v>1038</v>
      </c>
      <c r="I67" s="185" t="s">
        <v>255</v>
      </c>
      <c r="J67" s="143">
        <v>1015</v>
      </c>
      <c r="K67" s="184" t="s">
        <v>255</v>
      </c>
      <c r="L67" s="143">
        <v>1018</v>
      </c>
      <c r="M67" s="184" t="s">
        <v>255</v>
      </c>
      <c r="N67" s="155">
        <v>960</v>
      </c>
      <c r="O67" s="574"/>
    </row>
    <row r="68" spans="1:15" ht="13.5" customHeight="1">
      <c r="A68" s="147">
        <v>32</v>
      </c>
      <c r="B68" s="23" t="s">
        <v>175</v>
      </c>
      <c r="C68" s="4" t="s">
        <v>34</v>
      </c>
      <c r="D68" s="143">
        <v>2935</v>
      </c>
      <c r="E68" s="184"/>
      <c r="F68" s="165">
        <v>3080</v>
      </c>
      <c r="G68" s="184"/>
      <c r="H68" s="165">
        <v>2848</v>
      </c>
      <c r="I68" s="185" t="s">
        <v>255</v>
      </c>
      <c r="J68" s="143">
        <v>2950</v>
      </c>
      <c r="K68" s="184" t="s">
        <v>255</v>
      </c>
      <c r="L68" s="143">
        <v>3075</v>
      </c>
      <c r="M68" s="184" t="s">
        <v>255</v>
      </c>
      <c r="N68" s="155">
        <v>3235</v>
      </c>
      <c r="O68" s="574"/>
    </row>
    <row r="69" spans="1:15" ht="13.5" customHeight="1">
      <c r="A69" s="147">
        <v>84</v>
      </c>
      <c r="B69" s="23" t="s">
        <v>176</v>
      </c>
      <c r="C69" s="4" t="s">
        <v>91</v>
      </c>
      <c r="D69" s="143">
        <v>1271</v>
      </c>
      <c r="E69" s="172"/>
      <c r="F69" s="165">
        <v>1323</v>
      </c>
      <c r="G69" s="172"/>
      <c r="H69" s="165">
        <v>1319</v>
      </c>
      <c r="I69" s="165" t="s">
        <v>255</v>
      </c>
      <c r="J69" s="143">
        <v>1318</v>
      </c>
      <c r="K69" s="172" t="s">
        <v>255</v>
      </c>
      <c r="L69" s="143">
        <v>1350</v>
      </c>
      <c r="M69" s="172" t="s">
        <v>255</v>
      </c>
      <c r="N69" s="155">
        <v>1368</v>
      </c>
      <c r="O69" s="574"/>
    </row>
    <row r="70" spans="1:15" ht="13.5" customHeight="1">
      <c r="A70" s="147">
        <v>75</v>
      </c>
      <c r="B70" s="23" t="s">
        <v>177</v>
      </c>
      <c r="C70" s="4" t="s">
        <v>65</v>
      </c>
      <c r="D70" s="143">
        <v>1732</v>
      </c>
      <c r="E70" s="184"/>
      <c r="F70" s="165">
        <v>1644</v>
      </c>
      <c r="G70" s="184"/>
      <c r="H70" s="165">
        <v>1595</v>
      </c>
      <c r="I70" s="185" t="s">
        <v>255</v>
      </c>
      <c r="J70" s="143">
        <v>1548</v>
      </c>
      <c r="K70" s="184" t="s">
        <v>255</v>
      </c>
      <c r="L70" s="143">
        <v>1526</v>
      </c>
      <c r="M70" s="184" t="s">
        <v>255</v>
      </c>
      <c r="N70" s="155">
        <v>1474</v>
      </c>
      <c r="O70" s="574"/>
    </row>
    <row r="71" spans="1:15" ht="13.5" customHeight="1">
      <c r="A71" s="147">
        <v>76</v>
      </c>
      <c r="B71" s="23" t="s">
        <v>178</v>
      </c>
      <c r="C71" s="4" t="s">
        <v>78</v>
      </c>
      <c r="D71" s="143">
        <v>910</v>
      </c>
      <c r="E71" s="184"/>
      <c r="F71" s="165">
        <v>927</v>
      </c>
      <c r="G71" s="184"/>
      <c r="H71" s="165">
        <v>935</v>
      </c>
      <c r="I71" s="185" t="s">
        <v>255</v>
      </c>
      <c r="J71" s="143">
        <v>903</v>
      </c>
      <c r="K71" s="184" t="s">
        <v>255</v>
      </c>
      <c r="L71" s="143">
        <v>893</v>
      </c>
      <c r="M71" s="184" t="s">
        <v>255</v>
      </c>
      <c r="N71" s="155">
        <v>907</v>
      </c>
      <c r="O71" s="574"/>
    </row>
    <row r="72" spans="1:15" ht="13.5" customHeight="1">
      <c r="A72" s="147">
        <v>76</v>
      </c>
      <c r="B72" s="23" t="s">
        <v>179</v>
      </c>
      <c r="C72" s="4" t="s">
        <v>79</v>
      </c>
      <c r="D72" s="143">
        <v>713</v>
      </c>
      <c r="E72" s="184"/>
      <c r="F72" s="165">
        <v>673</v>
      </c>
      <c r="G72" s="184"/>
      <c r="H72" s="165">
        <v>634</v>
      </c>
      <c r="I72" s="185" t="s">
        <v>255</v>
      </c>
      <c r="J72" s="143">
        <v>628</v>
      </c>
      <c r="K72" s="184" t="s">
        <v>255</v>
      </c>
      <c r="L72" s="143">
        <v>622</v>
      </c>
      <c r="M72" s="184" t="s">
        <v>256</v>
      </c>
      <c r="N72" s="155">
        <v>611</v>
      </c>
      <c r="O72" s="574" t="s">
        <v>256</v>
      </c>
    </row>
    <row r="73" spans="1:15" ht="13.5" customHeight="1">
      <c r="A73" s="147">
        <v>44</v>
      </c>
      <c r="B73" s="23" t="s">
        <v>180</v>
      </c>
      <c r="C73" s="4" t="s">
        <v>43</v>
      </c>
      <c r="D73" s="143">
        <v>1492</v>
      </c>
      <c r="E73" s="184"/>
      <c r="F73" s="165">
        <v>1651</v>
      </c>
      <c r="G73" s="184"/>
      <c r="H73" s="165">
        <v>1520</v>
      </c>
      <c r="I73" s="185" t="s">
        <v>255</v>
      </c>
      <c r="J73" s="143">
        <v>1535</v>
      </c>
      <c r="K73" s="184" t="s">
        <v>255</v>
      </c>
      <c r="L73" s="143">
        <v>1242</v>
      </c>
      <c r="M73" s="184" t="s">
        <v>255</v>
      </c>
      <c r="N73" s="155">
        <v>1176</v>
      </c>
      <c r="O73" s="574"/>
    </row>
    <row r="74" spans="1:15" ht="13.5" customHeight="1">
      <c r="A74" s="147">
        <v>44</v>
      </c>
      <c r="B74" s="23" t="s">
        <v>181</v>
      </c>
      <c r="C74" s="4" t="s">
        <v>44</v>
      </c>
      <c r="D74" s="143">
        <v>1387</v>
      </c>
      <c r="E74" s="184"/>
      <c r="F74" s="165">
        <v>857</v>
      </c>
      <c r="G74" s="184"/>
      <c r="H74" s="165">
        <v>786</v>
      </c>
      <c r="I74" s="185" t="s">
        <v>255</v>
      </c>
      <c r="J74" s="143">
        <v>800</v>
      </c>
      <c r="K74" s="184" t="s">
        <v>255</v>
      </c>
      <c r="L74" s="143">
        <v>812</v>
      </c>
      <c r="M74" s="184" t="s">
        <v>255</v>
      </c>
      <c r="N74" s="155">
        <v>804</v>
      </c>
      <c r="O74" s="574"/>
    </row>
    <row r="75" spans="1:15" ht="13.5" customHeight="1">
      <c r="A75" s="147">
        <v>84</v>
      </c>
      <c r="B75" s="23" t="s">
        <v>182</v>
      </c>
      <c r="C75" s="4" t="s">
        <v>93</v>
      </c>
      <c r="D75" s="143">
        <v>3074</v>
      </c>
      <c r="E75" s="184"/>
      <c r="F75" s="165">
        <v>3145</v>
      </c>
      <c r="G75" s="184"/>
      <c r="H75" s="165">
        <v>3071</v>
      </c>
      <c r="I75" s="185" t="s">
        <v>255</v>
      </c>
      <c r="J75" s="143">
        <v>3262</v>
      </c>
      <c r="K75" s="184" t="s">
        <v>255</v>
      </c>
      <c r="L75" s="143">
        <v>3432</v>
      </c>
      <c r="M75" s="184" t="s">
        <v>255</v>
      </c>
      <c r="N75" s="155">
        <v>3410</v>
      </c>
      <c r="O75" s="574"/>
    </row>
    <row r="76" spans="1:15" s="370" customFormat="1" ht="13.5" customHeight="1">
      <c r="A76" s="363"/>
      <c r="B76" s="44" t="s">
        <v>92</v>
      </c>
      <c r="C76" s="45" t="s">
        <v>114</v>
      </c>
      <c r="D76" s="371"/>
      <c r="E76" s="372"/>
      <c r="F76" s="373"/>
      <c r="G76" s="372"/>
      <c r="H76" s="373"/>
      <c r="I76" s="374"/>
      <c r="J76" s="371"/>
      <c r="K76" s="372"/>
      <c r="L76" s="371"/>
      <c r="M76" s="372"/>
      <c r="N76" s="375">
        <v>508</v>
      </c>
      <c r="O76" s="575"/>
    </row>
    <row r="77" spans="1:15" s="370" customFormat="1" ht="13.5" customHeight="1">
      <c r="A77" s="363"/>
      <c r="B77" s="44" t="s">
        <v>94</v>
      </c>
      <c r="C77" s="45" t="s">
        <v>95</v>
      </c>
      <c r="D77" s="371"/>
      <c r="E77" s="372"/>
      <c r="F77" s="373"/>
      <c r="G77" s="372"/>
      <c r="H77" s="373"/>
      <c r="I77" s="374"/>
      <c r="J77" s="371"/>
      <c r="K77" s="372"/>
      <c r="L77" s="371"/>
      <c r="M77" s="372"/>
      <c r="N77" s="375">
        <v>2902</v>
      </c>
      <c r="O77" s="575"/>
    </row>
    <row r="78" spans="1:15" ht="13.5" customHeight="1">
      <c r="A78" s="147">
        <v>27</v>
      </c>
      <c r="B78" s="23" t="s">
        <v>183</v>
      </c>
      <c r="C78" s="4" t="s">
        <v>21</v>
      </c>
      <c r="D78" s="143">
        <v>332</v>
      </c>
      <c r="E78" s="172"/>
      <c r="F78" s="165">
        <v>323</v>
      </c>
      <c r="G78" s="172"/>
      <c r="H78" s="165">
        <v>308</v>
      </c>
      <c r="I78" s="165" t="s">
        <v>255</v>
      </c>
      <c r="J78" s="143">
        <v>283</v>
      </c>
      <c r="K78" s="172" t="s">
        <v>255</v>
      </c>
      <c r="L78" s="143">
        <v>298</v>
      </c>
      <c r="M78" s="172" t="s">
        <v>255</v>
      </c>
      <c r="N78" s="155">
        <v>300</v>
      </c>
      <c r="O78" s="574"/>
    </row>
    <row r="79" spans="1:15" ht="13.5" customHeight="1">
      <c r="A79" s="147">
        <v>27</v>
      </c>
      <c r="B79" s="23" t="s">
        <v>184</v>
      </c>
      <c r="C79" s="4" t="s">
        <v>22</v>
      </c>
      <c r="D79" s="143">
        <v>862</v>
      </c>
      <c r="E79" s="172"/>
      <c r="F79" s="165">
        <v>891</v>
      </c>
      <c r="G79" s="172"/>
      <c r="H79" s="165">
        <v>909</v>
      </c>
      <c r="I79" s="165" t="s">
        <v>255</v>
      </c>
      <c r="J79" s="143">
        <v>918</v>
      </c>
      <c r="K79" s="172" t="s">
        <v>255</v>
      </c>
      <c r="L79" s="143">
        <v>874</v>
      </c>
      <c r="M79" s="172" t="s">
        <v>255</v>
      </c>
      <c r="N79" s="155">
        <v>859</v>
      </c>
      <c r="O79" s="574"/>
    </row>
    <row r="80" spans="1:15" ht="13.5" customHeight="1">
      <c r="A80" s="147">
        <v>52</v>
      </c>
      <c r="B80" s="23" t="s">
        <v>185</v>
      </c>
      <c r="C80" s="4" t="s">
        <v>50</v>
      </c>
      <c r="D80" s="143">
        <v>1069</v>
      </c>
      <c r="E80" s="184"/>
      <c r="F80" s="165">
        <v>1100</v>
      </c>
      <c r="G80" s="184"/>
      <c r="H80" s="165">
        <v>1110</v>
      </c>
      <c r="I80" s="185" t="s">
        <v>255</v>
      </c>
      <c r="J80" s="143">
        <v>1150</v>
      </c>
      <c r="K80" s="184" t="s">
        <v>255</v>
      </c>
      <c r="L80" s="143">
        <v>1203</v>
      </c>
      <c r="M80" s="184" t="s">
        <v>255</v>
      </c>
      <c r="N80" s="155">
        <v>1265</v>
      </c>
      <c r="O80" s="574"/>
    </row>
    <row r="81" spans="1:15" ht="13.5" customHeight="1">
      <c r="A81" s="147">
        <v>84</v>
      </c>
      <c r="B81" s="23" t="s">
        <v>186</v>
      </c>
      <c r="C81" s="4" t="s">
        <v>96</v>
      </c>
      <c r="D81" s="143">
        <v>504</v>
      </c>
      <c r="E81" s="184"/>
      <c r="F81" s="165">
        <v>466</v>
      </c>
      <c r="G81" s="184"/>
      <c r="H81" s="165">
        <v>400</v>
      </c>
      <c r="I81" s="185" t="s">
        <v>255</v>
      </c>
      <c r="J81" s="143">
        <v>388</v>
      </c>
      <c r="K81" s="184" t="s">
        <v>255</v>
      </c>
      <c r="L81" s="143">
        <v>385</v>
      </c>
      <c r="M81" s="184" t="s">
        <v>255</v>
      </c>
      <c r="N81" s="155">
        <v>394</v>
      </c>
      <c r="O81" s="574"/>
    </row>
    <row r="82" spans="1:15" ht="13.5" customHeight="1">
      <c r="A82" s="147">
        <v>84</v>
      </c>
      <c r="B82" s="23" t="s">
        <v>187</v>
      </c>
      <c r="C82" s="4" t="s">
        <v>97</v>
      </c>
      <c r="D82" s="143">
        <v>633</v>
      </c>
      <c r="E82" s="172"/>
      <c r="F82" s="165">
        <v>614</v>
      </c>
      <c r="G82" s="172"/>
      <c r="H82" s="165">
        <v>587</v>
      </c>
      <c r="I82" s="165" t="s">
        <v>255</v>
      </c>
      <c r="J82" s="143">
        <v>596</v>
      </c>
      <c r="K82" s="172" t="s">
        <v>255</v>
      </c>
      <c r="L82" s="143">
        <v>664</v>
      </c>
      <c r="M82" s="172" t="s">
        <v>255</v>
      </c>
      <c r="N82" s="155">
        <v>662</v>
      </c>
      <c r="O82" s="574"/>
    </row>
    <row r="83" spans="1:15" ht="13.5" customHeight="1">
      <c r="A83" s="147">
        <v>11</v>
      </c>
      <c r="B83" s="23" t="s">
        <v>188</v>
      </c>
      <c r="C83" s="4" t="s">
        <v>0</v>
      </c>
      <c r="D83" s="143">
        <v>5773</v>
      </c>
      <c r="E83" s="184"/>
      <c r="F83" s="165">
        <v>5508</v>
      </c>
      <c r="G83" s="184"/>
      <c r="H83" s="165">
        <v>5429</v>
      </c>
      <c r="I83" s="185" t="s">
        <v>256</v>
      </c>
      <c r="J83" s="143">
        <v>5451</v>
      </c>
      <c r="K83" s="184"/>
      <c r="L83" s="143">
        <v>4926</v>
      </c>
      <c r="M83" s="184" t="s">
        <v>255</v>
      </c>
      <c r="N83" s="155">
        <v>5971</v>
      </c>
      <c r="O83" s="574"/>
    </row>
    <row r="84" spans="1:15" ht="13.5" customHeight="1">
      <c r="A84" s="147">
        <v>28</v>
      </c>
      <c r="B84" s="23" t="s">
        <v>189</v>
      </c>
      <c r="C84" s="4" t="s">
        <v>30</v>
      </c>
      <c r="D84" s="143">
        <v>2538</v>
      </c>
      <c r="E84" s="184"/>
      <c r="F84" s="165">
        <v>2531</v>
      </c>
      <c r="G84" s="184"/>
      <c r="H84" s="165">
        <v>2574</v>
      </c>
      <c r="I84" s="185" t="s">
        <v>255</v>
      </c>
      <c r="J84" s="143">
        <v>2591</v>
      </c>
      <c r="K84" s="184" t="s">
        <v>255</v>
      </c>
      <c r="L84" s="143">
        <v>2412</v>
      </c>
      <c r="M84" s="184" t="s">
        <v>255</v>
      </c>
      <c r="N84" s="155">
        <v>2685</v>
      </c>
      <c r="O84" s="574"/>
    </row>
    <row r="85" spans="1:15" ht="13.5" customHeight="1">
      <c r="A85" s="147">
        <v>11</v>
      </c>
      <c r="B85" s="23" t="s">
        <v>190</v>
      </c>
      <c r="C85" s="4" t="s">
        <v>2</v>
      </c>
      <c r="D85" s="143">
        <v>1243</v>
      </c>
      <c r="E85" s="184"/>
      <c r="F85" s="165">
        <v>1241</v>
      </c>
      <c r="G85" s="184"/>
      <c r="H85" s="165">
        <v>1341</v>
      </c>
      <c r="I85" s="185" t="s">
        <v>255</v>
      </c>
      <c r="J85" s="143">
        <v>1351</v>
      </c>
      <c r="K85" s="184" t="s">
        <v>255</v>
      </c>
      <c r="L85" s="143">
        <v>1370</v>
      </c>
      <c r="M85" s="184" t="s">
        <v>255</v>
      </c>
      <c r="N85" s="155">
        <v>1329</v>
      </c>
      <c r="O85" s="574"/>
    </row>
    <row r="86" spans="1:15" ht="13.5" customHeight="1">
      <c r="A86" s="147">
        <v>11</v>
      </c>
      <c r="B86" s="23" t="s">
        <v>191</v>
      </c>
      <c r="C86" s="4" t="s">
        <v>3</v>
      </c>
      <c r="D86" s="143">
        <v>1544</v>
      </c>
      <c r="E86" s="184"/>
      <c r="F86" s="165">
        <v>1505</v>
      </c>
      <c r="G86" s="184"/>
      <c r="H86" s="165">
        <v>1445</v>
      </c>
      <c r="I86" s="185" t="s">
        <v>255</v>
      </c>
      <c r="J86" s="143">
        <v>1460</v>
      </c>
      <c r="K86" s="184" t="s">
        <v>255</v>
      </c>
      <c r="L86" s="143">
        <v>1397</v>
      </c>
      <c r="M86" s="184" t="s">
        <v>255</v>
      </c>
      <c r="N86" s="155">
        <v>1348</v>
      </c>
      <c r="O86" s="574"/>
    </row>
    <row r="87" spans="1:15" ht="13.5" customHeight="1">
      <c r="A87" s="147">
        <v>75</v>
      </c>
      <c r="B87" s="23" t="s">
        <v>192</v>
      </c>
      <c r="C87" s="4" t="s">
        <v>66</v>
      </c>
      <c r="D87" s="143">
        <v>873</v>
      </c>
      <c r="E87" s="184"/>
      <c r="F87" s="165">
        <v>837</v>
      </c>
      <c r="G87" s="184"/>
      <c r="H87" s="165">
        <v>814</v>
      </c>
      <c r="I87" s="185" t="s">
        <v>255</v>
      </c>
      <c r="J87" s="143">
        <v>759</v>
      </c>
      <c r="K87" s="184" t="s">
        <v>255</v>
      </c>
      <c r="L87" s="143">
        <v>725</v>
      </c>
      <c r="M87" s="184" t="s">
        <v>255</v>
      </c>
      <c r="N87" s="155">
        <v>692</v>
      </c>
      <c r="O87" s="574"/>
    </row>
    <row r="88" spans="1:15" ht="13.5" customHeight="1">
      <c r="A88" s="147">
        <v>32</v>
      </c>
      <c r="B88" s="23" t="s">
        <v>193</v>
      </c>
      <c r="C88" s="4" t="s">
        <v>35</v>
      </c>
      <c r="D88" s="143">
        <v>1298</v>
      </c>
      <c r="E88" s="184"/>
      <c r="F88" s="165">
        <v>1309</v>
      </c>
      <c r="G88" s="184"/>
      <c r="H88" s="165">
        <v>1320</v>
      </c>
      <c r="I88" s="185" t="s">
        <v>255</v>
      </c>
      <c r="J88" s="143">
        <v>1349</v>
      </c>
      <c r="K88" s="184" t="s">
        <v>255</v>
      </c>
      <c r="L88" s="143">
        <v>1360</v>
      </c>
      <c r="M88" s="184" t="s">
        <v>255</v>
      </c>
      <c r="N88" s="155">
        <v>1381</v>
      </c>
      <c r="O88" s="574"/>
    </row>
    <row r="89" spans="1:15" ht="13.5" customHeight="1">
      <c r="A89" s="147">
        <v>76</v>
      </c>
      <c r="B89" s="23" t="s">
        <v>194</v>
      </c>
      <c r="C89" s="4" t="s">
        <v>80</v>
      </c>
      <c r="D89" s="143">
        <v>690</v>
      </c>
      <c r="E89" s="184"/>
      <c r="F89" s="165">
        <v>691</v>
      </c>
      <c r="G89" s="184" t="s">
        <v>256</v>
      </c>
      <c r="H89" s="165">
        <v>779</v>
      </c>
      <c r="I89" s="185" t="s">
        <v>255</v>
      </c>
      <c r="J89" s="143">
        <v>805</v>
      </c>
      <c r="K89" s="184" t="s">
        <v>256</v>
      </c>
      <c r="L89" s="143">
        <v>646</v>
      </c>
      <c r="M89" s="184" t="s">
        <v>255</v>
      </c>
      <c r="N89" s="155">
        <v>624</v>
      </c>
      <c r="O89" s="574"/>
    </row>
    <row r="90" spans="1:15" ht="13.5" customHeight="1">
      <c r="A90" s="147">
        <v>76</v>
      </c>
      <c r="B90" s="23" t="s">
        <v>195</v>
      </c>
      <c r="C90" s="4" t="s">
        <v>81</v>
      </c>
      <c r="D90" s="143">
        <v>489</v>
      </c>
      <c r="E90" s="184"/>
      <c r="F90" s="165">
        <v>511</v>
      </c>
      <c r="G90" s="184"/>
      <c r="H90" s="165">
        <v>514</v>
      </c>
      <c r="I90" s="185" t="s">
        <v>255</v>
      </c>
      <c r="J90" s="143">
        <v>542</v>
      </c>
      <c r="K90" s="184" t="s">
        <v>255</v>
      </c>
      <c r="L90" s="143">
        <v>524</v>
      </c>
      <c r="M90" s="184" t="s">
        <v>255</v>
      </c>
      <c r="N90" s="155">
        <v>518</v>
      </c>
      <c r="O90" s="574"/>
    </row>
    <row r="91" spans="1:15" ht="13.5" customHeight="1">
      <c r="A91" s="147">
        <v>93</v>
      </c>
      <c r="B91" s="23" t="s">
        <v>196</v>
      </c>
      <c r="C91" s="4" t="s">
        <v>102</v>
      </c>
      <c r="D91" s="143">
        <v>2180</v>
      </c>
      <c r="E91" s="184"/>
      <c r="F91" s="165">
        <v>2341</v>
      </c>
      <c r="G91" s="184"/>
      <c r="H91" s="165">
        <v>2502</v>
      </c>
      <c r="I91" s="185" t="s">
        <v>255</v>
      </c>
      <c r="J91" s="143">
        <v>2559</v>
      </c>
      <c r="K91" s="184" t="s">
        <v>255</v>
      </c>
      <c r="L91" s="143">
        <v>2707</v>
      </c>
      <c r="M91" s="184" t="s">
        <v>255</v>
      </c>
      <c r="N91" s="155">
        <v>2818</v>
      </c>
      <c r="O91" s="574"/>
    </row>
    <row r="92" spans="1:15" ht="13.5" customHeight="1">
      <c r="A92" s="147">
        <v>93</v>
      </c>
      <c r="B92" s="23" t="s">
        <v>197</v>
      </c>
      <c r="C92" s="4" t="s">
        <v>103</v>
      </c>
      <c r="D92" s="143">
        <v>985</v>
      </c>
      <c r="E92" s="184"/>
      <c r="F92" s="165">
        <v>980</v>
      </c>
      <c r="G92" s="184"/>
      <c r="H92" s="165">
        <v>1002</v>
      </c>
      <c r="I92" s="185" t="s">
        <v>255</v>
      </c>
      <c r="J92" s="143">
        <v>973</v>
      </c>
      <c r="K92" s="184" t="s">
        <v>255</v>
      </c>
      <c r="L92" s="143">
        <v>979</v>
      </c>
      <c r="M92" s="184" t="s">
        <v>255</v>
      </c>
      <c r="N92" s="155">
        <v>991</v>
      </c>
      <c r="O92" s="574" t="s">
        <v>256</v>
      </c>
    </row>
    <row r="93" spans="1:15" ht="13.5" customHeight="1">
      <c r="A93" s="147">
        <v>52</v>
      </c>
      <c r="B93" s="23" t="s">
        <v>198</v>
      </c>
      <c r="C93" s="4" t="s">
        <v>51</v>
      </c>
      <c r="D93" s="143">
        <v>1338</v>
      </c>
      <c r="E93" s="172"/>
      <c r="F93" s="165">
        <v>1325</v>
      </c>
      <c r="G93" s="172"/>
      <c r="H93" s="165">
        <v>1344</v>
      </c>
      <c r="I93" s="165" t="s">
        <v>255</v>
      </c>
      <c r="J93" s="143">
        <v>1294</v>
      </c>
      <c r="K93" s="172" t="s">
        <v>255</v>
      </c>
      <c r="L93" s="143">
        <v>1282</v>
      </c>
      <c r="M93" s="172" t="s">
        <v>255</v>
      </c>
      <c r="N93" s="155">
        <v>1268</v>
      </c>
      <c r="O93" s="574"/>
    </row>
    <row r="94" spans="1:15" ht="13.5" customHeight="1">
      <c r="A94" s="147">
        <v>75</v>
      </c>
      <c r="B94" s="23" t="s">
        <v>199</v>
      </c>
      <c r="C94" s="4" t="s">
        <v>67</v>
      </c>
      <c r="D94" s="143">
        <v>746</v>
      </c>
      <c r="E94" s="184"/>
      <c r="F94" s="165">
        <v>666</v>
      </c>
      <c r="G94" s="184"/>
      <c r="H94" s="165">
        <v>645</v>
      </c>
      <c r="I94" s="185" t="s">
        <v>255</v>
      </c>
      <c r="J94" s="143">
        <v>641</v>
      </c>
      <c r="K94" s="184" t="s">
        <v>255</v>
      </c>
      <c r="L94" s="143">
        <v>611</v>
      </c>
      <c r="M94" s="184" t="s">
        <v>255</v>
      </c>
      <c r="N94" s="155">
        <v>602</v>
      </c>
      <c r="O94" s="574"/>
    </row>
    <row r="95" spans="1:15" ht="13.5" customHeight="1">
      <c r="A95" s="147">
        <v>75</v>
      </c>
      <c r="B95" s="23" t="s">
        <v>200</v>
      </c>
      <c r="C95" s="4" t="s">
        <v>68</v>
      </c>
      <c r="D95" s="143">
        <v>579</v>
      </c>
      <c r="E95" s="184"/>
      <c r="F95" s="165">
        <v>656</v>
      </c>
      <c r="G95" s="184"/>
      <c r="H95" s="165">
        <v>548</v>
      </c>
      <c r="I95" s="185" t="s">
        <v>255</v>
      </c>
      <c r="J95" s="143">
        <v>482</v>
      </c>
      <c r="K95" s="184" t="s">
        <v>255</v>
      </c>
      <c r="L95" s="143">
        <v>483</v>
      </c>
      <c r="M95" s="184" t="s">
        <v>255</v>
      </c>
      <c r="N95" s="155">
        <v>441</v>
      </c>
      <c r="O95" s="574"/>
    </row>
    <row r="96" spans="1:15" ht="13.5" customHeight="1">
      <c r="A96" s="147">
        <v>44</v>
      </c>
      <c r="B96" s="23" t="s">
        <v>201</v>
      </c>
      <c r="C96" s="4" t="s">
        <v>45</v>
      </c>
      <c r="D96" s="143">
        <v>805</v>
      </c>
      <c r="E96" s="184"/>
      <c r="F96" s="165">
        <v>785</v>
      </c>
      <c r="G96" s="184"/>
      <c r="H96" s="165">
        <v>752</v>
      </c>
      <c r="I96" s="185" t="s">
        <v>255</v>
      </c>
      <c r="J96" s="143">
        <v>718</v>
      </c>
      <c r="K96" s="184" t="s">
        <v>255</v>
      </c>
      <c r="L96" s="143">
        <v>717</v>
      </c>
      <c r="M96" s="184" t="s">
        <v>255</v>
      </c>
      <c r="N96" s="155">
        <v>697</v>
      </c>
      <c r="O96" s="574"/>
    </row>
    <row r="97" spans="1:15" ht="13.5" customHeight="1">
      <c r="A97" s="147">
        <v>27</v>
      </c>
      <c r="B97" s="23" t="s">
        <v>202</v>
      </c>
      <c r="C97" s="4" t="s">
        <v>23</v>
      </c>
      <c r="D97" s="143">
        <v>837</v>
      </c>
      <c r="E97" s="184"/>
      <c r="F97" s="165">
        <v>862</v>
      </c>
      <c r="G97" s="184"/>
      <c r="H97" s="165">
        <v>919</v>
      </c>
      <c r="I97" s="185" t="s">
        <v>255</v>
      </c>
      <c r="J97" s="143">
        <v>946</v>
      </c>
      <c r="K97" s="184" t="s">
        <v>255</v>
      </c>
      <c r="L97" s="143">
        <v>1015</v>
      </c>
      <c r="M97" s="184" t="s">
        <v>255</v>
      </c>
      <c r="N97" s="155">
        <v>1096</v>
      </c>
      <c r="O97" s="574"/>
    </row>
    <row r="98" spans="1:15" ht="13.5" customHeight="1">
      <c r="A98" s="147">
        <v>27</v>
      </c>
      <c r="B98" s="23" t="s">
        <v>203</v>
      </c>
      <c r="C98" s="4" t="s">
        <v>24</v>
      </c>
      <c r="D98" s="143">
        <v>189</v>
      </c>
      <c r="E98" s="184"/>
      <c r="F98" s="165">
        <v>176</v>
      </c>
      <c r="G98" s="184"/>
      <c r="H98" s="165">
        <v>228</v>
      </c>
      <c r="I98" s="185" t="s">
        <v>255</v>
      </c>
      <c r="J98" s="143">
        <v>241</v>
      </c>
      <c r="K98" s="184" t="s">
        <v>255</v>
      </c>
      <c r="L98" s="143">
        <v>247</v>
      </c>
      <c r="M98" s="184" t="s">
        <v>255</v>
      </c>
      <c r="N98" s="155">
        <v>296</v>
      </c>
      <c r="O98" s="574"/>
    </row>
    <row r="99" spans="1:15" ht="13.5" customHeight="1">
      <c r="A99" s="147">
        <v>11</v>
      </c>
      <c r="B99" s="23" t="s">
        <v>204</v>
      </c>
      <c r="C99" s="4" t="s">
        <v>4</v>
      </c>
      <c r="D99" s="143">
        <v>1421</v>
      </c>
      <c r="E99" s="184"/>
      <c r="F99" s="165">
        <v>1538</v>
      </c>
      <c r="G99" s="184"/>
      <c r="H99" s="165">
        <v>1498</v>
      </c>
      <c r="I99" s="185" t="s">
        <v>255</v>
      </c>
      <c r="J99" s="143">
        <v>1309</v>
      </c>
      <c r="K99" s="184" t="s">
        <v>255</v>
      </c>
      <c r="L99" s="143">
        <v>1327</v>
      </c>
      <c r="M99" s="184" t="s">
        <v>255</v>
      </c>
      <c r="N99" s="155">
        <v>1421</v>
      </c>
      <c r="O99" s="574"/>
    </row>
    <row r="100" spans="1:15" ht="13.5" customHeight="1">
      <c r="A100" s="147">
        <v>11</v>
      </c>
      <c r="B100" s="23" t="s">
        <v>205</v>
      </c>
      <c r="C100" s="4" t="s">
        <v>5</v>
      </c>
      <c r="D100" s="143">
        <v>2693</v>
      </c>
      <c r="E100" s="172"/>
      <c r="F100" s="165">
        <v>2585</v>
      </c>
      <c r="G100" s="172"/>
      <c r="H100" s="165">
        <v>2532</v>
      </c>
      <c r="I100" s="165" t="s">
        <v>255</v>
      </c>
      <c r="J100" s="143">
        <v>2613</v>
      </c>
      <c r="K100" s="172" t="s">
        <v>255</v>
      </c>
      <c r="L100" s="143">
        <v>2656</v>
      </c>
      <c r="M100" s="172" t="s">
        <v>255</v>
      </c>
      <c r="N100" s="155">
        <v>2566</v>
      </c>
      <c r="O100" s="574"/>
    </row>
    <row r="101" spans="1:15" ht="13.5" customHeight="1">
      <c r="A101" s="147">
        <v>11</v>
      </c>
      <c r="B101" s="23" t="s">
        <v>206</v>
      </c>
      <c r="C101" s="4" t="s">
        <v>6</v>
      </c>
      <c r="D101" s="143">
        <v>2586</v>
      </c>
      <c r="E101" s="184"/>
      <c r="F101" s="165">
        <v>2553</v>
      </c>
      <c r="G101" s="184"/>
      <c r="H101" s="165">
        <v>2651</v>
      </c>
      <c r="I101" s="185" t="s">
        <v>255</v>
      </c>
      <c r="J101" s="143">
        <v>2578</v>
      </c>
      <c r="K101" s="184" t="s">
        <v>255</v>
      </c>
      <c r="L101" s="143">
        <v>2605</v>
      </c>
      <c r="M101" s="184" t="s">
        <v>255</v>
      </c>
      <c r="N101" s="155">
        <v>2512</v>
      </c>
      <c r="O101" s="574"/>
    </row>
    <row r="102" spans="1:15" ht="13.5" customHeight="1">
      <c r="A102" s="147">
        <v>11</v>
      </c>
      <c r="B102" s="23" t="s">
        <v>207</v>
      </c>
      <c r="C102" s="4" t="s">
        <v>7</v>
      </c>
      <c r="D102" s="143">
        <v>1934</v>
      </c>
      <c r="E102" s="184"/>
      <c r="F102" s="165">
        <v>1845</v>
      </c>
      <c r="G102" s="184"/>
      <c r="H102" s="165">
        <v>1778</v>
      </c>
      <c r="I102" s="185" t="s">
        <v>255</v>
      </c>
      <c r="J102" s="143">
        <v>1795</v>
      </c>
      <c r="K102" s="184" t="s">
        <v>255</v>
      </c>
      <c r="L102" s="143">
        <v>1821</v>
      </c>
      <c r="M102" s="184" t="s">
        <v>255</v>
      </c>
      <c r="N102" s="155">
        <v>1704</v>
      </c>
      <c r="O102" s="574"/>
    </row>
    <row r="103" spans="1:15" ht="13.5" customHeight="1">
      <c r="A103" s="140">
        <v>11</v>
      </c>
      <c r="B103" s="23" t="s">
        <v>208</v>
      </c>
      <c r="C103" s="4" t="s">
        <v>8</v>
      </c>
      <c r="D103" s="143">
        <v>1469</v>
      </c>
      <c r="E103" s="184"/>
      <c r="F103" s="165">
        <v>1468</v>
      </c>
      <c r="G103" s="184"/>
      <c r="H103" s="165">
        <v>1458</v>
      </c>
      <c r="I103" s="185" t="s">
        <v>255</v>
      </c>
      <c r="J103" s="143">
        <v>1462</v>
      </c>
      <c r="K103" s="184" t="s">
        <v>255</v>
      </c>
      <c r="L103" s="143">
        <v>1506</v>
      </c>
      <c r="M103" s="184" t="s">
        <v>255</v>
      </c>
      <c r="N103" s="155">
        <v>1506</v>
      </c>
      <c r="O103" s="574"/>
    </row>
    <row r="104" spans="1:15" ht="13.5" customHeight="1">
      <c r="A104" s="147" t="s">
        <v>115</v>
      </c>
      <c r="B104" s="23" t="s">
        <v>209</v>
      </c>
      <c r="C104" s="4" t="s">
        <v>109</v>
      </c>
      <c r="D104" s="143">
        <v>558</v>
      </c>
      <c r="E104" s="184"/>
      <c r="F104" s="165">
        <v>540</v>
      </c>
      <c r="G104" s="184"/>
      <c r="H104" s="165">
        <v>675</v>
      </c>
      <c r="I104" s="185" t="s">
        <v>255</v>
      </c>
      <c r="J104" s="143">
        <v>730</v>
      </c>
      <c r="K104" s="184" t="s">
        <v>255</v>
      </c>
      <c r="L104" s="143">
        <v>760</v>
      </c>
      <c r="M104" s="184" t="s">
        <v>255</v>
      </c>
      <c r="N104" s="155">
        <v>894</v>
      </c>
      <c r="O104" s="574"/>
    </row>
    <row r="105" spans="1:15" ht="13.5" customHeight="1">
      <c r="A105" s="147" t="s">
        <v>116</v>
      </c>
      <c r="B105" s="23" t="s">
        <v>210</v>
      </c>
      <c r="C105" s="4" t="s">
        <v>110</v>
      </c>
      <c r="D105" s="143">
        <v>1402</v>
      </c>
      <c r="E105" s="184"/>
      <c r="F105" s="165">
        <v>1286</v>
      </c>
      <c r="G105" s="184"/>
      <c r="H105" s="165">
        <v>1300</v>
      </c>
      <c r="I105" s="185" t="s">
        <v>255</v>
      </c>
      <c r="J105" s="143">
        <v>1413</v>
      </c>
      <c r="K105" s="184" t="s">
        <v>255</v>
      </c>
      <c r="L105" s="143">
        <v>1401</v>
      </c>
      <c r="M105" s="184" t="s">
        <v>255</v>
      </c>
      <c r="N105" s="155">
        <v>1458</v>
      </c>
      <c r="O105" s="574"/>
    </row>
    <row r="106" spans="1:15" ht="13.5" customHeight="1">
      <c r="A106" s="147" t="s">
        <v>117</v>
      </c>
      <c r="B106" s="23" t="s">
        <v>211</v>
      </c>
      <c r="C106" s="4" t="s">
        <v>111</v>
      </c>
      <c r="D106" s="143">
        <v>175</v>
      </c>
      <c r="E106" s="172"/>
      <c r="F106" s="165">
        <v>204</v>
      </c>
      <c r="G106" s="172"/>
      <c r="H106" s="165">
        <v>180</v>
      </c>
      <c r="I106" s="165" t="s">
        <v>255</v>
      </c>
      <c r="J106" s="143">
        <v>215</v>
      </c>
      <c r="K106" s="172" t="s">
        <v>255</v>
      </c>
      <c r="L106" s="143">
        <v>230</v>
      </c>
      <c r="M106" s="172" t="s">
        <v>255</v>
      </c>
      <c r="N106" s="155">
        <v>254</v>
      </c>
      <c r="O106" s="574"/>
    </row>
    <row r="107" spans="1:15" ht="13.5" customHeight="1">
      <c r="A107" s="152" t="s">
        <v>118</v>
      </c>
      <c r="B107" s="9" t="s">
        <v>212</v>
      </c>
      <c r="C107" s="5" t="s">
        <v>112</v>
      </c>
      <c r="D107" s="150">
        <v>1507</v>
      </c>
      <c r="E107" s="186"/>
      <c r="F107" s="187">
        <v>1619</v>
      </c>
      <c r="G107" s="186"/>
      <c r="H107" s="187">
        <v>1061</v>
      </c>
      <c r="I107" s="188" t="s">
        <v>255</v>
      </c>
      <c r="J107" s="150">
        <v>1051</v>
      </c>
      <c r="K107" s="186" t="s">
        <v>255</v>
      </c>
      <c r="L107" s="150">
        <v>1003</v>
      </c>
      <c r="M107" s="186" t="s">
        <v>255</v>
      </c>
      <c r="N107" s="155">
        <v>988</v>
      </c>
      <c r="O107" s="576"/>
    </row>
    <row r="108" spans="1:15" s="1" customFormat="1">
      <c r="A108" s="597" t="s">
        <v>225</v>
      </c>
      <c r="B108" s="598"/>
      <c r="C108" s="599"/>
      <c r="D108" s="88">
        <f>SUM(D6:D103)-D76-D77</f>
        <v>116149</v>
      </c>
      <c r="E108" s="84"/>
      <c r="F108" s="88">
        <f t="shared" ref="F108:J108" si="0">SUM(F6:F103)-F76-F77</f>
        <v>116261</v>
      </c>
      <c r="G108" s="84"/>
      <c r="H108" s="88">
        <f t="shared" si="0"/>
        <v>115105</v>
      </c>
      <c r="I108" s="84"/>
      <c r="J108" s="88">
        <f t="shared" si="0"/>
        <v>115997</v>
      </c>
      <c r="K108" s="84"/>
      <c r="L108" s="88">
        <f t="shared" ref="L108" si="1">SUM(L6:L103)-L76-L77</f>
        <v>115427</v>
      </c>
      <c r="M108" s="84"/>
      <c r="N108" s="88">
        <v>116273</v>
      </c>
      <c r="O108" s="84"/>
    </row>
    <row r="109" spans="1:15" s="1" customFormat="1">
      <c r="A109" s="600" t="s">
        <v>226</v>
      </c>
      <c r="B109" s="601"/>
      <c r="C109" s="602"/>
      <c r="D109" s="89">
        <f>SUM(D104:D107)</f>
        <v>3642</v>
      </c>
      <c r="E109" s="85"/>
      <c r="F109" s="89">
        <f t="shared" ref="F109:J109" si="2">SUM(F104:F107)</f>
        <v>3649</v>
      </c>
      <c r="G109" s="85"/>
      <c r="H109" s="89">
        <f t="shared" si="2"/>
        <v>3216</v>
      </c>
      <c r="I109" s="85"/>
      <c r="J109" s="89">
        <f t="shared" si="2"/>
        <v>3409</v>
      </c>
      <c r="K109" s="85"/>
      <c r="L109" s="89">
        <f t="shared" ref="L109" si="3">SUM(L104:L107)</f>
        <v>3394</v>
      </c>
      <c r="M109" s="85"/>
      <c r="N109" s="89">
        <v>3594</v>
      </c>
      <c r="O109" s="85"/>
    </row>
    <row r="110" spans="1:15" s="1" customFormat="1">
      <c r="A110" s="594" t="s">
        <v>227</v>
      </c>
      <c r="B110" s="595"/>
      <c r="C110" s="596"/>
      <c r="D110" s="90">
        <f>D108+D109</f>
        <v>119791</v>
      </c>
      <c r="E110" s="86"/>
      <c r="F110" s="90">
        <f t="shared" ref="F110:J110" si="4">F108+F109</f>
        <v>119910</v>
      </c>
      <c r="G110" s="86"/>
      <c r="H110" s="90">
        <f t="shared" si="4"/>
        <v>118321</v>
      </c>
      <c r="I110" s="86"/>
      <c r="J110" s="90">
        <f t="shared" si="4"/>
        <v>119406</v>
      </c>
      <c r="K110" s="86"/>
      <c r="L110" s="90">
        <f t="shared" ref="L110" si="5">L108+L109</f>
        <v>118821</v>
      </c>
      <c r="M110" s="86"/>
      <c r="N110" s="90">
        <v>119867</v>
      </c>
      <c r="O110" s="86"/>
    </row>
    <row r="111" spans="1:15" s="1" customFormat="1">
      <c r="A111" s="8"/>
      <c r="B111" s="24"/>
      <c r="C111" s="4"/>
      <c r="D111" s="10"/>
      <c r="E111" s="64"/>
      <c r="F111" s="10"/>
      <c r="G111" s="64"/>
      <c r="H111" s="10"/>
      <c r="I111" s="64"/>
      <c r="J111" s="10"/>
      <c r="K111" s="64"/>
      <c r="L111" s="107"/>
      <c r="M111" s="10"/>
    </row>
    <row r="112" spans="1:15" s="1" customFormat="1">
      <c r="A112" s="8"/>
      <c r="B112" s="24"/>
      <c r="C112" s="4"/>
      <c r="D112" s="10"/>
      <c r="E112" s="64"/>
      <c r="F112" s="10"/>
      <c r="G112" s="64"/>
      <c r="H112" s="10"/>
      <c r="I112" s="64"/>
      <c r="J112" s="10"/>
      <c r="K112" s="64"/>
      <c r="L112" s="107"/>
      <c r="M112" s="10"/>
    </row>
    <row r="113" spans="1:15" s="1" customFormat="1" ht="35.25" customHeight="1">
      <c r="A113" s="612" t="s">
        <v>466</v>
      </c>
      <c r="B113" s="612"/>
      <c r="C113" s="612"/>
      <c r="D113" s="612"/>
      <c r="E113" s="612"/>
      <c r="F113" s="612"/>
      <c r="G113" s="612"/>
      <c r="H113" s="612"/>
      <c r="I113" s="612"/>
      <c r="J113" s="612"/>
      <c r="K113" s="612"/>
      <c r="L113" s="612"/>
      <c r="M113" s="612"/>
    </row>
    <row r="114" spans="1:15" s="1" customFormat="1">
      <c r="A114" s="591"/>
      <c r="B114" s="591"/>
      <c r="C114" s="591"/>
      <c r="D114" s="591"/>
      <c r="E114" s="591"/>
      <c r="F114" s="591"/>
      <c r="G114" s="591"/>
      <c r="H114" s="591"/>
      <c r="I114" s="591"/>
      <c r="J114" s="591"/>
      <c r="K114" s="591"/>
      <c r="L114" s="591"/>
    </row>
    <row r="115" spans="1:15" s="1" customFormat="1" ht="30">
      <c r="A115" s="122" t="s">
        <v>218</v>
      </c>
      <c r="B115" s="592" t="s">
        <v>214</v>
      </c>
      <c r="C115" s="593"/>
      <c r="D115" s="609">
        <v>2010</v>
      </c>
      <c r="E115" s="610"/>
      <c r="F115" s="609">
        <v>2011</v>
      </c>
      <c r="G115" s="610"/>
      <c r="H115" s="609">
        <v>2012</v>
      </c>
      <c r="I115" s="610"/>
      <c r="J115" s="609">
        <v>2013</v>
      </c>
      <c r="K115" s="610"/>
      <c r="L115" s="609">
        <v>2014</v>
      </c>
      <c r="M115" s="610"/>
      <c r="N115" s="609" t="s">
        <v>258</v>
      </c>
      <c r="O115" s="610"/>
    </row>
    <row r="116" spans="1:15" s="1" customFormat="1">
      <c r="A116" s="31">
        <v>84</v>
      </c>
      <c r="B116" s="32" t="s">
        <v>83</v>
      </c>
      <c r="C116" s="33"/>
      <c r="D116" s="80">
        <f>D6+D8+D12+D20+D32+D44+D48+D49+D69+D75+D81+D82</f>
        <v>13919</v>
      </c>
      <c r="E116" s="79"/>
      <c r="F116" s="80">
        <f t="shared" ref="F116" si="6">F6+F8+F12+F20+F32+F44+F48+F49+F69+F75+F81+F82</f>
        <v>14120</v>
      </c>
      <c r="G116" s="79"/>
      <c r="H116" s="80">
        <f t="shared" ref="H116" si="7">H6+H8+H12+H20+H32+H44+H48+H49+H69+H75+H81+H82</f>
        <v>13828</v>
      </c>
      <c r="I116" s="79"/>
      <c r="J116" s="80">
        <f t="shared" ref="J116" si="8">J6+J8+J12+J20+J32+J44+J48+J49+J69+J75+J81+J82</f>
        <v>13762</v>
      </c>
      <c r="K116" s="79"/>
      <c r="L116" s="80">
        <f t="shared" ref="L116" si="9">L6+L8+L12+L20+L32+L44+L48+L49+L69+L75+L81+L82</f>
        <v>14173</v>
      </c>
      <c r="M116" s="79"/>
      <c r="N116" s="80">
        <v>14141</v>
      </c>
      <c r="O116" s="79"/>
    </row>
    <row r="117" spans="1:15" s="1" customFormat="1">
      <c r="A117" s="34">
        <v>27</v>
      </c>
      <c r="B117" s="35" t="s">
        <v>17</v>
      </c>
      <c r="C117" s="36"/>
      <c r="D117" s="72">
        <f>D27+D31+D45+D64+D78+D79+D97+D98</f>
        <v>5478</v>
      </c>
      <c r="E117" s="68"/>
      <c r="F117" s="72">
        <f t="shared" ref="F117" si="10">F27+F31+F45+F64+F78+F79+F97+F98</f>
        <v>5435</v>
      </c>
      <c r="G117" s="68"/>
      <c r="H117" s="72">
        <f t="shared" ref="H117" si="11">H27+H31+H45+H64+H78+H79+H97+H98</f>
        <v>5581</v>
      </c>
      <c r="I117" s="68"/>
      <c r="J117" s="72">
        <f t="shared" ref="J117" si="12">J27+J31+J45+J64+J78+J79+J97+J98</f>
        <v>5683</v>
      </c>
      <c r="K117" s="68"/>
      <c r="L117" s="72">
        <f t="shared" ref="L117" si="13">L27+L31+L45+L64+L78+L79+L97+L98</f>
        <v>5771</v>
      </c>
      <c r="M117" s="68"/>
      <c r="N117" s="72">
        <v>5885</v>
      </c>
      <c r="O117" s="68"/>
    </row>
    <row r="118" spans="1:15" s="1" customFormat="1">
      <c r="A118" s="34">
        <v>53</v>
      </c>
      <c r="B118" s="35" t="s">
        <v>53</v>
      </c>
      <c r="C118" s="36"/>
      <c r="D118" s="72">
        <f>D28+D35+D41+D62</f>
        <v>5934</v>
      </c>
      <c r="E118" s="68"/>
      <c r="F118" s="72">
        <f t="shared" ref="F118" si="14">F28+F35+F41+F62</f>
        <v>5726</v>
      </c>
      <c r="G118" s="68"/>
      <c r="H118" s="72">
        <f t="shared" ref="H118" si="15">H28+H35+H41+H62</f>
        <v>5013</v>
      </c>
      <c r="I118" s="68"/>
      <c r="J118" s="72">
        <f t="shared" ref="J118" si="16">J28+J35+J41+J62</f>
        <v>5495</v>
      </c>
      <c r="K118" s="68"/>
      <c r="L118" s="72">
        <f t="shared" ref="L118" si="17">L28+L35+L41+L62</f>
        <v>5415</v>
      </c>
      <c r="M118" s="68"/>
      <c r="N118" s="72">
        <v>5023</v>
      </c>
      <c r="O118" s="68"/>
    </row>
    <row r="119" spans="1:15" s="1" customFormat="1">
      <c r="A119" s="34">
        <v>24</v>
      </c>
      <c r="B119" s="35" t="s">
        <v>10</v>
      </c>
      <c r="C119" s="36"/>
      <c r="D119" s="72">
        <f>D23+D34+D42+D43+D47+D51</f>
        <v>4025</v>
      </c>
      <c r="E119" s="68"/>
      <c r="F119" s="72">
        <f t="shared" ref="F119" si="18">F23+F34+F42+F43+F47+F51</f>
        <v>4125</v>
      </c>
      <c r="G119" s="68"/>
      <c r="H119" s="72">
        <f t="shared" ref="H119" si="19">H23+H34+H42+H43+H47+H51</f>
        <v>4068</v>
      </c>
      <c r="I119" s="68"/>
      <c r="J119" s="72">
        <f t="shared" ref="J119" si="20">J23+J34+J42+J43+J47+J51</f>
        <v>3841</v>
      </c>
      <c r="K119" s="68"/>
      <c r="L119" s="72">
        <f t="shared" ref="L119" si="21">L23+L34+L42+L43+L47+L51</f>
        <v>3815</v>
      </c>
      <c r="M119" s="68"/>
      <c r="N119" s="72">
        <v>3665</v>
      </c>
      <c r="O119" s="68"/>
    </row>
    <row r="120" spans="1:15" s="1" customFormat="1">
      <c r="A120" s="34">
        <v>94</v>
      </c>
      <c r="B120" s="35" t="s">
        <v>106</v>
      </c>
      <c r="C120" s="36"/>
      <c r="D120" s="72">
        <f>D25+D26</f>
        <v>820</v>
      </c>
      <c r="E120" s="68"/>
      <c r="F120" s="72">
        <f t="shared" ref="F120" si="22">F25+F26</f>
        <v>753</v>
      </c>
      <c r="G120" s="68"/>
      <c r="H120" s="72">
        <f t="shared" ref="H120" si="23">H25+H26</f>
        <v>1036</v>
      </c>
      <c r="I120" s="68"/>
      <c r="J120" s="72">
        <f t="shared" ref="J120" si="24">J25+J26</f>
        <v>1555</v>
      </c>
      <c r="K120" s="68"/>
      <c r="L120" s="72">
        <f t="shared" ref="L120" si="25">L25+L26</f>
        <v>1341</v>
      </c>
      <c r="M120" s="68"/>
      <c r="N120" s="72">
        <v>1348</v>
      </c>
      <c r="O120" s="68"/>
    </row>
    <row r="121" spans="1:15" s="1" customFormat="1">
      <c r="A121" s="34">
        <v>44</v>
      </c>
      <c r="B121" s="35" t="s">
        <v>220</v>
      </c>
      <c r="C121" s="36"/>
      <c r="D121" s="72">
        <f>D13+D15+D57+D58+D60+D61+D63+D73+D74+D96</f>
        <v>8348</v>
      </c>
      <c r="E121" s="68"/>
      <c r="F121" s="72">
        <f t="shared" ref="F121" si="26">F13+F15+F57+F58+F60+F61+F63+F73+F74+F96</f>
        <v>8175</v>
      </c>
      <c r="G121" s="68"/>
      <c r="H121" s="72">
        <f t="shared" ref="H121" si="27">H13+H15+H57+H58+H60+H61+H63+H73+H74+H96</f>
        <v>7952</v>
      </c>
      <c r="I121" s="68"/>
      <c r="J121" s="72">
        <f t="shared" ref="J121" si="28">J13+J15+J57+J58+J60+J61+J63+J73+J74+J96</f>
        <v>7995</v>
      </c>
      <c r="K121" s="68"/>
      <c r="L121" s="72">
        <f t="shared" ref="L121" si="29">L13+L15+L57+L58+L60+L61+L63+L73+L74+L96</f>
        <v>7780</v>
      </c>
      <c r="M121" s="68"/>
      <c r="N121" s="72">
        <v>7811</v>
      </c>
      <c r="O121" s="68"/>
    </row>
    <row r="122" spans="1:15" s="1" customFormat="1">
      <c r="A122" s="34">
        <v>32</v>
      </c>
      <c r="B122" s="35" t="s">
        <v>221</v>
      </c>
      <c r="C122" s="36"/>
      <c r="D122" s="72">
        <f>D7+D65+D66+D68+D88</f>
        <v>11647</v>
      </c>
      <c r="E122" s="68"/>
      <c r="F122" s="72">
        <f t="shared" ref="F122" si="30">F7+F65+F66+F68+F88</f>
        <v>12379</v>
      </c>
      <c r="G122" s="68"/>
      <c r="H122" s="72">
        <f t="shared" ref="H122" si="31">H7+H65+H66+H68+H88</f>
        <v>12293</v>
      </c>
      <c r="I122" s="68"/>
      <c r="J122" s="72">
        <f t="shared" ref="J122" si="32">J7+J65+J66+J68+J88</f>
        <v>12382</v>
      </c>
      <c r="K122" s="68"/>
      <c r="L122" s="72">
        <f t="shared" ref="L122" si="33">L7+L65+L66+L68+L88</f>
        <v>12369</v>
      </c>
      <c r="M122" s="68"/>
      <c r="N122" s="72">
        <v>12236</v>
      </c>
      <c r="O122" s="68"/>
    </row>
    <row r="123" spans="1:15" s="1" customFormat="1">
      <c r="A123" s="34">
        <v>11</v>
      </c>
      <c r="B123" s="35" t="s">
        <v>1</v>
      </c>
      <c r="C123" s="36"/>
      <c r="D123" s="72">
        <f>D83+D85+D86+D99+D100+D101+D102+D103</f>
        <v>18663</v>
      </c>
      <c r="E123" s="68"/>
      <c r="F123" s="72">
        <f t="shared" ref="F123" si="34">F83+F85+F86+F99+F100+F101+F102+F103</f>
        <v>18243</v>
      </c>
      <c r="G123" s="68"/>
      <c r="H123" s="72">
        <f t="shared" ref="H123" si="35">H83+H85+H86+H99+H100+H101+H102+H103</f>
        <v>18132</v>
      </c>
      <c r="I123" s="68"/>
      <c r="J123" s="72">
        <f t="shared" ref="J123" si="36">J83+J85+J86+J99+J100+J101+J102+J103</f>
        <v>18019</v>
      </c>
      <c r="K123" s="68"/>
      <c r="L123" s="72">
        <f t="shared" ref="L123" si="37">L83+L85+L86+L99+L100+L101+L102+L103</f>
        <v>17608</v>
      </c>
      <c r="M123" s="68"/>
      <c r="N123" s="72">
        <v>18357</v>
      </c>
      <c r="O123" s="68"/>
    </row>
    <row r="124" spans="1:15" s="1" customFormat="1">
      <c r="A124" s="34">
        <v>28</v>
      </c>
      <c r="B124" s="35" t="s">
        <v>26</v>
      </c>
      <c r="C124" s="36"/>
      <c r="D124" s="72">
        <f>D19+D33+D56+D67+D84</f>
        <v>7342</v>
      </c>
      <c r="E124" s="68"/>
      <c r="F124" s="72">
        <f t="shared" ref="F124" si="38">F19+F33+F56+F67+F84</f>
        <v>7058</v>
      </c>
      <c r="G124" s="68"/>
      <c r="H124" s="72">
        <f t="shared" ref="H124" si="39">H19+H33+H56+H67+H84</f>
        <v>7182</v>
      </c>
      <c r="I124" s="68"/>
      <c r="J124" s="72">
        <f t="shared" ref="J124" si="40">J19+J33+J56+J67+J84</f>
        <v>7098</v>
      </c>
      <c r="K124" s="68"/>
      <c r="L124" s="72">
        <f t="shared" ref="L124" si="41">L19+L33+L56+L67+L84</f>
        <v>6976</v>
      </c>
      <c r="M124" s="68"/>
      <c r="N124" s="72">
        <v>7254</v>
      </c>
      <c r="O124" s="68"/>
    </row>
    <row r="125" spans="1:15" s="1" customFormat="1">
      <c r="A125" s="34">
        <v>75</v>
      </c>
      <c r="B125" s="35" t="s">
        <v>222</v>
      </c>
      <c r="C125" s="36"/>
      <c r="D125" s="72">
        <f>D21+D22+D24+D29+D30+D39+D46+D53+D70+D87+D94+D95</f>
        <v>11297</v>
      </c>
      <c r="E125" s="68"/>
      <c r="F125" s="72">
        <f t="shared" ref="F125" si="42">F21+F22+F24+F29+F30+F39+F46+F53+F70+F87+F94+F95</f>
        <v>10982</v>
      </c>
      <c r="G125" s="68"/>
      <c r="H125" s="72">
        <f t="shared" ref="H125" si="43">H21+H22+H24+H29+H30+H39+H46+H53+H70+H87+H94+H95</f>
        <v>10806</v>
      </c>
      <c r="I125" s="68"/>
      <c r="J125" s="72">
        <f t="shared" ref="J125" si="44">J21+J22+J24+J29+J30+J39+J46+J53+J70+J87+J94+J95</f>
        <v>10533</v>
      </c>
      <c r="K125" s="68"/>
      <c r="L125" s="72">
        <f t="shared" ref="L125" si="45">L21+L22+L24+L29+L30+L39+L46+L53+L70+L87+L94+L95</f>
        <v>10408</v>
      </c>
      <c r="M125" s="68"/>
      <c r="N125" s="72">
        <v>10432</v>
      </c>
      <c r="O125" s="68"/>
    </row>
    <row r="126" spans="1:15" s="1" customFormat="1">
      <c r="A126" s="34">
        <v>76</v>
      </c>
      <c r="B126" s="35" t="s">
        <v>223</v>
      </c>
      <c r="C126" s="36"/>
      <c r="D126" s="72">
        <f>D14+D16+D17+D36+D37+D38+D40+D52+D54+D71+D72+D89+D90</f>
        <v>11082</v>
      </c>
      <c r="E126" s="68"/>
      <c r="F126" s="72">
        <f t="shared" ref="F126" si="46">F14+F16+F17+F36+F37+F38+F40+F52+F54+F71+F72+F89+F90</f>
        <v>11405</v>
      </c>
      <c r="G126" s="68"/>
      <c r="H126" s="72">
        <f t="shared" ref="H126" si="47">H14+H16+H17+H36+H37+H38+H40+H52+H54+H71+H72+H89+H90</f>
        <v>11434</v>
      </c>
      <c r="I126" s="68"/>
      <c r="J126" s="72">
        <f t="shared" ref="J126" si="48">J14+J16+J17+J36+J37+J38+J40+J52+J54+J71+J72+J89+J90</f>
        <v>11670</v>
      </c>
      <c r="K126" s="68"/>
      <c r="L126" s="72">
        <f t="shared" ref="L126" si="49">L14+L16+L17+L36+L37+L38+L40+L52+L54+L71+L72+L89+L90</f>
        <v>11283</v>
      </c>
      <c r="M126" s="68"/>
      <c r="N126" s="72">
        <v>11360</v>
      </c>
      <c r="O126" s="68"/>
    </row>
    <row r="127" spans="1:15" s="1" customFormat="1">
      <c r="A127" s="34">
        <v>52</v>
      </c>
      <c r="B127" s="35" t="s">
        <v>47</v>
      </c>
      <c r="C127" s="36"/>
      <c r="D127" s="72">
        <f>D50+D55+D59+D80+D93</f>
        <v>7075</v>
      </c>
      <c r="E127" s="68"/>
      <c r="F127" s="72">
        <f t="shared" ref="F127" si="50">F50+F55+F59+F80+F93</f>
        <v>7269</v>
      </c>
      <c r="G127" s="68"/>
      <c r="H127" s="72">
        <f t="shared" ref="H127" si="51">H50+H55+H59+H80+H93</f>
        <v>7086</v>
      </c>
      <c r="I127" s="68"/>
      <c r="J127" s="72">
        <f t="shared" ref="J127" si="52">J50+J55+J59+J80+J93</f>
        <v>7145</v>
      </c>
      <c r="K127" s="68"/>
      <c r="L127" s="72">
        <f t="shared" ref="L127" si="53">L50+L55+L59+L80+L93</f>
        <v>7175</v>
      </c>
      <c r="M127" s="68"/>
      <c r="N127" s="72">
        <v>7203</v>
      </c>
      <c r="O127" s="68"/>
    </row>
    <row r="128" spans="1:15" s="1" customFormat="1">
      <c r="A128" s="37">
        <v>93</v>
      </c>
      <c r="B128" s="38" t="s">
        <v>113</v>
      </c>
      <c r="C128" s="42"/>
      <c r="D128" s="73">
        <f>D9+D10+D11+D18+D91+D92</f>
        <v>10519</v>
      </c>
      <c r="E128" s="68"/>
      <c r="F128" s="73">
        <f t="shared" ref="F128" si="54">F9+F10+F11+F18+F91+F92</f>
        <v>10591</v>
      </c>
      <c r="G128" s="68"/>
      <c r="H128" s="73">
        <f t="shared" ref="H128" si="55">H9+H10+H11+H18+H91+H92</f>
        <v>10694</v>
      </c>
      <c r="I128" s="68"/>
      <c r="J128" s="73">
        <f t="shared" ref="J128" si="56">J9+J10+J11+J18+J91+J92</f>
        <v>10819</v>
      </c>
      <c r="K128" s="68"/>
      <c r="L128" s="73">
        <f t="shared" ref="L128" si="57">L9+L10+L11+L18+L91+L92</f>
        <v>11313</v>
      </c>
      <c r="M128" s="68"/>
      <c r="N128" s="73">
        <v>11558</v>
      </c>
      <c r="O128" s="68"/>
    </row>
    <row r="129" spans="1:15" s="1" customFormat="1">
      <c r="A129" s="15" t="s">
        <v>225</v>
      </c>
      <c r="B129" s="26"/>
      <c r="C129" s="16"/>
      <c r="D129" s="93">
        <f>SUM(D116:D128)</f>
        <v>116149</v>
      </c>
      <c r="E129" s="94"/>
      <c r="F129" s="93">
        <f t="shared" ref="F129" si="58">SUM(F116:F128)</f>
        <v>116261</v>
      </c>
      <c r="G129" s="94"/>
      <c r="H129" s="93">
        <f t="shared" ref="H129" si="59">SUM(H116:H128)</f>
        <v>115105</v>
      </c>
      <c r="I129" s="94"/>
      <c r="J129" s="93">
        <f t="shared" ref="J129" si="60">SUM(J116:J128)</f>
        <v>115997</v>
      </c>
      <c r="K129" s="94"/>
      <c r="L129" s="93">
        <f t="shared" ref="L129" si="61">SUM(L116:L128)</f>
        <v>115427</v>
      </c>
      <c r="M129" s="94"/>
      <c r="N129" s="93">
        <v>116273</v>
      </c>
      <c r="O129" s="94"/>
    </row>
    <row r="130" spans="1:15" s="1" customFormat="1" ht="14.25" customHeight="1">
      <c r="A130" s="11">
        <v>101</v>
      </c>
      <c r="B130" s="39" t="s">
        <v>215</v>
      </c>
      <c r="C130" s="12"/>
      <c r="D130" s="76">
        <f>D104</f>
        <v>558</v>
      </c>
      <c r="E130" s="74"/>
      <c r="F130" s="76">
        <f t="shared" ref="F130:F133" si="62">F104</f>
        <v>540</v>
      </c>
      <c r="G130" s="74"/>
      <c r="H130" s="76">
        <f t="shared" ref="H130:H133" si="63">H104</f>
        <v>675</v>
      </c>
      <c r="I130" s="74"/>
      <c r="J130" s="76">
        <f t="shared" ref="J130:J133" si="64">J104</f>
        <v>730</v>
      </c>
      <c r="K130" s="74"/>
      <c r="L130" s="76">
        <f t="shared" ref="L130:L133" si="65">L104</f>
        <v>760</v>
      </c>
      <c r="M130" s="74"/>
      <c r="N130" s="76">
        <v>894</v>
      </c>
      <c r="O130" s="74"/>
    </row>
    <row r="131" spans="1:15" s="1" customFormat="1" ht="14.25" customHeight="1">
      <c r="A131" s="11">
        <v>102</v>
      </c>
      <c r="B131" s="40" t="s">
        <v>216</v>
      </c>
      <c r="C131" s="12"/>
      <c r="D131" s="77">
        <f t="shared" ref="D131:D133" si="66">D105</f>
        <v>1402</v>
      </c>
      <c r="E131" s="74"/>
      <c r="F131" s="77">
        <f t="shared" si="62"/>
        <v>1286</v>
      </c>
      <c r="G131" s="74"/>
      <c r="H131" s="77">
        <f t="shared" si="63"/>
        <v>1300</v>
      </c>
      <c r="I131" s="74"/>
      <c r="J131" s="77">
        <f t="shared" si="64"/>
        <v>1413</v>
      </c>
      <c r="K131" s="74"/>
      <c r="L131" s="77">
        <f t="shared" si="65"/>
        <v>1401</v>
      </c>
      <c r="M131" s="74"/>
      <c r="N131" s="77">
        <v>1458</v>
      </c>
      <c r="O131" s="74"/>
    </row>
    <row r="132" spans="1:15" s="1" customFormat="1" ht="14.25" customHeight="1">
      <c r="A132" s="11">
        <v>103</v>
      </c>
      <c r="B132" s="40" t="s">
        <v>111</v>
      </c>
      <c r="C132" s="12"/>
      <c r="D132" s="77">
        <f t="shared" si="66"/>
        <v>175</v>
      </c>
      <c r="E132" s="74"/>
      <c r="F132" s="77">
        <f t="shared" si="62"/>
        <v>204</v>
      </c>
      <c r="G132" s="74"/>
      <c r="H132" s="77">
        <f t="shared" si="63"/>
        <v>180</v>
      </c>
      <c r="I132" s="74"/>
      <c r="J132" s="77">
        <f t="shared" si="64"/>
        <v>215</v>
      </c>
      <c r="K132" s="74"/>
      <c r="L132" s="77">
        <f t="shared" si="65"/>
        <v>230</v>
      </c>
      <c r="M132" s="74"/>
      <c r="N132" s="77">
        <v>254</v>
      </c>
      <c r="O132" s="74"/>
    </row>
    <row r="133" spans="1:15" s="1" customFormat="1" ht="14.25" customHeight="1">
      <c r="A133" s="13">
        <v>104</v>
      </c>
      <c r="B133" s="41" t="s">
        <v>112</v>
      </c>
      <c r="C133" s="14"/>
      <c r="D133" s="78">
        <f t="shared" si="66"/>
        <v>1507</v>
      </c>
      <c r="E133" s="75"/>
      <c r="F133" s="78">
        <f t="shared" si="62"/>
        <v>1619</v>
      </c>
      <c r="G133" s="75"/>
      <c r="H133" s="78">
        <f t="shared" si="63"/>
        <v>1061</v>
      </c>
      <c r="I133" s="75"/>
      <c r="J133" s="78">
        <f t="shared" si="64"/>
        <v>1051</v>
      </c>
      <c r="K133" s="75"/>
      <c r="L133" s="78">
        <f t="shared" si="65"/>
        <v>1003</v>
      </c>
      <c r="M133" s="75"/>
      <c r="N133" s="78">
        <v>988</v>
      </c>
      <c r="O133" s="75"/>
    </row>
    <row r="134" spans="1:15" s="1" customFormat="1">
      <c r="A134" s="17" t="s">
        <v>224</v>
      </c>
      <c r="B134" s="25"/>
      <c r="C134" s="17"/>
      <c r="D134" s="93">
        <f>SUM(D130:D133)</f>
        <v>3642</v>
      </c>
      <c r="E134" s="94"/>
      <c r="F134" s="93">
        <f t="shared" ref="F134" si="67">SUM(F130:F133)</f>
        <v>3649</v>
      </c>
      <c r="G134" s="94"/>
      <c r="H134" s="93">
        <f t="shared" ref="H134" si="68">SUM(H130:H133)</f>
        <v>3216</v>
      </c>
      <c r="I134" s="94"/>
      <c r="J134" s="93">
        <f t="shared" ref="J134" si="69">SUM(J130:J133)</f>
        <v>3409</v>
      </c>
      <c r="K134" s="94"/>
      <c r="L134" s="93">
        <f t="shared" ref="L134" si="70">SUM(L130:L133)</f>
        <v>3394</v>
      </c>
      <c r="M134" s="94"/>
      <c r="N134" s="93">
        <v>3594</v>
      </c>
      <c r="O134" s="94"/>
    </row>
    <row r="135" spans="1:15" s="1" customFormat="1" ht="15" customHeight="1">
      <c r="A135" s="594" t="s">
        <v>227</v>
      </c>
      <c r="B135" s="595"/>
      <c r="C135" s="596"/>
      <c r="D135" s="93">
        <f>D129+D134</f>
        <v>119791</v>
      </c>
      <c r="E135" s="94"/>
      <c r="F135" s="93">
        <f t="shared" ref="F135" si="71">F129+F134</f>
        <v>119910</v>
      </c>
      <c r="G135" s="94"/>
      <c r="H135" s="93">
        <f t="shared" ref="H135" si="72">H129+H134</f>
        <v>118321</v>
      </c>
      <c r="I135" s="94"/>
      <c r="J135" s="93">
        <f t="shared" ref="J135" si="73">J129+J134</f>
        <v>119406</v>
      </c>
      <c r="K135" s="94"/>
      <c r="L135" s="93">
        <f t="shared" ref="L135" si="74">L129+L134</f>
        <v>118821</v>
      </c>
      <c r="M135" s="94"/>
      <c r="N135" s="93">
        <v>119867</v>
      </c>
      <c r="O135" s="94"/>
    </row>
    <row r="137" spans="1:15">
      <c r="A137" s="589" t="s">
        <v>257</v>
      </c>
      <c r="B137" s="589"/>
      <c r="C137" s="589"/>
      <c r="D137" s="589"/>
      <c r="E137" s="589"/>
      <c r="F137" s="589"/>
    </row>
  </sheetData>
  <mergeCells count="23">
    <mergeCell ref="A137:F137"/>
    <mergeCell ref="N5:O5"/>
    <mergeCell ref="D5:E5"/>
    <mergeCell ref="F5:G5"/>
    <mergeCell ref="H5:I5"/>
    <mergeCell ref="A135:C135"/>
    <mergeCell ref="L115:M115"/>
    <mergeCell ref="N115:O115"/>
    <mergeCell ref="A108:C108"/>
    <mergeCell ref="A109:C109"/>
    <mergeCell ref="A110:C110"/>
    <mergeCell ref="A114:L114"/>
    <mergeCell ref="B115:C115"/>
    <mergeCell ref="D115:E115"/>
    <mergeCell ref="F115:G115"/>
    <mergeCell ref="H115:I115"/>
    <mergeCell ref="J115:K115"/>
    <mergeCell ref="A113:M113"/>
    <mergeCell ref="A1:M1"/>
    <mergeCell ref="A2:I2"/>
    <mergeCell ref="A3:I3"/>
    <mergeCell ref="J5:K5"/>
    <mergeCell ref="L5:M5"/>
  </mergeCells>
  <hyperlinks>
    <hyperlink ref="N2" location="Sommaire!A1" display="RETOUR AU SOMMAIRE"/>
  </hyperlinks>
  <pageMargins left="0.78740157499999996" right="0.78740157499999996" top="0.984251969" bottom="0.984251969" header="0.4921259845" footer="0.4921259845"/>
  <pageSetup paperSize="9" scale="8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9"/>
  </sheetPr>
  <dimension ref="A1:O137"/>
  <sheetViews>
    <sheetView topLeftCell="A88" zoomScaleNormal="100" workbookViewId="0">
      <selection activeCell="A114" sqref="A114:L114"/>
    </sheetView>
  </sheetViews>
  <sheetFormatPr baseColWidth="10" defaultRowHeight="15"/>
  <cols>
    <col min="1" max="1" width="7.42578125" style="139" customWidth="1"/>
    <col min="2" max="2" width="14.28515625" style="182" customWidth="1"/>
    <col min="3" max="3" width="27.140625" style="182" customWidth="1"/>
    <col min="4" max="4" width="6.7109375" style="182" bestFit="1" customWidth="1"/>
    <col min="5" max="5" width="2.7109375" style="182" customWidth="1"/>
    <col min="6" max="6" width="6.7109375" style="182" bestFit="1" customWidth="1"/>
    <col min="7" max="7" width="3.140625" style="182" bestFit="1" customWidth="1"/>
    <col min="8" max="8" width="6.7109375" style="182" bestFit="1" customWidth="1"/>
    <col min="9" max="9" width="3.140625" style="182" bestFit="1" customWidth="1"/>
    <col min="10" max="10" width="6.5703125" style="139" bestFit="1" customWidth="1"/>
    <col min="11" max="11" width="3.140625" style="139" bestFit="1" customWidth="1"/>
    <col min="12" max="12" width="6.5703125" style="139" bestFit="1" customWidth="1"/>
    <col min="13" max="13" width="3.140625" style="139" bestFit="1" customWidth="1"/>
    <col min="14" max="14" width="6.5703125" style="139" bestFit="1" customWidth="1"/>
    <col min="15" max="15" width="3.140625" style="139" bestFit="1" customWidth="1"/>
    <col min="16" max="16384" width="11.42578125" style="139"/>
  </cols>
  <sheetData>
    <row r="1" spans="1:15" s="156" customFormat="1" ht="30" customHeight="1">
      <c r="A1" s="612" t="s">
        <v>456</v>
      </c>
      <c r="B1" s="612"/>
      <c r="C1" s="612"/>
      <c r="D1" s="612"/>
      <c r="E1" s="612"/>
      <c r="F1" s="612"/>
      <c r="G1" s="612"/>
      <c r="H1" s="612"/>
      <c r="I1" s="612"/>
    </row>
    <row r="2" spans="1:15" s="132" customFormat="1">
      <c r="A2" s="591" t="s">
        <v>251</v>
      </c>
      <c r="B2" s="591"/>
      <c r="C2" s="591"/>
      <c r="D2" s="591"/>
      <c r="E2" s="613"/>
      <c r="F2" s="613"/>
      <c r="G2" s="613"/>
      <c r="H2" s="613"/>
      <c r="I2" s="614"/>
      <c r="N2" s="571" t="s">
        <v>440</v>
      </c>
    </row>
    <row r="3" spans="1:15" s="132" customFormat="1">
      <c r="A3" s="591" t="s">
        <v>252</v>
      </c>
      <c r="B3" s="591"/>
      <c r="C3" s="591"/>
      <c r="D3" s="591"/>
      <c r="E3" s="613"/>
      <c r="F3" s="613"/>
      <c r="G3" s="613"/>
      <c r="H3" s="613"/>
      <c r="I3" s="614"/>
    </row>
    <row r="4" spans="1:15" s="132" customFormat="1">
      <c r="A4" s="133"/>
      <c r="B4" s="159"/>
      <c r="C4" s="159"/>
      <c r="D4" s="159"/>
      <c r="E4" s="157"/>
      <c r="F4" s="158"/>
      <c r="G4" s="158"/>
      <c r="H4" s="158"/>
      <c r="I4" s="158"/>
    </row>
    <row r="5" spans="1:15" s="160" customFormat="1" ht="30">
      <c r="A5" s="122" t="s">
        <v>218</v>
      </c>
      <c r="B5" s="123" t="s">
        <v>219</v>
      </c>
      <c r="C5" s="123" t="s">
        <v>213</v>
      </c>
      <c r="D5" s="609">
        <v>2010</v>
      </c>
      <c r="E5" s="610"/>
      <c r="F5" s="609">
        <v>2011</v>
      </c>
      <c r="G5" s="610"/>
      <c r="H5" s="609">
        <v>2012</v>
      </c>
      <c r="I5" s="610"/>
      <c r="J5" s="609">
        <v>2013</v>
      </c>
      <c r="K5" s="610"/>
      <c r="L5" s="609">
        <v>2014</v>
      </c>
      <c r="M5" s="610"/>
      <c r="N5" s="609">
        <v>2015</v>
      </c>
      <c r="O5" s="610"/>
    </row>
    <row r="6" spans="1:15" ht="13.5" customHeight="1">
      <c r="A6" s="135">
        <v>84</v>
      </c>
      <c r="B6" s="21" t="s">
        <v>115</v>
      </c>
      <c r="C6" s="3" t="s">
        <v>82</v>
      </c>
      <c r="D6" s="161">
        <v>209</v>
      </c>
      <c r="E6" s="162"/>
      <c r="F6" s="163">
        <v>208</v>
      </c>
      <c r="G6" s="162"/>
      <c r="H6" s="163">
        <v>184</v>
      </c>
      <c r="I6" s="164"/>
      <c r="J6" s="165">
        <v>170</v>
      </c>
      <c r="K6" s="166"/>
      <c r="L6" s="167">
        <v>130</v>
      </c>
      <c r="M6" s="168" t="s">
        <v>255</v>
      </c>
      <c r="N6" s="167">
        <v>105</v>
      </c>
      <c r="O6" s="168"/>
    </row>
    <row r="7" spans="1:15" ht="13.5" customHeight="1">
      <c r="A7" s="140">
        <v>32</v>
      </c>
      <c r="B7" s="23" t="s">
        <v>116</v>
      </c>
      <c r="C7" s="4" t="s">
        <v>31</v>
      </c>
      <c r="D7" s="161">
        <v>114</v>
      </c>
      <c r="E7" s="162"/>
      <c r="F7" s="163">
        <v>64</v>
      </c>
      <c r="G7" s="162"/>
      <c r="H7" s="163">
        <v>62</v>
      </c>
      <c r="I7" s="162"/>
      <c r="J7" s="165">
        <v>53</v>
      </c>
      <c r="K7" s="166"/>
      <c r="L7" s="169">
        <v>59</v>
      </c>
      <c r="M7" s="170" t="s">
        <v>255</v>
      </c>
      <c r="N7" s="169">
        <v>54</v>
      </c>
      <c r="O7" s="170"/>
    </row>
    <row r="8" spans="1:15" ht="13.5" customHeight="1">
      <c r="A8" s="140">
        <v>84</v>
      </c>
      <c r="B8" s="23" t="s">
        <v>117</v>
      </c>
      <c r="C8" s="4" t="s">
        <v>84</v>
      </c>
      <c r="D8" s="161">
        <v>108</v>
      </c>
      <c r="E8" s="162"/>
      <c r="F8" s="163">
        <v>109</v>
      </c>
      <c r="G8" s="162"/>
      <c r="H8" s="163">
        <v>88</v>
      </c>
      <c r="I8" s="162"/>
      <c r="J8" s="165">
        <v>90</v>
      </c>
      <c r="K8" s="166"/>
      <c r="L8" s="169">
        <v>90</v>
      </c>
      <c r="M8" s="170" t="s">
        <v>255</v>
      </c>
      <c r="N8" s="169">
        <v>87</v>
      </c>
      <c r="O8" s="170" t="s">
        <v>256</v>
      </c>
    </row>
    <row r="9" spans="1:15" ht="13.5" customHeight="1">
      <c r="A9" s="140">
        <v>93</v>
      </c>
      <c r="B9" s="23" t="s">
        <v>118</v>
      </c>
      <c r="C9" s="4" t="s">
        <v>98</v>
      </c>
      <c r="D9" s="161">
        <v>66</v>
      </c>
      <c r="E9" s="171"/>
      <c r="F9" s="163">
        <v>67</v>
      </c>
      <c r="G9" s="171"/>
      <c r="H9" s="163">
        <v>67</v>
      </c>
      <c r="I9" s="171"/>
      <c r="J9" s="165">
        <v>77</v>
      </c>
      <c r="K9" s="166"/>
      <c r="L9" s="169">
        <v>92</v>
      </c>
      <c r="M9" s="170" t="s">
        <v>255</v>
      </c>
      <c r="N9" s="169">
        <v>63</v>
      </c>
      <c r="O9" s="170"/>
    </row>
    <row r="10" spans="1:15" ht="13.5" customHeight="1">
      <c r="A10" s="140">
        <v>93</v>
      </c>
      <c r="B10" s="23" t="s">
        <v>119</v>
      </c>
      <c r="C10" s="4" t="s">
        <v>99</v>
      </c>
      <c r="D10" s="161">
        <v>14</v>
      </c>
      <c r="E10" s="162"/>
      <c r="F10" s="163">
        <v>14</v>
      </c>
      <c r="G10" s="162"/>
      <c r="H10" s="163">
        <v>14</v>
      </c>
      <c r="I10" s="162"/>
      <c r="J10" s="165">
        <v>15</v>
      </c>
      <c r="K10" s="166"/>
      <c r="L10" s="169">
        <v>15</v>
      </c>
      <c r="M10" s="170" t="s">
        <v>255</v>
      </c>
      <c r="N10" s="169">
        <v>18</v>
      </c>
      <c r="O10" s="170"/>
    </row>
    <row r="11" spans="1:15" ht="13.5" customHeight="1">
      <c r="A11" s="140">
        <v>93</v>
      </c>
      <c r="B11" s="23" t="s">
        <v>120</v>
      </c>
      <c r="C11" s="4" t="s">
        <v>100</v>
      </c>
      <c r="D11" s="161">
        <v>362</v>
      </c>
      <c r="E11" s="162"/>
      <c r="F11" s="163">
        <v>397</v>
      </c>
      <c r="G11" s="162"/>
      <c r="H11" s="163">
        <v>434</v>
      </c>
      <c r="I11" s="162"/>
      <c r="J11" s="165">
        <v>445</v>
      </c>
      <c r="K11" s="166"/>
      <c r="L11" s="169">
        <v>447</v>
      </c>
      <c r="M11" s="170" t="s">
        <v>255</v>
      </c>
      <c r="N11" s="169">
        <v>425</v>
      </c>
      <c r="O11" s="170"/>
    </row>
    <row r="12" spans="1:15" ht="13.5" customHeight="1">
      <c r="A12" s="140">
        <v>84</v>
      </c>
      <c r="B12" s="23" t="s">
        <v>121</v>
      </c>
      <c r="C12" s="4" t="s">
        <v>85</v>
      </c>
      <c r="D12" s="161">
        <v>53</v>
      </c>
      <c r="E12" s="162"/>
      <c r="F12" s="163">
        <v>65</v>
      </c>
      <c r="G12" s="162"/>
      <c r="H12" s="163">
        <v>80</v>
      </c>
      <c r="I12" s="162"/>
      <c r="J12" s="165">
        <v>83</v>
      </c>
      <c r="K12" s="166"/>
      <c r="L12" s="169">
        <v>80</v>
      </c>
      <c r="M12" s="170" t="s">
        <v>255</v>
      </c>
      <c r="N12" s="169">
        <v>71</v>
      </c>
      <c r="O12" s="170"/>
    </row>
    <row r="13" spans="1:15" ht="13.5" customHeight="1">
      <c r="A13" s="140">
        <v>44</v>
      </c>
      <c r="B13" s="23" t="s">
        <v>122</v>
      </c>
      <c r="C13" s="4" t="s">
        <v>36</v>
      </c>
      <c r="D13" s="161">
        <v>55</v>
      </c>
      <c r="E13" s="162"/>
      <c r="F13" s="163">
        <v>55</v>
      </c>
      <c r="G13" s="162"/>
      <c r="H13" s="163">
        <v>49</v>
      </c>
      <c r="I13" s="162"/>
      <c r="J13" s="165">
        <v>39</v>
      </c>
      <c r="K13" s="166"/>
      <c r="L13" s="169">
        <v>26</v>
      </c>
      <c r="M13" s="170" t="s">
        <v>255</v>
      </c>
      <c r="N13" s="169">
        <v>16</v>
      </c>
      <c r="O13" s="170"/>
    </row>
    <row r="14" spans="1:15" ht="13.5" customHeight="1">
      <c r="A14" s="140">
        <v>76</v>
      </c>
      <c r="B14" s="23" t="s">
        <v>123</v>
      </c>
      <c r="C14" s="4" t="s">
        <v>69</v>
      </c>
      <c r="D14" s="161">
        <v>61</v>
      </c>
      <c r="E14" s="162"/>
      <c r="F14" s="163">
        <v>39</v>
      </c>
      <c r="G14" s="162"/>
      <c r="H14" s="163">
        <v>38</v>
      </c>
      <c r="I14" s="162"/>
      <c r="J14" s="165">
        <v>31</v>
      </c>
      <c r="K14" s="166"/>
      <c r="L14" s="169">
        <v>30</v>
      </c>
      <c r="M14" s="170" t="s">
        <v>255</v>
      </c>
      <c r="N14" s="169">
        <v>20</v>
      </c>
      <c r="O14" s="170"/>
    </row>
    <row r="15" spans="1:15" ht="13.5" customHeight="1">
      <c r="A15" s="147">
        <v>44</v>
      </c>
      <c r="B15" s="23" t="s">
        <v>124</v>
      </c>
      <c r="C15" s="4" t="s">
        <v>37</v>
      </c>
      <c r="D15" s="161">
        <v>96</v>
      </c>
      <c r="E15" s="162"/>
      <c r="F15" s="163">
        <v>96</v>
      </c>
      <c r="G15" s="162"/>
      <c r="H15" s="163">
        <v>106</v>
      </c>
      <c r="I15" s="162"/>
      <c r="J15" s="165">
        <v>110</v>
      </c>
      <c r="K15" s="166"/>
      <c r="L15" s="169">
        <v>107</v>
      </c>
      <c r="M15" s="170" t="s">
        <v>255</v>
      </c>
      <c r="N15" s="169">
        <v>118</v>
      </c>
      <c r="O15" s="170"/>
    </row>
    <row r="16" spans="1:15" ht="13.5" customHeight="1">
      <c r="A16" s="147">
        <v>76</v>
      </c>
      <c r="B16" s="23" t="s">
        <v>125</v>
      </c>
      <c r="C16" s="4" t="s">
        <v>70</v>
      </c>
      <c r="D16" s="161">
        <v>682</v>
      </c>
      <c r="E16" s="172"/>
      <c r="F16" s="163">
        <v>718</v>
      </c>
      <c r="G16" s="172"/>
      <c r="H16" s="163">
        <v>615</v>
      </c>
      <c r="I16" s="172"/>
      <c r="J16" s="165">
        <v>694</v>
      </c>
      <c r="K16" s="166"/>
      <c r="L16" s="169">
        <v>396</v>
      </c>
      <c r="M16" s="170" t="s">
        <v>255</v>
      </c>
      <c r="N16" s="169">
        <v>298</v>
      </c>
      <c r="O16" s="170"/>
    </row>
    <row r="17" spans="1:15" ht="13.5" customHeight="1">
      <c r="A17" s="147">
        <v>76</v>
      </c>
      <c r="B17" s="23" t="s">
        <v>126</v>
      </c>
      <c r="C17" s="4" t="s">
        <v>71</v>
      </c>
      <c r="D17" s="161">
        <v>239</v>
      </c>
      <c r="E17" s="162"/>
      <c r="F17" s="163">
        <v>205</v>
      </c>
      <c r="G17" s="162"/>
      <c r="H17" s="163">
        <v>180</v>
      </c>
      <c r="I17" s="162"/>
      <c r="J17" s="165">
        <v>172</v>
      </c>
      <c r="K17" s="166"/>
      <c r="L17" s="169">
        <v>154</v>
      </c>
      <c r="M17" s="170" t="s">
        <v>255</v>
      </c>
      <c r="N17" s="169">
        <v>134</v>
      </c>
      <c r="O17" s="170"/>
    </row>
    <row r="18" spans="1:15" ht="13.5" customHeight="1">
      <c r="A18" s="147">
        <v>93</v>
      </c>
      <c r="B18" s="23" t="s">
        <v>127</v>
      </c>
      <c r="C18" s="4" t="s">
        <v>101</v>
      </c>
      <c r="D18" s="161">
        <v>1230</v>
      </c>
      <c r="E18" s="162"/>
      <c r="F18" s="163">
        <v>815</v>
      </c>
      <c r="G18" s="162"/>
      <c r="H18" s="163">
        <v>797</v>
      </c>
      <c r="I18" s="162"/>
      <c r="J18" s="165">
        <v>824</v>
      </c>
      <c r="K18" s="166"/>
      <c r="L18" s="169">
        <v>1123</v>
      </c>
      <c r="M18" s="170" t="s">
        <v>255</v>
      </c>
      <c r="N18" s="169">
        <v>1180</v>
      </c>
      <c r="O18" s="170"/>
    </row>
    <row r="19" spans="1:15" ht="13.5" customHeight="1">
      <c r="A19" s="147">
        <v>28</v>
      </c>
      <c r="B19" s="23" t="s">
        <v>128</v>
      </c>
      <c r="C19" s="4" t="s">
        <v>25</v>
      </c>
      <c r="D19" s="161">
        <v>367</v>
      </c>
      <c r="E19" s="162"/>
      <c r="F19" s="163">
        <v>358</v>
      </c>
      <c r="G19" s="162"/>
      <c r="H19" s="163">
        <v>358</v>
      </c>
      <c r="I19" s="162"/>
      <c r="J19" s="165">
        <v>346</v>
      </c>
      <c r="K19" s="166"/>
      <c r="L19" s="169">
        <v>281</v>
      </c>
      <c r="M19" s="170" t="s">
        <v>255</v>
      </c>
      <c r="N19" s="169">
        <v>271</v>
      </c>
      <c r="O19" s="170" t="s">
        <v>256</v>
      </c>
    </row>
    <row r="20" spans="1:15" ht="13.5" customHeight="1">
      <c r="A20" s="147">
        <v>84</v>
      </c>
      <c r="B20" s="23" t="s">
        <v>129</v>
      </c>
      <c r="C20" s="4" t="s">
        <v>86</v>
      </c>
      <c r="D20" s="161">
        <v>148</v>
      </c>
      <c r="E20" s="162"/>
      <c r="F20" s="163">
        <v>90</v>
      </c>
      <c r="G20" s="162"/>
      <c r="H20" s="163">
        <v>91</v>
      </c>
      <c r="I20" s="162"/>
      <c r="J20" s="165">
        <v>102</v>
      </c>
      <c r="K20" s="166"/>
      <c r="L20" s="169">
        <v>95</v>
      </c>
      <c r="M20" s="170" t="s">
        <v>255</v>
      </c>
      <c r="N20" s="169">
        <v>90</v>
      </c>
      <c r="O20" s="170"/>
    </row>
    <row r="21" spans="1:15" ht="13.5" customHeight="1">
      <c r="A21" s="147">
        <v>75</v>
      </c>
      <c r="B21" s="23" t="s">
        <v>130</v>
      </c>
      <c r="C21" s="4" t="s">
        <v>57</v>
      </c>
      <c r="D21" s="161">
        <v>232</v>
      </c>
      <c r="E21" s="162"/>
      <c r="F21" s="163">
        <v>205</v>
      </c>
      <c r="G21" s="162"/>
      <c r="H21" s="163">
        <v>189</v>
      </c>
      <c r="I21" s="162"/>
      <c r="J21" s="165">
        <v>168</v>
      </c>
      <c r="K21" s="166"/>
      <c r="L21" s="169">
        <v>148</v>
      </c>
      <c r="M21" s="170" t="s">
        <v>255</v>
      </c>
      <c r="N21" s="169">
        <v>144</v>
      </c>
      <c r="O21" s="170"/>
    </row>
    <row r="22" spans="1:15" ht="13.5" customHeight="1">
      <c r="A22" s="147">
        <v>75</v>
      </c>
      <c r="B22" s="23" t="s">
        <v>131</v>
      </c>
      <c r="C22" s="4" t="s">
        <v>58</v>
      </c>
      <c r="D22" s="161">
        <v>275</v>
      </c>
      <c r="E22" s="162"/>
      <c r="F22" s="163">
        <v>275</v>
      </c>
      <c r="G22" s="162"/>
      <c r="H22" s="163">
        <v>272</v>
      </c>
      <c r="I22" s="162"/>
      <c r="J22" s="165">
        <v>248</v>
      </c>
      <c r="K22" s="166"/>
      <c r="L22" s="169">
        <v>219</v>
      </c>
      <c r="M22" s="170" t="s">
        <v>255</v>
      </c>
      <c r="N22" s="169">
        <v>201</v>
      </c>
      <c r="O22" s="170"/>
    </row>
    <row r="23" spans="1:15" ht="13.5" customHeight="1">
      <c r="A23" s="147">
        <v>24</v>
      </c>
      <c r="B23" s="23" t="s">
        <v>132</v>
      </c>
      <c r="C23" s="4" t="s">
        <v>9</v>
      </c>
      <c r="D23" s="161">
        <v>53</v>
      </c>
      <c r="E23" s="172"/>
      <c r="F23" s="163">
        <v>59</v>
      </c>
      <c r="G23" s="172"/>
      <c r="H23" s="163">
        <v>54</v>
      </c>
      <c r="I23" s="172"/>
      <c r="J23" s="165">
        <v>43</v>
      </c>
      <c r="K23" s="166"/>
      <c r="L23" s="169">
        <v>41</v>
      </c>
      <c r="M23" s="170" t="s">
        <v>255</v>
      </c>
      <c r="N23" s="169">
        <v>32</v>
      </c>
      <c r="O23" s="170"/>
    </row>
    <row r="24" spans="1:15" ht="13.5" customHeight="1">
      <c r="A24" s="147">
        <v>75</v>
      </c>
      <c r="B24" s="23" t="s">
        <v>133</v>
      </c>
      <c r="C24" s="4" t="s">
        <v>59</v>
      </c>
      <c r="D24" s="161">
        <v>140</v>
      </c>
      <c r="E24" s="172"/>
      <c r="F24" s="163">
        <v>151</v>
      </c>
      <c r="G24" s="172"/>
      <c r="H24" s="163">
        <v>167</v>
      </c>
      <c r="I24" s="172"/>
      <c r="J24" s="165">
        <v>180</v>
      </c>
      <c r="K24" s="166"/>
      <c r="L24" s="169">
        <v>178</v>
      </c>
      <c r="M24" s="170"/>
      <c r="N24" s="169">
        <v>180</v>
      </c>
      <c r="O24" s="170"/>
    </row>
    <row r="25" spans="1:15" ht="13.5" customHeight="1">
      <c r="A25" s="147">
        <v>94</v>
      </c>
      <c r="B25" s="23" t="s">
        <v>104</v>
      </c>
      <c r="C25" s="4" t="s">
        <v>105</v>
      </c>
      <c r="D25" s="161">
        <v>1</v>
      </c>
      <c r="E25" s="162"/>
      <c r="F25" s="163">
        <v>4</v>
      </c>
      <c r="G25" s="162"/>
      <c r="H25" s="163">
        <v>5</v>
      </c>
      <c r="I25" s="162"/>
      <c r="J25" s="165">
        <v>6</v>
      </c>
      <c r="K25" s="166"/>
      <c r="L25" s="169">
        <v>3</v>
      </c>
      <c r="M25" s="170" t="s">
        <v>255</v>
      </c>
      <c r="N25" s="169">
        <v>3</v>
      </c>
      <c r="O25" s="170" t="s">
        <v>256</v>
      </c>
    </row>
    <row r="26" spans="1:15" ht="13.5" customHeight="1">
      <c r="A26" s="147">
        <v>94</v>
      </c>
      <c r="B26" s="23" t="s">
        <v>107</v>
      </c>
      <c r="C26" s="4" t="s">
        <v>108</v>
      </c>
      <c r="D26" s="161">
        <v>27</v>
      </c>
      <c r="E26" s="162"/>
      <c r="F26" s="163">
        <v>17</v>
      </c>
      <c r="G26" s="162"/>
      <c r="H26" s="163">
        <v>15</v>
      </c>
      <c r="I26" s="162"/>
      <c r="J26" s="165">
        <v>0</v>
      </c>
      <c r="K26" s="166"/>
      <c r="L26" s="169">
        <v>0</v>
      </c>
      <c r="M26" s="170" t="s">
        <v>255</v>
      </c>
      <c r="N26" s="169">
        <v>0</v>
      </c>
      <c r="O26" s="170"/>
    </row>
    <row r="27" spans="1:15" ht="13.5" customHeight="1">
      <c r="A27" s="147">
        <v>27</v>
      </c>
      <c r="B27" s="23" t="s">
        <v>134</v>
      </c>
      <c r="C27" s="4" t="s">
        <v>16</v>
      </c>
      <c r="D27" s="161">
        <v>36</v>
      </c>
      <c r="E27" s="172"/>
      <c r="F27" s="163">
        <v>26</v>
      </c>
      <c r="G27" s="172"/>
      <c r="H27" s="163">
        <v>31</v>
      </c>
      <c r="I27" s="172"/>
      <c r="J27" s="165">
        <v>41</v>
      </c>
      <c r="K27" s="166"/>
      <c r="L27" s="169">
        <v>35</v>
      </c>
      <c r="M27" s="170" t="s">
        <v>255</v>
      </c>
      <c r="N27" s="169">
        <v>64</v>
      </c>
      <c r="O27" s="170"/>
    </row>
    <row r="28" spans="1:15" ht="13.5" customHeight="1">
      <c r="A28" s="147">
        <v>53</v>
      </c>
      <c r="B28" s="23" t="s">
        <v>135</v>
      </c>
      <c r="C28" s="4" t="s">
        <v>52</v>
      </c>
      <c r="D28" s="161">
        <v>222</v>
      </c>
      <c r="E28" s="162"/>
      <c r="F28" s="163">
        <v>224</v>
      </c>
      <c r="G28" s="162"/>
      <c r="H28" s="163">
        <v>221</v>
      </c>
      <c r="I28" s="162"/>
      <c r="J28" s="165">
        <v>203</v>
      </c>
      <c r="K28" s="166"/>
      <c r="L28" s="169">
        <v>242</v>
      </c>
      <c r="M28" s="170" t="s">
        <v>255</v>
      </c>
      <c r="N28" s="169">
        <v>186</v>
      </c>
      <c r="O28" s="170"/>
    </row>
    <row r="29" spans="1:15" ht="13.5" customHeight="1">
      <c r="A29" s="147">
        <v>75</v>
      </c>
      <c r="B29" s="23" t="s">
        <v>136</v>
      </c>
      <c r="C29" s="4" t="s">
        <v>60</v>
      </c>
      <c r="D29" s="161">
        <v>25</v>
      </c>
      <c r="E29" s="162"/>
      <c r="F29" s="163">
        <v>24</v>
      </c>
      <c r="G29" s="162"/>
      <c r="H29" s="163">
        <v>24</v>
      </c>
      <c r="I29" s="162"/>
      <c r="J29" s="165">
        <v>27</v>
      </c>
      <c r="K29" s="166"/>
      <c r="L29" s="169">
        <v>30</v>
      </c>
      <c r="M29" s="170" t="s">
        <v>255</v>
      </c>
      <c r="N29" s="169">
        <v>24</v>
      </c>
      <c r="O29" s="170"/>
    </row>
    <row r="30" spans="1:15" ht="13.5" customHeight="1">
      <c r="A30" s="147">
        <v>75</v>
      </c>
      <c r="B30" s="23" t="s">
        <v>137</v>
      </c>
      <c r="C30" s="4" t="s">
        <v>61</v>
      </c>
      <c r="D30" s="161">
        <v>69</v>
      </c>
      <c r="E30" s="162"/>
      <c r="F30" s="163">
        <v>65</v>
      </c>
      <c r="G30" s="162"/>
      <c r="H30" s="163">
        <v>78</v>
      </c>
      <c r="I30" s="162"/>
      <c r="J30" s="165">
        <v>89</v>
      </c>
      <c r="K30" s="166"/>
      <c r="L30" s="169">
        <v>77</v>
      </c>
      <c r="M30" s="170" t="s">
        <v>255</v>
      </c>
      <c r="N30" s="169">
        <v>63</v>
      </c>
      <c r="O30" s="170"/>
    </row>
    <row r="31" spans="1:15" ht="13.5" customHeight="1">
      <c r="A31" s="147">
        <v>27</v>
      </c>
      <c r="B31" s="23" t="s">
        <v>138</v>
      </c>
      <c r="C31" s="4" t="s">
        <v>18</v>
      </c>
      <c r="D31" s="161">
        <v>75</v>
      </c>
      <c r="E31" s="162"/>
      <c r="F31" s="163">
        <v>74</v>
      </c>
      <c r="G31" s="162"/>
      <c r="H31" s="163">
        <v>77</v>
      </c>
      <c r="I31" s="162"/>
      <c r="J31" s="165">
        <v>76</v>
      </c>
      <c r="K31" s="166"/>
      <c r="L31" s="169">
        <v>71</v>
      </c>
      <c r="M31" s="170" t="s">
        <v>255</v>
      </c>
      <c r="N31" s="169">
        <v>67</v>
      </c>
      <c r="O31" s="170"/>
    </row>
    <row r="32" spans="1:15" ht="13.5" customHeight="1">
      <c r="A32" s="147">
        <v>84</v>
      </c>
      <c r="B32" s="23" t="s">
        <v>139</v>
      </c>
      <c r="C32" s="4" t="s">
        <v>87</v>
      </c>
      <c r="D32" s="161">
        <v>77</v>
      </c>
      <c r="E32" s="162"/>
      <c r="F32" s="163">
        <v>85</v>
      </c>
      <c r="G32" s="162"/>
      <c r="H32" s="163">
        <v>77</v>
      </c>
      <c r="I32" s="162"/>
      <c r="J32" s="165">
        <v>69</v>
      </c>
      <c r="K32" s="166"/>
      <c r="L32" s="169">
        <v>68</v>
      </c>
      <c r="M32" s="170" t="s">
        <v>255</v>
      </c>
      <c r="N32" s="169">
        <v>61</v>
      </c>
      <c r="O32" s="170"/>
    </row>
    <row r="33" spans="1:15" ht="13.5" customHeight="1">
      <c r="A33" s="147">
        <v>28</v>
      </c>
      <c r="B33" s="23" t="s">
        <v>140</v>
      </c>
      <c r="C33" s="4" t="s">
        <v>27</v>
      </c>
      <c r="D33" s="161">
        <v>102</v>
      </c>
      <c r="E33" s="162"/>
      <c r="F33" s="163">
        <v>96</v>
      </c>
      <c r="G33" s="162"/>
      <c r="H33" s="163">
        <v>79</v>
      </c>
      <c r="I33" s="162"/>
      <c r="J33" s="165">
        <v>88</v>
      </c>
      <c r="K33" s="166"/>
      <c r="L33" s="169">
        <v>62</v>
      </c>
      <c r="M33" s="170" t="s">
        <v>255</v>
      </c>
      <c r="N33" s="169">
        <v>70</v>
      </c>
      <c r="O33" s="170"/>
    </row>
    <row r="34" spans="1:15" ht="13.5" customHeight="1">
      <c r="A34" s="147">
        <v>24</v>
      </c>
      <c r="B34" s="23" t="s">
        <v>141</v>
      </c>
      <c r="C34" s="4" t="s">
        <v>11</v>
      </c>
      <c r="D34" s="161">
        <v>14</v>
      </c>
      <c r="E34" s="162"/>
      <c r="F34" s="163">
        <v>8</v>
      </c>
      <c r="G34" s="162"/>
      <c r="H34" s="163">
        <v>8</v>
      </c>
      <c r="I34" s="162"/>
      <c r="J34" s="165">
        <v>10</v>
      </c>
      <c r="K34" s="166"/>
      <c r="L34" s="169">
        <v>9</v>
      </c>
      <c r="M34" s="170" t="s">
        <v>255</v>
      </c>
      <c r="N34" s="169">
        <v>8</v>
      </c>
      <c r="O34" s="170"/>
    </row>
    <row r="35" spans="1:15" ht="13.5" customHeight="1">
      <c r="A35" s="147">
        <v>53</v>
      </c>
      <c r="B35" s="23" t="s">
        <v>142</v>
      </c>
      <c r="C35" s="4" t="s">
        <v>54</v>
      </c>
      <c r="D35" s="161">
        <v>551</v>
      </c>
      <c r="E35" s="162"/>
      <c r="F35" s="163">
        <v>537</v>
      </c>
      <c r="G35" s="162"/>
      <c r="H35" s="163">
        <v>492</v>
      </c>
      <c r="I35" s="162"/>
      <c r="J35" s="165">
        <v>477</v>
      </c>
      <c r="K35" s="166"/>
      <c r="L35" s="169">
        <v>419</v>
      </c>
      <c r="M35" s="170" t="s">
        <v>255</v>
      </c>
      <c r="N35" s="169">
        <v>388</v>
      </c>
      <c r="O35" s="170"/>
    </row>
    <row r="36" spans="1:15" ht="13.5" customHeight="1">
      <c r="A36" s="147">
        <v>76</v>
      </c>
      <c r="B36" s="23" t="s">
        <v>143</v>
      </c>
      <c r="C36" s="4" t="s">
        <v>72</v>
      </c>
      <c r="D36" s="161">
        <v>555</v>
      </c>
      <c r="E36" s="162"/>
      <c r="F36" s="163">
        <v>541</v>
      </c>
      <c r="G36" s="162"/>
      <c r="H36" s="163">
        <v>496</v>
      </c>
      <c r="I36" s="162"/>
      <c r="J36" s="165">
        <v>509</v>
      </c>
      <c r="K36" s="166"/>
      <c r="L36" s="169">
        <v>482</v>
      </c>
      <c r="M36" s="170" t="s">
        <v>255</v>
      </c>
      <c r="N36" s="169">
        <v>483</v>
      </c>
      <c r="O36" s="170"/>
    </row>
    <row r="37" spans="1:15" ht="13.5" customHeight="1">
      <c r="A37" s="147">
        <v>76</v>
      </c>
      <c r="B37" s="23" t="s">
        <v>144</v>
      </c>
      <c r="C37" s="4" t="s">
        <v>73</v>
      </c>
      <c r="D37" s="161">
        <v>88</v>
      </c>
      <c r="E37" s="162"/>
      <c r="F37" s="163">
        <v>84</v>
      </c>
      <c r="G37" s="162"/>
      <c r="H37" s="163">
        <v>88</v>
      </c>
      <c r="I37" s="162"/>
      <c r="J37" s="165">
        <v>85</v>
      </c>
      <c r="K37" s="166"/>
      <c r="L37" s="169">
        <v>87</v>
      </c>
      <c r="M37" s="170" t="s">
        <v>255</v>
      </c>
      <c r="N37" s="169">
        <v>91</v>
      </c>
      <c r="O37" s="170"/>
    </row>
    <row r="38" spans="1:15" ht="13.5" customHeight="1">
      <c r="A38" s="147">
        <v>76</v>
      </c>
      <c r="B38" s="23" t="s">
        <v>145</v>
      </c>
      <c r="C38" s="4" t="s">
        <v>74</v>
      </c>
      <c r="D38" s="161">
        <v>195</v>
      </c>
      <c r="E38" s="172"/>
      <c r="F38" s="163">
        <v>188</v>
      </c>
      <c r="G38" s="172"/>
      <c r="H38" s="163">
        <v>143</v>
      </c>
      <c r="I38" s="172"/>
      <c r="J38" s="165">
        <v>132</v>
      </c>
      <c r="K38" s="166"/>
      <c r="L38" s="169">
        <v>115</v>
      </c>
      <c r="M38" s="170" t="s">
        <v>255</v>
      </c>
      <c r="N38" s="169">
        <v>111</v>
      </c>
      <c r="O38" s="170" t="s">
        <v>256</v>
      </c>
    </row>
    <row r="39" spans="1:15" ht="13.5" customHeight="1">
      <c r="A39" s="147">
        <v>75</v>
      </c>
      <c r="B39" s="23" t="s">
        <v>146</v>
      </c>
      <c r="C39" s="4" t="s">
        <v>62</v>
      </c>
      <c r="D39" s="161">
        <v>440</v>
      </c>
      <c r="E39" s="162"/>
      <c r="F39" s="163">
        <v>418</v>
      </c>
      <c r="G39" s="162"/>
      <c r="H39" s="163">
        <v>446</v>
      </c>
      <c r="I39" s="162"/>
      <c r="J39" s="165">
        <v>408</v>
      </c>
      <c r="K39" s="166"/>
      <c r="L39" s="169">
        <v>380</v>
      </c>
      <c r="M39" s="170" t="s">
        <v>255</v>
      </c>
      <c r="N39" s="169">
        <v>366</v>
      </c>
      <c r="O39" s="170" t="s">
        <v>256</v>
      </c>
    </row>
    <row r="40" spans="1:15" ht="13.5" customHeight="1">
      <c r="A40" s="147">
        <v>76</v>
      </c>
      <c r="B40" s="23" t="s">
        <v>147</v>
      </c>
      <c r="C40" s="4" t="s">
        <v>75</v>
      </c>
      <c r="D40" s="161">
        <v>114</v>
      </c>
      <c r="E40" s="162"/>
      <c r="F40" s="163">
        <v>135</v>
      </c>
      <c r="G40" s="162"/>
      <c r="H40" s="163">
        <v>189</v>
      </c>
      <c r="I40" s="162"/>
      <c r="J40" s="165">
        <v>192</v>
      </c>
      <c r="K40" s="166"/>
      <c r="L40" s="169">
        <v>225</v>
      </c>
      <c r="M40" s="170" t="s">
        <v>255</v>
      </c>
      <c r="N40" s="169">
        <v>271</v>
      </c>
      <c r="O40" s="170"/>
    </row>
    <row r="41" spans="1:15" ht="13.5" customHeight="1">
      <c r="A41" s="147">
        <v>53</v>
      </c>
      <c r="B41" s="23" t="s">
        <v>148</v>
      </c>
      <c r="C41" s="4" t="s">
        <v>55</v>
      </c>
      <c r="D41" s="161">
        <v>243</v>
      </c>
      <c r="E41" s="162"/>
      <c r="F41" s="163">
        <v>252</v>
      </c>
      <c r="G41" s="162"/>
      <c r="H41" s="163">
        <v>244</v>
      </c>
      <c r="I41" s="162"/>
      <c r="J41" s="165">
        <v>289</v>
      </c>
      <c r="K41" s="166"/>
      <c r="L41" s="169">
        <v>289</v>
      </c>
      <c r="M41" s="170" t="s">
        <v>255</v>
      </c>
      <c r="N41" s="169">
        <v>373</v>
      </c>
      <c r="O41" s="170"/>
    </row>
    <row r="42" spans="1:15" ht="13.5" customHeight="1">
      <c r="A42" s="147">
        <v>24</v>
      </c>
      <c r="B42" s="23" t="s">
        <v>149</v>
      </c>
      <c r="C42" s="4" t="s">
        <v>12</v>
      </c>
      <c r="D42" s="161">
        <v>59</v>
      </c>
      <c r="E42" s="162"/>
      <c r="F42" s="163">
        <v>53</v>
      </c>
      <c r="G42" s="162"/>
      <c r="H42" s="163">
        <v>40</v>
      </c>
      <c r="I42" s="162"/>
      <c r="J42" s="165">
        <v>42</v>
      </c>
      <c r="K42" s="166"/>
      <c r="L42" s="169">
        <v>43</v>
      </c>
      <c r="M42" s="170" t="s">
        <v>255</v>
      </c>
      <c r="N42" s="169">
        <v>51</v>
      </c>
      <c r="O42" s="170"/>
    </row>
    <row r="43" spans="1:15" ht="13.5" customHeight="1">
      <c r="A43" s="147">
        <v>24</v>
      </c>
      <c r="B43" s="23" t="s">
        <v>150</v>
      </c>
      <c r="C43" s="4" t="s">
        <v>13</v>
      </c>
      <c r="D43" s="161">
        <v>135</v>
      </c>
      <c r="E43" s="162"/>
      <c r="F43" s="163">
        <v>130</v>
      </c>
      <c r="G43" s="162"/>
      <c r="H43" s="163">
        <v>135</v>
      </c>
      <c r="I43" s="162"/>
      <c r="J43" s="165">
        <v>140</v>
      </c>
      <c r="K43" s="166"/>
      <c r="L43" s="169">
        <v>150</v>
      </c>
      <c r="M43" s="170" t="s">
        <v>255</v>
      </c>
      <c r="N43" s="169">
        <v>146</v>
      </c>
      <c r="O43" s="170"/>
    </row>
    <row r="44" spans="1:15" ht="13.5" customHeight="1">
      <c r="A44" s="147">
        <v>84</v>
      </c>
      <c r="B44" s="23" t="s">
        <v>151</v>
      </c>
      <c r="C44" s="4" t="s">
        <v>88</v>
      </c>
      <c r="D44" s="161">
        <v>351</v>
      </c>
      <c r="E44" s="171"/>
      <c r="F44" s="163">
        <v>397</v>
      </c>
      <c r="G44" s="171"/>
      <c r="H44" s="163">
        <v>403</v>
      </c>
      <c r="I44" s="171"/>
      <c r="J44" s="165">
        <v>381</v>
      </c>
      <c r="K44" s="166"/>
      <c r="L44" s="169">
        <v>313</v>
      </c>
      <c r="M44" s="170" t="s">
        <v>255</v>
      </c>
      <c r="N44" s="169">
        <v>281</v>
      </c>
      <c r="O44" s="170"/>
    </row>
    <row r="45" spans="1:15" ht="13.5" customHeight="1">
      <c r="A45" s="147">
        <v>27</v>
      </c>
      <c r="B45" s="23" t="s">
        <v>152</v>
      </c>
      <c r="C45" s="4" t="s">
        <v>19</v>
      </c>
      <c r="D45" s="161">
        <v>27</v>
      </c>
      <c r="E45" s="172"/>
      <c r="F45" s="163">
        <v>20</v>
      </c>
      <c r="G45" s="172"/>
      <c r="H45" s="163">
        <v>16</v>
      </c>
      <c r="I45" s="172"/>
      <c r="J45" s="165">
        <v>14</v>
      </c>
      <c r="K45" s="166"/>
      <c r="L45" s="169">
        <v>15</v>
      </c>
      <c r="M45" s="170" t="s">
        <v>255</v>
      </c>
      <c r="N45" s="169">
        <v>12</v>
      </c>
      <c r="O45" s="170"/>
    </row>
    <row r="46" spans="1:15" ht="13.5" customHeight="1">
      <c r="A46" s="147">
        <v>75</v>
      </c>
      <c r="B46" s="23" t="s">
        <v>153</v>
      </c>
      <c r="C46" s="4" t="s">
        <v>63</v>
      </c>
      <c r="D46" s="161">
        <v>315</v>
      </c>
      <c r="E46" s="162"/>
      <c r="F46" s="163">
        <v>312</v>
      </c>
      <c r="G46" s="162"/>
      <c r="H46" s="163">
        <v>297</v>
      </c>
      <c r="I46" s="162"/>
      <c r="J46" s="165">
        <v>284</v>
      </c>
      <c r="K46" s="166"/>
      <c r="L46" s="169">
        <v>282</v>
      </c>
      <c r="M46" s="170" t="s">
        <v>255</v>
      </c>
      <c r="N46" s="169">
        <v>288</v>
      </c>
      <c r="O46" s="170"/>
    </row>
    <row r="47" spans="1:15" ht="13.5" customHeight="1">
      <c r="A47" s="147">
        <v>24</v>
      </c>
      <c r="B47" s="23" t="s">
        <v>154</v>
      </c>
      <c r="C47" s="4" t="s">
        <v>14</v>
      </c>
      <c r="D47" s="161">
        <v>72</v>
      </c>
      <c r="E47" s="162"/>
      <c r="F47" s="163">
        <v>71</v>
      </c>
      <c r="G47" s="162"/>
      <c r="H47" s="163">
        <v>66</v>
      </c>
      <c r="I47" s="162"/>
      <c r="J47" s="165">
        <v>66</v>
      </c>
      <c r="K47" s="166"/>
      <c r="L47" s="169">
        <v>60</v>
      </c>
      <c r="M47" s="170" t="s">
        <v>255</v>
      </c>
      <c r="N47" s="169">
        <v>51</v>
      </c>
      <c r="O47" s="170"/>
    </row>
    <row r="48" spans="1:15" ht="13.5" customHeight="1">
      <c r="A48" s="147">
        <v>84</v>
      </c>
      <c r="B48" s="23" t="s">
        <v>155</v>
      </c>
      <c r="C48" s="4" t="s">
        <v>89</v>
      </c>
      <c r="D48" s="161">
        <v>175</v>
      </c>
      <c r="E48" s="172"/>
      <c r="F48" s="163">
        <v>199</v>
      </c>
      <c r="G48" s="172"/>
      <c r="H48" s="163">
        <v>225</v>
      </c>
      <c r="I48" s="172"/>
      <c r="J48" s="165">
        <v>184</v>
      </c>
      <c r="K48" s="166"/>
      <c r="L48" s="169">
        <v>165</v>
      </c>
      <c r="M48" s="170" t="s">
        <v>255</v>
      </c>
      <c r="N48" s="169">
        <v>158</v>
      </c>
      <c r="O48" s="170"/>
    </row>
    <row r="49" spans="1:15" ht="13.5" customHeight="1">
      <c r="A49" s="147">
        <v>84</v>
      </c>
      <c r="B49" s="23" t="s">
        <v>156</v>
      </c>
      <c r="C49" s="4" t="s">
        <v>90</v>
      </c>
      <c r="D49" s="161">
        <v>42</v>
      </c>
      <c r="E49" s="172"/>
      <c r="F49" s="163">
        <v>46</v>
      </c>
      <c r="G49" s="172"/>
      <c r="H49" s="163">
        <v>36</v>
      </c>
      <c r="I49" s="172"/>
      <c r="J49" s="165">
        <v>36</v>
      </c>
      <c r="K49" s="166"/>
      <c r="L49" s="169">
        <v>38</v>
      </c>
      <c r="M49" s="170" t="s">
        <v>255</v>
      </c>
      <c r="N49" s="169">
        <v>53</v>
      </c>
      <c r="O49" s="170"/>
    </row>
    <row r="50" spans="1:15" ht="13.5" customHeight="1">
      <c r="A50" s="147">
        <v>52</v>
      </c>
      <c r="B50" s="23" t="s">
        <v>157</v>
      </c>
      <c r="C50" s="4" t="s">
        <v>46</v>
      </c>
      <c r="D50" s="161">
        <v>369</v>
      </c>
      <c r="E50" s="162"/>
      <c r="F50" s="163">
        <v>386</v>
      </c>
      <c r="G50" s="162"/>
      <c r="H50" s="163">
        <v>394</v>
      </c>
      <c r="I50" s="162"/>
      <c r="J50" s="165">
        <v>411</v>
      </c>
      <c r="K50" s="166"/>
      <c r="L50" s="169">
        <v>451</v>
      </c>
      <c r="M50" s="170" t="s">
        <v>255</v>
      </c>
      <c r="N50" s="169">
        <v>466</v>
      </c>
      <c r="O50" s="170"/>
    </row>
    <row r="51" spans="1:15" ht="13.5" customHeight="1">
      <c r="A51" s="147">
        <v>24</v>
      </c>
      <c r="B51" s="23" t="s">
        <v>158</v>
      </c>
      <c r="C51" s="4" t="s">
        <v>15</v>
      </c>
      <c r="D51" s="161">
        <v>115</v>
      </c>
      <c r="E51" s="172"/>
      <c r="F51" s="163">
        <v>103</v>
      </c>
      <c r="G51" s="172"/>
      <c r="H51" s="163">
        <v>90</v>
      </c>
      <c r="I51" s="172"/>
      <c r="J51" s="165">
        <v>62</v>
      </c>
      <c r="K51" s="166"/>
      <c r="L51" s="169">
        <v>42</v>
      </c>
      <c r="M51" s="170" t="s">
        <v>255</v>
      </c>
      <c r="N51" s="169">
        <v>32</v>
      </c>
      <c r="O51" s="170"/>
    </row>
    <row r="52" spans="1:15" ht="13.5" customHeight="1">
      <c r="A52" s="147">
        <v>76</v>
      </c>
      <c r="B52" s="23" t="s">
        <v>159</v>
      </c>
      <c r="C52" s="4" t="s">
        <v>76</v>
      </c>
      <c r="D52" s="161">
        <v>67</v>
      </c>
      <c r="E52" s="172"/>
      <c r="F52" s="163">
        <v>69</v>
      </c>
      <c r="G52" s="172"/>
      <c r="H52" s="163">
        <v>37</v>
      </c>
      <c r="I52" s="172"/>
      <c r="J52" s="165">
        <v>29</v>
      </c>
      <c r="K52" s="166"/>
      <c r="L52" s="169">
        <v>25</v>
      </c>
      <c r="M52" s="170" t="s">
        <v>255</v>
      </c>
      <c r="N52" s="169">
        <v>26</v>
      </c>
      <c r="O52" s="170"/>
    </row>
    <row r="53" spans="1:15" ht="13.5" customHeight="1">
      <c r="A53" s="147">
        <v>75</v>
      </c>
      <c r="B53" s="23" t="s">
        <v>160</v>
      </c>
      <c r="C53" s="4" t="s">
        <v>64</v>
      </c>
      <c r="D53" s="161">
        <v>302</v>
      </c>
      <c r="E53" s="172"/>
      <c r="F53" s="163">
        <v>294</v>
      </c>
      <c r="G53" s="172"/>
      <c r="H53" s="163">
        <v>295</v>
      </c>
      <c r="I53" s="172"/>
      <c r="J53" s="165">
        <v>293</v>
      </c>
      <c r="K53" s="166"/>
      <c r="L53" s="169">
        <v>306</v>
      </c>
      <c r="M53" s="170" t="s">
        <v>255</v>
      </c>
      <c r="N53" s="169">
        <v>346</v>
      </c>
      <c r="O53" s="170"/>
    </row>
    <row r="54" spans="1:15" ht="13.5" customHeight="1">
      <c r="A54" s="147">
        <v>76</v>
      </c>
      <c r="B54" s="23" t="s">
        <v>161</v>
      </c>
      <c r="C54" s="4" t="s">
        <v>77</v>
      </c>
      <c r="D54" s="161">
        <v>88</v>
      </c>
      <c r="E54" s="162"/>
      <c r="F54" s="163">
        <v>70</v>
      </c>
      <c r="G54" s="162"/>
      <c r="H54" s="163">
        <v>74</v>
      </c>
      <c r="I54" s="162"/>
      <c r="J54" s="165">
        <v>51</v>
      </c>
      <c r="K54" s="166"/>
      <c r="L54" s="169">
        <v>37</v>
      </c>
      <c r="M54" s="170" t="s">
        <v>255</v>
      </c>
      <c r="N54" s="169">
        <v>36</v>
      </c>
      <c r="O54" s="170"/>
    </row>
    <row r="55" spans="1:15" ht="13.5" customHeight="1">
      <c r="A55" s="147">
        <v>52</v>
      </c>
      <c r="B55" s="23" t="s">
        <v>162</v>
      </c>
      <c r="C55" s="4" t="s">
        <v>48</v>
      </c>
      <c r="D55" s="161">
        <v>197</v>
      </c>
      <c r="E55" s="171"/>
      <c r="F55" s="163">
        <v>179</v>
      </c>
      <c r="G55" s="171"/>
      <c r="H55" s="163">
        <v>187</v>
      </c>
      <c r="I55" s="171"/>
      <c r="J55" s="165">
        <v>196</v>
      </c>
      <c r="K55" s="166"/>
      <c r="L55" s="169">
        <v>208</v>
      </c>
      <c r="M55" s="170" t="s">
        <v>255</v>
      </c>
      <c r="N55" s="169">
        <v>193</v>
      </c>
      <c r="O55" s="170"/>
    </row>
    <row r="56" spans="1:15" ht="13.5" customHeight="1">
      <c r="A56" s="147">
        <v>28</v>
      </c>
      <c r="B56" s="23" t="s">
        <v>163</v>
      </c>
      <c r="C56" s="4" t="s">
        <v>28</v>
      </c>
      <c r="D56" s="161">
        <v>135</v>
      </c>
      <c r="E56" s="162"/>
      <c r="F56" s="163">
        <v>116</v>
      </c>
      <c r="G56" s="162"/>
      <c r="H56" s="163">
        <v>84</v>
      </c>
      <c r="I56" s="162"/>
      <c r="J56" s="165">
        <v>75</v>
      </c>
      <c r="K56" s="166"/>
      <c r="L56" s="169">
        <v>69</v>
      </c>
      <c r="M56" s="170" t="s">
        <v>255</v>
      </c>
      <c r="N56" s="169">
        <v>59</v>
      </c>
      <c r="O56" s="170"/>
    </row>
    <row r="57" spans="1:15" ht="13.5" customHeight="1">
      <c r="A57" s="147">
        <v>44</v>
      </c>
      <c r="B57" s="23" t="s">
        <v>164</v>
      </c>
      <c r="C57" s="4" t="s">
        <v>38</v>
      </c>
      <c r="D57" s="161">
        <v>118</v>
      </c>
      <c r="E57" s="162"/>
      <c r="F57" s="163">
        <v>140</v>
      </c>
      <c r="G57" s="162"/>
      <c r="H57" s="163">
        <v>127</v>
      </c>
      <c r="I57" s="162"/>
      <c r="J57" s="165">
        <v>84</v>
      </c>
      <c r="K57" s="166"/>
      <c r="L57" s="169">
        <v>110</v>
      </c>
      <c r="M57" s="170" t="s">
        <v>255</v>
      </c>
      <c r="N57" s="169">
        <v>101</v>
      </c>
      <c r="O57" s="170"/>
    </row>
    <row r="58" spans="1:15">
      <c r="A58" s="148">
        <v>44</v>
      </c>
      <c r="B58" s="23" t="s">
        <v>165</v>
      </c>
      <c r="C58" s="4" t="s">
        <v>39</v>
      </c>
      <c r="D58" s="161">
        <v>38</v>
      </c>
      <c r="E58" s="162"/>
      <c r="F58" s="163">
        <v>51</v>
      </c>
      <c r="G58" s="162"/>
      <c r="H58" s="163">
        <v>47</v>
      </c>
      <c r="I58" s="162"/>
      <c r="J58" s="165">
        <v>37</v>
      </c>
      <c r="K58" s="166"/>
      <c r="L58" s="169">
        <v>39</v>
      </c>
      <c r="M58" s="170" t="s">
        <v>255</v>
      </c>
      <c r="N58" s="169">
        <v>33</v>
      </c>
      <c r="O58" s="170"/>
    </row>
    <row r="59" spans="1:15" s="134" customFormat="1" ht="13.5" customHeight="1">
      <c r="A59" s="147">
        <v>52</v>
      </c>
      <c r="B59" s="23" t="s">
        <v>166</v>
      </c>
      <c r="C59" s="4" t="s">
        <v>49</v>
      </c>
      <c r="D59" s="161">
        <v>113</v>
      </c>
      <c r="E59" s="162"/>
      <c r="F59" s="163">
        <v>116</v>
      </c>
      <c r="G59" s="162"/>
      <c r="H59" s="163">
        <v>89</v>
      </c>
      <c r="I59" s="162"/>
      <c r="J59" s="173">
        <v>46</v>
      </c>
      <c r="K59" s="174"/>
      <c r="L59" s="169">
        <v>39</v>
      </c>
      <c r="M59" s="170" t="s">
        <v>255</v>
      </c>
      <c r="N59" s="169">
        <v>42</v>
      </c>
      <c r="O59" s="170"/>
    </row>
    <row r="60" spans="1:15" ht="13.5" customHeight="1">
      <c r="A60" s="147">
        <v>44</v>
      </c>
      <c r="B60" s="23" t="s">
        <v>167</v>
      </c>
      <c r="C60" s="4" t="s">
        <v>40</v>
      </c>
      <c r="D60" s="161">
        <v>97</v>
      </c>
      <c r="E60" s="162"/>
      <c r="F60" s="163">
        <v>86</v>
      </c>
      <c r="G60" s="162"/>
      <c r="H60" s="163">
        <v>102</v>
      </c>
      <c r="I60" s="162"/>
      <c r="J60" s="173">
        <v>106</v>
      </c>
      <c r="K60" s="174"/>
      <c r="L60" s="169">
        <v>103</v>
      </c>
      <c r="M60" s="170" t="s">
        <v>255</v>
      </c>
      <c r="N60" s="169">
        <v>109</v>
      </c>
      <c r="O60" s="170"/>
    </row>
    <row r="61" spans="1:15" ht="13.5" customHeight="1">
      <c r="A61" s="147">
        <v>44</v>
      </c>
      <c r="B61" s="23" t="s">
        <v>168</v>
      </c>
      <c r="C61" s="4" t="s">
        <v>41</v>
      </c>
      <c r="D61" s="161">
        <v>49</v>
      </c>
      <c r="E61" s="162"/>
      <c r="F61" s="163">
        <v>48</v>
      </c>
      <c r="G61" s="162"/>
      <c r="H61" s="163">
        <v>39</v>
      </c>
      <c r="I61" s="162"/>
      <c r="J61" s="173">
        <v>35</v>
      </c>
      <c r="K61" s="174"/>
      <c r="L61" s="169">
        <v>25</v>
      </c>
      <c r="M61" s="170" t="s">
        <v>255</v>
      </c>
      <c r="N61" s="169">
        <v>22</v>
      </c>
      <c r="O61" s="170"/>
    </row>
    <row r="62" spans="1:15" ht="13.5" customHeight="1">
      <c r="A62" s="147">
        <v>53</v>
      </c>
      <c r="B62" s="23" t="s">
        <v>169</v>
      </c>
      <c r="C62" s="4" t="s">
        <v>56</v>
      </c>
      <c r="D62" s="161">
        <v>411</v>
      </c>
      <c r="E62" s="162"/>
      <c r="F62" s="163">
        <v>407</v>
      </c>
      <c r="G62" s="162"/>
      <c r="H62" s="163">
        <v>472</v>
      </c>
      <c r="I62" s="162"/>
      <c r="J62" s="173">
        <v>399</v>
      </c>
      <c r="K62" s="174"/>
      <c r="L62" s="169">
        <v>395</v>
      </c>
      <c r="M62" s="170" t="s">
        <v>255</v>
      </c>
      <c r="N62" s="169">
        <v>367</v>
      </c>
      <c r="O62" s="170"/>
    </row>
    <row r="63" spans="1:15" ht="13.5" customHeight="1">
      <c r="A63" s="147">
        <v>44</v>
      </c>
      <c r="B63" s="23" t="s">
        <v>170</v>
      </c>
      <c r="C63" s="4" t="s">
        <v>42</v>
      </c>
      <c r="D63" s="161">
        <v>436</v>
      </c>
      <c r="E63" s="162"/>
      <c r="F63" s="163">
        <v>442</v>
      </c>
      <c r="G63" s="162"/>
      <c r="H63" s="163">
        <v>445</v>
      </c>
      <c r="I63" s="162"/>
      <c r="J63" s="173">
        <v>465</v>
      </c>
      <c r="K63" s="174"/>
      <c r="L63" s="169">
        <v>455</v>
      </c>
      <c r="M63" s="170" t="s">
        <v>255</v>
      </c>
      <c r="N63" s="169">
        <v>375</v>
      </c>
      <c r="O63" s="170"/>
    </row>
    <row r="64" spans="1:15" ht="13.5" customHeight="1">
      <c r="A64" s="147">
        <v>27</v>
      </c>
      <c r="B64" s="23" t="s">
        <v>171</v>
      </c>
      <c r="C64" s="4" t="s">
        <v>20</v>
      </c>
      <c r="D64" s="161">
        <v>40</v>
      </c>
      <c r="E64" s="162"/>
      <c r="F64" s="163">
        <v>35</v>
      </c>
      <c r="G64" s="162"/>
      <c r="H64" s="163">
        <v>34</v>
      </c>
      <c r="I64" s="162"/>
      <c r="J64" s="173">
        <v>31</v>
      </c>
      <c r="K64" s="174"/>
      <c r="L64" s="169">
        <v>25</v>
      </c>
      <c r="M64" s="170" t="s">
        <v>255</v>
      </c>
      <c r="N64" s="169">
        <v>28</v>
      </c>
      <c r="O64" s="170"/>
    </row>
    <row r="65" spans="1:15" ht="13.5" customHeight="1">
      <c r="A65" s="147">
        <v>32</v>
      </c>
      <c r="B65" s="23" t="s">
        <v>172</v>
      </c>
      <c r="C65" s="4" t="s">
        <v>32</v>
      </c>
      <c r="D65" s="161">
        <v>394</v>
      </c>
      <c r="E65" s="162"/>
      <c r="F65" s="163">
        <v>415</v>
      </c>
      <c r="G65" s="162"/>
      <c r="H65" s="163">
        <v>434</v>
      </c>
      <c r="I65" s="162"/>
      <c r="J65" s="173">
        <v>454</v>
      </c>
      <c r="K65" s="166"/>
      <c r="L65" s="169">
        <v>438</v>
      </c>
      <c r="M65" s="170" t="s">
        <v>255</v>
      </c>
      <c r="N65" s="169">
        <v>435</v>
      </c>
      <c r="O65" s="170"/>
    </row>
    <row r="66" spans="1:15" ht="13.5" customHeight="1">
      <c r="A66" s="147">
        <v>32</v>
      </c>
      <c r="B66" s="23" t="s">
        <v>173</v>
      </c>
      <c r="C66" s="4" t="s">
        <v>33</v>
      </c>
      <c r="D66" s="161">
        <v>299</v>
      </c>
      <c r="E66" s="162"/>
      <c r="F66" s="163">
        <v>317</v>
      </c>
      <c r="G66" s="162"/>
      <c r="H66" s="163">
        <v>261</v>
      </c>
      <c r="I66" s="162"/>
      <c r="J66" s="173">
        <v>186</v>
      </c>
      <c r="K66" s="174"/>
      <c r="L66" s="169">
        <v>133</v>
      </c>
      <c r="M66" s="170" t="s">
        <v>255</v>
      </c>
      <c r="N66" s="169">
        <v>118</v>
      </c>
      <c r="O66" s="170"/>
    </row>
    <row r="67" spans="1:15" ht="13.5" customHeight="1">
      <c r="A67" s="147">
        <v>28</v>
      </c>
      <c r="B67" s="23" t="s">
        <v>174</v>
      </c>
      <c r="C67" s="4" t="s">
        <v>29</v>
      </c>
      <c r="D67" s="161">
        <v>100</v>
      </c>
      <c r="E67" s="162"/>
      <c r="F67" s="163">
        <v>99</v>
      </c>
      <c r="G67" s="162"/>
      <c r="H67" s="163">
        <v>83</v>
      </c>
      <c r="I67" s="162"/>
      <c r="J67" s="173">
        <v>74</v>
      </c>
      <c r="K67" s="174"/>
      <c r="L67" s="169">
        <v>73</v>
      </c>
      <c r="M67" s="170" t="s">
        <v>255</v>
      </c>
      <c r="N67" s="169">
        <v>61</v>
      </c>
      <c r="O67" s="170"/>
    </row>
    <row r="68" spans="1:15" ht="13.5" customHeight="1">
      <c r="A68" s="147">
        <v>32</v>
      </c>
      <c r="B68" s="23" t="s">
        <v>175</v>
      </c>
      <c r="C68" s="4" t="s">
        <v>34</v>
      </c>
      <c r="D68" s="161">
        <v>194</v>
      </c>
      <c r="E68" s="162"/>
      <c r="F68" s="163">
        <v>219</v>
      </c>
      <c r="G68" s="162"/>
      <c r="H68" s="163">
        <v>204</v>
      </c>
      <c r="I68" s="162"/>
      <c r="J68" s="173">
        <v>193</v>
      </c>
      <c r="K68" s="174"/>
      <c r="L68" s="169">
        <v>208</v>
      </c>
      <c r="M68" s="170" t="s">
        <v>255</v>
      </c>
      <c r="N68" s="169">
        <v>219</v>
      </c>
      <c r="O68" s="170"/>
    </row>
    <row r="69" spans="1:15" ht="13.5" customHeight="1">
      <c r="A69" s="147">
        <v>84</v>
      </c>
      <c r="B69" s="23" t="s">
        <v>176</v>
      </c>
      <c r="C69" s="4" t="s">
        <v>91</v>
      </c>
      <c r="D69" s="161">
        <v>130</v>
      </c>
      <c r="E69" s="172"/>
      <c r="F69" s="163">
        <v>152</v>
      </c>
      <c r="G69" s="172"/>
      <c r="H69" s="163">
        <v>160</v>
      </c>
      <c r="I69" s="172"/>
      <c r="J69" s="173">
        <v>175</v>
      </c>
      <c r="K69" s="174"/>
      <c r="L69" s="169">
        <v>183</v>
      </c>
      <c r="M69" s="170" t="s">
        <v>255</v>
      </c>
      <c r="N69" s="169">
        <v>207</v>
      </c>
      <c r="O69" s="170"/>
    </row>
    <row r="70" spans="1:15" ht="13.5" customHeight="1">
      <c r="A70" s="147">
        <v>75</v>
      </c>
      <c r="B70" s="23" t="s">
        <v>177</v>
      </c>
      <c r="C70" s="4" t="s">
        <v>65</v>
      </c>
      <c r="D70" s="161">
        <v>232</v>
      </c>
      <c r="E70" s="162"/>
      <c r="F70" s="163">
        <v>216</v>
      </c>
      <c r="G70" s="162"/>
      <c r="H70" s="163">
        <v>217</v>
      </c>
      <c r="I70" s="162"/>
      <c r="J70" s="173">
        <v>224</v>
      </c>
      <c r="K70" s="174"/>
      <c r="L70" s="169">
        <v>216</v>
      </c>
      <c r="M70" s="170" t="s">
        <v>255</v>
      </c>
      <c r="N70" s="169">
        <v>207</v>
      </c>
      <c r="O70" s="170"/>
    </row>
    <row r="71" spans="1:15" ht="13.5" customHeight="1">
      <c r="A71" s="147">
        <v>76</v>
      </c>
      <c r="B71" s="23" t="s">
        <v>178</v>
      </c>
      <c r="C71" s="4" t="s">
        <v>78</v>
      </c>
      <c r="D71" s="161">
        <v>266</v>
      </c>
      <c r="E71" s="162"/>
      <c r="F71" s="163">
        <v>255</v>
      </c>
      <c r="G71" s="162"/>
      <c r="H71" s="163">
        <v>237</v>
      </c>
      <c r="I71" s="162"/>
      <c r="J71" s="173">
        <v>224</v>
      </c>
      <c r="K71" s="174"/>
      <c r="L71" s="169">
        <v>196</v>
      </c>
      <c r="M71" s="170" t="s">
        <v>255</v>
      </c>
      <c r="N71" s="169">
        <v>182</v>
      </c>
      <c r="O71" s="170"/>
    </row>
    <row r="72" spans="1:15" ht="13.5" customHeight="1">
      <c r="A72" s="147">
        <v>76</v>
      </c>
      <c r="B72" s="23" t="s">
        <v>179</v>
      </c>
      <c r="C72" s="4" t="s">
        <v>79</v>
      </c>
      <c r="D72" s="161">
        <v>544</v>
      </c>
      <c r="E72" s="162"/>
      <c r="F72" s="163">
        <v>481</v>
      </c>
      <c r="G72" s="162"/>
      <c r="H72" s="163">
        <v>419</v>
      </c>
      <c r="I72" s="162"/>
      <c r="J72" s="173">
        <v>359</v>
      </c>
      <c r="K72" s="174"/>
      <c r="L72" s="169">
        <v>349</v>
      </c>
      <c r="M72" s="170" t="s">
        <v>255</v>
      </c>
      <c r="N72" s="169">
        <v>326</v>
      </c>
      <c r="O72" s="170"/>
    </row>
    <row r="73" spans="1:15" ht="13.5" customHeight="1">
      <c r="A73" s="147">
        <v>44</v>
      </c>
      <c r="B73" s="23" t="s">
        <v>180</v>
      </c>
      <c r="C73" s="4" t="s">
        <v>43</v>
      </c>
      <c r="D73" s="161">
        <v>249</v>
      </c>
      <c r="E73" s="162"/>
      <c r="F73" s="163">
        <v>253</v>
      </c>
      <c r="G73" s="162"/>
      <c r="H73" s="163">
        <v>236</v>
      </c>
      <c r="I73" s="162"/>
      <c r="J73" s="173">
        <v>226</v>
      </c>
      <c r="K73" s="174"/>
      <c r="L73" s="169">
        <v>228</v>
      </c>
      <c r="M73" s="170" t="s">
        <v>255</v>
      </c>
      <c r="N73" s="169">
        <v>221</v>
      </c>
      <c r="O73" s="170"/>
    </row>
    <row r="74" spans="1:15" ht="13.5" customHeight="1">
      <c r="A74" s="147">
        <v>44</v>
      </c>
      <c r="B74" s="23" t="s">
        <v>181</v>
      </c>
      <c r="C74" s="4" t="s">
        <v>44</v>
      </c>
      <c r="D74" s="161">
        <v>200</v>
      </c>
      <c r="E74" s="162"/>
      <c r="F74" s="163">
        <v>200</v>
      </c>
      <c r="G74" s="162"/>
      <c r="H74" s="163">
        <v>229</v>
      </c>
      <c r="I74" s="162"/>
      <c r="J74" s="173">
        <v>230</v>
      </c>
      <c r="K74" s="174"/>
      <c r="L74" s="169">
        <v>292</v>
      </c>
      <c r="M74" s="170" t="s">
        <v>255</v>
      </c>
      <c r="N74" s="169">
        <v>244</v>
      </c>
      <c r="O74" s="170"/>
    </row>
    <row r="75" spans="1:15" ht="13.5" customHeight="1">
      <c r="A75" s="147">
        <v>84</v>
      </c>
      <c r="B75" s="23" t="s">
        <v>182</v>
      </c>
      <c r="C75" s="4" t="s">
        <v>93</v>
      </c>
      <c r="D75" s="161">
        <v>222</v>
      </c>
      <c r="E75" s="162"/>
      <c r="F75" s="163">
        <v>225</v>
      </c>
      <c r="G75" s="162"/>
      <c r="H75" s="163">
        <v>222</v>
      </c>
      <c r="I75" s="162"/>
      <c r="J75" s="173">
        <v>206</v>
      </c>
      <c r="K75" s="174"/>
      <c r="L75" s="169">
        <v>197</v>
      </c>
      <c r="M75" s="170" t="s">
        <v>255</v>
      </c>
      <c r="N75" s="169">
        <v>165</v>
      </c>
      <c r="O75" s="170"/>
    </row>
    <row r="76" spans="1:15" s="370" customFormat="1" ht="13.5" customHeight="1">
      <c r="A76" s="363"/>
      <c r="B76" s="44" t="s">
        <v>92</v>
      </c>
      <c r="C76" s="45" t="s">
        <v>114</v>
      </c>
      <c r="D76" s="364"/>
      <c r="E76" s="365"/>
      <c r="F76" s="366"/>
      <c r="G76" s="365"/>
      <c r="H76" s="366"/>
      <c r="I76" s="365"/>
      <c r="J76" s="367"/>
      <c r="K76" s="174"/>
      <c r="L76" s="368"/>
      <c r="M76" s="369"/>
      <c r="N76" s="368">
        <v>27</v>
      </c>
      <c r="O76" s="369"/>
    </row>
    <row r="77" spans="1:15" s="370" customFormat="1" ht="13.5" customHeight="1">
      <c r="A77" s="363"/>
      <c r="B77" s="44" t="s">
        <v>94</v>
      </c>
      <c r="C77" s="45" t="s">
        <v>95</v>
      </c>
      <c r="D77" s="364"/>
      <c r="E77" s="365"/>
      <c r="F77" s="366"/>
      <c r="G77" s="365"/>
      <c r="H77" s="366"/>
      <c r="I77" s="365"/>
      <c r="J77" s="367"/>
      <c r="K77" s="174"/>
      <c r="L77" s="368"/>
      <c r="M77" s="369"/>
      <c r="N77" s="368">
        <v>138</v>
      </c>
      <c r="O77" s="369"/>
    </row>
    <row r="78" spans="1:15" ht="13.5" customHeight="1">
      <c r="A78" s="147">
        <v>27</v>
      </c>
      <c r="B78" s="23" t="s">
        <v>183</v>
      </c>
      <c r="C78" s="4" t="s">
        <v>21</v>
      </c>
      <c r="D78" s="161">
        <v>70</v>
      </c>
      <c r="E78" s="172"/>
      <c r="F78" s="163">
        <v>59</v>
      </c>
      <c r="G78" s="172"/>
      <c r="H78" s="163">
        <v>60</v>
      </c>
      <c r="I78" s="172"/>
      <c r="J78" s="173">
        <v>61</v>
      </c>
      <c r="K78" s="174"/>
      <c r="L78" s="169">
        <v>65</v>
      </c>
      <c r="M78" s="170" t="s">
        <v>255</v>
      </c>
      <c r="N78" s="169">
        <v>52</v>
      </c>
      <c r="O78" s="170"/>
    </row>
    <row r="79" spans="1:15" ht="13.5" customHeight="1">
      <c r="A79" s="147">
        <v>27</v>
      </c>
      <c r="B79" s="23" t="s">
        <v>184</v>
      </c>
      <c r="C79" s="4" t="s">
        <v>22</v>
      </c>
      <c r="D79" s="161">
        <v>166</v>
      </c>
      <c r="E79" s="172"/>
      <c r="F79" s="163">
        <v>92</v>
      </c>
      <c r="G79" s="172"/>
      <c r="H79" s="163">
        <v>73</v>
      </c>
      <c r="I79" s="172"/>
      <c r="J79" s="173">
        <v>71</v>
      </c>
      <c r="K79" s="174"/>
      <c r="L79" s="169">
        <v>59</v>
      </c>
      <c r="M79" s="170" t="s">
        <v>255</v>
      </c>
      <c r="N79" s="169">
        <v>59</v>
      </c>
      <c r="O79" s="170"/>
    </row>
    <row r="80" spans="1:15" ht="13.5" customHeight="1">
      <c r="A80" s="147">
        <v>52</v>
      </c>
      <c r="B80" s="23" t="s">
        <v>185</v>
      </c>
      <c r="C80" s="4" t="s">
        <v>50</v>
      </c>
      <c r="D80" s="161">
        <v>105</v>
      </c>
      <c r="E80" s="162"/>
      <c r="F80" s="163">
        <v>94</v>
      </c>
      <c r="G80" s="162"/>
      <c r="H80" s="163">
        <v>107</v>
      </c>
      <c r="I80" s="162"/>
      <c r="J80" s="173">
        <v>108</v>
      </c>
      <c r="K80" s="174"/>
      <c r="L80" s="169">
        <v>81</v>
      </c>
      <c r="M80" s="170" t="s">
        <v>255</v>
      </c>
      <c r="N80" s="169">
        <v>78</v>
      </c>
      <c r="O80" s="170"/>
    </row>
    <row r="81" spans="1:15" ht="13.5" customHeight="1">
      <c r="A81" s="147">
        <v>84</v>
      </c>
      <c r="B81" s="23" t="s">
        <v>186</v>
      </c>
      <c r="C81" s="4" t="s">
        <v>96</v>
      </c>
      <c r="D81" s="161">
        <v>15</v>
      </c>
      <c r="E81" s="162"/>
      <c r="F81" s="163">
        <v>19</v>
      </c>
      <c r="G81" s="162"/>
      <c r="H81" s="163">
        <v>31</v>
      </c>
      <c r="I81" s="162"/>
      <c r="J81" s="173">
        <v>34</v>
      </c>
      <c r="K81" s="174"/>
      <c r="L81" s="169">
        <v>31</v>
      </c>
      <c r="M81" s="170" t="s">
        <v>255</v>
      </c>
      <c r="N81" s="169">
        <v>24</v>
      </c>
      <c r="O81" s="170"/>
    </row>
    <row r="82" spans="1:15" ht="13.5" customHeight="1">
      <c r="A82" s="147">
        <v>84</v>
      </c>
      <c r="B82" s="23" t="s">
        <v>187</v>
      </c>
      <c r="C82" s="4" t="s">
        <v>97</v>
      </c>
      <c r="D82" s="161">
        <v>106</v>
      </c>
      <c r="E82" s="172"/>
      <c r="F82" s="163">
        <v>86</v>
      </c>
      <c r="G82" s="172"/>
      <c r="H82" s="163">
        <v>77</v>
      </c>
      <c r="I82" s="172"/>
      <c r="J82" s="173">
        <v>79</v>
      </c>
      <c r="K82" s="174"/>
      <c r="L82" s="169">
        <v>78</v>
      </c>
      <c r="M82" s="170" t="s">
        <v>255</v>
      </c>
      <c r="N82" s="169">
        <v>61</v>
      </c>
      <c r="O82" s="170"/>
    </row>
    <row r="83" spans="1:15" ht="13.5" customHeight="1">
      <c r="A83" s="147">
        <v>11</v>
      </c>
      <c r="B83" s="23" t="s">
        <v>188</v>
      </c>
      <c r="C83" s="4" t="s">
        <v>0</v>
      </c>
      <c r="D83" s="161">
        <v>1389</v>
      </c>
      <c r="E83" s="162"/>
      <c r="F83" s="163">
        <v>1258</v>
      </c>
      <c r="G83" s="162"/>
      <c r="H83" s="163">
        <v>1454</v>
      </c>
      <c r="I83" s="162"/>
      <c r="J83" s="173">
        <v>1256</v>
      </c>
      <c r="K83" s="174"/>
      <c r="L83" s="169">
        <v>1207</v>
      </c>
      <c r="M83" s="170" t="s">
        <v>255</v>
      </c>
      <c r="N83" s="169">
        <v>1124</v>
      </c>
      <c r="O83" s="170"/>
    </row>
    <row r="84" spans="1:15" ht="13.5" customHeight="1">
      <c r="A84" s="147">
        <v>28</v>
      </c>
      <c r="B84" s="23" t="s">
        <v>189</v>
      </c>
      <c r="C84" s="4" t="s">
        <v>30</v>
      </c>
      <c r="D84" s="161">
        <v>295</v>
      </c>
      <c r="E84" s="162"/>
      <c r="F84" s="163">
        <v>316</v>
      </c>
      <c r="G84" s="162"/>
      <c r="H84" s="163">
        <v>399</v>
      </c>
      <c r="I84" s="162"/>
      <c r="J84" s="173">
        <v>245</v>
      </c>
      <c r="K84" s="174"/>
      <c r="L84" s="169">
        <v>171</v>
      </c>
      <c r="M84" s="170" t="s">
        <v>255</v>
      </c>
      <c r="N84" s="169">
        <v>153</v>
      </c>
      <c r="O84" s="170"/>
    </row>
    <row r="85" spans="1:15" ht="13.5" customHeight="1">
      <c r="A85" s="147">
        <v>11</v>
      </c>
      <c r="B85" s="23" t="s">
        <v>190</v>
      </c>
      <c r="C85" s="4" t="s">
        <v>2</v>
      </c>
      <c r="D85" s="161">
        <v>236</v>
      </c>
      <c r="E85" s="162"/>
      <c r="F85" s="163">
        <v>225</v>
      </c>
      <c r="G85" s="162"/>
      <c r="H85" s="163">
        <v>238</v>
      </c>
      <c r="I85" s="162"/>
      <c r="J85" s="173">
        <v>262</v>
      </c>
      <c r="K85" s="174"/>
      <c r="L85" s="169">
        <v>263</v>
      </c>
      <c r="M85" s="170" t="s">
        <v>255</v>
      </c>
      <c r="N85" s="169">
        <v>247</v>
      </c>
      <c r="O85" s="170"/>
    </row>
    <row r="86" spans="1:15" ht="13.5" customHeight="1">
      <c r="A86" s="147">
        <v>11</v>
      </c>
      <c r="B86" s="23" t="s">
        <v>191</v>
      </c>
      <c r="C86" s="4" t="s">
        <v>3</v>
      </c>
      <c r="D86" s="161">
        <v>136</v>
      </c>
      <c r="E86" s="162"/>
      <c r="F86" s="163">
        <v>120</v>
      </c>
      <c r="G86" s="162"/>
      <c r="H86" s="163">
        <v>77</v>
      </c>
      <c r="I86" s="162"/>
      <c r="J86" s="173">
        <v>68</v>
      </c>
      <c r="K86" s="174"/>
      <c r="L86" s="169">
        <v>60</v>
      </c>
      <c r="M86" s="170" t="s">
        <v>255</v>
      </c>
      <c r="N86" s="169">
        <v>59</v>
      </c>
      <c r="O86" s="170"/>
    </row>
    <row r="87" spans="1:15" ht="13.5" customHeight="1">
      <c r="A87" s="147">
        <v>75</v>
      </c>
      <c r="B87" s="23" t="s">
        <v>192</v>
      </c>
      <c r="C87" s="4" t="s">
        <v>66</v>
      </c>
      <c r="D87" s="161">
        <v>288</v>
      </c>
      <c r="E87" s="162"/>
      <c r="F87" s="163">
        <v>217</v>
      </c>
      <c r="G87" s="162"/>
      <c r="H87" s="163">
        <v>190</v>
      </c>
      <c r="I87" s="162"/>
      <c r="J87" s="173">
        <v>188</v>
      </c>
      <c r="K87" s="174"/>
      <c r="L87" s="169">
        <v>198</v>
      </c>
      <c r="M87" s="170" t="s">
        <v>255</v>
      </c>
      <c r="N87" s="169">
        <v>184</v>
      </c>
      <c r="O87" s="170"/>
    </row>
    <row r="88" spans="1:15" ht="13.5" customHeight="1">
      <c r="A88" s="147">
        <v>32</v>
      </c>
      <c r="B88" s="23" t="s">
        <v>193</v>
      </c>
      <c r="C88" s="4" t="s">
        <v>35</v>
      </c>
      <c r="D88" s="161">
        <v>153</v>
      </c>
      <c r="E88" s="162"/>
      <c r="F88" s="163">
        <v>144</v>
      </c>
      <c r="G88" s="162"/>
      <c r="H88" s="163">
        <v>115</v>
      </c>
      <c r="I88" s="162"/>
      <c r="J88" s="173">
        <v>155</v>
      </c>
      <c r="K88" s="174"/>
      <c r="L88" s="169">
        <v>177</v>
      </c>
      <c r="M88" s="170" t="s">
        <v>255</v>
      </c>
      <c r="N88" s="169">
        <v>138</v>
      </c>
      <c r="O88" s="170"/>
    </row>
    <row r="89" spans="1:15" ht="13.5" customHeight="1">
      <c r="A89" s="147">
        <v>76</v>
      </c>
      <c r="B89" s="23" t="s">
        <v>194</v>
      </c>
      <c r="C89" s="4" t="s">
        <v>80</v>
      </c>
      <c r="D89" s="161">
        <v>147</v>
      </c>
      <c r="E89" s="162"/>
      <c r="F89" s="163">
        <v>138</v>
      </c>
      <c r="G89" s="162" t="s">
        <v>256</v>
      </c>
      <c r="H89" s="163">
        <v>100</v>
      </c>
      <c r="I89" s="162" t="s">
        <v>256</v>
      </c>
      <c r="J89" s="173">
        <v>95</v>
      </c>
      <c r="K89" s="166" t="s">
        <v>256</v>
      </c>
      <c r="L89" s="169">
        <v>64</v>
      </c>
      <c r="M89" s="170" t="s">
        <v>255</v>
      </c>
      <c r="N89" s="169">
        <v>68</v>
      </c>
      <c r="O89" s="170"/>
    </row>
    <row r="90" spans="1:15" ht="13.5" customHeight="1">
      <c r="A90" s="147">
        <v>76</v>
      </c>
      <c r="B90" s="23" t="s">
        <v>195</v>
      </c>
      <c r="C90" s="4" t="s">
        <v>81</v>
      </c>
      <c r="D90" s="161">
        <v>69</v>
      </c>
      <c r="E90" s="162"/>
      <c r="F90" s="163">
        <v>75</v>
      </c>
      <c r="G90" s="162"/>
      <c r="H90" s="163">
        <v>50</v>
      </c>
      <c r="I90" s="162"/>
      <c r="J90" s="173">
        <v>66</v>
      </c>
      <c r="K90" s="174"/>
      <c r="L90" s="169">
        <v>80</v>
      </c>
      <c r="M90" s="170" t="s">
        <v>255</v>
      </c>
      <c r="N90" s="169">
        <v>81</v>
      </c>
      <c r="O90" s="170"/>
    </row>
    <row r="91" spans="1:15" ht="13.5" customHeight="1">
      <c r="A91" s="147">
        <v>93</v>
      </c>
      <c r="B91" s="23" t="s">
        <v>196</v>
      </c>
      <c r="C91" s="4" t="s">
        <v>102</v>
      </c>
      <c r="D91" s="161">
        <v>230</v>
      </c>
      <c r="E91" s="162"/>
      <c r="F91" s="163">
        <v>200</v>
      </c>
      <c r="G91" s="162"/>
      <c r="H91" s="163">
        <v>235</v>
      </c>
      <c r="I91" s="162"/>
      <c r="J91" s="173">
        <v>247</v>
      </c>
      <c r="K91" s="174"/>
      <c r="L91" s="169">
        <v>279</v>
      </c>
      <c r="M91" s="170" t="s">
        <v>255</v>
      </c>
      <c r="N91" s="169">
        <v>310</v>
      </c>
      <c r="O91" s="170"/>
    </row>
    <row r="92" spans="1:15" ht="13.5" customHeight="1">
      <c r="A92" s="147">
        <v>93</v>
      </c>
      <c r="B92" s="23" t="s">
        <v>197</v>
      </c>
      <c r="C92" s="4" t="s">
        <v>103</v>
      </c>
      <c r="D92" s="161">
        <v>161</v>
      </c>
      <c r="E92" s="162"/>
      <c r="F92" s="163">
        <v>164</v>
      </c>
      <c r="G92" s="162"/>
      <c r="H92" s="163">
        <v>163</v>
      </c>
      <c r="I92" s="162"/>
      <c r="J92" s="173">
        <v>163</v>
      </c>
      <c r="K92" s="174"/>
      <c r="L92" s="169">
        <v>152</v>
      </c>
      <c r="M92" s="170" t="s">
        <v>255</v>
      </c>
      <c r="N92" s="169">
        <v>143</v>
      </c>
      <c r="O92" s="170"/>
    </row>
    <row r="93" spans="1:15" ht="13.5" customHeight="1">
      <c r="A93" s="147">
        <v>52</v>
      </c>
      <c r="B93" s="23" t="s">
        <v>198</v>
      </c>
      <c r="C93" s="4" t="s">
        <v>51</v>
      </c>
      <c r="D93" s="161">
        <v>221</v>
      </c>
      <c r="E93" s="172"/>
      <c r="F93" s="163">
        <v>211</v>
      </c>
      <c r="G93" s="172"/>
      <c r="H93" s="163">
        <v>211</v>
      </c>
      <c r="I93" s="172"/>
      <c r="J93" s="173">
        <v>207</v>
      </c>
      <c r="K93" s="174"/>
      <c r="L93" s="169">
        <v>199</v>
      </c>
      <c r="M93" s="170" t="s">
        <v>255</v>
      </c>
      <c r="N93" s="169">
        <v>192</v>
      </c>
      <c r="O93" s="170"/>
    </row>
    <row r="94" spans="1:15" ht="13.5" customHeight="1">
      <c r="A94" s="147">
        <v>75</v>
      </c>
      <c r="B94" s="23" t="s">
        <v>199</v>
      </c>
      <c r="C94" s="4" t="s">
        <v>67</v>
      </c>
      <c r="D94" s="161">
        <v>125</v>
      </c>
      <c r="E94" s="162"/>
      <c r="F94" s="163">
        <v>122</v>
      </c>
      <c r="G94" s="162"/>
      <c r="H94" s="163">
        <v>136</v>
      </c>
      <c r="I94" s="162"/>
      <c r="J94" s="173">
        <v>126</v>
      </c>
      <c r="K94" s="174"/>
      <c r="L94" s="169">
        <v>121</v>
      </c>
      <c r="M94" s="170" t="s">
        <v>255</v>
      </c>
      <c r="N94" s="169">
        <v>116</v>
      </c>
      <c r="O94" s="170"/>
    </row>
    <row r="95" spans="1:15" ht="13.5" customHeight="1">
      <c r="A95" s="147">
        <v>75</v>
      </c>
      <c r="B95" s="23" t="s">
        <v>200</v>
      </c>
      <c r="C95" s="4" t="s">
        <v>68</v>
      </c>
      <c r="D95" s="161">
        <v>79</v>
      </c>
      <c r="E95" s="162"/>
      <c r="F95" s="163">
        <v>77</v>
      </c>
      <c r="G95" s="162"/>
      <c r="H95" s="163">
        <v>63</v>
      </c>
      <c r="I95" s="162"/>
      <c r="J95" s="173">
        <v>74</v>
      </c>
      <c r="K95" s="174"/>
      <c r="L95" s="169">
        <v>66</v>
      </c>
      <c r="M95" s="170" t="s">
        <v>255</v>
      </c>
      <c r="N95" s="169">
        <v>64</v>
      </c>
      <c r="O95" s="170"/>
    </row>
    <row r="96" spans="1:15" ht="13.5" customHeight="1">
      <c r="A96" s="147">
        <v>44</v>
      </c>
      <c r="B96" s="23" t="s">
        <v>201</v>
      </c>
      <c r="C96" s="4" t="s">
        <v>45</v>
      </c>
      <c r="D96" s="161">
        <v>39</v>
      </c>
      <c r="E96" s="162"/>
      <c r="F96" s="163">
        <v>39</v>
      </c>
      <c r="G96" s="162"/>
      <c r="H96" s="163">
        <v>39</v>
      </c>
      <c r="I96" s="162"/>
      <c r="J96" s="173">
        <v>37</v>
      </c>
      <c r="K96" s="174"/>
      <c r="L96" s="169">
        <v>33</v>
      </c>
      <c r="M96" s="170" t="s">
        <v>255</v>
      </c>
      <c r="N96" s="169">
        <v>38</v>
      </c>
      <c r="O96" s="170"/>
    </row>
    <row r="97" spans="1:15" ht="13.5" customHeight="1">
      <c r="A97" s="147">
        <v>27</v>
      </c>
      <c r="B97" s="23" t="s">
        <v>202</v>
      </c>
      <c r="C97" s="4" t="s">
        <v>23</v>
      </c>
      <c r="D97" s="161">
        <v>62</v>
      </c>
      <c r="E97" s="162"/>
      <c r="F97" s="163">
        <v>47</v>
      </c>
      <c r="G97" s="162"/>
      <c r="H97" s="163">
        <v>46</v>
      </c>
      <c r="I97" s="162"/>
      <c r="J97" s="173">
        <v>54</v>
      </c>
      <c r="K97" s="174"/>
      <c r="L97" s="169">
        <v>50</v>
      </c>
      <c r="M97" s="170" t="s">
        <v>255</v>
      </c>
      <c r="N97" s="169">
        <v>54</v>
      </c>
      <c r="O97" s="170"/>
    </row>
    <row r="98" spans="1:15" ht="13.5" customHeight="1">
      <c r="A98" s="147">
        <v>27</v>
      </c>
      <c r="B98" s="23" t="s">
        <v>203</v>
      </c>
      <c r="C98" s="4" t="s">
        <v>24</v>
      </c>
      <c r="D98" s="161">
        <v>28</v>
      </c>
      <c r="E98" s="162"/>
      <c r="F98" s="163">
        <v>22</v>
      </c>
      <c r="G98" s="162"/>
      <c r="H98" s="163">
        <v>24</v>
      </c>
      <c r="I98" s="162"/>
      <c r="J98" s="173">
        <v>30</v>
      </c>
      <c r="K98" s="174"/>
      <c r="L98" s="169">
        <v>23</v>
      </c>
      <c r="M98" s="170" t="s">
        <v>255</v>
      </c>
      <c r="N98" s="169">
        <v>25</v>
      </c>
      <c r="O98" s="170"/>
    </row>
    <row r="99" spans="1:15" ht="13.5" customHeight="1">
      <c r="A99" s="147">
        <v>11</v>
      </c>
      <c r="B99" s="23" t="s">
        <v>204</v>
      </c>
      <c r="C99" s="4" t="s">
        <v>4</v>
      </c>
      <c r="D99" s="161">
        <v>188</v>
      </c>
      <c r="E99" s="162"/>
      <c r="F99" s="163">
        <v>196</v>
      </c>
      <c r="G99" s="162"/>
      <c r="H99" s="163">
        <v>192</v>
      </c>
      <c r="I99" s="162"/>
      <c r="J99" s="173">
        <v>140</v>
      </c>
      <c r="K99" s="174"/>
      <c r="L99" s="169">
        <v>168</v>
      </c>
      <c r="M99" s="170" t="s">
        <v>255</v>
      </c>
      <c r="N99" s="169">
        <v>147</v>
      </c>
      <c r="O99" s="170"/>
    </row>
    <row r="100" spans="1:15" ht="13.5" customHeight="1">
      <c r="A100" s="147">
        <v>11</v>
      </c>
      <c r="B100" s="23" t="s">
        <v>205</v>
      </c>
      <c r="C100" s="4" t="s">
        <v>5</v>
      </c>
      <c r="D100" s="161">
        <v>434</v>
      </c>
      <c r="E100" s="172"/>
      <c r="F100" s="163">
        <v>429</v>
      </c>
      <c r="G100" s="172"/>
      <c r="H100" s="163">
        <v>428</v>
      </c>
      <c r="I100" s="172"/>
      <c r="J100" s="173">
        <v>434</v>
      </c>
      <c r="K100" s="174"/>
      <c r="L100" s="169">
        <v>421</v>
      </c>
      <c r="M100" s="170" t="s">
        <v>255</v>
      </c>
      <c r="N100" s="169">
        <v>371</v>
      </c>
      <c r="O100" s="170"/>
    </row>
    <row r="101" spans="1:15" ht="13.5" customHeight="1">
      <c r="A101" s="147">
        <v>11</v>
      </c>
      <c r="B101" s="23" t="s">
        <v>206</v>
      </c>
      <c r="C101" s="4" t="s">
        <v>6</v>
      </c>
      <c r="D101" s="161">
        <v>189</v>
      </c>
      <c r="E101" s="162"/>
      <c r="F101" s="163">
        <v>182</v>
      </c>
      <c r="G101" s="162"/>
      <c r="H101" s="163">
        <v>175</v>
      </c>
      <c r="I101" s="162"/>
      <c r="J101" s="173">
        <v>166</v>
      </c>
      <c r="K101" s="174"/>
      <c r="L101" s="169">
        <v>141</v>
      </c>
      <c r="M101" s="170" t="s">
        <v>255</v>
      </c>
      <c r="N101" s="169">
        <v>115</v>
      </c>
      <c r="O101" s="170"/>
    </row>
    <row r="102" spans="1:15" ht="13.5" customHeight="1">
      <c r="A102" s="147">
        <v>11</v>
      </c>
      <c r="B102" s="23" t="s">
        <v>207</v>
      </c>
      <c r="C102" s="4" t="s">
        <v>7</v>
      </c>
      <c r="D102" s="161">
        <v>346</v>
      </c>
      <c r="E102" s="162"/>
      <c r="F102" s="163">
        <v>324</v>
      </c>
      <c r="G102" s="162"/>
      <c r="H102" s="163">
        <v>289</v>
      </c>
      <c r="I102" s="162"/>
      <c r="J102" s="173">
        <v>298</v>
      </c>
      <c r="K102" s="174"/>
      <c r="L102" s="169">
        <v>274</v>
      </c>
      <c r="M102" s="170" t="s">
        <v>255</v>
      </c>
      <c r="N102" s="169">
        <v>264</v>
      </c>
      <c r="O102" s="170"/>
    </row>
    <row r="103" spans="1:15" ht="13.5" customHeight="1">
      <c r="A103" s="140">
        <v>11</v>
      </c>
      <c r="B103" s="23" t="s">
        <v>208</v>
      </c>
      <c r="C103" s="4" t="s">
        <v>8</v>
      </c>
      <c r="D103" s="161">
        <v>185</v>
      </c>
      <c r="E103" s="172"/>
      <c r="F103" s="163">
        <v>165</v>
      </c>
      <c r="G103" s="172"/>
      <c r="H103" s="163">
        <v>166</v>
      </c>
      <c r="I103" s="172"/>
      <c r="J103" s="173">
        <v>175</v>
      </c>
      <c r="K103" s="174"/>
      <c r="L103" s="169">
        <v>197</v>
      </c>
      <c r="M103" s="170" t="s">
        <v>255</v>
      </c>
      <c r="N103" s="169">
        <v>176</v>
      </c>
      <c r="O103" s="170"/>
    </row>
    <row r="104" spans="1:15" ht="13.5" customHeight="1">
      <c r="A104" s="147" t="s">
        <v>115</v>
      </c>
      <c r="B104" s="23" t="s">
        <v>209</v>
      </c>
      <c r="C104" s="4" t="s">
        <v>109</v>
      </c>
      <c r="D104" s="161">
        <v>276</v>
      </c>
      <c r="E104" s="172"/>
      <c r="F104" s="163">
        <v>252</v>
      </c>
      <c r="G104" s="172"/>
      <c r="H104" s="163">
        <v>364</v>
      </c>
      <c r="I104" s="172"/>
      <c r="J104" s="173">
        <v>286</v>
      </c>
      <c r="K104" s="174"/>
      <c r="L104" s="169">
        <v>322</v>
      </c>
      <c r="M104" s="170" t="s">
        <v>255</v>
      </c>
      <c r="N104" s="169">
        <v>438</v>
      </c>
      <c r="O104" s="170"/>
    </row>
    <row r="105" spans="1:15" ht="13.5" customHeight="1">
      <c r="A105" s="147" t="s">
        <v>116</v>
      </c>
      <c r="B105" s="23" t="s">
        <v>210</v>
      </c>
      <c r="C105" s="4" t="s">
        <v>110</v>
      </c>
      <c r="D105" s="161">
        <v>1214</v>
      </c>
      <c r="E105" s="162"/>
      <c r="F105" s="163">
        <v>1073</v>
      </c>
      <c r="G105" s="162"/>
      <c r="H105" s="163">
        <v>998</v>
      </c>
      <c r="I105" s="162"/>
      <c r="J105" s="173">
        <v>842</v>
      </c>
      <c r="K105" s="174"/>
      <c r="L105" s="169">
        <v>668</v>
      </c>
      <c r="M105" s="170" t="s">
        <v>255</v>
      </c>
      <c r="N105" s="169">
        <v>643</v>
      </c>
      <c r="O105" s="170" t="s">
        <v>256</v>
      </c>
    </row>
    <row r="106" spans="1:15" ht="13.5" customHeight="1">
      <c r="A106" s="147" t="s">
        <v>117</v>
      </c>
      <c r="B106" s="23" t="s">
        <v>211</v>
      </c>
      <c r="C106" s="4" t="s">
        <v>111</v>
      </c>
      <c r="D106" s="161">
        <v>200</v>
      </c>
      <c r="E106" s="172"/>
      <c r="F106" s="163">
        <v>180</v>
      </c>
      <c r="G106" s="172"/>
      <c r="H106" s="163">
        <v>151</v>
      </c>
      <c r="I106" s="172"/>
      <c r="J106" s="173">
        <v>115</v>
      </c>
      <c r="K106" s="174"/>
      <c r="L106" s="169">
        <v>104</v>
      </c>
      <c r="M106" s="170" t="s">
        <v>255</v>
      </c>
      <c r="N106" s="169">
        <v>124</v>
      </c>
      <c r="O106" s="170"/>
    </row>
    <row r="107" spans="1:15" ht="13.5" customHeight="1">
      <c r="A107" s="152" t="s">
        <v>118</v>
      </c>
      <c r="B107" s="9" t="s">
        <v>212</v>
      </c>
      <c r="C107" s="5" t="s">
        <v>112</v>
      </c>
      <c r="D107" s="175">
        <v>2743</v>
      </c>
      <c r="E107" s="176"/>
      <c r="F107" s="177">
        <v>2240</v>
      </c>
      <c r="G107" s="176"/>
      <c r="H107" s="177">
        <v>2242</v>
      </c>
      <c r="I107" s="176"/>
      <c r="J107" s="178">
        <v>2151</v>
      </c>
      <c r="K107" s="179"/>
      <c r="L107" s="180">
        <v>2128</v>
      </c>
      <c r="M107" s="181" t="s">
        <v>255</v>
      </c>
      <c r="N107" s="180">
        <v>2123</v>
      </c>
      <c r="O107" s="181"/>
    </row>
    <row r="108" spans="1:15" s="1" customFormat="1">
      <c r="A108" s="597" t="s">
        <v>225</v>
      </c>
      <c r="B108" s="598"/>
      <c r="C108" s="599"/>
      <c r="D108" s="88">
        <f>SUM(D6:D103)-D76-D77</f>
        <v>19381</v>
      </c>
      <c r="E108" s="84"/>
      <c r="F108" s="88">
        <f t="shared" ref="F108:J108" si="0">SUM(F6:F103)-F76-F77</f>
        <v>18391</v>
      </c>
      <c r="G108" s="84"/>
      <c r="H108" s="88">
        <f t="shared" si="0"/>
        <v>18132</v>
      </c>
      <c r="I108" s="84"/>
      <c r="J108" s="88">
        <f t="shared" si="0"/>
        <v>17448</v>
      </c>
      <c r="K108" s="84"/>
      <c r="L108" s="88">
        <f t="shared" ref="L108" si="1">SUM(L6:L103)-L76-L77</f>
        <v>16871</v>
      </c>
      <c r="M108" s="84"/>
      <c r="N108" s="88">
        <v>16139</v>
      </c>
      <c r="O108" s="84"/>
    </row>
    <row r="109" spans="1:15" s="1" customFormat="1">
      <c r="A109" s="600" t="s">
        <v>226</v>
      </c>
      <c r="B109" s="601"/>
      <c r="C109" s="602"/>
      <c r="D109" s="89">
        <f>SUM(D104:D107)</f>
        <v>4433</v>
      </c>
      <c r="E109" s="85"/>
      <c r="F109" s="89">
        <f t="shared" ref="F109:J109" si="2">SUM(F104:F107)</f>
        <v>3745</v>
      </c>
      <c r="G109" s="85"/>
      <c r="H109" s="89">
        <f t="shared" si="2"/>
        <v>3755</v>
      </c>
      <c r="I109" s="85"/>
      <c r="J109" s="89">
        <f t="shared" si="2"/>
        <v>3394</v>
      </c>
      <c r="K109" s="85"/>
      <c r="L109" s="89">
        <f t="shared" ref="L109" si="3">SUM(L104:L107)</f>
        <v>3222</v>
      </c>
      <c r="M109" s="85"/>
      <c r="N109" s="89">
        <v>3328</v>
      </c>
      <c r="O109" s="85"/>
    </row>
    <row r="110" spans="1:15" s="1" customFormat="1">
      <c r="A110" s="594" t="s">
        <v>227</v>
      </c>
      <c r="B110" s="595"/>
      <c r="C110" s="596"/>
      <c r="D110" s="90">
        <f>D108+D109</f>
        <v>23814</v>
      </c>
      <c r="E110" s="86"/>
      <c r="F110" s="90">
        <f t="shared" ref="F110:J110" si="4">F108+F109</f>
        <v>22136</v>
      </c>
      <c r="G110" s="86"/>
      <c r="H110" s="90">
        <f t="shared" si="4"/>
        <v>21887</v>
      </c>
      <c r="I110" s="86"/>
      <c r="J110" s="90">
        <f t="shared" si="4"/>
        <v>20842</v>
      </c>
      <c r="K110" s="86"/>
      <c r="L110" s="90">
        <f t="shared" ref="L110" si="5">L108+L109</f>
        <v>20093</v>
      </c>
      <c r="M110" s="86"/>
      <c r="N110" s="90">
        <v>19467</v>
      </c>
      <c r="O110" s="86"/>
    </row>
    <row r="111" spans="1:15" s="1" customFormat="1">
      <c r="A111" s="8"/>
      <c r="B111" s="24"/>
      <c r="C111" s="4"/>
      <c r="D111" s="10"/>
      <c r="E111" s="64"/>
      <c r="F111" s="10"/>
      <c r="G111" s="64"/>
      <c r="H111" s="10"/>
      <c r="I111" s="64"/>
      <c r="J111" s="10"/>
      <c r="K111" s="64"/>
      <c r="L111" s="107"/>
      <c r="M111" s="10"/>
    </row>
    <row r="112" spans="1:15" s="1" customFormat="1">
      <c r="A112" s="8"/>
      <c r="B112" s="24"/>
      <c r="C112" s="4"/>
      <c r="D112" s="10"/>
      <c r="E112" s="64"/>
      <c r="F112" s="10"/>
      <c r="G112" s="64"/>
      <c r="H112" s="10"/>
      <c r="I112" s="64"/>
      <c r="J112" s="10"/>
      <c r="K112" s="64"/>
      <c r="L112" s="107"/>
      <c r="M112" s="10"/>
    </row>
    <row r="113" spans="1:15" s="1" customFormat="1" ht="33.75" customHeight="1">
      <c r="A113" s="612" t="s">
        <v>467</v>
      </c>
      <c r="B113" s="612"/>
      <c r="C113" s="612"/>
      <c r="D113" s="612"/>
      <c r="E113" s="612"/>
      <c r="F113" s="612"/>
      <c r="G113" s="612"/>
      <c r="H113" s="612"/>
      <c r="I113" s="612"/>
      <c r="J113" s="260"/>
      <c r="K113" s="260"/>
      <c r="L113" s="260"/>
    </row>
    <row r="114" spans="1:15" s="1" customFormat="1">
      <c r="A114" s="591"/>
      <c r="B114" s="591"/>
      <c r="C114" s="591"/>
      <c r="D114" s="591"/>
      <c r="E114" s="591"/>
      <c r="F114" s="591"/>
      <c r="G114" s="591"/>
      <c r="H114" s="591"/>
      <c r="I114" s="591"/>
      <c r="J114" s="591"/>
      <c r="K114" s="591"/>
      <c r="L114" s="591"/>
    </row>
    <row r="115" spans="1:15" s="1" customFormat="1" ht="30">
      <c r="A115" s="122" t="s">
        <v>218</v>
      </c>
      <c r="B115" s="592" t="s">
        <v>214</v>
      </c>
      <c r="C115" s="593"/>
      <c r="D115" s="609">
        <v>2010</v>
      </c>
      <c r="E115" s="610"/>
      <c r="F115" s="609">
        <v>2011</v>
      </c>
      <c r="G115" s="610"/>
      <c r="H115" s="609">
        <v>2012</v>
      </c>
      <c r="I115" s="610"/>
      <c r="J115" s="609">
        <v>2013</v>
      </c>
      <c r="K115" s="610"/>
      <c r="L115" s="609">
        <v>2014</v>
      </c>
      <c r="M115" s="610"/>
      <c r="N115" s="609" t="s">
        <v>258</v>
      </c>
      <c r="O115" s="610"/>
    </row>
    <row r="116" spans="1:15" s="1" customFormat="1">
      <c r="A116" s="31">
        <v>84</v>
      </c>
      <c r="B116" s="32" t="s">
        <v>83</v>
      </c>
      <c r="C116" s="33"/>
      <c r="D116" s="80">
        <f>D6+D8+D12+D20+D32+D44+D48+D49+D69+D75+D81+D82</f>
        <v>1636</v>
      </c>
      <c r="E116" s="79"/>
      <c r="F116" s="80">
        <f t="shared" ref="F116" si="6">F6+F8+F12+F20+F32+F44+F48+F49+F69+F75+F81+F82</f>
        <v>1681</v>
      </c>
      <c r="G116" s="79"/>
      <c r="H116" s="80">
        <f t="shared" ref="H116" si="7">H6+H8+H12+H20+H32+H44+H48+H49+H69+H75+H81+H82</f>
        <v>1674</v>
      </c>
      <c r="I116" s="79"/>
      <c r="J116" s="80">
        <f t="shared" ref="J116" si="8">J6+J8+J12+J20+J32+J44+J48+J49+J69+J75+J81+J82</f>
        <v>1609</v>
      </c>
      <c r="K116" s="79"/>
      <c r="L116" s="80">
        <f t="shared" ref="L116" si="9">L6+L8+L12+L20+L32+L44+L48+L49+L69+L75+L81+L82</f>
        <v>1468</v>
      </c>
      <c r="M116" s="79"/>
      <c r="N116" s="80">
        <v>1363</v>
      </c>
      <c r="O116" s="79"/>
    </row>
    <row r="117" spans="1:15" s="1" customFormat="1">
      <c r="A117" s="34">
        <v>27</v>
      </c>
      <c r="B117" s="35" t="s">
        <v>17</v>
      </c>
      <c r="C117" s="36"/>
      <c r="D117" s="72">
        <f>D27+D31+D45+D64+D78+D79+D97+D98</f>
        <v>504</v>
      </c>
      <c r="E117" s="68"/>
      <c r="F117" s="72">
        <f t="shared" ref="F117" si="10">F27+F31+F45+F64+F78+F79+F97+F98</f>
        <v>375</v>
      </c>
      <c r="G117" s="68"/>
      <c r="H117" s="72">
        <f t="shared" ref="H117" si="11">H27+H31+H45+H64+H78+H79+H97+H98</f>
        <v>361</v>
      </c>
      <c r="I117" s="68"/>
      <c r="J117" s="72">
        <f t="shared" ref="J117" si="12">J27+J31+J45+J64+J78+J79+J97+J98</f>
        <v>378</v>
      </c>
      <c r="K117" s="68"/>
      <c r="L117" s="72">
        <f t="shared" ref="L117" si="13">L27+L31+L45+L64+L78+L79+L97+L98</f>
        <v>343</v>
      </c>
      <c r="M117" s="68"/>
      <c r="N117" s="72">
        <v>361</v>
      </c>
      <c r="O117" s="68"/>
    </row>
    <row r="118" spans="1:15" s="1" customFormat="1">
      <c r="A118" s="34">
        <v>53</v>
      </c>
      <c r="B118" s="35" t="s">
        <v>53</v>
      </c>
      <c r="C118" s="36"/>
      <c r="D118" s="72">
        <f>D28+D35+D41+D62</f>
        <v>1427</v>
      </c>
      <c r="E118" s="68"/>
      <c r="F118" s="72">
        <f t="shared" ref="F118" si="14">F28+F35+F41+F62</f>
        <v>1420</v>
      </c>
      <c r="G118" s="68"/>
      <c r="H118" s="72">
        <f t="shared" ref="H118" si="15">H28+H35+H41+H62</f>
        <v>1429</v>
      </c>
      <c r="I118" s="68"/>
      <c r="J118" s="72">
        <f t="shared" ref="J118" si="16">J28+J35+J41+J62</f>
        <v>1368</v>
      </c>
      <c r="K118" s="68"/>
      <c r="L118" s="72">
        <f t="shared" ref="L118" si="17">L28+L35+L41+L62</f>
        <v>1345</v>
      </c>
      <c r="M118" s="68"/>
      <c r="N118" s="72">
        <v>1314</v>
      </c>
      <c r="O118" s="68"/>
    </row>
    <row r="119" spans="1:15" s="1" customFormat="1">
      <c r="A119" s="34">
        <v>24</v>
      </c>
      <c r="B119" s="35" t="s">
        <v>10</v>
      </c>
      <c r="C119" s="36"/>
      <c r="D119" s="72">
        <f>D23+D34+D42+D43+D47+D51</f>
        <v>448</v>
      </c>
      <c r="E119" s="68"/>
      <c r="F119" s="72">
        <f t="shared" ref="F119" si="18">F23+F34+F42+F43+F47+F51</f>
        <v>424</v>
      </c>
      <c r="G119" s="68"/>
      <c r="H119" s="72">
        <f t="shared" ref="H119" si="19">H23+H34+H42+H43+H47+H51</f>
        <v>393</v>
      </c>
      <c r="I119" s="68"/>
      <c r="J119" s="72">
        <f t="shared" ref="J119" si="20">J23+J34+J42+J43+J47+J51</f>
        <v>363</v>
      </c>
      <c r="K119" s="68"/>
      <c r="L119" s="72">
        <f t="shared" ref="L119" si="21">L23+L34+L42+L43+L47+L51</f>
        <v>345</v>
      </c>
      <c r="M119" s="68"/>
      <c r="N119" s="72">
        <v>320</v>
      </c>
      <c r="O119" s="68"/>
    </row>
    <row r="120" spans="1:15" s="1" customFormat="1">
      <c r="A120" s="34">
        <v>94</v>
      </c>
      <c r="B120" s="35" t="s">
        <v>106</v>
      </c>
      <c r="C120" s="36"/>
      <c r="D120" s="72">
        <f>D25+D26</f>
        <v>28</v>
      </c>
      <c r="E120" s="68"/>
      <c r="F120" s="72">
        <f t="shared" ref="F120" si="22">F25+F26</f>
        <v>21</v>
      </c>
      <c r="G120" s="68"/>
      <c r="H120" s="72">
        <f t="shared" ref="H120" si="23">H25+H26</f>
        <v>20</v>
      </c>
      <c r="I120" s="68"/>
      <c r="J120" s="72">
        <f t="shared" ref="J120" si="24">J25+J26</f>
        <v>6</v>
      </c>
      <c r="K120" s="68"/>
      <c r="L120" s="72">
        <f t="shared" ref="L120" si="25">L25+L26</f>
        <v>3</v>
      </c>
      <c r="M120" s="68"/>
      <c r="N120" s="72">
        <v>3</v>
      </c>
      <c r="O120" s="68"/>
    </row>
    <row r="121" spans="1:15" s="1" customFormat="1">
      <c r="A121" s="34">
        <v>44</v>
      </c>
      <c r="B121" s="35" t="s">
        <v>220</v>
      </c>
      <c r="C121" s="36"/>
      <c r="D121" s="72">
        <f>D13+D15+D57+D58+D60+D61+D63+D73+D74+D96</f>
        <v>1377</v>
      </c>
      <c r="E121" s="68"/>
      <c r="F121" s="72">
        <f t="shared" ref="F121" si="26">F13+F15+F57+F58+F60+F61+F63+F73+F74+F96</f>
        <v>1410</v>
      </c>
      <c r="G121" s="68"/>
      <c r="H121" s="72">
        <f t="shared" ref="H121" si="27">H13+H15+H57+H58+H60+H61+H63+H73+H74+H96</f>
        <v>1419</v>
      </c>
      <c r="I121" s="68"/>
      <c r="J121" s="72">
        <f t="shared" ref="J121" si="28">J13+J15+J57+J58+J60+J61+J63+J73+J74+J96</f>
        <v>1369</v>
      </c>
      <c r="K121" s="68"/>
      <c r="L121" s="72">
        <f t="shared" ref="L121" si="29">L13+L15+L57+L58+L60+L61+L63+L73+L74+L96</f>
        <v>1418</v>
      </c>
      <c r="M121" s="68"/>
      <c r="N121" s="72">
        <v>1277</v>
      </c>
      <c r="O121" s="68"/>
    </row>
    <row r="122" spans="1:15" s="1" customFormat="1">
      <c r="A122" s="34">
        <v>32</v>
      </c>
      <c r="B122" s="35" t="s">
        <v>221</v>
      </c>
      <c r="C122" s="36"/>
      <c r="D122" s="72">
        <f>D7+D65+D66+D68+D88</f>
        <v>1154</v>
      </c>
      <c r="E122" s="68"/>
      <c r="F122" s="72">
        <f t="shared" ref="F122" si="30">F7+F65+F66+F68+F88</f>
        <v>1159</v>
      </c>
      <c r="G122" s="68"/>
      <c r="H122" s="72">
        <f t="shared" ref="H122" si="31">H7+H65+H66+H68+H88</f>
        <v>1076</v>
      </c>
      <c r="I122" s="68"/>
      <c r="J122" s="72">
        <f t="shared" ref="J122" si="32">J7+J65+J66+J68+J88</f>
        <v>1041</v>
      </c>
      <c r="K122" s="68"/>
      <c r="L122" s="72">
        <f t="shared" ref="L122" si="33">L7+L65+L66+L68+L88</f>
        <v>1015</v>
      </c>
      <c r="M122" s="68"/>
      <c r="N122" s="72">
        <v>964</v>
      </c>
      <c r="O122" s="68"/>
    </row>
    <row r="123" spans="1:15" s="1" customFormat="1">
      <c r="A123" s="34">
        <v>11</v>
      </c>
      <c r="B123" s="35" t="s">
        <v>1</v>
      </c>
      <c r="C123" s="36"/>
      <c r="D123" s="72">
        <f>D83+D85+D86+D99+D100+D101+D102+D103</f>
        <v>3103</v>
      </c>
      <c r="E123" s="68"/>
      <c r="F123" s="72">
        <f t="shared" ref="F123" si="34">F83+F85+F86+F99+F100+F101+F102+F103</f>
        <v>2899</v>
      </c>
      <c r="G123" s="68"/>
      <c r="H123" s="72">
        <f t="shared" ref="H123" si="35">H83+H85+H86+H99+H100+H101+H102+H103</f>
        <v>3019</v>
      </c>
      <c r="I123" s="68"/>
      <c r="J123" s="72">
        <f t="shared" ref="J123" si="36">J83+J85+J86+J99+J100+J101+J102+J103</f>
        <v>2799</v>
      </c>
      <c r="K123" s="68"/>
      <c r="L123" s="72">
        <f t="shared" ref="L123" si="37">L83+L85+L86+L99+L100+L101+L102+L103</f>
        <v>2731</v>
      </c>
      <c r="M123" s="68"/>
      <c r="N123" s="72">
        <v>2503</v>
      </c>
      <c r="O123" s="68"/>
    </row>
    <row r="124" spans="1:15" s="1" customFormat="1">
      <c r="A124" s="34">
        <v>28</v>
      </c>
      <c r="B124" s="35" t="s">
        <v>26</v>
      </c>
      <c r="C124" s="36"/>
      <c r="D124" s="72">
        <f>D19+D33+D56+D67+D84</f>
        <v>999</v>
      </c>
      <c r="E124" s="68"/>
      <c r="F124" s="72">
        <f t="shared" ref="F124" si="38">F19+F33+F56+F67+F84</f>
        <v>985</v>
      </c>
      <c r="G124" s="68"/>
      <c r="H124" s="72">
        <f t="shared" ref="H124" si="39">H19+H33+H56+H67+H84</f>
        <v>1003</v>
      </c>
      <c r="I124" s="68"/>
      <c r="J124" s="72">
        <f t="shared" ref="J124" si="40">J19+J33+J56+J67+J84</f>
        <v>828</v>
      </c>
      <c r="K124" s="68"/>
      <c r="L124" s="72">
        <f t="shared" ref="L124" si="41">L19+L33+L56+L67+L84</f>
        <v>656</v>
      </c>
      <c r="M124" s="68"/>
      <c r="N124" s="72">
        <v>614</v>
      </c>
      <c r="O124" s="68"/>
    </row>
    <row r="125" spans="1:15" s="1" customFormat="1">
      <c r="A125" s="34">
        <v>75</v>
      </c>
      <c r="B125" s="35" t="s">
        <v>222</v>
      </c>
      <c r="C125" s="36"/>
      <c r="D125" s="72">
        <f>D21+D22+D24+D29+D30+D39+D46+D53+D70+D87+D94+D95</f>
        <v>2522</v>
      </c>
      <c r="E125" s="68"/>
      <c r="F125" s="72">
        <f t="shared" ref="F125" si="42">F21+F22+F24+F29+F30+F39+F46+F53+F70+F87+F94+F95</f>
        <v>2376</v>
      </c>
      <c r="G125" s="68"/>
      <c r="H125" s="72">
        <f t="shared" ref="H125" si="43">H21+H22+H24+H29+H30+H39+H46+H53+H70+H87+H94+H95</f>
        <v>2374</v>
      </c>
      <c r="I125" s="68"/>
      <c r="J125" s="72">
        <f t="shared" ref="J125" si="44">J21+J22+J24+J29+J30+J39+J46+J53+J70+J87+J94+J95</f>
        <v>2309</v>
      </c>
      <c r="K125" s="68"/>
      <c r="L125" s="72">
        <f t="shared" ref="L125" si="45">L21+L22+L24+L29+L30+L39+L46+L53+L70+L87+L94+L95</f>
        <v>2221</v>
      </c>
      <c r="M125" s="68"/>
      <c r="N125" s="72">
        <v>2183</v>
      </c>
      <c r="O125" s="68"/>
    </row>
    <row r="126" spans="1:15" s="1" customFormat="1">
      <c r="A126" s="34">
        <v>76</v>
      </c>
      <c r="B126" s="35" t="s">
        <v>223</v>
      </c>
      <c r="C126" s="36"/>
      <c r="D126" s="72">
        <f>D14+D16+D17+D36+D37+D38+D40+D52+D54+D71+D72+D89+D90</f>
        <v>3115</v>
      </c>
      <c r="E126" s="68"/>
      <c r="F126" s="72">
        <f t="shared" ref="F126" si="46">F14+F16+F17+F36+F37+F38+F40+F52+F54+F71+F72+F89+F90</f>
        <v>2998</v>
      </c>
      <c r="G126" s="68"/>
      <c r="H126" s="72">
        <f t="shared" ref="H126" si="47">H14+H16+H17+H36+H37+H38+H40+H52+H54+H71+H72+H89+H90</f>
        <v>2666</v>
      </c>
      <c r="I126" s="68"/>
      <c r="J126" s="72">
        <f t="shared" ref="J126" si="48">J14+J16+J17+J36+J37+J38+J40+J52+J54+J71+J72+J89+J90</f>
        <v>2639</v>
      </c>
      <c r="K126" s="68"/>
      <c r="L126" s="72">
        <f t="shared" ref="L126" si="49">L14+L16+L17+L36+L37+L38+L40+L52+L54+L71+L72+L89+L90</f>
        <v>2240</v>
      </c>
      <c r="M126" s="68"/>
      <c r="N126" s="72">
        <v>2127</v>
      </c>
      <c r="O126" s="68"/>
    </row>
    <row r="127" spans="1:15" s="1" customFormat="1">
      <c r="A127" s="34">
        <v>52</v>
      </c>
      <c r="B127" s="35" t="s">
        <v>47</v>
      </c>
      <c r="C127" s="36"/>
      <c r="D127" s="72">
        <f>D50+D55+D59+D80+D93</f>
        <v>1005</v>
      </c>
      <c r="E127" s="68"/>
      <c r="F127" s="72">
        <f t="shared" ref="F127" si="50">F50+F55+F59+F80+F93</f>
        <v>986</v>
      </c>
      <c r="G127" s="68"/>
      <c r="H127" s="72">
        <f t="shared" ref="H127" si="51">H50+H55+H59+H80+H93</f>
        <v>988</v>
      </c>
      <c r="I127" s="68"/>
      <c r="J127" s="72">
        <f t="shared" ref="J127" si="52">J50+J55+J59+J80+J93</f>
        <v>968</v>
      </c>
      <c r="K127" s="68"/>
      <c r="L127" s="72">
        <f t="shared" ref="L127" si="53">L50+L55+L59+L80+L93</f>
        <v>978</v>
      </c>
      <c r="M127" s="68"/>
      <c r="N127" s="72">
        <v>971</v>
      </c>
      <c r="O127" s="68"/>
    </row>
    <row r="128" spans="1:15" s="1" customFormat="1">
      <c r="A128" s="37">
        <v>93</v>
      </c>
      <c r="B128" s="38" t="s">
        <v>113</v>
      </c>
      <c r="C128" s="42"/>
      <c r="D128" s="73">
        <f>D9+D10+D11+D18+D91+D92</f>
        <v>2063</v>
      </c>
      <c r="E128" s="68"/>
      <c r="F128" s="73">
        <f t="shared" ref="F128" si="54">F9+F10+F11+F18+F91+F92</f>
        <v>1657</v>
      </c>
      <c r="G128" s="68"/>
      <c r="H128" s="73">
        <f t="shared" ref="H128" si="55">H9+H10+H11+H18+H91+H92</f>
        <v>1710</v>
      </c>
      <c r="I128" s="68"/>
      <c r="J128" s="73">
        <f t="shared" ref="J128" si="56">J9+J10+J11+J18+J91+J92</f>
        <v>1771</v>
      </c>
      <c r="K128" s="68"/>
      <c r="L128" s="73">
        <f t="shared" ref="L128" si="57">L9+L10+L11+L18+L91+L92</f>
        <v>2108</v>
      </c>
      <c r="M128" s="68"/>
      <c r="N128" s="73">
        <v>2139</v>
      </c>
      <c r="O128" s="68"/>
    </row>
    <row r="129" spans="1:15" s="1" customFormat="1">
      <c r="A129" s="15" t="s">
        <v>225</v>
      </c>
      <c r="B129" s="26"/>
      <c r="C129" s="16"/>
      <c r="D129" s="93">
        <f>SUM(D116:D128)</f>
        <v>19381</v>
      </c>
      <c r="E129" s="94"/>
      <c r="F129" s="93">
        <f t="shared" ref="F129" si="58">SUM(F116:F128)</f>
        <v>18391</v>
      </c>
      <c r="G129" s="94"/>
      <c r="H129" s="93">
        <f t="shared" ref="H129" si="59">SUM(H116:H128)</f>
        <v>18132</v>
      </c>
      <c r="I129" s="94"/>
      <c r="J129" s="93">
        <f t="shared" ref="J129" si="60">SUM(J116:J128)</f>
        <v>17448</v>
      </c>
      <c r="K129" s="94"/>
      <c r="L129" s="93">
        <f t="shared" ref="L129" si="61">SUM(L116:L128)</f>
        <v>16871</v>
      </c>
      <c r="M129" s="94"/>
      <c r="N129" s="93">
        <v>16139</v>
      </c>
      <c r="O129" s="94"/>
    </row>
    <row r="130" spans="1:15" s="1" customFormat="1" ht="14.25" customHeight="1">
      <c r="A130" s="11">
        <v>101</v>
      </c>
      <c r="B130" s="39" t="s">
        <v>215</v>
      </c>
      <c r="C130" s="12"/>
      <c r="D130" s="76">
        <f>D104</f>
        <v>276</v>
      </c>
      <c r="E130" s="74"/>
      <c r="F130" s="76">
        <f t="shared" ref="F130:F133" si="62">F104</f>
        <v>252</v>
      </c>
      <c r="G130" s="74"/>
      <c r="H130" s="76">
        <f t="shared" ref="H130:H133" si="63">H104</f>
        <v>364</v>
      </c>
      <c r="I130" s="74"/>
      <c r="J130" s="76">
        <f t="shared" ref="J130:J133" si="64">J104</f>
        <v>286</v>
      </c>
      <c r="K130" s="74"/>
      <c r="L130" s="76">
        <f t="shared" ref="L130:L133" si="65">L104</f>
        <v>322</v>
      </c>
      <c r="M130" s="74"/>
      <c r="N130" s="76">
        <v>438</v>
      </c>
      <c r="O130" s="74"/>
    </row>
    <row r="131" spans="1:15" s="1" customFormat="1" ht="14.25" customHeight="1">
      <c r="A131" s="11">
        <v>102</v>
      </c>
      <c r="B131" s="40" t="s">
        <v>216</v>
      </c>
      <c r="C131" s="12"/>
      <c r="D131" s="77">
        <f t="shared" ref="D131:D133" si="66">D105</f>
        <v>1214</v>
      </c>
      <c r="E131" s="74"/>
      <c r="F131" s="77">
        <f t="shared" si="62"/>
        <v>1073</v>
      </c>
      <c r="G131" s="74"/>
      <c r="H131" s="77">
        <f t="shared" si="63"/>
        <v>998</v>
      </c>
      <c r="I131" s="74"/>
      <c r="J131" s="77">
        <f t="shared" si="64"/>
        <v>842</v>
      </c>
      <c r="K131" s="74"/>
      <c r="L131" s="77">
        <f t="shared" si="65"/>
        <v>668</v>
      </c>
      <c r="M131" s="74"/>
      <c r="N131" s="77">
        <v>643</v>
      </c>
      <c r="O131" s="74"/>
    </row>
    <row r="132" spans="1:15" s="1" customFormat="1" ht="14.25" customHeight="1">
      <c r="A132" s="11">
        <v>103</v>
      </c>
      <c r="B132" s="40" t="s">
        <v>111</v>
      </c>
      <c r="C132" s="12"/>
      <c r="D132" s="77">
        <f t="shared" si="66"/>
        <v>200</v>
      </c>
      <c r="E132" s="74"/>
      <c r="F132" s="77">
        <f t="shared" si="62"/>
        <v>180</v>
      </c>
      <c r="G132" s="74"/>
      <c r="H132" s="77">
        <f t="shared" si="63"/>
        <v>151</v>
      </c>
      <c r="I132" s="74"/>
      <c r="J132" s="77">
        <f t="shared" si="64"/>
        <v>115</v>
      </c>
      <c r="K132" s="74"/>
      <c r="L132" s="77">
        <f t="shared" si="65"/>
        <v>104</v>
      </c>
      <c r="M132" s="74"/>
      <c r="N132" s="77">
        <v>124</v>
      </c>
      <c r="O132" s="74"/>
    </row>
    <row r="133" spans="1:15" s="1" customFormat="1" ht="14.25" customHeight="1">
      <c r="A133" s="13">
        <v>104</v>
      </c>
      <c r="B133" s="41" t="s">
        <v>112</v>
      </c>
      <c r="C133" s="14"/>
      <c r="D133" s="78">
        <f t="shared" si="66"/>
        <v>2743</v>
      </c>
      <c r="E133" s="75"/>
      <c r="F133" s="78">
        <f t="shared" si="62"/>
        <v>2240</v>
      </c>
      <c r="G133" s="75"/>
      <c r="H133" s="78">
        <f t="shared" si="63"/>
        <v>2242</v>
      </c>
      <c r="I133" s="75"/>
      <c r="J133" s="78">
        <f t="shared" si="64"/>
        <v>2151</v>
      </c>
      <c r="K133" s="75"/>
      <c r="L133" s="78">
        <f t="shared" si="65"/>
        <v>2128</v>
      </c>
      <c r="M133" s="75"/>
      <c r="N133" s="78">
        <v>2123</v>
      </c>
      <c r="O133" s="75"/>
    </row>
    <row r="134" spans="1:15" s="1" customFormat="1">
      <c r="A134" s="17" t="s">
        <v>224</v>
      </c>
      <c r="B134" s="25"/>
      <c r="C134" s="17"/>
      <c r="D134" s="93">
        <f>SUM(D130:D133)</f>
        <v>4433</v>
      </c>
      <c r="E134" s="94"/>
      <c r="F134" s="93">
        <f t="shared" ref="F134" si="67">SUM(F130:F133)</f>
        <v>3745</v>
      </c>
      <c r="G134" s="94"/>
      <c r="H134" s="93">
        <f t="shared" ref="H134" si="68">SUM(H130:H133)</f>
        <v>3755</v>
      </c>
      <c r="I134" s="94"/>
      <c r="J134" s="93">
        <f t="shared" ref="J134" si="69">SUM(J130:J133)</f>
        <v>3394</v>
      </c>
      <c r="K134" s="94"/>
      <c r="L134" s="93">
        <f t="shared" ref="L134" si="70">SUM(L130:L133)</f>
        <v>3222</v>
      </c>
      <c r="M134" s="94"/>
      <c r="N134" s="93">
        <v>3328</v>
      </c>
      <c r="O134" s="94"/>
    </row>
    <row r="135" spans="1:15" s="1" customFormat="1" ht="15" customHeight="1">
      <c r="A135" s="594" t="s">
        <v>227</v>
      </c>
      <c r="B135" s="595"/>
      <c r="C135" s="596"/>
      <c r="D135" s="93">
        <f>D129+D134</f>
        <v>23814</v>
      </c>
      <c r="E135" s="94"/>
      <c r="F135" s="93">
        <f t="shared" ref="F135" si="71">F129+F134</f>
        <v>22136</v>
      </c>
      <c r="G135" s="94"/>
      <c r="H135" s="93">
        <f t="shared" ref="H135" si="72">H129+H134</f>
        <v>21887</v>
      </c>
      <c r="I135" s="94"/>
      <c r="J135" s="93">
        <f t="shared" ref="J135" si="73">J129+J134</f>
        <v>20842</v>
      </c>
      <c r="K135" s="94"/>
      <c r="L135" s="93">
        <f t="shared" ref="L135" si="74">L129+L134</f>
        <v>20093</v>
      </c>
      <c r="M135" s="94"/>
      <c r="N135" s="93">
        <v>19467</v>
      </c>
      <c r="O135" s="94"/>
    </row>
    <row r="136" spans="1:15">
      <c r="B136" s="139"/>
      <c r="C136" s="139"/>
      <c r="D136" s="139"/>
      <c r="E136" s="139"/>
      <c r="F136" s="139"/>
      <c r="G136" s="139"/>
      <c r="H136" s="139"/>
      <c r="I136" s="139"/>
    </row>
    <row r="137" spans="1:15">
      <c r="A137" s="589" t="s">
        <v>257</v>
      </c>
      <c r="B137" s="589"/>
      <c r="C137" s="589"/>
      <c r="D137" s="589"/>
      <c r="E137" s="589"/>
      <c r="F137" s="589"/>
    </row>
  </sheetData>
  <mergeCells count="23">
    <mergeCell ref="A1:I1"/>
    <mergeCell ref="A2:I2"/>
    <mergeCell ref="A3:I3"/>
    <mergeCell ref="A113:I113"/>
    <mergeCell ref="A137:F137"/>
    <mergeCell ref="A135:C135"/>
    <mergeCell ref="A114:L114"/>
    <mergeCell ref="L115:M115"/>
    <mergeCell ref="L5:M5"/>
    <mergeCell ref="N5:O5"/>
    <mergeCell ref="A108:C108"/>
    <mergeCell ref="A109:C109"/>
    <mergeCell ref="A110:C110"/>
    <mergeCell ref="J5:K5"/>
    <mergeCell ref="D5:E5"/>
    <mergeCell ref="F5:G5"/>
    <mergeCell ref="H5:I5"/>
    <mergeCell ref="N115:O115"/>
    <mergeCell ref="B115:C115"/>
    <mergeCell ref="D115:E115"/>
    <mergeCell ref="F115:G115"/>
    <mergeCell ref="H115:I115"/>
    <mergeCell ref="J115:K115"/>
  </mergeCells>
  <hyperlinks>
    <hyperlink ref="N2" location="Sommaire!A1" display="RETOUR AU SOMMAIRE"/>
  </hyperlinks>
  <pageMargins left="0.78740157499999996" right="0.78740157499999996" top="0.984251969" bottom="0.984251969" header="0.4921259845" footer="0.4921259845"/>
  <pageSetup paperSize="9" scale="89" orientation="portrait" r:id="rId1"/>
  <headerFooter alignWithMargins="0"/>
  <rowBreaks count="1" manualBreakCount="1">
    <brk id="57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6"/>
  </sheetPr>
  <dimension ref="A1:J138"/>
  <sheetViews>
    <sheetView workbookViewId="0">
      <selection activeCell="M117" sqref="M117"/>
    </sheetView>
  </sheetViews>
  <sheetFormatPr baseColWidth="10" defaultColWidth="14" defaultRowHeight="11.25"/>
  <cols>
    <col min="1" max="1" width="7.42578125" style="300" customWidth="1"/>
    <col min="2" max="2" width="14.28515625" style="301" customWidth="1"/>
    <col min="3" max="3" width="27.140625" style="302" customWidth="1"/>
    <col min="4" max="4" width="12" style="301" customWidth="1"/>
    <col min="5" max="5" width="3.7109375" style="302" customWidth="1"/>
    <col min="6" max="6" width="16.85546875" style="301" customWidth="1"/>
    <col min="7" max="7" width="3.7109375" style="302" customWidth="1"/>
    <col min="8" max="8" width="10.7109375" style="301" customWidth="1"/>
    <col min="9" max="9" width="3.7109375" style="302" customWidth="1"/>
    <col min="10" max="16384" width="14" style="299"/>
  </cols>
  <sheetData>
    <row r="1" spans="1:10" s="282" customFormat="1" ht="31.5" customHeight="1">
      <c r="A1" s="603" t="s">
        <v>457</v>
      </c>
      <c r="B1" s="603"/>
      <c r="C1" s="603"/>
      <c r="D1" s="603"/>
      <c r="E1" s="603"/>
      <c r="F1" s="603"/>
      <c r="G1" s="603"/>
      <c r="H1" s="603"/>
      <c r="I1" s="603"/>
      <c r="J1" s="603"/>
    </row>
    <row r="2" spans="1:10" s="286" customFormat="1" ht="14.25">
      <c r="A2" s="591" t="s">
        <v>217</v>
      </c>
      <c r="B2" s="591"/>
      <c r="C2" s="591"/>
      <c r="D2" s="591"/>
      <c r="E2" s="591"/>
      <c r="F2" s="284"/>
      <c r="G2" s="284"/>
      <c r="H2" s="284"/>
      <c r="I2" s="284"/>
    </row>
    <row r="3" spans="1:10" s="286" customFormat="1" ht="15">
      <c r="A3" s="591" t="s">
        <v>252</v>
      </c>
      <c r="B3" s="591"/>
      <c r="C3" s="591"/>
      <c r="D3" s="591"/>
      <c r="E3" s="591"/>
      <c r="F3" s="284"/>
      <c r="G3" s="284"/>
      <c r="H3" s="571" t="s">
        <v>440</v>
      </c>
      <c r="I3" s="284"/>
    </row>
    <row r="4" spans="1:10" s="287" customFormat="1" ht="15">
      <c r="A4" s="616"/>
      <c r="B4" s="616"/>
      <c r="C4" s="616"/>
      <c r="D4" s="616"/>
      <c r="E4" s="616"/>
      <c r="F4" s="616"/>
      <c r="G4" s="616"/>
      <c r="H4" s="616"/>
      <c r="I4" s="616"/>
    </row>
    <row r="5" spans="1:10" s="287" customFormat="1" ht="36" customHeight="1">
      <c r="A5" s="122" t="s">
        <v>218</v>
      </c>
      <c r="B5" s="123" t="s">
        <v>219</v>
      </c>
      <c r="C5" s="123" t="s">
        <v>213</v>
      </c>
      <c r="D5" s="609" t="s">
        <v>259</v>
      </c>
      <c r="E5" s="610"/>
      <c r="F5" s="609" t="s">
        <v>260</v>
      </c>
      <c r="G5" s="610"/>
      <c r="H5" s="609" t="s">
        <v>261</v>
      </c>
      <c r="I5" s="610"/>
    </row>
    <row r="6" spans="1:10" s="292" customFormat="1" ht="14.1" customHeight="1">
      <c r="A6" s="135">
        <v>84</v>
      </c>
      <c r="B6" s="21" t="s">
        <v>115</v>
      </c>
      <c r="C6" s="3" t="s">
        <v>82</v>
      </c>
      <c r="D6" s="288">
        <v>2819</v>
      </c>
      <c r="E6" s="289"/>
      <c r="F6" s="113">
        <v>1427</v>
      </c>
      <c r="G6" s="290"/>
      <c r="H6" s="291">
        <v>4246</v>
      </c>
      <c r="I6" s="289"/>
    </row>
    <row r="7" spans="1:10" s="292" customFormat="1" ht="14.1" customHeight="1">
      <c r="A7" s="140">
        <v>32</v>
      </c>
      <c r="B7" s="23" t="s">
        <v>116</v>
      </c>
      <c r="C7" s="4" t="s">
        <v>31</v>
      </c>
      <c r="D7" s="288">
        <v>2712</v>
      </c>
      <c r="E7" s="290"/>
      <c r="F7" s="113">
        <v>1324</v>
      </c>
      <c r="G7" s="290"/>
      <c r="H7" s="291">
        <v>4036</v>
      </c>
      <c r="I7" s="290"/>
    </row>
    <row r="8" spans="1:10" s="292" customFormat="1" ht="14.1" customHeight="1">
      <c r="A8" s="140">
        <v>84</v>
      </c>
      <c r="B8" s="23" t="s">
        <v>117</v>
      </c>
      <c r="C8" s="4" t="s">
        <v>84</v>
      </c>
      <c r="D8" s="288">
        <v>2026</v>
      </c>
      <c r="E8" s="290"/>
      <c r="F8" s="113">
        <v>965</v>
      </c>
      <c r="G8" s="290"/>
      <c r="H8" s="291">
        <v>2991</v>
      </c>
      <c r="I8" s="290"/>
    </row>
    <row r="9" spans="1:10" s="292" customFormat="1" ht="14.1" customHeight="1">
      <c r="A9" s="140">
        <v>93</v>
      </c>
      <c r="B9" s="23" t="s">
        <v>118</v>
      </c>
      <c r="C9" s="4" t="s">
        <v>98</v>
      </c>
      <c r="D9" s="288">
        <v>961</v>
      </c>
      <c r="E9" s="290"/>
      <c r="F9" s="113">
        <v>382</v>
      </c>
      <c r="G9" s="290"/>
      <c r="H9" s="291">
        <v>1343</v>
      </c>
      <c r="I9" s="290"/>
    </row>
    <row r="10" spans="1:10" s="292" customFormat="1" ht="14.1" customHeight="1">
      <c r="A10" s="140">
        <v>93</v>
      </c>
      <c r="B10" s="23" t="s">
        <v>119</v>
      </c>
      <c r="C10" s="4" t="s">
        <v>99</v>
      </c>
      <c r="D10" s="288">
        <v>793</v>
      </c>
      <c r="E10" s="290"/>
      <c r="F10" s="113">
        <v>336</v>
      </c>
      <c r="G10" s="290"/>
      <c r="H10" s="291">
        <v>1129</v>
      </c>
      <c r="I10" s="290"/>
    </row>
    <row r="11" spans="1:10" s="292" customFormat="1" ht="14.1" customHeight="1">
      <c r="A11" s="140">
        <v>93</v>
      </c>
      <c r="B11" s="23" t="s">
        <v>120</v>
      </c>
      <c r="C11" s="4" t="s">
        <v>100</v>
      </c>
      <c r="D11" s="288">
        <v>4219</v>
      </c>
      <c r="E11" s="290" t="s">
        <v>256</v>
      </c>
      <c r="F11" s="113">
        <v>1924</v>
      </c>
      <c r="G11" s="290" t="s">
        <v>256</v>
      </c>
      <c r="H11" s="291">
        <v>6143</v>
      </c>
      <c r="I11" s="290" t="s">
        <v>256</v>
      </c>
    </row>
    <row r="12" spans="1:10" s="292" customFormat="1" ht="14.1" customHeight="1">
      <c r="A12" s="140">
        <v>84</v>
      </c>
      <c r="B12" s="23" t="s">
        <v>121</v>
      </c>
      <c r="C12" s="4" t="s">
        <v>85</v>
      </c>
      <c r="D12" s="288">
        <v>2021</v>
      </c>
      <c r="E12" s="290"/>
      <c r="F12" s="113">
        <v>708</v>
      </c>
      <c r="G12" s="290"/>
      <c r="H12" s="291">
        <v>2729</v>
      </c>
      <c r="I12" s="290"/>
    </row>
    <row r="13" spans="1:10" s="292" customFormat="1" ht="14.1" customHeight="1">
      <c r="A13" s="140">
        <v>44</v>
      </c>
      <c r="B13" s="23" t="s">
        <v>122</v>
      </c>
      <c r="C13" s="4" t="s">
        <v>36</v>
      </c>
      <c r="D13" s="288">
        <v>1875</v>
      </c>
      <c r="E13" s="290"/>
      <c r="F13" s="113">
        <v>576</v>
      </c>
      <c r="G13" s="290"/>
      <c r="H13" s="291">
        <v>2451</v>
      </c>
      <c r="I13" s="290"/>
    </row>
    <row r="14" spans="1:10" s="292" customFormat="1" ht="14.1" customHeight="1">
      <c r="A14" s="140">
        <v>76</v>
      </c>
      <c r="B14" s="23" t="s">
        <v>123</v>
      </c>
      <c r="C14" s="4" t="s">
        <v>69</v>
      </c>
      <c r="D14" s="288">
        <v>846</v>
      </c>
      <c r="E14" s="290"/>
      <c r="F14" s="113">
        <v>423</v>
      </c>
      <c r="G14" s="290"/>
      <c r="H14" s="291">
        <v>1269</v>
      </c>
      <c r="I14" s="290"/>
    </row>
    <row r="15" spans="1:10" s="292" customFormat="1" ht="14.1" customHeight="1">
      <c r="A15" s="147">
        <v>44</v>
      </c>
      <c r="B15" s="23" t="s">
        <v>124</v>
      </c>
      <c r="C15" s="4" t="s">
        <v>37</v>
      </c>
      <c r="D15" s="288">
        <v>1659</v>
      </c>
      <c r="E15" s="290" t="s">
        <v>256</v>
      </c>
      <c r="F15" s="113">
        <v>879</v>
      </c>
      <c r="G15" s="290" t="s">
        <v>256</v>
      </c>
      <c r="H15" s="291">
        <v>2538</v>
      </c>
      <c r="I15" s="290" t="s">
        <v>256</v>
      </c>
    </row>
    <row r="16" spans="1:10" s="292" customFormat="1" ht="14.1" customHeight="1">
      <c r="A16" s="147">
        <v>76</v>
      </c>
      <c r="B16" s="23" t="s">
        <v>125</v>
      </c>
      <c r="C16" s="4" t="s">
        <v>70</v>
      </c>
      <c r="D16" s="288">
        <v>3750</v>
      </c>
      <c r="E16" s="290"/>
      <c r="F16" s="113">
        <v>978</v>
      </c>
      <c r="G16" s="290"/>
      <c r="H16" s="291">
        <v>4728</v>
      </c>
      <c r="I16" s="290"/>
    </row>
    <row r="17" spans="1:9" s="292" customFormat="1" ht="14.1" customHeight="1">
      <c r="A17" s="147">
        <v>76</v>
      </c>
      <c r="B17" s="23" t="s">
        <v>126</v>
      </c>
      <c r="C17" s="4" t="s">
        <v>71</v>
      </c>
      <c r="D17" s="288">
        <v>2243</v>
      </c>
      <c r="E17" s="290"/>
      <c r="F17" s="113">
        <v>1078</v>
      </c>
      <c r="G17" s="290"/>
      <c r="H17" s="291">
        <v>3321</v>
      </c>
      <c r="I17" s="290"/>
    </row>
    <row r="18" spans="1:9" s="292" customFormat="1" ht="14.1" customHeight="1">
      <c r="A18" s="147">
        <v>93</v>
      </c>
      <c r="B18" s="23" t="s">
        <v>127</v>
      </c>
      <c r="C18" s="4" t="s">
        <v>101</v>
      </c>
      <c r="D18" s="288">
        <v>9245</v>
      </c>
      <c r="E18" s="290" t="s">
        <v>256</v>
      </c>
      <c r="F18" s="113">
        <v>3944</v>
      </c>
      <c r="G18" s="290" t="s">
        <v>256</v>
      </c>
      <c r="H18" s="291">
        <v>13189</v>
      </c>
      <c r="I18" s="290" t="s">
        <v>256</v>
      </c>
    </row>
    <row r="19" spans="1:9" s="292" customFormat="1" ht="14.1" customHeight="1">
      <c r="A19" s="147">
        <v>28</v>
      </c>
      <c r="B19" s="23" t="s">
        <v>128</v>
      </c>
      <c r="C19" s="4" t="s">
        <v>25</v>
      </c>
      <c r="D19" s="288">
        <v>3248</v>
      </c>
      <c r="E19" s="290" t="s">
        <v>256</v>
      </c>
      <c r="F19" s="113">
        <v>2021</v>
      </c>
      <c r="G19" s="290" t="s">
        <v>256</v>
      </c>
      <c r="H19" s="291">
        <v>5269</v>
      </c>
      <c r="I19" s="290" t="s">
        <v>256</v>
      </c>
    </row>
    <row r="20" spans="1:9" s="292" customFormat="1" ht="14.1" customHeight="1">
      <c r="A20" s="147">
        <v>84</v>
      </c>
      <c r="B20" s="23" t="s">
        <v>129</v>
      </c>
      <c r="C20" s="4" t="s">
        <v>86</v>
      </c>
      <c r="D20" s="288">
        <v>650</v>
      </c>
      <c r="E20" s="290" t="s">
        <v>256</v>
      </c>
      <c r="F20" s="113">
        <v>544</v>
      </c>
      <c r="G20" s="290"/>
      <c r="H20" s="291">
        <v>1194</v>
      </c>
      <c r="I20" s="290" t="s">
        <v>256</v>
      </c>
    </row>
    <row r="21" spans="1:9" s="292" customFormat="1" ht="14.1" customHeight="1">
      <c r="A21" s="147">
        <v>75</v>
      </c>
      <c r="B21" s="23" t="s">
        <v>130</v>
      </c>
      <c r="C21" s="4" t="s">
        <v>57</v>
      </c>
      <c r="D21" s="288">
        <v>2188</v>
      </c>
      <c r="E21" s="290"/>
      <c r="F21" s="113">
        <v>1194</v>
      </c>
      <c r="G21" s="290"/>
      <c r="H21" s="291">
        <v>3382</v>
      </c>
      <c r="I21" s="290"/>
    </row>
    <row r="22" spans="1:9" s="292" customFormat="1" ht="14.1" customHeight="1">
      <c r="A22" s="147">
        <v>75</v>
      </c>
      <c r="B22" s="23" t="s">
        <v>131</v>
      </c>
      <c r="C22" s="4" t="s">
        <v>58</v>
      </c>
      <c r="D22" s="288">
        <v>4078</v>
      </c>
      <c r="E22" s="290" t="s">
        <v>256</v>
      </c>
      <c r="F22" s="113">
        <v>2090</v>
      </c>
      <c r="G22" s="290" t="s">
        <v>256</v>
      </c>
      <c r="H22" s="291">
        <v>6168</v>
      </c>
      <c r="I22" s="290" t="s">
        <v>256</v>
      </c>
    </row>
    <row r="23" spans="1:9" s="292" customFormat="1" ht="14.1" customHeight="1">
      <c r="A23" s="147">
        <v>24</v>
      </c>
      <c r="B23" s="23" t="s">
        <v>132</v>
      </c>
      <c r="C23" s="4" t="s">
        <v>9</v>
      </c>
      <c r="D23" s="288">
        <v>2584</v>
      </c>
      <c r="E23" s="290" t="s">
        <v>256</v>
      </c>
      <c r="F23" s="113">
        <v>1049</v>
      </c>
      <c r="G23" s="290" t="s">
        <v>256</v>
      </c>
      <c r="H23" s="291">
        <v>3633</v>
      </c>
      <c r="I23" s="290" t="s">
        <v>256</v>
      </c>
    </row>
    <row r="24" spans="1:9" s="292" customFormat="1" ht="14.1" customHeight="1">
      <c r="A24" s="147">
        <v>75</v>
      </c>
      <c r="B24" s="23" t="s">
        <v>133</v>
      </c>
      <c r="C24" s="4" t="s">
        <v>59</v>
      </c>
      <c r="D24" s="288">
        <v>900</v>
      </c>
      <c r="E24" s="290"/>
      <c r="F24" s="113">
        <v>839</v>
      </c>
      <c r="G24" s="290" t="s">
        <v>256</v>
      </c>
      <c r="H24" s="291">
        <v>1739</v>
      </c>
      <c r="I24" s="290" t="s">
        <v>256</v>
      </c>
    </row>
    <row r="25" spans="1:9" s="292" customFormat="1" ht="14.1" customHeight="1">
      <c r="A25" s="147">
        <v>94</v>
      </c>
      <c r="B25" s="23" t="s">
        <v>104</v>
      </c>
      <c r="C25" s="4" t="s">
        <v>105</v>
      </c>
      <c r="D25" s="288">
        <v>1765</v>
      </c>
      <c r="E25" s="290" t="s">
        <v>256</v>
      </c>
      <c r="F25" s="113">
        <v>112</v>
      </c>
      <c r="G25" s="290" t="s">
        <v>256</v>
      </c>
      <c r="H25" s="291">
        <v>1877</v>
      </c>
      <c r="I25" s="290" t="s">
        <v>256</v>
      </c>
    </row>
    <row r="26" spans="1:9" s="292" customFormat="1" ht="14.1" customHeight="1">
      <c r="A26" s="147">
        <v>94</v>
      </c>
      <c r="B26" s="23" t="s">
        <v>107</v>
      </c>
      <c r="C26" s="4" t="s">
        <v>108</v>
      </c>
      <c r="D26" s="288">
        <v>1290</v>
      </c>
      <c r="E26" s="290" t="s">
        <v>256</v>
      </c>
      <c r="F26" s="113">
        <v>346</v>
      </c>
      <c r="G26" s="290"/>
      <c r="H26" s="291">
        <v>1636</v>
      </c>
      <c r="I26" s="290" t="s">
        <v>256</v>
      </c>
    </row>
    <row r="27" spans="1:9" s="292" customFormat="1" ht="14.1" customHeight="1">
      <c r="A27" s="147">
        <v>27</v>
      </c>
      <c r="B27" s="23" t="s">
        <v>134</v>
      </c>
      <c r="C27" s="4" t="s">
        <v>16</v>
      </c>
      <c r="D27" s="288">
        <v>3511</v>
      </c>
      <c r="E27" s="290"/>
      <c r="F27" s="113">
        <v>1708</v>
      </c>
      <c r="G27" s="290"/>
      <c r="H27" s="291">
        <v>5219</v>
      </c>
      <c r="I27" s="290"/>
    </row>
    <row r="28" spans="1:9" s="292" customFormat="1" ht="14.1" customHeight="1">
      <c r="A28" s="147">
        <v>53</v>
      </c>
      <c r="B28" s="23" t="s">
        <v>135</v>
      </c>
      <c r="C28" s="4" t="s">
        <v>52</v>
      </c>
      <c r="D28" s="288">
        <v>3011</v>
      </c>
      <c r="E28" s="290"/>
      <c r="F28" s="113">
        <v>1150</v>
      </c>
      <c r="G28" s="290"/>
      <c r="H28" s="291">
        <v>4161</v>
      </c>
      <c r="I28" s="290"/>
    </row>
    <row r="29" spans="1:9" s="292" customFormat="1" ht="14.1" customHeight="1">
      <c r="A29" s="147">
        <v>75</v>
      </c>
      <c r="B29" s="23" t="s">
        <v>136</v>
      </c>
      <c r="C29" s="4" t="s">
        <v>60</v>
      </c>
      <c r="D29" s="288">
        <v>741</v>
      </c>
      <c r="E29" s="290" t="s">
        <v>256</v>
      </c>
      <c r="F29" s="113">
        <v>405</v>
      </c>
      <c r="G29" s="290" t="s">
        <v>256</v>
      </c>
      <c r="H29" s="291">
        <v>1146</v>
      </c>
      <c r="I29" s="290" t="s">
        <v>256</v>
      </c>
    </row>
    <row r="30" spans="1:9" s="292" customFormat="1" ht="14.1" customHeight="1">
      <c r="A30" s="147">
        <v>75</v>
      </c>
      <c r="B30" s="23" t="s">
        <v>137</v>
      </c>
      <c r="C30" s="4" t="s">
        <v>61</v>
      </c>
      <c r="D30" s="288">
        <v>1970</v>
      </c>
      <c r="E30" s="290"/>
      <c r="F30" s="113">
        <v>1039</v>
      </c>
      <c r="G30" s="290"/>
      <c r="H30" s="291">
        <v>3009</v>
      </c>
      <c r="I30" s="290"/>
    </row>
    <row r="31" spans="1:9" s="292" customFormat="1" ht="14.1" customHeight="1">
      <c r="A31" s="147">
        <v>27</v>
      </c>
      <c r="B31" s="23" t="s">
        <v>138</v>
      </c>
      <c r="C31" s="4" t="s">
        <v>18</v>
      </c>
      <c r="D31" s="288">
        <v>4190</v>
      </c>
      <c r="E31" s="290"/>
      <c r="F31" s="113">
        <v>1376</v>
      </c>
      <c r="G31" s="290"/>
      <c r="H31" s="291">
        <v>5566</v>
      </c>
      <c r="I31" s="290"/>
    </row>
    <row r="32" spans="1:9" s="292" customFormat="1" ht="14.1" customHeight="1">
      <c r="A32" s="147">
        <v>84</v>
      </c>
      <c r="B32" s="23" t="s">
        <v>139</v>
      </c>
      <c r="C32" s="4" t="s">
        <v>87</v>
      </c>
      <c r="D32" s="288">
        <v>3553</v>
      </c>
      <c r="E32" s="290"/>
      <c r="F32" s="113">
        <v>1132</v>
      </c>
      <c r="G32" s="290"/>
      <c r="H32" s="291">
        <v>4685</v>
      </c>
      <c r="I32" s="290"/>
    </row>
    <row r="33" spans="1:9" s="292" customFormat="1" ht="14.1" customHeight="1">
      <c r="A33" s="147">
        <v>28</v>
      </c>
      <c r="B33" s="23" t="s">
        <v>140</v>
      </c>
      <c r="C33" s="4" t="s">
        <v>27</v>
      </c>
      <c r="D33" s="288">
        <v>3628</v>
      </c>
      <c r="E33" s="290"/>
      <c r="F33" s="113">
        <v>1266</v>
      </c>
      <c r="G33" s="290"/>
      <c r="H33" s="291">
        <v>4894</v>
      </c>
      <c r="I33" s="290"/>
    </row>
    <row r="34" spans="1:9" s="292" customFormat="1" ht="14.1" customHeight="1">
      <c r="A34" s="147">
        <v>24</v>
      </c>
      <c r="B34" s="23" t="s">
        <v>141</v>
      </c>
      <c r="C34" s="4" t="s">
        <v>11</v>
      </c>
      <c r="D34" s="288">
        <v>1498</v>
      </c>
      <c r="E34" s="290" t="s">
        <v>256</v>
      </c>
      <c r="F34" s="113">
        <v>1086</v>
      </c>
      <c r="G34" s="290" t="s">
        <v>256</v>
      </c>
      <c r="H34" s="291">
        <v>2584</v>
      </c>
      <c r="I34" s="290" t="s">
        <v>256</v>
      </c>
    </row>
    <row r="35" spans="1:9" s="292" customFormat="1" ht="14.1" customHeight="1">
      <c r="A35" s="147">
        <v>53</v>
      </c>
      <c r="B35" s="23" t="s">
        <v>142</v>
      </c>
      <c r="C35" s="4" t="s">
        <v>54</v>
      </c>
      <c r="D35" s="288">
        <v>7023</v>
      </c>
      <c r="E35" s="290" t="s">
        <v>256</v>
      </c>
      <c r="F35" s="113">
        <v>2780</v>
      </c>
      <c r="G35" s="290"/>
      <c r="H35" s="291">
        <v>9803</v>
      </c>
      <c r="I35" s="290" t="s">
        <v>256</v>
      </c>
    </row>
    <row r="36" spans="1:9" s="292" customFormat="1" ht="14.1" customHeight="1">
      <c r="A36" s="147">
        <v>76</v>
      </c>
      <c r="B36" s="23" t="s">
        <v>143</v>
      </c>
      <c r="C36" s="4" t="s">
        <v>72</v>
      </c>
      <c r="D36" s="288">
        <v>3446</v>
      </c>
      <c r="E36" s="290"/>
      <c r="F36" s="113">
        <v>1226</v>
      </c>
      <c r="G36" s="290"/>
      <c r="H36" s="291">
        <v>4672</v>
      </c>
      <c r="I36" s="290"/>
    </row>
    <row r="37" spans="1:9" s="292" customFormat="1" ht="14.1" customHeight="1">
      <c r="A37" s="147">
        <v>76</v>
      </c>
      <c r="B37" s="23" t="s">
        <v>144</v>
      </c>
      <c r="C37" s="4" t="s">
        <v>73</v>
      </c>
      <c r="D37" s="288">
        <v>6875</v>
      </c>
      <c r="E37" s="290"/>
      <c r="F37" s="113">
        <v>2585</v>
      </c>
      <c r="G37" s="290" t="s">
        <v>256</v>
      </c>
      <c r="H37" s="291">
        <v>9460</v>
      </c>
      <c r="I37" s="290" t="s">
        <v>256</v>
      </c>
    </row>
    <row r="38" spans="1:9" s="292" customFormat="1" ht="14.1" customHeight="1">
      <c r="A38" s="147">
        <v>76</v>
      </c>
      <c r="B38" s="23" t="s">
        <v>145</v>
      </c>
      <c r="C38" s="4" t="s">
        <v>74</v>
      </c>
      <c r="D38" s="288">
        <v>1263</v>
      </c>
      <c r="E38" s="290" t="s">
        <v>256</v>
      </c>
      <c r="F38" s="113">
        <v>590</v>
      </c>
      <c r="G38" s="290" t="s">
        <v>256</v>
      </c>
      <c r="H38" s="291">
        <v>1853</v>
      </c>
      <c r="I38" s="290" t="s">
        <v>256</v>
      </c>
    </row>
    <row r="39" spans="1:9" s="292" customFormat="1" ht="14.1" customHeight="1">
      <c r="A39" s="147">
        <v>75</v>
      </c>
      <c r="B39" s="23" t="s">
        <v>146</v>
      </c>
      <c r="C39" s="4" t="s">
        <v>62</v>
      </c>
      <c r="D39" s="288">
        <v>7257</v>
      </c>
      <c r="E39" s="290"/>
      <c r="F39" s="113">
        <v>3264</v>
      </c>
      <c r="G39" s="290"/>
      <c r="H39" s="291">
        <v>10521</v>
      </c>
      <c r="I39" s="290"/>
    </row>
    <row r="40" spans="1:9" s="292" customFormat="1" ht="14.1" customHeight="1">
      <c r="A40" s="147">
        <v>76</v>
      </c>
      <c r="B40" s="23" t="s">
        <v>147</v>
      </c>
      <c r="C40" s="4" t="s">
        <v>75</v>
      </c>
      <c r="D40" s="288">
        <v>6755</v>
      </c>
      <c r="E40" s="290"/>
      <c r="F40" s="113">
        <v>1990</v>
      </c>
      <c r="G40" s="290"/>
      <c r="H40" s="291">
        <v>8745</v>
      </c>
      <c r="I40" s="290"/>
    </row>
    <row r="41" spans="1:9" s="292" customFormat="1" ht="14.1" customHeight="1">
      <c r="A41" s="147">
        <v>53</v>
      </c>
      <c r="B41" s="23" t="s">
        <v>148</v>
      </c>
      <c r="C41" s="4" t="s">
        <v>55</v>
      </c>
      <c r="D41" s="288">
        <v>5324</v>
      </c>
      <c r="E41" s="290"/>
      <c r="F41" s="113">
        <v>2954</v>
      </c>
      <c r="G41" s="290"/>
      <c r="H41" s="291">
        <v>8278</v>
      </c>
      <c r="I41" s="290"/>
    </row>
    <row r="42" spans="1:9" s="292" customFormat="1" ht="14.1" customHeight="1">
      <c r="A42" s="147">
        <v>24</v>
      </c>
      <c r="B42" s="23" t="s">
        <v>149</v>
      </c>
      <c r="C42" s="4" t="s">
        <v>12</v>
      </c>
      <c r="D42" s="288">
        <v>1330</v>
      </c>
      <c r="E42" s="290" t="s">
        <v>256</v>
      </c>
      <c r="F42" s="113">
        <v>710</v>
      </c>
      <c r="G42" s="290" t="s">
        <v>256</v>
      </c>
      <c r="H42" s="291">
        <v>2040</v>
      </c>
      <c r="I42" s="290" t="s">
        <v>256</v>
      </c>
    </row>
    <row r="43" spans="1:9" s="292" customFormat="1" ht="14.1" customHeight="1">
      <c r="A43" s="147">
        <v>24</v>
      </c>
      <c r="B43" s="23" t="s">
        <v>150</v>
      </c>
      <c r="C43" s="4" t="s">
        <v>13</v>
      </c>
      <c r="D43" s="288">
        <v>2551</v>
      </c>
      <c r="E43" s="290"/>
      <c r="F43" s="113">
        <v>1232</v>
      </c>
      <c r="G43" s="290"/>
      <c r="H43" s="291">
        <v>3783</v>
      </c>
      <c r="I43" s="290"/>
    </row>
    <row r="44" spans="1:9" s="292" customFormat="1" ht="14.1" customHeight="1">
      <c r="A44" s="147">
        <v>84</v>
      </c>
      <c r="B44" s="23" t="s">
        <v>151</v>
      </c>
      <c r="C44" s="4" t="s">
        <v>88</v>
      </c>
      <c r="D44" s="288">
        <v>6987</v>
      </c>
      <c r="E44" s="290"/>
      <c r="F44" s="113">
        <v>2197</v>
      </c>
      <c r="G44" s="290"/>
      <c r="H44" s="291">
        <v>9184</v>
      </c>
      <c r="I44" s="290"/>
    </row>
    <row r="45" spans="1:9" s="292" customFormat="1" ht="14.1" customHeight="1">
      <c r="A45" s="147">
        <v>27</v>
      </c>
      <c r="B45" s="23" t="s">
        <v>152</v>
      </c>
      <c r="C45" s="4" t="s">
        <v>19</v>
      </c>
      <c r="D45" s="288">
        <v>1565</v>
      </c>
      <c r="E45" s="290" t="s">
        <v>256</v>
      </c>
      <c r="F45" s="113">
        <v>838</v>
      </c>
      <c r="G45" s="290" t="s">
        <v>256</v>
      </c>
      <c r="H45" s="291">
        <v>2403</v>
      </c>
      <c r="I45" s="290" t="s">
        <v>256</v>
      </c>
    </row>
    <row r="46" spans="1:9" s="292" customFormat="1" ht="14.1" customHeight="1">
      <c r="A46" s="147">
        <v>75</v>
      </c>
      <c r="B46" s="23" t="s">
        <v>153</v>
      </c>
      <c r="C46" s="4" t="s">
        <v>63</v>
      </c>
      <c r="D46" s="288">
        <v>1610</v>
      </c>
      <c r="E46" s="290"/>
      <c r="F46" s="113">
        <v>731</v>
      </c>
      <c r="G46" s="290" t="s">
        <v>256</v>
      </c>
      <c r="H46" s="291">
        <v>2341</v>
      </c>
      <c r="I46" s="290" t="s">
        <v>256</v>
      </c>
    </row>
    <row r="47" spans="1:9" s="292" customFormat="1" ht="14.1" customHeight="1">
      <c r="A47" s="147">
        <v>24</v>
      </c>
      <c r="B47" s="23" t="s">
        <v>154</v>
      </c>
      <c r="C47" s="4" t="s">
        <v>14</v>
      </c>
      <c r="D47" s="288">
        <v>1872</v>
      </c>
      <c r="E47" s="290"/>
      <c r="F47" s="113">
        <v>908</v>
      </c>
      <c r="G47" s="290"/>
      <c r="H47" s="291">
        <v>2780</v>
      </c>
      <c r="I47" s="290"/>
    </row>
    <row r="48" spans="1:9" s="292" customFormat="1" ht="14.1" customHeight="1">
      <c r="A48" s="147">
        <v>84</v>
      </c>
      <c r="B48" s="23" t="s">
        <v>155</v>
      </c>
      <c r="C48" s="4" t="s">
        <v>89</v>
      </c>
      <c r="D48" s="288">
        <v>4756</v>
      </c>
      <c r="E48" s="290"/>
      <c r="F48" s="113">
        <v>2862</v>
      </c>
      <c r="G48" s="290"/>
      <c r="H48" s="291">
        <v>7618</v>
      </c>
      <c r="I48" s="290"/>
    </row>
    <row r="49" spans="1:9" s="292" customFormat="1" ht="14.1" customHeight="1">
      <c r="A49" s="147">
        <v>84</v>
      </c>
      <c r="B49" s="23" t="s">
        <v>156</v>
      </c>
      <c r="C49" s="4" t="s">
        <v>90</v>
      </c>
      <c r="D49" s="288">
        <v>1195</v>
      </c>
      <c r="E49" s="290"/>
      <c r="F49" s="113">
        <v>760</v>
      </c>
      <c r="G49" s="290"/>
      <c r="H49" s="291">
        <v>1955</v>
      </c>
      <c r="I49" s="290"/>
    </row>
    <row r="50" spans="1:9" s="292" customFormat="1" ht="14.1" customHeight="1">
      <c r="A50" s="147">
        <v>52</v>
      </c>
      <c r="B50" s="23" t="s">
        <v>157</v>
      </c>
      <c r="C50" s="4" t="s">
        <v>46</v>
      </c>
      <c r="D50" s="288">
        <v>7033</v>
      </c>
      <c r="E50" s="290"/>
      <c r="F50" s="113">
        <v>3306</v>
      </c>
      <c r="G50" s="290"/>
      <c r="H50" s="291">
        <v>10339</v>
      </c>
      <c r="I50" s="290"/>
    </row>
    <row r="51" spans="1:9" s="292" customFormat="1" ht="14.1" customHeight="1">
      <c r="A51" s="147">
        <v>24</v>
      </c>
      <c r="B51" s="23" t="s">
        <v>158</v>
      </c>
      <c r="C51" s="4" t="s">
        <v>15</v>
      </c>
      <c r="D51" s="288">
        <v>2950</v>
      </c>
      <c r="E51" s="290"/>
      <c r="F51" s="113">
        <v>1713</v>
      </c>
      <c r="G51" s="290"/>
      <c r="H51" s="291">
        <v>4663</v>
      </c>
      <c r="I51" s="290"/>
    </row>
    <row r="52" spans="1:9" s="292" customFormat="1" ht="14.1" customHeight="1">
      <c r="A52" s="147">
        <v>76</v>
      </c>
      <c r="B52" s="23" t="s">
        <v>159</v>
      </c>
      <c r="C52" s="4" t="s">
        <v>76</v>
      </c>
      <c r="D52" s="288">
        <v>1105</v>
      </c>
      <c r="E52" s="290" t="s">
        <v>256</v>
      </c>
      <c r="F52" s="113">
        <v>455</v>
      </c>
      <c r="G52" s="290" t="s">
        <v>256</v>
      </c>
      <c r="H52" s="291">
        <v>1560</v>
      </c>
      <c r="I52" s="290" t="s">
        <v>256</v>
      </c>
    </row>
    <row r="53" spans="1:9" s="292" customFormat="1" ht="14.1" customHeight="1">
      <c r="A53" s="147">
        <v>75</v>
      </c>
      <c r="B53" s="23" t="s">
        <v>160</v>
      </c>
      <c r="C53" s="4" t="s">
        <v>64</v>
      </c>
      <c r="D53" s="288">
        <v>1859</v>
      </c>
      <c r="E53" s="290"/>
      <c r="F53" s="113">
        <v>921</v>
      </c>
      <c r="G53" s="290"/>
      <c r="H53" s="291">
        <v>2780</v>
      </c>
      <c r="I53" s="290"/>
    </row>
    <row r="54" spans="1:9" s="292" customFormat="1" ht="14.1" customHeight="1">
      <c r="A54" s="147">
        <v>76</v>
      </c>
      <c r="B54" s="23" t="s">
        <v>161</v>
      </c>
      <c r="C54" s="4" t="s">
        <v>77</v>
      </c>
      <c r="D54" s="288">
        <v>837</v>
      </c>
      <c r="E54" s="290"/>
      <c r="F54" s="113">
        <v>317</v>
      </c>
      <c r="G54" s="290"/>
      <c r="H54" s="291">
        <v>1154</v>
      </c>
      <c r="I54" s="290"/>
    </row>
    <row r="55" spans="1:9" s="292" customFormat="1" ht="14.1" customHeight="1">
      <c r="A55" s="147">
        <v>52</v>
      </c>
      <c r="B55" s="23" t="s">
        <v>162</v>
      </c>
      <c r="C55" s="4" t="s">
        <v>48</v>
      </c>
      <c r="D55" s="288">
        <v>4233</v>
      </c>
      <c r="E55" s="290" t="s">
        <v>256</v>
      </c>
      <c r="F55" s="113">
        <v>1572</v>
      </c>
      <c r="G55" s="290" t="s">
        <v>256</v>
      </c>
      <c r="H55" s="291">
        <v>5805</v>
      </c>
      <c r="I55" s="290" t="s">
        <v>256</v>
      </c>
    </row>
    <row r="56" spans="1:9" s="292" customFormat="1" ht="14.1" customHeight="1">
      <c r="A56" s="147">
        <v>28</v>
      </c>
      <c r="B56" s="23" t="s">
        <v>163</v>
      </c>
      <c r="C56" s="4" t="s">
        <v>28</v>
      </c>
      <c r="D56" s="288">
        <v>2868</v>
      </c>
      <c r="E56" s="290" t="s">
        <v>256</v>
      </c>
      <c r="F56" s="113">
        <v>1612</v>
      </c>
      <c r="G56" s="290"/>
      <c r="H56" s="291">
        <v>4480</v>
      </c>
      <c r="I56" s="290" t="s">
        <v>256</v>
      </c>
    </row>
    <row r="57" spans="1:9" s="292" customFormat="1" ht="14.1" customHeight="1">
      <c r="A57" s="147">
        <v>44</v>
      </c>
      <c r="B57" s="23" t="s">
        <v>164</v>
      </c>
      <c r="C57" s="4" t="s">
        <v>38</v>
      </c>
      <c r="D57" s="288">
        <v>2501</v>
      </c>
      <c r="E57" s="290"/>
      <c r="F57" s="113">
        <v>1487</v>
      </c>
      <c r="G57" s="290"/>
      <c r="H57" s="291">
        <v>3988</v>
      </c>
      <c r="I57" s="290"/>
    </row>
    <row r="58" spans="1:9" s="292" customFormat="1" ht="14.1" customHeight="1">
      <c r="A58" s="148">
        <v>44</v>
      </c>
      <c r="B58" s="23" t="s">
        <v>165</v>
      </c>
      <c r="C58" s="4" t="s">
        <v>39</v>
      </c>
      <c r="D58" s="288">
        <v>1165</v>
      </c>
      <c r="E58" s="290"/>
      <c r="F58" s="113">
        <v>730</v>
      </c>
      <c r="G58" s="290"/>
      <c r="H58" s="291">
        <v>1895</v>
      </c>
      <c r="I58" s="290"/>
    </row>
    <row r="59" spans="1:9" s="292" customFormat="1" ht="14.1" customHeight="1">
      <c r="A59" s="147">
        <v>52</v>
      </c>
      <c r="B59" s="23" t="s">
        <v>166</v>
      </c>
      <c r="C59" s="4" t="s">
        <v>49</v>
      </c>
      <c r="D59" s="288">
        <v>1608</v>
      </c>
      <c r="E59" s="290" t="s">
        <v>256</v>
      </c>
      <c r="F59" s="113">
        <v>1175</v>
      </c>
      <c r="G59" s="290"/>
      <c r="H59" s="291">
        <v>2783</v>
      </c>
      <c r="I59" s="290" t="s">
        <v>256</v>
      </c>
    </row>
    <row r="60" spans="1:9" s="292" customFormat="1" ht="14.1" customHeight="1">
      <c r="A60" s="147">
        <v>44</v>
      </c>
      <c r="B60" s="23" t="s">
        <v>167</v>
      </c>
      <c r="C60" s="4" t="s">
        <v>40</v>
      </c>
      <c r="D60" s="288">
        <v>5047</v>
      </c>
      <c r="E60" s="290" t="s">
        <v>256</v>
      </c>
      <c r="F60" s="113">
        <v>1332</v>
      </c>
      <c r="G60" s="290" t="s">
        <v>256</v>
      </c>
      <c r="H60" s="291">
        <v>6379</v>
      </c>
      <c r="I60" s="290" t="s">
        <v>256</v>
      </c>
    </row>
    <row r="61" spans="1:9" s="292" customFormat="1" ht="14.1" customHeight="1">
      <c r="A61" s="147">
        <v>44</v>
      </c>
      <c r="B61" s="23" t="s">
        <v>168</v>
      </c>
      <c r="C61" s="4" t="s">
        <v>41</v>
      </c>
      <c r="D61" s="288">
        <v>986</v>
      </c>
      <c r="E61" s="290"/>
      <c r="F61" s="113">
        <v>389</v>
      </c>
      <c r="G61" s="290"/>
      <c r="H61" s="291">
        <v>1375</v>
      </c>
      <c r="I61" s="290"/>
    </row>
    <row r="62" spans="1:9" s="292" customFormat="1" ht="14.1" customHeight="1">
      <c r="A62" s="147">
        <v>53</v>
      </c>
      <c r="B62" s="23" t="s">
        <v>169</v>
      </c>
      <c r="C62" s="4" t="s">
        <v>56</v>
      </c>
      <c r="D62" s="288">
        <v>3093</v>
      </c>
      <c r="E62" s="290" t="s">
        <v>256</v>
      </c>
      <c r="F62" s="113">
        <v>1982</v>
      </c>
      <c r="G62" s="290" t="s">
        <v>256</v>
      </c>
      <c r="H62" s="291">
        <v>5075</v>
      </c>
      <c r="I62" s="290" t="s">
        <v>256</v>
      </c>
    </row>
    <row r="63" spans="1:9" s="292" customFormat="1" ht="14.1" customHeight="1">
      <c r="A63" s="147">
        <v>44</v>
      </c>
      <c r="B63" s="23" t="s">
        <v>170</v>
      </c>
      <c r="C63" s="4" t="s">
        <v>42</v>
      </c>
      <c r="D63" s="288">
        <v>4846</v>
      </c>
      <c r="E63" s="290"/>
      <c r="F63" s="113">
        <v>1718</v>
      </c>
      <c r="G63" s="290"/>
      <c r="H63" s="291">
        <v>6564</v>
      </c>
      <c r="I63" s="290"/>
    </row>
    <row r="64" spans="1:9" s="292" customFormat="1" ht="14.1" customHeight="1">
      <c r="A64" s="147">
        <v>27</v>
      </c>
      <c r="B64" s="23" t="s">
        <v>171</v>
      </c>
      <c r="C64" s="4" t="s">
        <v>20</v>
      </c>
      <c r="D64" s="288">
        <v>1603</v>
      </c>
      <c r="E64" s="290"/>
      <c r="F64" s="113">
        <v>702</v>
      </c>
      <c r="G64" s="290"/>
      <c r="H64" s="291">
        <v>2305</v>
      </c>
      <c r="I64" s="290"/>
    </row>
    <row r="65" spans="1:9" s="292" customFormat="1" ht="14.1" customHeight="1">
      <c r="A65" s="147">
        <v>32</v>
      </c>
      <c r="B65" s="23" t="s">
        <v>172</v>
      </c>
      <c r="C65" s="4" t="s">
        <v>32</v>
      </c>
      <c r="D65" s="288">
        <v>15488</v>
      </c>
      <c r="E65" s="290" t="s">
        <v>256</v>
      </c>
      <c r="F65" s="113">
        <v>6183</v>
      </c>
      <c r="G65" s="290" t="s">
        <v>256</v>
      </c>
      <c r="H65" s="291">
        <v>21671</v>
      </c>
      <c r="I65" s="290" t="s">
        <v>256</v>
      </c>
    </row>
    <row r="66" spans="1:9" s="292" customFormat="1" ht="14.1" customHeight="1">
      <c r="A66" s="147">
        <v>32</v>
      </c>
      <c r="B66" s="23" t="s">
        <v>173</v>
      </c>
      <c r="C66" s="4" t="s">
        <v>33</v>
      </c>
      <c r="D66" s="288">
        <v>5590</v>
      </c>
      <c r="E66" s="290"/>
      <c r="F66" s="113">
        <v>2221</v>
      </c>
      <c r="G66" s="290"/>
      <c r="H66" s="291">
        <v>7811</v>
      </c>
      <c r="I66" s="290"/>
    </row>
    <row r="67" spans="1:9" s="292" customFormat="1" ht="14.1" customHeight="1">
      <c r="A67" s="147">
        <v>28</v>
      </c>
      <c r="B67" s="23" t="s">
        <v>174</v>
      </c>
      <c r="C67" s="4" t="s">
        <v>29</v>
      </c>
      <c r="D67" s="288">
        <v>1730</v>
      </c>
      <c r="E67" s="290" t="s">
        <v>256</v>
      </c>
      <c r="F67" s="113">
        <v>786</v>
      </c>
      <c r="G67" s="290" t="s">
        <v>256</v>
      </c>
      <c r="H67" s="291">
        <v>2516</v>
      </c>
      <c r="I67" s="290" t="s">
        <v>256</v>
      </c>
    </row>
    <row r="68" spans="1:9" s="292" customFormat="1" ht="14.1" customHeight="1">
      <c r="A68" s="147">
        <v>32</v>
      </c>
      <c r="B68" s="23" t="s">
        <v>175</v>
      </c>
      <c r="C68" s="4" t="s">
        <v>34</v>
      </c>
      <c r="D68" s="288">
        <v>8960</v>
      </c>
      <c r="E68" s="290"/>
      <c r="F68" s="113">
        <v>3491</v>
      </c>
      <c r="G68" s="290"/>
      <c r="H68" s="291">
        <v>12451</v>
      </c>
      <c r="I68" s="290"/>
    </row>
    <row r="69" spans="1:9" s="292" customFormat="1" ht="14.1" customHeight="1">
      <c r="A69" s="147">
        <v>84</v>
      </c>
      <c r="B69" s="23" t="s">
        <v>176</v>
      </c>
      <c r="C69" s="4" t="s">
        <v>91</v>
      </c>
      <c r="D69" s="288">
        <v>2873</v>
      </c>
      <c r="E69" s="290"/>
      <c r="F69" s="113">
        <v>1907</v>
      </c>
      <c r="G69" s="290"/>
      <c r="H69" s="291">
        <v>4780</v>
      </c>
      <c r="I69" s="290"/>
    </row>
    <row r="70" spans="1:9" s="292" customFormat="1" ht="14.1" customHeight="1">
      <c r="A70" s="147">
        <v>75</v>
      </c>
      <c r="B70" s="23" t="s">
        <v>177</v>
      </c>
      <c r="C70" s="4" t="s">
        <v>65</v>
      </c>
      <c r="D70" s="288">
        <v>3142</v>
      </c>
      <c r="E70" s="290"/>
      <c r="F70" s="113">
        <v>1735</v>
      </c>
      <c r="G70" s="290"/>
      <c r="H70" s="291">
        <v>4877</v>
      </c>
      <c r="I70" s="290"/>
    </row>
    <row r="71" spans="1:9" s="292" customFormat="1" ht="14.1" customHeight="1">
      <c r="A71" s="147">
        <v>76</v>
      </c>
      <c r="B71" s="23" t="s">
        <v>178</v>
      </c>
      <c r="C71" s="4" t="s">
        <v>78</v>
      </c>
      <c r="D71" s="288">
        <v>1389</v>
      </c>
      <c r="E71" s="290" t="s">
        <v>256</v>
      </c>
      <c r="F71" s="113">
        <v>547</v>
      </c>
      <c r="G71" s="290" t="s">
        <v>256</v>
      </c>
      <c r="H71" s="291">
        <v>1936</v>
      </c>
      <c r="I71" s="290" t="s">
        <v>256</v>
      </c>
    </row>
    <row r="72" spans="1:9" s="292" customFormat="1" ht="14.1" customHeight="1">
      <c r="A72" s="147">
        <v>76</v>
      </c>
      <c r="B72" s="23" t="s">
        <v>179</v>
      </c>
      <c r="C72" s="4" t="s">
        <v>79</v>
      </c>
      <c r="D72" s="288">
        <v>2511</v>
      </c>
      <c r="E72" s="290" t="s">
        <v>256</v>
      </c>
      <c r="F72" s="113">
        <v>803</v>
      </c>
      <c r="G72" s="290" t="s">
        <v>256</v>
      </c>
      <c r="H72" s="291">
        <v>3314</v>
      </c>
      <c r="I72" s="290" t="s">
        <v>256</v>
      </c>
    </row>
    <row r="73" spans="1:9" s="292" customFormat="1" ht="14.1" customHeight="1">
      <c r="A73" s="147">
        <v>44</v>
      </c>
      <c r="B73" s="23" t="s">
        <v>180</v>
      </c>
      <c r="C73" s="4" t="s">
        <v>43</v>
      </c>
      <c r="D73" s="288">
        <v>5141</v>
      </c>
      <c r="E73" s="290"/>
      <c r="F73" s="113">
        <v>2812</v>
      </c>
      <c r="G73" s="290"/>
      <c r="H73" s="291">
        <v>7953</v>
      </c>
      <c r="I73" s="290"/>
    </row>
    <row r="74" spans="1:9" s="292" customFormat="1" ht="14.1" customHeight="1">
      <c r="A74" s="147">
        <v>44</v>
      </c>
      <c r="B74" s="23" t="s">
        <v>181</v>
      </c>
      <c r="C74" s="4" t="s">
        <v>44</v>
      </c>
      <c r="D74" s="288">
        <v>5266</v>
      </c>
      <c r="E74" s="290"/>
      <c r="F74" s="113">
        <v>2614</v>
      </c>
      <c r="G74" s="290"/>
      <c r="H74" s="291">
        <v>7880</v>
      </c>
      <c r="I74" s="290"/>
    </row>
    <row r="75" spans="1:9" s="292" customFormat="1" ht="14.1" customHeight="1">
      <c r="A75" s="147">
        <v>84</v>
      </c>
      <c r="B75" s="23" t="s">
        <v>182</v>
      </c>
      <c r="C75" s="4" t="s">
        <v>93</v>
      </c>
      <c r="D75" s="288">
        <v>9454</v>
      </c>
      <c r="E75" s="290"/>
      <c r="F75" s="113">
        <v>5140</v>
      </c>
      <c r="G75" s="290" t="s">
        <v>256</v>
      </c>
      <c r="H75" s="291">
        <v>14594</v>
      </c>
      <c r="I75" s="290" t="s">
        <v>256</v>
      </c>
    </row>
    <row r="76" spans="1:9" s="370" customFormat="1" ht="13.5" customHeight="1">
      <c r="A76" s="363"/>
      <c r="B76" s="44" t="s">
        <v>92</v>
      </c>
      <c r="C76" s="45" t="s">
        <v>114</v>
      </c>
      <c r="D76" s="364">
        <v>2281</v>
      </c>
      <c r="E76" s="365"/>
      <c r="F76" s="366">
        <v>1450</v>
      </c>
      <c r="G76" s="365"/>
      <c r="H76" s="366">
        <v>3731</v>
      </c>
      <c r="I76" s="365"/>
    </row>
    <row r="77" spans="1:9" s="370" customFormat="1" ht="13.5" customHeight="1">
      <c r="A77" s="363"/>
      <c r="B77" s="44" t="s">
        <v>94</v>
      </c>
      <c r="C77" s="45" t="s">
        <v>95</v>
      </c>
      <c r="D77" s="364">
        <v>7173</v>
      </c>
      <c r="E77" s="365"/>
      <c r="F77" s="366">
        <v>3690</v>
      </c>
      <c r="G77" s="365" t="s">
        <v>256</v>
      </c>
      <c r="H77" s="366">
        <v>10863</v>
      </c>
      <c r="I77" s="365" t="s">
        <v>256</v>
      </c>
    </row>
    <row r="78" spans="1:9" s="292" customFormat="1" ht="14.1" customHeight="1">
      <c r="A78" s="147">
        <v>27</v>
      </c>
      <c r="B78" s="23" t="s">
        <v>183</v>
      </c>
      <c r="C78" s="4" t="s">
        <v>21</v>
      </c>
      <c r="D78" s="288">
        <v>1022</v>
      </c>
      <c r="E78" s="290"/>
      <c r="F78" s="113">
        <v>415</v>
      </c>
      <c r="G78" s="290"/>
      <c r="H78" s="291">
        <v>1437</v>
      </c>
      <c r="I78" s="290"/>
    </row>
    <row r="79" spans="1:9" s="292" customFormat="1" ht="14.1" customHeight="1">
      <c r="A79" s="147">
        <v>27</v>
      </c>
      <c r="B79" s="23" t="s">
        <v>184</v>
      </c>
      <c r="C79" s="4" t="s">
        <v>22</v>
      </c>
      <c r="D79" s="288">
        <v>3142</v>
      </c>
      <c r="E79" s="290"/>
      <c r="F79" s="113">
        <v>2331</v>
      </c>
      <c r="G79" s="290"/>
      <c r="H79" s="291">
        <v>5473</v>
      </c>
      <c r="I79" s="290"/>
    </row>
    <row r="80" spans="1:9" s="292" customFormat="1" ht="14.1" customHeight="1">
      <c r="A80" s="147">
        <v>52</v>
      </c>
      <c r="B80" s="23" t="s">
        <v>185</v>
      </c>
      <c r="C80" s="4" t="s">
        <v>50</v>
      </c>
      <c r="D80" s="288">
        <v>2904</v>
      </c>
      <c r="E80" s="290"/>
      <c r="F80" s="113">
        <v>1368</v>
      </c>
      <c r="G80" s="290"/>
      <c r="H80" s="291">
        <v>4272</v>
      </c>
      <c r="I80" s="290"/>
    </row>
    <row r="81" spans="1:9" s="292" customFormat="1" ht="14.1" customHeight="1">
      <c r="A81" s="147">
        <v>84</v>
      </c>
      <c r="B81" s="23" t="s">
        <v>186</v>
      </c>
      <c r="C81" s="4" t="s">
        <v>96</v>
      </c>
      <c r="D81" s="288">
        <v>2611</v>
      </c>
      <c r="E81" s="290"/>
      <c r="F81" s="113">
        <v>1014</v>
      </c>
      <c r="G81" s="290"/>
      <c r="H81" s="291">
        <v>3625</v>
      </c>
      <c r="I81" s="290"/>
    </row>
    <row r="82" spans="1:9" s="292" customFormat="1" ht="14.1" customHeight="1">
      <c r="A82" s="147">
        <v>84</v>
      </c>
      <c r="B82" s="23" t="s">
        <v>187</v>
      </c>
      <c r="C82" s="4" t="s">
        <v>97</v>
      </c>
      <c r="D82" s="288">
        <v>3798</v>
      </c>
      <c r="E82" s="290"/>
      <c r="F82" s="113">
        <v>1408</v>
      </c>
      <c r="G82" s="290"/>
      <c r="H82" s="291">
        <v>5206</v>
      </c>
      <c r="I82" s="290"/>
    </row>
    <row r="83" spans="1:9" s="292" customFormat="1" ht="14.1" customHeight="1">
      <c r="A83" s="147">
        <v>11</v>
      </c>
      <c r="B83" s="23" t="s">
        <v>188</v>
      </c>
      <c r="C83" s="4" t="s">
        <v>0</v>
      </c>
      <c r="D83" s="288">
        <v>8547</v>
      </c>
      <c r="E83" s="290"/>
      <c r="F83" s="113">
        <v>6394</v>
      </c>
      <c r="G83" s="290"/>
      <c r="H83" s="291">
        <v>14941</v>
      </c>
      <c r="I83" s="290"/>
    </row>
    <row r="84" spans="1:9" s="292" customFormat="1" ht="14.1" customHeight="1">
      <c r="A84" s="147">
        <v>28</v>
      </c>
      <c r="B84" s="23" t="s">
        <v>189</v>
      </c>
      <c r="C84" s="4" t="s">
        <v>30</v>
      </c>
      <c r="D84" s="288">
        <v>5565</v>
      </c>
      <c r="E84" s="290"/>
      <c r="F84" s="113">
        <v>3272</v>
      </c>
      <c r="G84" s="290"/>
      <c r="H84" s="291">
        <v>8837</v>
      </c>
      <c r="I84" s="290"/>
    </row>
    <row r="85" spans="1:9" s="292" customFormat="1" ht="14.1" customHeight="1">
      <c r="A85" s="147">
        <v>11</v>
      </c>
      <c r="B85" s="23" t="s">
        <v>190</v>
      </c>
      <c r="C85" s="4" t="s">
        <v>2</v>
      </c>
      <c r="D85" s="288">
        <v>4585</v>
      </c>
      <c r="E85" s="290"/>
      <c r="F85" s="113">
        <v>2810</v>
      </c>
      <c r="G85" s="290"/>
      <c r="H85" s="291">
        <v>7395</v>
      </c>
      <c r="I85" s="290"/>
    </row>
    <row r="86" spans="1:9" s="292" customFormat="1" ht="14.1" customHeight="1">
      <c r="A86" s="147">
        <v>11</v>
      </c>
      <c r="B86" s="23" t="s">
        <v>191</v>
      </c>
      <c r="C86" s="4" t="s">
        <v>3</v>
      </c>
      <c r="D86" s="288">
        <v>5680</v>
      </c>
      <c r="E86" s="290"/>
      <c r="F86" s="113">
        <v>3344</v>
      </c>
      <c r="G86" s="290"/>
      <c r="H86" s="291">
        <v>9024</v>
      </c>
      <c r="I86" s="290"/>
    </row>
    <row r="87" spans="1:9" s="292" customFormat="1" ht="14.1" customHeight="1">
      <c r="A87" s="147">
        <v>75</v>
      </c>
      <c r="B87" s="23" t="s">
        <v>192</v>
      </c>
      <c r="C87" s="4" t="s">
        <v>66</v>
      </c>
      <c r="D87" s="288">
        <v>3165</v>
      </c>
      <c r="E87" s="290"/>
      <c r="F87" s="113">
        <v>1163</v>
      </c>
      <c r="G87" s="290"/>
      <c r="H87" s="291">
        <v>4328</v>
      </c>
      <c r="I87" s="290"/>
    </row>
    <row r="88" spans="1:9" s="292" customFormat="1" ht="14.1" customHeight="1">
      <c r="A88" s="147">
        <v>32</v>
      </c>
      <c r="B88" s="23" t="s">
        <v>193</v>
      </c>
      <c r="C88" s="4" t="s">
        <v>35</v>
      </c>
      <c r="D88" s="288">
        <v>3667</v>
      </c>
      <c r="E88" s="290"/>
      <c r="F88" s="113">
        <v>1602</v>
      </c>
      <c r="G88" s="290" t="s">
        <v>256</v>
      </c>
      <c r="H88" s="291">
        <v>5269</v>
      </c>
      <c r="I88" s="290" t="s">
        <v>256</v>
      </c>
    </row>
    <row r="89" spans="1:9" s="292" customFormat="1" ht="14.1" customHeight="1">
      <c r="A89" s="147">
        <v>76</v>
      </c>
      <c r="B89" s="23" t="s">
        <v>194</v>
      </c>
      <c r="C89" s="4" t="s">
        <v>80</v>
      </c>
      <c r="D89" s="288">
        <v>1388</v>
      </c>
      <c r="E89" s="290"/>
      <c r="F89" s="113">
        <v>1320</v>
      </c>
      <c r="G89" s="290"/>
      <c r="H89" s="291">
        <v>2708</v>
      </c>
      <c r="I89" s="290"/>
    </row>
    <row r="90" spans="1:9" s="292" customFormat="1" ht="14.1" customHeight="1">
      <c r="A90" s="147">
        <v>76</v>
      </c>
      <c r="B90" s="23" t="s">
        <v>195</v>
      </c>
      <c r="C90" s="4" t="s">
        <v>81</v>
      </c>
      <c r="D90" s="288">
        <v>1535</v>
      </c>
      <c r="E90" s="290"/>
      <c r="F90" s="113">
        <v>660</v>
      </c>
      <c r="G90" s="290"/>
      <c r="H90" s="291">
        <v>2195</v>
      </c>
      <c r="I90" s="290"/>
    </row>
    <row r="91" spans="1:9" s="292" customFormat="1" ht="14.1" customHeight="1">
      <c r="A91" s="147">
        <v>93</v>
      </c>
      <c r="B91" s="23" t="s">
        <v>196</v>
      </c>
      <c r="C91" s="4" t="s">
        <v>102</v>
      </c>
      <c r="D91" s="288">
        <v>5263</v>
      </c>
      <c r="E91" s="290"/>
      <c r="F91" s="113">
        <v>1823</v>
      </c>
      <c r="G91" s="290"/>
      <c r="H91" s="291">
        <v>7086</v>
      </c>
      <c r="I91" s="290"/>
    </row>
    <row r="92" spans="1:9" s="292" customFormat="1" ht="14.1" customHeight="1">
      <c r="A92" s="147">
        <v>93</v>
      </c>
      <c r="B92" s="23" t="s">
        <v>197</v>
      </c>
      <c r="C92" s="4" t="s">
        <v>103</v>
      </c>
      <c r="D92" s="288">
        <v>2198</v>
      </c>
      <c r="E92" s="290" t="s">
        <v>256</v>
      </c>
      <c r="F92" s="113">
        <v>926</v>
      </c>
      <c r="G92" s="290" t="s">
        <v>256</v>
      </c>
      <c r="H92" s="291">
        <v>3124</v>
      </c>
      <c r="I92" s="290" t="s">
        <v>256</v>
      </c>
    </row>
    <row r="93" spans="1:9" s="292" customFormat="1" ht="14.1" customHeight="1">
      <c r="A93" s="147">
        <v>52</v>
      </c>
      <c r="B93" s="23" t="s">
        <v>198</v>
      </c>
      <c r="C93" s="4" t="s">
        <v>51</v>
      </c>
      <c r="D93" s="288">
        <v>4103</v>
      </c>
      <c r="E93" s="290"/>
      <c r="F93" s="113">
        <v>1626</v>
      </c>
      <c r="G93" s="290"/>
      <c r="H93" s="291">
        <v>5729</v>
      </c>
      <c r="I93" s="290"/>
    </row>
    <row r="94" spans="1:9" s="292" customFormat="1" ht="14.1" customHeight="1">
      <c r="A94" s="147">
        <v>75</v>
      </c>
      <c r="B94" s="23" t="s">
        <v>199</v>
      </c>
      <c r="C94" s="4" t="s">
        <v>67</v>
      </c>
      <c r="D94" s="288">
        <v>1981</v>
      </c>
      <c r="E94" s="290"/>
      <c r="F94" s="113">
        <v>1120</v>
      </c>
      <c r="G94" s="290"/>
      <c r="H94" s="291">
        <v>3101</v>
      </c>
      <c r="I94" s="290"/>
    </row>
    <row r="95" spans="1:9" s="292" customFormat="1" ht="14.1" customHeight="1">
      <c r="A95" s="147">
        <v>75</v>
      </c>
      <c r="B95" s="23" t="s">
        <v>200</v>
      </c>
      <c r="C95" s="4" t="s">
        <v>68</v>
      </c>
      <c r="D95" s="288">
        <v>2250</v>
      </c>
      <c r="E95" s="290"/>
      <c r="F95" s="113">
        <v>1071</v>
      </c>
      <c r="G95" s="290"/>
      <c r="H95" s="291">
        <v>3321</v>
      </c>
      <c r="I95" s="290"/>
    </row>
    <row r="96" spans="1:9" s="292" customFormat="1" ht="14.1" customHeight="1">
      <c r="A96" s="147">
        <v>44</v>
      </c>
      <c r="B96" s="23" t="s">
        <v>201</v>
      </c>
      <c r="C96" s="4" t="s">
        <v>45</v>
      </c>
      <c r="D96" s="288">
        <v>2253</v>
      </c>
      <c r="E96" s="290"/>
      <c r="F96" s="113">
        <v>942</v>
      </c>
      <c r="G96" s="290"/>
      <c r="H96" s="291">
        <v>3195</v>
      </c>
      <c r="I96" s="290"/>
    </row>
    <row r="97" spans="1:9" s="292" customFormat="1" ht="14.1" customHeight="1">
      <c r="A97" s="147">
        <v>27</v>
      </c>
      <c r="B97" s="23" t="s">
        <v>202</v>
      </c>
      <c r="C97" s="4" t="s">
        <v>23</v>
      </c>
      <c r="D97" s="288">
        <v>1677</v>
      </c>
      <c r="E97" s="290"/>
      <c r="F97" s="113">
        <v>1091</v>
      </c>
      <c r="G97" s="290"/>
      <c r="H97" s="291">
        <v>2768</v>
      </c>
      <c r="I97" s="290"/>
    </row>
    <row r="98" spans="1:9" s="292" customFormat="1" ht="14.1" customHeight="1">
      <c r="A98" s="147">
        <v>27</v>
      </c>
      <c r="B98" s="23" t="s">
        <v>203</v>
      </c>
      <c r="C98" s="4" t="s">
        <v>24</v>
      </c>
      <c r="D98" s="288">
        <v>940</v>
      </c>
      <c r="E98" s="290"/>
      <c r="F98" s="113">
        <v>250</v>
      </c>
      <c r="G98" s="290"/>
      <c r="H98" s="291">
        <v>1190</v>
      </c>
      <c r="I98" s="290"/>
    </row>
    <row r="99" spans="1:9" s="292" customFormat="1" ht="14.1" customHeight="1">
      <c r="A99" s="147">
        <v>11</v>
      </c>
      <c r="B99" s="23" t="s">
        <v>204</v>
      </c>
      <c r="C99" s="4" t="s">
        <v>4</v>
      </c>
      <c r="D99" s="288">
        <v>4880</v>
      </c>
      <c r="E99" s="290"/>
      <c r="F99" s="113">
        <v>2596</v>
      </c>
      <c r="G99" s="290"/>
      <c r="H99" s="291">
        <v>7476</v>
      </c>
      <c r="I99" s="290"/>
    </row>
    <row r="100" spans="1:9" s="292" customFormat="1" ht="14.1" customHeight="1">
      <c r="A100" s="147">
        <v>11</v>
      </c>
      <c r="B100" s="23" t="s">
        <v>205</v>
      </c>
      <c r="C100" s="4" t="s">
        <v>5</v>
      </c>
      <c r="D100" s="288">
        <v>4373</v>
      </c>
      <c r="E100" s="290"/>
      <c r="F100" s="113">
        <v>2936</v>
      </c>
      <c r="G100" s="290"/>
      <c r="H100" s="291">
        <v>7309</v>
      </c>
      <c r="I100" s="290"/>
    </row>
    <row r="101" spans="1:9" s="292" customFormat="1" ht="14.1" customHeight="1">
      <c r="A101" s="147">
        <v>11</v>
      </c>
      <c r="B101" s="23" t="s">
        <v>206</v>
      </c>
      <c r="C101" s="4" t="s">
        <v>6</v>
      </c>
      <c r="D101" s="288">
        <v>7658</v>
      </c>
      <c r="E101" s="290"/>
      <c r="F101" s="113">
        <v>2965</v>
      </c>
      <c r="G101" s="290"/>
      <c r="H101" s="291">
        <v>10623</v>
      </c>
      <c r="I101" s="290"/>
    </row>
    <row r="102" spans="1:9" s="292" customFormat="1" ht="14.1" customHeight="1">
      <c r="A102" s="147">
        <v>11</v>
      </c>
      <c r="B102" s="23" t="s">
        <v>207</v>
      </c>
      <c r="C102" s="4" t="s">
        <v>7</v>
      </c>
      <c r="D102" s="288">
        <v>5248</v>
      </c>
      <c r="E102" s="290"/>
      <c r="F102" s="113">
        <v>2675</v>
      </c>
      <c r="G102" s="290"/>
      <c r="H102" s="291">
        <v>7923</v>
      </c>
      <c r="I102" s="290"/>
    </row>
    <row r="103" spans="1:9" s="292" customFormat="1" ht="14.1" customHeight="1">
      <c r="A103" s="140">
        <v>11</v>
      </c>
      <c r="B103" s="23" t="s">
        <v>208</v>
      </c>
      <c r="C103" s="4" t="s">
        <v>8</v>
      </c>
      <c r="D103" s="288">
        <v>4117</v>
      </c>
      <c r="E103" s="290" t="s">
        <v>256</v>
      </c>
      <c r="F103" s="113">
        <v>1933</v>
      </c>
      <c r="G103" s="290" t="s">
        <v>256</v>
      </c>
      <c r="H103" s="291">
        <v>6050</v>
      </c>
      <c r="I103" s="290" t="s">
        <v>256</v>
      </c>
    </row>
    <row r="104" spans="1:9" s="292" customFormat="1" ht="14.1" customHeight="1">
      <c r="A104" s="147" t="s">
        <v>115</v>
      </c>
      <c r="B104" s="23" t="s">
        <v>209</v>
      </c>
      <c r="C104" s="4" t="s">
        <v>109</v>
      </c>
      <c r="D104" s="288">
        <v>2910</v>
      </c>
      <c r="E104" s="290"/>
      <c r="F104" s="113">
        <v>419</v>
      </c>
      <c r="G104" s="290"/>
      <c r="H104" s="291">
        <v>3329</v>
      </c>
      <c r="I104" s="290"/>
    </row>
    <row r="105" spans="1:9" s="292" customFormat="1" ht="14.1" customHeight="1">
      <c r="A105" s="147" t="s">
        <v>116</v>
      </c>
      <c r="B105" s="23" t="s">
        <v>210</v>
      </c>
      <c r="C105" s="4" t="s">
        <v>110</v>
      </c>
      <c r="D105" s="288">
        <v>2527</v>
      </c>
      <c r="E105" s="290" t="s">
        <v>256</v>
      </c>
      <c r="F105" s="113">
        <v>233</v>
      </c>
      <c r="G105" s="290" t="s">
        <v>256</v>
      </c>
      <c r="H105" s="291">
        <v>2760</v>
      </c>
      <c r="I105" s="290" t="s">
        <v>256</v>
      </c>
    </row>
    <row r="106" spans="1:9" s="292" customFormat="1" ht="14.1" customHeight="1">
      <c r="A106" s="147" t="s">
        <v>117</v>
      </c>
      <c r="B106" s="23" t="s">
        <v>211</v>
      </c>
      <c r="C106" s="4" t="s">
        <v>111</v>
      </c>
      <c r="D106" s="288">
        <v>711</v>
      </c>
      <c r="E106" s="290"/>
      <c r="F106" s="113">
        <v>69</v>
      </c>
      <c r="G106" s="290" t="s">
        <v>256</v>
      </c>
      <c r="H106" s="291">
        <v>780</v>
      </c>
      <c r="I106" s="290" t="s">
        <v>256</v>
      </c>
    </row>
    <row r="107" spans="1:9" s="292" customFormat="1" ht="15">
      <c r="A107" s="152" t="s">
        <v>118</v>
      </c>
      <c r="B107" s="9" t="s">
        <v>212</v>
      </c>
      <c r="C107" s="5" t="s">
        <v>112</v>
      </c>
      <c r="D107" s="293">
        <v>6171</v>
      </c>
      <c r="E107" s="294" t="s">
        <v>256</v>
      </c>
      <c r="F107" s="115">
        <v>1673</v>
      </c>
      <c r="G107" s="294" t="s">
        <v>256</v>
      </c>
      <c r="H107" s="295">
        <v>7844</v>
      </c>
      <c r="I107" s="294" t="s">
        <v>256</v>
      </c>
    </row>
    <row r="108" spans="1:9" s="1" customFormat="1" ht="15">
      <c r="A108" s="597" t="s">
        <v>225</v>
      </c>
      <c r="B108" s="598"/>
      <c r="C108" s="599"/>
      <c r="D108" s="88">
        <f>SUM(D6:D103)-D76-D77</f>
        <v>331611</v>
      </c>
      <c r="E108" s="84"/>
      <c r="F108" s="88">
        <f t="shared" ref="F108:H108" si="0">SUM(F6:F103)-F76-F77</f>
        <v>154633</v>
      </c>
      <c r="G108" s="84"/>
      <c r="H108" s="88">
        <f t="shared" si="0"/>
        <v>486244</v>
      </c>
      <c r="I108" s="84"/>
    </row>
    <row r="109" spans="1:9" s="1" customFormat="1" ht="15">
      <c r="A109" s="600" t="s">
        <v>226</v>
      </c>
      <c r="B109" s="601"/>
      <c r="C109" s="602"/>
      <c r="D109" s="89">
        <f>SUM(D104:D107)</f>
        <v>12319</v>
      </c>
      <c r="E109" s="85"/>
      <c r="F109" s="89">
        <f t="shared" ref="F109:H109" si="1">SUM(F104:F107)</f>
        <v>2394</v>
      </c>
      <c r="G109" s="85"/>
      <c r="H109" s="89">
        <f t="shared" si="1"/>
        <v>14713</v>
      </c>
      <c r="I109" s="85"/>
    </row>
    <row r="110" spans="1:9" s="1" customFormat="1" ht="15">
      <c r="A110" s="594" t="s">
        <v>227</v>
      </c>
      <c r="B110" s="595"/>
      <c r="C110" s="596"/>
      <c r="D110" s="90">
        <f>D108+D109</f>
        <v>343930</v>
      </c>
      <c r="E110" s="86"/>
      <c r="F110" s="90">
        <f t="shared" ref="F110:H110" si="2">F108+F109</f>
        <v>157027</v>
      </c>
      <c r="G110" s="86"/>
      <c r="H110" s="90">
        <f t="shared" si="2"/>
        <v>500957</v>
      </c>
      <c r="I110" s="86"/>
    </row>
    <row r="111" spans="1:9" s="1" customFormat="1" ht="15">
      <c r="A111" s="8"/>
      <c r="B111" s="24"/>
      <c r="C111" s="4"/>
      <c r="D111" s="10"/>
      <c r="E111" s="64"/>
      <c r="F111" s="10"/>
      <c r="G111" s="64"/>
      <c r="H111" s="10"/>
      <c r="I111" s="64"/>
    </row>
    <row r="112" spans="1:9" s="1" customFormat="1" ht="15">
      <c r="A112" s="8"/>
      <c r="B112" s="24"/>
      <c r="C112" s="4"/>
      <c r="D112" s="10"/>
      <c r="E112" s="64"/>
      <c r="F112" s="10"/>
      <c r="G112" s="64"/>
      <c r="H112" s="10"/>
      <c r="I112" s="64"/>
    </row>
    <row r="113" spans="1:9" s="1" customFormat="1" ht="27" customHeight="1">
      <c r="A113" s="603" t="s">
        <v>468</v>
      </c>
      <c r="B113" s="603"/>
      <c r="C113" s="603"/>
      <c r="D113" s="603"/>
      <c r="E113" s="603"/>
      <c r="F113" s="603"/>
      <c r="G113" s="603"/>
      <c r="H113" s="603"/>
      <c r="I113" s="260"/>
    </row>
    <row r="114" spans="1:9" s="1" customFormat="1" ht="15">
      <c r="A114" s="591"/>
      <c r="B114" s="591"/>
      <c r="C114" s="591"/>
      <c r="D114" s="591"/>
      <c r="E114" s="591"/>
      <c r="F114" s="591"/>
      <c r="G114" s="591"/>
      <c r="H114" s="591"/>
      <c r="I114" s="591"/>
    </row>
    <row r="115" spans="1:9" s="1" customFormat="1" ht="30">
      <c r="A115" s="122" t="s">
        <v>218</v>
      </c>
      <c r="B115" s="592" t="s">
        <v>214</v>
      </c>
      <c r="C115" s="593"/>
      <c r="D115" s="609" t="s">
        <v>259</v>
      </c>
      <c r="E115" s="610"/>
      <c r="F115" s="609" t="s">
        <v>260</v>
      </c>
      <c r="G115" s="610"/>
      <c r="H115" s="609" t="s">
        <v>261</v>
      </c>
      <c r="I115" s="610"/>
    </row>
    <row r="116" spans="1:9" s="1" customFormat="1" ht="15">
      <c r="A116" s="31">
        <v>84</v>
      </c>
      <c r="B116" s="32" t="s">
        <v>83</v>
      </c>
      <c r="C116" s="33"/>
      <c r="D116" s="80">
        <f>D6+D8+D12+D20+D32+D44+D48+D49+D69+D75+D81+D82</f>
        <v>42743</v>
      </c>
      <c r="E116" s="79"/>
      <c r="F116" s="80">
        <f t="shared" ref="F116" si="3">F6+F8+F12+F20+F32+F44+F48+F49+F69+F75+F81+F82</f>
        <v>20064</v>
      </c>
      <c r="G116" s="79"/>
      <c r="H116" s="80">
        <f t="shared" ref="H116" si="4">H6+H8+H12+H20+H32+H44+H48+H49+H69+H75+H81+H82</f>
        <v>62807</v>
      </c>
      <c r="I116" s="79"/>
    </row>
    <row r="117" spans="1:9" s="1" customFormat="1" ht="15">
      <c r="A117" s="34">
        <v>27</v>
      </c>
      <c r="B117" s="35" t="s">
        <v>17</v>
      </c>
      <c r="C117" s="36"/>
      <c r="D117" s="72">
        <f>D27+D31+D45+D64+D78+D79+D97+D98</f>
        <v>17650</v>
      </c>
      <c r="E117" s="68"/>
      <c r="F117" s="72">
        <f t="shared" ref="F117" si="5">F27+F31+F45+F64+F78+F79+F97+F98</f>
        <v>8711</v>
      </c>
      <c r="G117" s="68"/>
      <c r="H117" s="72">
        <f t="shared" ref="H117" si="6">H27+H31+H45+H64+H78+H79+H97+H98</f>
        <v>26361</v>
      </c>
      <c r="I117" s="68"/>
    </row>
    <row r="118" spans="1:9" s="1" customFormat="1" ht="15">
      <c r="A118" s="34">
        <v>53</v>
      </c>
      <c r="B118" s="35" t="s">
        <v>53</v>
      </c>
      <c r="C118" s="36"/>
      <c r="D118" s="72">
        <f>D28+D35+D41+D62</f>
        <v>18451</v>
      </c>
      <c r="E118" s="68"/>
      <c r="F118" s="72">
        <f t="shared" ref="F118" si="7">F28+F35+F41+F62</f>
        <v>8866</v>
      </c>
      <c r="G118" s="68"/>
      <c r="H118" s="72">
        <f t="shared" ref="H118" si="8">H28+H35+H41+H62</f>
        <v>27317</v>
      </c>
      <c r="I118" s="68"/>
    </row>
    <row r="119" spans="1:9" s="1" customFormat="1" ht="15">
      <c r="A119" s="34">
        <v>24</v>
      </c>
      <c r="B119" s="35" t="s">
        <v>10</v>
      </c>
      <c r="C119" s="36"/>
      <c r="D119" s="72">
        <f>D23+D34+D42+D43+D47+D51</f>
        <v>12785</v>
      </c>
      <c r="E119" s="68"/>
      <c r="F119" s="72">
        <f t="shared" ref="F119" si="9">F23+F34+F42+F43+F47+F51</f>
        <v>6698</v>
      </c>
      <c r="G119" s="68"/>
      <c r="H119" s="72">
        <f t="shared" ref="H119" si="10">H23+H34+H42+H43+H47+H51</f>
        <v>19483</v>
      </c>
      <c r="I119" s="68"/>
    </row>
    <row r="120" spans="1:9" s="1" customFormat="1" ht="15">
      <c r="A120" s="34">
        <v>94</v>
      </c>
      <c r="B120" s="35" t="s">
        <v>106</v>
      </c>
      <c r="C120" s="36"/>
      <c r="D120" s="72">
        <f>D25+D26</f>
        <v>3055</v>
      </c>
      <c r="E120" s="68"/>
      <c r="F120" s="72">
        <f t="shared" ref="F120" si="11">F25+F26</f>
        <v>458</v>
      </c>
      <c r="G120" s="68"/>
      <c r="H120" s="72">
        <f t="shared" ref="H120" si="12">H25+H26</f>
        <v>3513</v>
      </c>
      <c r="I120" s="68"/>
    </row>
    <row r="121" spans="1:9" s="1" customFormat="1" ht="15">
      <c r="A121" s="34">
        <v>44</v>
      </c>
      <c r="B121" s="35" t="s">
        <v>220</v>
      </c>
      <c r="C121" s="36"/>
      <c r="D121" s="72">
        <f>D13+D15+D57+D58+D60+D61+D63+D73+D74+D96</f>
        <v>30739</v>
      </c>
      <c r="E121" s="68"/>
      <c r="F121" s="72">
        <f t="shared" ref="F121" si="13">F13+F15+F57+F58+F60+F61+F63+F73+F74+F96</f>
        <v>13479</v>
      </c>
      <c r="G121" s="68"/>
      <c r="H121" s="72">
        <f t="shared" ref="H121" si="14">H13+H15+H57+H58+H60+H61+H63+H73+H74+H96</f>
        <v>44218</v>
      </c>
      <c r="I121" s="68"/>
    </row>
    <row r="122" spans="1:9" s="1" customFormat="1" ht="15">
      <c r="A122" s="34">
        <v>32</v>
      </c>
      <c r="B122" s="35" t="s">
        <v>221</v>
      </c>
      <c r="C122" s="36"/>
      <c r="D122" s="72">
        <f>D7+D65+D66+D68+D88</f>
        <v>36417</v>
      </c>
      <c r="E122" s="68"/>
      <c r="F122" s="72">
        <f t="shared" ref="F122" si="15">F7+F65+F66+F68+F88</f>
        <v>14821</v>
      </c>
      <c r="G122" s="68"/>
      <c r="H122" s="72">
        <f t="shared" ref="H122" si="16">H7+H65+H66+H68+H88</f>
        <v>51238</v>
      </c>
      <c r="I122" s="68"/>
    </row>
    <row r="123" spans="1:9" s="1" customFormat="1" ht="15">
      <c r="A123" s="34">
        <v>11</v>
      </c>
      <c r="B123" s="35" t="s">
        <v>1</v>
      </c>
      <c r="C123" s="36"/>
      <c r="D123" s="72">
        <f>D83+D85+D86+D99+D100+D101+D102+D103</f>
        <v>45088</v>
      </c>
      <c r="E123" s="68"/>
      <c r="F123" s="72">
        <f t="shared" ref="F123" si="17">F83+F85+F86+F99+F100+F101+F102+F103</f>
        <v>25653</v>
      </c>
      <c r="G123" s="68"/>
      <c r="H123" s="72">
        <f t="shared" ref="H123" si="18">H83+H85+H86+H99+H100+H101+H102+H103</f>
        <v>70741</v>
      </c>
      <c r="I123" s="68"/>
    </row>
    <row r="124" spans="1:9" s="1" customFormat="1" ht="15">
      <c r="A124" s="34">
        <v>28</v>
      </c>
      <c r="B124" s="35" t="s">
        <v>26</v>
      </c>
      <c r="C124" s="36"/>
      <c r="D124" s="72">
        <f>D19+D33+D56+D67+D84</f>
        <v>17039</v>
      </c>
      <c r="E124" s="68"/>
      <c r="F124" s="72">
        <f t="shared" ref="F124" si="19">F19+F33+F56+F67+F84</f>
        <v>8957</v>
      </c>
      <c r="G124" s="68"/>
      <c r="H124" s="72">
        <f t="shared" ref="H124" si="20">H19+H33+H56+H67+H84</f>
        <v>25996</v>
      </c>
      <c r="I124" s="68"/>
    </row>
    <row r="125" spans="1:9" s="1" customFormat="1" ht="15">
      <c r="A125" s="34">
        <v>75</v>
      </c>
      <c r="B125" s="35" t="s">
        <v>222</v>
      </c>
      <c r="C125" s="36"/>
      <c r="D125" s="72">
        <f>D21+D22+D24+D29+D30+D39+D46+D53+D70+D87+D94+D95</f>
        <v>31141</v>
      </c>
      <c r="E125" s="68"/>
      <c r="F125" s="72">
        <f t="shared" ref="F125" si="21">F21+F22+F24+F29+F30+F39+F46+F53+F70+F87+F94+F95</f>
        <v>15572</v>
      </c>
      <c r="G125" s="68"/>
      <c r="H125" s="72">
        <f t="shared" ref="H125" si="22">H21+H22+H24+H29+H30+H39+H46+H53+H70+H87+H94+H95</f>
        <v>46713</v>
      </c>
      <c r="I125" s="68"/>
    </row>
    <row r="126" spans="1:9" s="1" customFormat="1" ht="15">
      <c r="A126" s="34">
        <v>76</v>
      </c>
      <c r="B126" s="35" t="s">
        <v>223</v>
      </c>
      <c r="C126" s="36"/>
      <c r="D126" s="72">
        <f>D14+D16+D17+D36+D37+D38+D40+D52+D54+D71+D72+D89+D90</f>
        <v>33943</v>
      </c>
      <c r="E126" s="68"/>
      <c r="F126" s="72">
        <f t="shared" ref="F126" si="23">F14+F16+F17+F36+F37+F38+F40+F52+F54+F71+F72+F89+F90</f>
        <v>12972</v>
      </c>
      <c r="G126" s="68"/>
      <c r="H126" s="72">
        <f t="shared" ref="H126" si="24">H14+H16+H17+H36+H37+H38+H40+H52+H54+H71+H72+H89+H90</f>
        <v>46915</v>
      </c>
      <c r="I126" s="68"/>
    </row>
    <row r="127" spans="1:9" s="1" customFormat="1" ht="15">
      <c r="A127" s="34">
        <v>52</v>
      </c>
      <c r="B127" s="35" t="s">
        <v>47</v>
      </c>
      <c r="C127" s="36"/>
      <c r="D127" s="72">
        <f>D50+D55+D59+D80+D93</f>
        <v>19881</v>
      </c>
      <c r="E127" s="68"/>
      <c r="F127" s="72">
        <f t="shared" ref="F127" si="25">F50+F55+F59+F80+F93</f>
        <v>9047</v>
      </c>
      <c r="G127" s="68"/>
      <c r="H127" s="72">
        <f t="shared" ref="H127" si="26">H50+H55+H59+H80+H93</f>
        <v>28928</v>
      </c>
      <c r="I127" s="68"/>
    </row>
    <row r="128" spans="1:9" s="1" customFormat="1" ht="15">
      <c r="A128" s="37">
        <v>93</v>
      </c>
      <c r="B128" s="38" t="s">
        <v>113</v>
      </c>
      <c r="C128" s="42"/>
      <c r="D128" s="73">
        <f>D9+D10+D11+D18+D91+D92</f>
        <v>22679</v>
      </c>
      <c r="E128" s="68"/>
      <c r="F128" s="73">
        <f t="shared" ref="F128" si="27">F9+F10+F11+F18+F91+F92</f>
        <v>9335</v>
      </c>
      <c r="G128" s="68"/>
      <c r="H128" s="73">
        <f t="shared" ref="H128" si="28">H9+H10+H11+H18+H91+H92</f>
        <v>32014</v>
      </c>
      <c r="I128" s="68"/>
    </row>
    <row r="129" spans="1:10" s="1" customFormat="1" ht="15">
      <c r="A129" s="15" t="s">
        <v>225</v>
      </c>
      <c r="B129" s="26"/>
      <c r="C129" s="16"/>
      <c r="D129" s="93">
        <f>SUM(D116:D128)</f>
        <v>331611</v>
      </c>
      <c r="E129" s="94"/>
      <c r="F129" s="93">
        <f t="shared" ref="F129" si="29">SUM(F116:F128)</f>
        <v>154633</v>
      </c>
      <c r="G129" s="94"/>
      <c r="H129" s="93">
        <f t="shared" ref="H129" si="30">SUM(H116:H128)</f>
        <v>486244</v>
      </c>
      <c r="I129" s="94"/>
    </row>
    <row r="130" spans="1:10" s="1" customFormat="1" ht="14.25" customHeight="1">
      <c r="A130" s="11">
        <v>101</v>
      </c>
      <c r="B130" s="39" t="s">
        <v>215</v>
      </c>
      <c r="C130" s="12"/>
      <c r="D130" s="76">
        <f>D104</f>
        <v>2910</v>
      </c>
      <c r="E130" s="74"/>
      <c r="F130" s="76">
        <f t="shared" ref="F130:F133" si="31">F104</f>
        <v>419</v>
      </c>
      <c r="G130" s="74"/>
      <c r="H130" s="76">
        <f t="shared" ref="H130:H133" si="32">H104</f>
        <v>3329</v>
      </c>
      <c r="I130" s="74"/>
    </row>
    <row r="131" spans="1:10" s="1" customFormat="1" ht="14.25" customHeight="1">
      <c r="A131" s="11">
        <v>102</v>
      </c>
      <c r="B131" s="40" t="s">
        <v>216</v>
      </c>
      <c r="C131" s="12"/>
      <c r="D131" s="77">
        <f t="shared" ref="D131:D133" si="33">D105</f>
        <v>2527</v>
      </c>
      <c r="E131" s="74"/>
      <c r="F131" s="77">
        <f t="shared" si="31"/>
        <v>233</v>
      </c>
      <c r="G131" s="74"/>
      <c r="H131" s="77">
        <f t="shared" si="32"/>
        <v>2760</v>
      </c>
      <c r="I131" s="74"/>
    </row>
    <row r="132" spans="1:10" s="1" customFormat="1" ht="14.25" customHeight="1">
      <c r="A132" s="11">
        <v>103</v>
      </c>
      <c r="B132" s="40" t="s">
        <v>111</v>
      </c>
      <c r="C132" s="12"/>
      <c r="D132" s="77">
        <f t="shared" si="33"/>
        <v>711</v>
      </c>
      <c r="E132" s="74"/>
      <c r="F132" s="77">
        <f t="shared" si="31"/>
        <v>69</v>
      </c>
      <c r="G132" s="74"/>
      <c r="H132" s="77">
        <f t="shared" si="32"/>
        <v>780</v>
      </c>
      <c r="I132" s="74"/>
    </row>
    <row r="133" spans="1:10" s="1" customFormat="1" ht="14.25" customHeight="1">
      <c r="A133" s="13">
        <v>104</v>
      </c>
      <c r="B133" s="41" t="s">
        <v>112</v>
      </c>
      <c r="C133" s="14"/>
      <c r="D133" s="78">
        <f t="shared" si="33"/>
        <v>6171</v>
      </c>
      <c r="E133" s="75"/>
      <c r="F133" s="78">
        <f t="shared" si="31"/>
        <v>1673</v>
      </c>
      <c r="G133" s="75"/>
      <c r="H133" s="78">
        <f t="shared" si="32"/>
        <v>7844</v>
      </c>
      <c r="I133" s="75"/>
    </row>
    <row r="134" spans="1:10" s="1" customFormat="1" ht="15">
      <c r="A134" s="17" t="s">
        <v>224</v>
      </c>
      <c r="B134" s="25"/>
      <c r="C134" s="17"/>
      <c r="D134" s="93">
        <f>SUM(D130:D133)</f>
        <v>12319</v>
      </c>
      <c r="E134" s="94"/>
      <c r="F134" s="93">
        <f t="shared" ref="F134" si="34">SUM(F130:F133)</f>
        <v>2394</v>
      </c>
      <c r="G134" s="94"/>
      <c r="H134" s="93">
        <f t="shared" ref="H134" si="35">SUM(H130:H133)</f>
        <v>14713</v>
      </c>
      <c r="I134" s="94"/>
    </row>
    <row r="135" spans="1:10" s="1" customFormat="1" ht="15" customHeight="1">
      <c r="A135" s="594" t="s">
        <v>227</v>
      </c>
      <c r="B135" s="595"/>
      <c r="C135" s="596"/>
      <c r="D135" s="93">
        <f>D129+D134</f>
        <v>343930</v>
      </c>
      <c r="E135" s="94"/>
      <c r="F135" s="93">
        <f t="shared" ref="F135" si="36">F129+F134</f>
        <v>157027</v>
      </c>
      <c r="G135" s="94"/>
      <c r="H135" s="93">
        <f t="shared" ref="H135" si="37">H129+H134</f>
        <v>500957</v>
      </c>
      <c r="I135" s="94"/>
    </row>
    <row r="136" spans="1:10" s="139" customFormat="1" ht="15"/>
    <row r="137" spans="1:10" s="139" customFormat="1" ht="30" customHeight="1">
      <c r="A137" s="615" t="s">
        <v>262</v>
      </c>
      <c r="B137" s="615"/>
      <c r="C137" s="615"/>
      <c r="D137" s="615"/>
      <c r="E137" s="615"/>
      <c r="F137" s="615"/>
      <c r="G137" s="615"/>
      <c r="H137" s="615"/>
      <c r="I137" s="615"/>
      <c r="J137" s="615"/>
    </row>
    <row r="138" spans="1:10" ht="12.75">
      <c r="A138" s="589" t="s">
        <v>257</v>
      </c>
      <c r="B138" s="589"/>
      <c r="C138" s="589"/>
      <c r="D138" s="589"/>
      <c r="E138" s="589"/>
      <c r="F138" s="589"/>
      <c r="G138" s="117"/>
      <c r="H138" s="298"/>
      <c r="I138" s="117"/>
      <c r="J138" s="298"/>
    </row>
  </sheetData>
  <mergeCells count="19">
    <mergeCell ref="A1:J1"/>
    <mergeCell ref="A108:C108"/>
    <mergeCell ref="A109:C109"/>
    <mergeCell ref="A110:C110"/>
    <mergeCell ref="A2:E2"/>
    <mergeCell ref="A3:E3"/>
    <mergeCell ref="A4:I4"/>
    <mergeCell ref="D5:E5"/>
    <mergeCell ref="F5:G5"/>
    <mergeCell ref="H5:I5"/>
    <mergeCell ref="A113:H113"/>
    <mergeCell ref="A135:C135"/>
    <mergeCell ref="A137:J137"/>
    <mergeCell ref="A138:F138"/>
    <mergeCell ref="A114:I114"/>
    <mergeCell ref="B115:C115"/>
    <mergeCell ref="D115:E115"/>
    <mergeCell ref="F115:G115"/>
    <mergeCell ref="H115:I115"/>
  </mergeCells>
  <hyperlinks>
    <hyperlink ref="H3" location="Sommaire!A1" display="RETOUR AU SOMMAIRE"/>
  </hyperlink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92D050"/>
  </sheetPr>
  <dimension ref="A1:K139"/>
  <sheetViews>
    <sheetView topLeftCell="A106" zoomScaleNormal="100" workbookViewId="0">
      <selection activeCell="O105" sqref="O105"/>
    </sheetView>
  </sheetViews>
  <sheetFormatPr baseColWidth="10" defaultColWidth="14" defaultRowHeight="12.75"/>
  <cols>
    <col min="1" max="1" width="7.42578125" style="306" customWidth="1"/>
    <col min="2" max="2" width="14.28515625" style="307" customWidth="1"/>
    <col min="3" max="3" width="27.140625" style="308" customWidth="1"/>
    <col min="4" max="4" width="16.7109375" style="307" customWidth="1"/>
    <col min="5" max="5" width="3.140625" style="308" bestFit="1" customWidth="1"/>
    <col min="6" max="6" width="9.140625" style="307" customWidth="1"/>
    <col min="7" max="7" width="3.140625" style="308" bestFit="1" customWidth="1"/>
    <col min="8" max="8" width="16.42578125" style="307" customWidth="1"/>
    <col min="9" max="9" width="3.140625" style="306" bestFit="1" customWidth="1"/>
    <col min="10" max="10" width="14" style="306"/>
    <col min="11" max="11" width="3.42578125" style="306" customWidth="1"/>
    <col min="12" max="16384" width="14" style="306"/>
  </cols>
  <sheetData>
    <row r="1" spans="1:11" s="112" customFormat="1" ht="29.25" customHeight="1">
      <c r="A1" s="619" t="s">
        <v>469</v>
      </c>
      <c r="B1" s="619"/>
      <c r="C1" s="619"/>
      <c r="D1" s="619"/>
      <c r="E1" s="619"/>
      <c r="F1" s="619"/>
      <c r="G1" s="619"/>
      <c r="H1" s="303"/>
      <c r="I1" s="304"/>
    </row>
    <row r="2" spans="1:11" s="286" customFormat="1" ht="15">
      <c r="A2" s="591" t="s">
        <v>217</v>
      </c>
      <c r="B2" s="591"/>
      <c r="C2" s="591"/>
      <c r="D2" s="591"/>
      <c r="E2" s="591"/>
      <c r="F2" s="591"/>
      <c r="G2" s="591"/>
      <c r="H2" s="285"/>
    </row>
    <row r="3" spans="1:11" s="286" customFormat="1" ht="15">
      <c r="A3" s="591" t="s">
        <v>252</v>
      </c>
      <c r="B3" s="591"/>
      <c r="C3" s="591"/>
      <c r="D3" s="591"/>
      <c r="E3" s="591"/>
      <c r="F3" s="591"/>
      <c r="G3" s="591"/>
      <c r="H3" s="285"/>
      <c r="J3" s="571" t="s">
        <v>440</v>
      </c>
    </row>
    <row r="4" spans="1:11" s="286" customFormat="1" ht="15">
      <c r="A4" s="55"/>
      <c r="B4" s="55"/>
      <c r="C4" s="55"/>
      <c r="D4" s="55"/>
      <c r="E4" s="283"/>
      <c r="F4" s="284"/>
      <c r="G4" s="284"/>
      <c r="H4" s="285"/>
    </row>
    <row r="5" spans="1:11" s="112" customFormat="1" ht="51" customHeight="1">
      <c r="A5" s="122" t="s">
        <v>218</v>
      </c>
      <c r="B5" s="123" t="s">
        <v>219</v>
      </c>
      <c r="C5" s="123" t="s">
        <v>213</v>
      </c>
      <c r="D5" s="609" t="s">
        <v>263</v>
      </c>
      <c r="E5" s="610"/>
      <c r="F5" s="609" t="s">
        <v>264</v>
      </c>
      <c r="G5" s="610"/>
      <c r="H5" s="609" t="s">
        <v>265</v>
      </c>
      <c r="I5" s="610"/>
      <c r="J5" s="609" t="s">
        <v>266</v>
      </c>
      <c r="K5" s="610"/>
    </row>
    <row r="6" spans="1:11" s="116" customFormat="1" ht="14.1" customHeight="1">
      <c r="A6" s="135">
        <v>84</v>
      </c>
      <c r="B6" s="21" t="s">
        <v>115</v>
      </c>
      <c r="C6" s="3" t="s">
        <v>82</v>
      </c>
      <c r="D6" s="288">
        <v>326</v>
      </c>
      <c r="E6" s="297"/>
      <c r="F6" s="288">
        <v>2440</v>
      </c>
      <c r="G6" s="120"/>
      <c r="H6" s="288">
        <v>53</v>
      </c>
      <c r="I6" s="290"/>
      <c r="J6" s="288">
        <v>2819</v>
      </c>
      <c r="K6" s="290"/>
    </row>
    <row r="7" spans="1:11" s="116" customFormat="1" ht="14.1" customHeight="1">
      <c r="A7" s="140">
        <v>32</v>
      </c>
      <c r="B7" s="23" t="s">
        <v>116</v>
      </c>
      <c r="C7" s="4" t="s">
        <v>31</v>
      </c>
      <c r="D7" s="288">
        <v>618</v>
      </c>
      <c r="E7" s="297"/>
      <c r="F7" s="288">
        <v>2088</v>
      </c>
      <c r="G7" s="120"/>
      <c r="H7" s="288">
        <v>6</v>
      </c>
      <c r="I7" s="290"/>
      <c r="J7" s="288">
        <v>2712</v>
      </c>
      <c r="K7" s="290"/>
    </row>
    <row r="8" spans="1:11" s="116" customFormat="1" ht="14.1" customHeight="1">
      <c r="A8" s="140">
        <v>84</v>
      </c>
      <c r="B8" s="23" t="s">
        <v>117</v>
      </c>
      <c r="C8" s="4" t="s">
        <v>84</v>
      </c>
      <c r="D8" s="288">
        <v>331</v>
      </c>
      <c r="E8" s="297"/>
      <c r="F8" s="288">
        <v>1692</v>
      </c>
      <c r="G8" s="120"/>
      <c r="H8" s="288">
        <v>3</v>
      </c>
      <c r="I8" s="290"/>
      <c r="J8" s="288">
        <v>2026</v>
      </c>
      <c r="K8" s="290"/>
    </row>
    <row r="9" spans="1:11" s="116" customFormat="1" ht="14.1" customHeight="1">
      <c r="A9" s="140">
        <v>93</v>
      </c>
      <c r="B9" s="23" t="s">
        <v>118</v>
      </c>
      <c r="C9" s="4" t="s">
        <v>98</v>
      </c>
      <c r="D9" s="288">
        <v>96</v>
      </c>
      <c r="E9" s="297"/>
      <c r="F9" s="288">
        <v>634</v>
      </c>
      <c r="G9" s="120"/>
      <c r="H9" s="288">
        <v>231</v>
      </c>
      <c r="I9" s="290"/>
      <c r="J9" s="288">
        <v>961</v>
      </c>
      <c r="K9" s="290"/>
    </row>
    <row r="10" spans="1:11" s="116" customFormat="1" ht="14.1" customHeight="1">
      <c r="A10" s="140">
        <v>93</v>
      </c>
      <c r="B10" s="23" t="s">
        <v>119</v>
      </c>
      <c r="C10" s="4" t="s">
        <v>99</v>
      </c>
      <c r="D10" s="288">
        <v>134</v>
      </c>
      <c r="E10" s="297"/>
      <c r="F10" s="288">
        <v>533</v>
      </c>
      <c r="G10" s="120"/>
      <c r="H10" s="288">
        <v>126</v>
      </c>
      <c r="I10" s="290"/>
      <c r="J10" s="288">
        <v>793</v>
      </c>
      <c r="K10" s="290"/>
    </row>
    <row r="11" spans="1:11" s="116" customFormat="1" ht="14.1" customHeight="1">
      <c r="A11" s="140">
        <v>93</v>
      </c>
      <c r="B11" s="23" t="s">
        <v>120</v>
      </c>
      <c r="C11" s="4" t="s">
        <v>100</v>
      </c>
      <c r="D11" s="288">
        <v>1188</v>
      </c>
      <c r="E11" s="297" t="s">
        <v>256</v>
      </c>
      <c r="F11" s="288">
        <v>2386</v>
      </c>
      <c r="G11" s="120"/>
      <c r="H11" s="288">
        <v>645</v>
      </c>
      <c r="I11" s="290"/>
      <c r="J11" s="288">
        <v>4219</v>
      </c>
      <c r="K11" s="290" t="s">
        <v>256</v>
      </c>
    </row>
    <row r="12" spans="1:11" s="116" customFormat="1" ht="14.1" customHeight="1">
      <c r="A12" s="140">
        <v>84</v>
      </c>
      <c r="B12" s="23" t="s">
        <v>121</v>
      </c>
      <c r="C12" s="4" t="s">
        <v>85</v>
      </c>
      <c r="D12" s="288">
        <v>150</v>
      </c>
      <c r="E12" s="297"/>
      <c r="F12" s="288">
        <v>1520</v>
      </c>
      <c r="G12" s="120"/>
      <c r="H12" s="288">
        <v>351</v>
      </c>
      <c r="I12" s="290"/>
      <c r="J12" s="288">
        <v>2021</v>
      </c>
      <c r="K12" s="290"/>
    </row>
    <row r="13" spans="1:11" s="116" customFormat="1" ht="14.1" customHeight="1">
      <c r="A13" s="140">
        <v>44</v>
      </c>
      <c r="B13" s="23" t="s">
        <v>122</v>
      </c>
      <c r="C13" s="4" t="s">
        <v>36</v>
      </c>
      <c r="D13" s="288">
        <v>627</v>
      </c>
      <c r="E13" s="297"/>
      <c r="F13" s="288">
        <v>1067</v>
      </c>
      <c r="G13" s="120"/>
      <c r="H13" s="288">
        <v>181</v>
      </c>
      <c r="I13" s="290"/>
      <c r="J13" s="288">
        <v>1875</v>
      </c>
      <c r="K13" s="290"/>
    </row>
    <row r="14" spans="1:11" s="116" customFormat="1" ht="14.1" customHeight="1">
      <c r="A14" s="140">
        <v>76</v>
      </c>
      <c r="B14" s="23" t="s">
        <v>123</v>
      </c>
      <c r="C14" s="4" t="s">
        <v>69</v>
      </c>
      <c r="D14" s="288">
        <v>163</v>
      </c>
      <c r="E14" s="297"/>
      <c r="F14" s="288">
        <v>683</v>
      </c>
      <c r="G14" s="120"/>
      <c r="H14" s="288">
        <v>0</v>
      </c>
      <c r="I14" s="290"/>
      <c r="J14" s="288">
        <v>846</v>
      </c>
      <c r="K14" s="290"/>
    </row>
    <row r="15" spans="1:11" s="116" customFormat="1" ht="14.1" customHeight="1">
      <c r="A15" s="147">
        <v>44</v>
      </c>
      <c r="B15" s="23" t="s">
        <v>124</v>
      </c>
      <c r="C15" s="4" t="s">
        <v>37</v>
      </c>
      <c r="D15" s="288">
        <v>198</v>
      </c>
      <c r="E15" s="297" t="s">
        <v>256</v>
      </c>
      <c r="F15" s="288">
        <v>1195</v>
      </c>
      <c r="G15" s="120"/>
      <c r="H15" s="288">
        <v>266</v>
      </c>
      <c r="I15" s="290"/>
      <c r="J15" s="288">
        <v>1659</v>
      </c>
      <c r="K15" s="290" t="s">
        <v>256</v>
      </c>
    </row>
    <row r="16" spans="1:11" s="116" customFormat="1" ht="14.1" customHeight="1">
      <c r="A16" s="147">
        <v>76</v>
      </c>
      <c r="B16" s="23" t="s">
        <v>125</v>
      </c>
      <c r="C16" s="4" t="s">
        <v>70</v>
      </c>
      <c r="D16" s="288">
        <v>384</v>
      </c>
      <c r="E16" s="297"/>
      <c r="F16" s="288">
        <v>2991</v>
      </c>
      <c r="G16" s="120"/>
      <c r="H16" s="288">
        <v>375</v>
      </c>
      <c r="I16" s="290"/>
      <c r="J16" s="288">
        <v>3750</v>
      </c>
      <c r="K16" s="290"/>
    </row>
    <row r="17" spans="1:11" s="116" customFormat="1" ht="14.1" customHeight="1">
      <c r="A17" s="147">
        <v>76</v>
      </c>
      <c r="B17" s="23" t="s">
        <v>126</v>
      </c>
      <c r="C17" s="4" t="s">
        <v>71</v>
      </c>
      <c r="D17" s="288">
        <v>186</v>
      </c>
      <c r="E17" s="297"/>
      <c r="F17" s="288">
        <v>2011</v>
      </c>
      <c r="G17" s="120"/>
      <c r="H17" s="288">
        <v>46</v>
      </c>
      <c r="I17" s="290"/>
      <c r="J17" s="288">
        <v>2243</v>
      </c>
      <c r="K17" s="290"/>
    </row>
    <row r="18" spans="1:11" s="116" customFormat="1" ht="14.1" customHeight="1">
      <c r="A18" s="147">
        <v>93</v>
      </c>
      <c r="B18" s="23" t="s">
        <v>127</v>
      </c>
      <c r="C18" s="4" t="s">
        <v>101</v>
      </c>
      <c r="D18" s="288">
        <v>1279</v>
      </c>
      <c r="E18" s="297" t="s">
        <v>256</v>
      </c>
      <c r="F18" s="288">
        <v>6786</v>
      </c>
      <c r="G18" s="120"/>
      <c r="H18" s="288">
        <v>1180</v>
      </c>
      <c r="I18" s="290" t="s">
        <v>256</v>
      </c>
      <c r="J18" s="288">
        <v>9245</v>
      </c>
      <c r="K18" s="290" t="s">
        <v>256</v>
      </c>
    </row>
    <row r="19" spans="1:11" s="116" customFormat="1" ht="14.1" customHeight="1">
      <c r="A19" s="147">
        <v>28</v>
      </c>
      <c r="B19" s="23" t="s">
        <v>128</v>
      </c>
      <c r="C19" s="4" t="s">
        <v>25</v>
      </c>
      <c r="D19" s="288">
        <v>604</v>
      </c>
      <c r="E19" s="297" t="s">
        <v>256</v>
      </c>
      <c r="F19" s="288">
        <v>2035</v>
      </c>
      <c r="G19" s="120" t="s">
        <v>256</v>
      </c>
      <c r="H19" s="288">
        <v>609</v>
      </c>
      <c r="I19" s="290" t="s">
        <v>256</v>
      </c>
      <c r="J19" s="288">
        <v>3248</v>
      </c>
      <c r="K19" s="290" t="s">
        <v>256</v>
      </c>
    </row>
    <row r="20" spans="1:11" s="116" customFormat="1" ht="14.1" customHeight="1">
      <c r="A20" s="147">
        <v>84</v>
      </c>
      <c r="B20" s="23" t="s">
        <v>129</v>
      </c>
      <c r="C20" s="4" t="s">
        <v>86</v>
      </c>
      <c r="D20" s="288">
        <v>145</v>
      </c>
      <c r="E20" s="297"/>
      <c r="F20" s="288">
        <v>450</v>
      </c>
      <c r="G20" s="120" t="s">
        <v>256</v>
      </c>
      <c r="H20" s="288">
        <v>55</v>
      </c>
      <c r="I20" s="290"/>
      <c r="J20" s="288">
        <v>650</v>
      </c>
      <c r="K20" s="290" t="s">
        <v>256</v>
      </c>
    </row>
    <row r="21" spans="1:11" s="116" customFormat="1" ht="14.1" customHeight="1">
      <c r="A21" s="147">
        <v>75</v>
      </c>
      <c r="B21" s="23" t="s">
        <v>130</v>
      </c>
      <c r="C21" s="4" t="s">
        <v>57</v>
      </c>
      <c r="D21" s="288">
        <v>273</v>
      </c>
      <c r="E21" s="297"/>
      <c r="F21" s="288">
        <v>1904</v>
      </c>
      <c r="G21" s="120"/>
      <c r="H21" s="288">
        <v>11</v>
      </c>
      <c r="I21" s="290"/>
      <c r="J21" s="288">
        <v>2188</v>
      </c>
      <c r="K21" s="290"/>
    </row>
    <row r="22" spans="1:11" s="116" customFormat="1" ht="14.1" customHeight="1">
      <c r="A22" s="147">
        <v>75</v>
      </c>
      <c r="B22" s="23" t="s">
        <v>131</v>
      </c>
      <c r="C22" s="4" t="s">
        <v>58</v>
      </c>
      <c r="D22" s="288">
        <v>566</v>
      </c>
      <c r="E22" s="297" t="s">
        <v>256</v>
      </c>
      <c r="F22" s="288">
        <v>3000</v>
      </c>
      <c r="G22" s="120"/>
      <c r="H22" s="288">
        <v>512</v>
      </c>
      <c r="I22" s="290"/>
      <c r="J22" s="288">
        <v>4078</v>
      </c>
      <c r="K22" s="290" t="s">
        <v>256</v>
      </c>
    </row>
    <row r="23" spans="1:11" s="116" customFormat="1" ht="14.1" customHeight="1">
      <c r="A23" s="147">
        <v>24</v>
      </c>
      <c r="B23" s="23" t="s">
        <v>132</v>
      </c>
      <c r="C23" s="4" t="s">
        <v>9</v>
      </c>
      <c r="D23" s="288">
        <v>413</v>
      </c>
      <c r="E23" s="297" t="s">
        <v>256</v>
      </c>
      <c r="F23" s="288">
        <v>2061</v>
      </c>
      <c r="G23" s="120" t="s">
        <v>256</v>
      </c>
      <c r="H23" s="288">
        <v>110</v>
      </c>
      <c r="I23" s="290" t="s">
        <v>256</v>
      </c>
      <c r="J23" s="288">
        <v>2584</v>
      </c>
      <c r="K23" s="290" t="s">
        <v>256</v>
      </c>
    </row>
    <row r="24" spans="1:11" s="116" customFormat="1" ht="14.1" customHeight="1">
      <c r="A24" s="147">
        <v>75</v>
      </c>
      <c r="B24" s="23" t="s">
        <v>133</v>
      </c>
      <c r="C24" s="4" t="s">
        <v>59</v>
      </c>
      <c r="D24" s="288">
        <v>158</v>
      </c>
      <c r="E24" s="297"/>
      <c r="F24" s="288">
        <v>708</v>
      </c>
      <c r="G24" s="120"/>
      <c r="H24" s="288">
        <v>34</v>
      </c>
      <c r="I24" s="290"/>
      <c r="J24" s="288">
        <v>900</v>
      </c>
      <c r="K24" s="290"/>
    </row>
    <row r="25" spans="1:11" s="116" customFormat="1" ht="14.1" customHeight="1">
      <c r="A25" s="147">
        <v>94</v>
      </c>
      <c r="B25" s="23" t="s">
        <v>104</v>
      </c>
      <c r="C25" s="4" t="s">
        <v>105</v>
      </c>
      <c r="D25" s="288">
        <v>720</v>
      </c>
      <c r="E25" s="297" t="s">
        <v>256</v>
      </c>
      <c r="F25" s="288">
        <v>1042</v>
      </c>
      <c r="G25" s="120" t="s">
        <v>256</v>
      </c>
      <c r="H25" s="288">
        <v>3</v>
      </c>
      <c r="I25" s="290" t="s">
        <v>256</v>
      </c>
      <c r="J25" s="288">
        <v>1765</v>
      </c>
      <c r="K25" s="290" t="s">
        <v>256</v>
      </c>
    </row>
    <row r="26" spans="1:11" s="116" customFormat="1" ht="14.1" customHeight="1">
      <c r="A26" s="147">
        <v>94</v>
      </c>
      <c r="B26" s="23" t="s">
        <v>107</v>
      </c>
      <c r="C26" s="4" t="s">
        <v>108</v>
      </c>
      <c r="D26" s="288">
        <v>330</v>
      </c>
      <c r="E26" s="297" t="s">
        <v>256</v>
      </c>
      <c r="F26" s="288">
        <v>934</v>
      </c>
      <c r="G26" s="120" t="s">
        <v>256</v>
      </c>
      <c r="H26" s="288">
        <v>26</v>
      </c>
      <c r="I26" s="290" t="s">
        <v>256</v>
      </c>
      <c r="J26" s="288">
        <v>1290</v>
      </c>
      <c r="K26" s="290" t="s">
        <v>256</v>
      </c>
    </row>
    <row r="27" spans="1:11" s="116" customFormat="1" ht="14.1" customHeight="1">
      <c r="A27" s="147">
        <v>27</v>
      </c>
      <c r="B27" s="23" t="s">
        <v>134</v>
      </c>
      <c r="C27" s="4" t="s">
        <v>16</v>
      </c>
      <c r="D27" s="288">
        <v>191</v>
      </c>
      <c r="E27" s="297"/>
      <c r="F27" s="288">
        <v>3320</v>
      </c>
      <c r="G27" s="120"/>
      <c r="H27" s="288">
        <v>0</v>
      </c>
      <c r="I27" s="290"/>
      <c r="J27" s="288">
        <v>3511</v>
      </c>
      <c r="K27" s="290"/>
    </row>
    <row r="28" spans="1:11" s="116" customFormat="1" ht="14.1" customHeight="1">
      <c r="A28" s="147">
        <v>53</v>
      </c>
      <c r="B28" s="23" t="s">
        <v>135</v>
      </c>
      <c r="C28" s="4" t="s">
        <v>52</v>
      </c>
      <c r="D28" s="288">
        <v>504</v>
      </c>
      <c r="E28" s="297"/>
      <c r="F28" s="288">
        <v>2276</v>
      </c>
      <c r="G28" s="120"/>
      <c r="H28" s="288">
        <v>231</v>
      </c>
      <c r="I28" s="290"/>
      <c r="J28" s="288">
        <v>3011</v>
      </c>
      <c r="K28" s="290"/>
    </row>
    <row r="29" spans="1:11" s="116" customFormat="1" ht="14.1" customHeight="1">
      <c r="A29" s="147">
        <v>75</v>
      </c>
      <c r="B29" s="23" t="s">
        <v>136</v>
      </c>
      <c r="C29" s="4" t="s">
        <v>60</v>
      </c>
      <c r="D29" s="288">
        <v>116</v>
      </c>
      <c r="E29" s="297" t="s">
        <v>256</v>
      </c>
      <c r="F29" s="288">
        <v>616</v>
      </c>
      <c r="G29" s="120"/>
      <c r="H29" s="288">
        <v>9</v>
      </c>
      <c r="I29" s="290"/>
      <c r="J29" s="288">
        <v>741</v>
      </c>
      <c r="K29" s="290" t="s">
        <v>256</v>
      </c>
    </row>
    <row r="30" spans="1:11" s="116" customFormat="1" ht="14.1" customHeight="1">
      <c r="A30" s="147">
        <v>75</v>
      </c>
      <c r="B30" s="23" t="s">
        <v>137</v>
      </c>
      <c r="C30" s="4" t="s">
        <v>61</v>
      </c>
      <c r="D30" s="288">
        <v>353</v>
      </c>
      <c r="E30" s="297"/>
      <c r="F30" s="288">
        <v>1573</v>
      </c>
      <c r="G30" s="120"/>
      <c r="H30" s="288">
        <v>44</v>
      </c>
      <c r="I30" s="290"/>
      <c r="J30" s="288">
        <v>1970</v>
      </c>
      <c r="K30" s="290"/>
    </row>
    <row r="31" spans="1:11" s="116" customFormat="1" ht="14.1" customHeight="1">
      <c r="A31" s="147">
        <v>27</v>
      </c>
      <c r="B31" s="23" t="s">
        <v>138</v>
      </c>
      <c r="C31" s="4" t="s">
        <v>18</v>
      </c>
      <c r="D31" s="288">
        <v>396</v>
      </c>
      <c r="E31" s="297"/>
      <c r="F31" s="288">
        <v>3633</v>
      </c>
      <c r="G31" s="120"/>
      <c r="H31" s="288">
        <v>161</v>
      </c>
      <c r="I31" s="290"/>
      <c r="J31" s="288">
        <v>4190</v>
      </c>
      <c r="K31" s="290"/>
    </row>
    <row r="32" spans="1:11" s="116" customFormat="1" ht="14.1" customHeight="1">
      <c r="A32" s="147">
        <v>84</v>
      </c>
      <c r="B32" s="23" t="s">
        <v>139</v>
      </c>
      <c r="C32" s="4" t="s">
        <v>87</v>
      </c>
      <c r="D32" s="288">
        <v>305</v>
      </c>
      <c r="E32" s="297"/>
      <c r="F32" s="288">
        <v>3221</v>
      </c>
      <c r="G32" s="120"/>
      <c r="H32" s="288">
        <v>27</v>
      </c>
      <c r="I32" s="290"/>
      <c r="J32" s="288">
        <v>3553</v>
      </c>
      <c r="K32" s="290"/>
    </row>
    <row r="33" spans="1:11" s="116" customFormat="1" ht="14.1" customHeight="1">
      <c r="A33" s="147">
        <v>28</v>
      </c>
      <c r="B33" s="23" t="s">
        <v>140</v>
      </c>
      <c r="C33" s="4" t="s">
        <v>27</v>
      </c>
      <c r="D33" s="288">
        <v>608</v>
      </c>
      <c r="E33" s="297"/>
      <c r="F33" s="288">
        <v>2979</v>
      </c>
      <c r="G33" s="120"/>
      <c r="H33" s="288">
        <v>41</v>
      </c>
      <c r="I33" s="290"/>
      <c r="J33" s="288">
        <v>3628</v>
      </c>
      <c r="K33" s="290"/>
    </row>
    <row r="34" spans="1:11" s="116" customFormat="1" ht="14.1" customHeight="1">
      <c r="A34" s="147">
        <v>24</v>
      </c>
      <c r="B34" s="23" t="s">
        <v>141</v>
      </c>
      <c r="C34" s="4" t="s">
        <v>11</v>
      </c>
      <c r="D34" s="288">
        <v>235</v>
      </c>
      <c r="E34" s="297" t="s">
        <v>256</v>
      </c>
      <c r="F34" s="288">
        <v>1263</v>
      </c>
      <c r="G34" s="120"/>
      <c r="H34" s="288">
        <v>0</v>
      </c>
      <c r="I34" s="290"/>
      <c r="J34" s="288">
        <v>1498</v>
      </c>
      <c r="K34" s="290" t="s">
        <v>256</v>
      </c>
    </row>
    <row r="35" spans="1:11" s="116" customFormat="1" ht="14.1" customHeight="1">
      <c r="A35" s="147">
        <v>53</v>
      </c>
      <c r="B35" s="23" t="s">
        <v>142</v>
      </c>
      <c r="C35" s="4" t="s">
        <v>54</v>
      </c>
      <c r="D35" s="288">
        <v>527</v>
      </c>
      <c r="E35" s="297"/>
      <c r="F35" s="288">
        <v>5424</v>
      </c>
      <c r="G35" s="120" t="s">
        <v>256</v>
      </c>
      <c r="H35" s="288">
        <v>1072</v>
      </c>
      <c r="I35" s="290" t="s">
        <v>256</v>
      </c>
      <c r="J35" s="288">
        <v>7023</v>
      </c>
      <c r="K35" s="290" t="s">
        <v>256</v>
      </c>
    </row>
    <row r="36" spans="1:11" s="116" customFormat="1" ht="14.1" customHeight="1">
      <c r="A36" s="147">
        <v>76</v>
      </c>
      <c r="B36" s="23" t="s">
        <v>143</v>
      </c>
      <c r="C36" s="4" t="s">
        <v>72</v>
      </c>
      <c r="D36" s="288">
        <v>493</v>
      </c>
      <c r="E36" s="297"/>
      <c r="F36" s="288">
        <v>2541</v>
      </c>
      <c r="G36" s="120"/>
      <c r="H36" s="288">
        <v>412</v>
      </c>
      <c r="I36" s="290"/>
      <c r="J36" s="288">
        <v>3446</v>
      </c>
      <c r="K36" s="290"/>
    </row>
    <row r="37" spans="1:11" s="116" customFormat="1" ht="14.1" customHeight="1">
      <c r="A37" s="147">
        <v>76</v>
      </c>
      <c r="B37" s="23" t="s">
        <v>144</v>
      </c>
      <c r="C37" s="4" t="s">
        <v>73</v>
      </c>
      <c r="D37" s="288">
        <v>1120</v>
      </c>
      <c r="E37" s="297"/>
      <c r="F37" s="288">
        <v>5600</v>
      </c>
      <c r="G37" s="120"/>
      <c r="H37" s="288">
        <v>155</v>
      </c>
      <c r="I37" s="290"/>
      <c r="J37" s="288">
        <v>6875</v>
      </c>
      <c r="K37" s="290"/>
    </row>
    <row r="38" spans="1:11" s="116" customFormat="1" ht="14.1" customHeight="1">
      <c r="A38" s="147">
        <v>76</v>
      </c>
      <c r="B38" s="23" t="s">
        <v>145</v>
      </c>
      <c r="C38" s="4" t="s">
        <v>74</v>
      </c>
      <c r="D38" s="288">
        <v>168</v>
      </c>
      <c r="E38" s="297"/>
      <c r="F38" s="288">
        <v>1038</v>
      </c>
      <c r="G38" s="120"/>
      <c r="H38" s="288">
        <v>57</v>
      </c>
      <c r="I38" s="290" t="s">
        <v>256</v>
      </c>
      <c r="J38" s="288">
        <v>1263</v>
      </c>
      <c r="K38" s="290" t="s">
        <v>256</v>
      </c>
    </row>
    <row r="39" spans="1:11" s="116" customFormat="1" ht="14.1" customHeight="1">
      <c r="A39" s="147">
        <v>75</v>
      </c>
      <c r="B39" s="23" t="s">
        <v>146</v>
      </c>
      <c r="C39" s="4" t="s">
        <v>62</v>
      </c>
      <c r="D39" s="288">
        <v>1030</v>
      </c>
      <c r="E39" s="297"/>
      <c r="F39" s="288">
        <v>6071</v>
      </c>
      <c r="G39" s="120"/>
      <c r="H39" s="288">
        <v>156</v>
      </c>
      <c r="I39" s="290"/>
      <c r="J39" s="288">
        <v>7257</v>
      </c>
      <c r="K39" s="290"/>
    </row>
    <row r="40" spans="1:11" s="116" customFormat="1" ht="14.1" customHeight="1">
      <c r="A40" s="147">
        <v>76</v>
      </c>
      <c r="B40" s="23" t="s">
        <v>147</v>
      </c>
      <c r="C40" s="4" t="s">
        <v>75</v>
      </c>
      <c r="D40" s="288">
        <v>978</v>
      </c>
      <c r="E40" s="297"/>
      <c r="F40" s="288">
        <v>4880</v>
      </c>
      <c r="G40" s="120"/>
      <c r="H40" s="288">
        <v>897</v>
      </c>
      <c r="I40" s="290"/>
      <c r="J40" s="288">
        <v>6755</v>
      </c>
      <c r="K40" s="290"/>
    </row>
    <row r="41" spans="1:11" s="116" customFormat="1" ht="14.1" customHeight="1">
      <c r="A41" s="147">
        <v>53</v>
      </c>
      <c r="B41" s="23" t="s">
        <v>148</v>
      </c>
      <c r="C41" s="4" t="s">
        <v>55</v>
      </c>
      <c r="D41" s="288">
        <v>622</v>
      </c>
      <c r="E41" s="297"/>
      <c r="F41" s="288">
        <v>3813</v>
      </c>
      <c r="G41" s="120"/>
      <c r="H41" s="288">
        <v>889</v>
      </c>
      <c r="I41" s="290"/>
      <c r="J41" s="288">
        <v>5324</v>
      </c>
      <c r="K41" s="290"/>
    </row>
    <row r="42" spans="1:11" s="116" customFormat="1" ht="14.1" customHeight="1">
      <c r="A42" s="147">
        <v>24</v>
      </c>
      <c r="B42" s="23" t="s">
        <v>149</v>
      </c>
      <c r="C42" s="4" t="s">
        <v>12</v>
      </c>
      <c r="D42" s="288">
        <v>228</v>
      </c>
      <c r="E42" s="297" t="s">
        <v>256</v>
      </c>
      <c r="F42" s="288">
        <v>1095</v>
      </c>
      <c r="G42" s="120"/>
      <c r="H42" s="288">
        <v>7</v>
      </c>
      <c r="I42" s="290"/>
      <c r="J42" s="288">
        <v>1330</v>
      </c>
      <c r="K42" s="290" t="s">
        <v>256</v>
      </c>
    </row>
    <row r="43" spans="1:11" s="116" customFormat="1" ht="14.1" customHeight="1">
      <c r="A43" s="147">
        <v>24</v>
      </c>
      <c r="B43" s="23" t="s">
        <v>150</v>
      </c>
      <c r="C43" s="4" t="s">
        <v>13</v>
      </c>
      <c r="D43" s="288">
        <v>282</v>
      </c>
      <c r="E43" s="297"/>
      <c r="F43" s="288">
        <v>2052</v>
      </c>
      <c r="G43" s="120"/>
      <c r="H43" s="288">
        <v>217</v>
      </c>
      <c r="I43" s="290"/>
      <c r="J43" s="288">
        <v>2551</v>
      </c>
      <c r="K43" s="290"/>
    </row>
    <row r="44" spans="1:11" s="116" customFormat="1" ht="14.1" customHeight="1">
      <c r="A44" s="147">
        <v>84</v>
      </c>
      <c r="B44" s="23" t="s">
        <v>151</v>
      </c>
      <c r="C44" s="4" t="s">
        <v>88</v>
      </c>
      <c r="D44" s="288">
        <v>719</v>
      </c>
      <c r="E44" s="297"/>
      <c r="F44" s="288">
        <v>6110</v>
      </c>
      <c r="G44" s="120"/>
      <c r="H44" s="288">
        <v>158</v>
      </c>
      <c r="I44" s="290"/>
      <c r="J44" s="288">
        <v>6987</v>
      </c>
      <c r="K44" s="290"/>
    </row>
    <row r="45" spans="1:11" s="116" customFormat="1" ht="14.1" customHeight="1">
      <c r="A45" s="147">
        <v>27</v>
      </c>
      <c r="B45" s="23" t="s">
        <v>152</v>
      </c>
      <c r="C45" s="4" t="s">
        <v>19</v>
      </c>
      <c r="D45" s="288">
        <v>123</v>
      </c>
      <c r="E45" s="297" t="s">
        <v>256</v>
      </c>
      <c r="F45" s="288">
        <v>1439</v>
      </c>
      <c r="G45" s="120"/>
      <c r="H45" s="288">
        <v>3</v>
      </c>
      <c r="I45" s="290"/>
      <c r="J45" s="288">
        <v>1565</v>
      </c>
      <c r="K45" s="290" t="s">
        <v>256</v>
      </c>
    </row>
    <row r="46" spans="1:11" s="116" customFormat="1" ht="14.1" customHeight="1">
      <c r="A46" s="147">
        <v>75</v>
      </c>
      <c r="B46" s="23" t="s">
        <v>153</v>
      </c>
      <c r="C46" s="4" t="s">
        <v>63</v>
      </c>
      <c r="D46" s="288">
        <v>216</v>
      </c>
      <c r="E46" s="297"/>
      <c r="F46" s="288">
        <v>1119</v>
      </c>
      <c r="G46" s="120"/>
      <c r="H46" s="288">
        <v>275</v>
      </c>
      <c r="I46" s="290"/>
      <c r="J46" s="288">
        <v>1610</v>
      </c>
      <c r="K46" s="290"/>
    </row>
    <row r="47" spans="1:11" s="116" customFormat="1" ht="14.1" customHeight="1">
      <c r="A47" s="147">
        <v>24</v>
      </c>
      <c r="B47" s="23" t="s">
        <v>154</v>
      </c>
      <c r="C47" s="4" t="s">
        <v>14</v>
      </c>
      <c r="D47" s="288">
        <v>204</v>
      </c>
      <c r="E47" s="297"/>
      <c r="F47" s="288">
        <v>1624</v>
      </c>
      <c r="G47" s="120"/>
      <c r="H47" s="288">
        <v>44</v>
      </c>
      <c r="I47" s="290"/>
      <c r="J47" s="288">
        <v>1872</v>
      </c>
      <c r="K47" s="290"/>
    </row>
    <row r="48" spans="1:11" s="116" customFormat="1" ht="14.1" customHeight="1">
      <c r="A48" s="147">
        <v>84</v>
      </c>
      <c r="B48" s="23" t="s">
        <v>155</v>
      </c>
      <c r="C48" s="4" t="s">
        <v>89</v>
      </c>
      <c r="D48" s="288">
        <v>1059</v>
      </c>
      <c r="E48" s="297"/>
      <c r="F48" s="288">
        <v>3397</v>
      </c>
      <c r="G48" s="120"/>
      <c r="H48" s="288">
        <v>300</v>
      </c>
      <c r="I48" s="290"/>
      <c r="J48" s="288">
        <v>4756</v>
      </c>
      <c r="K48" s="290"/>
    </row>
    <row r="49" spans="1:11" s="116" customFormat="1" ht="14.1" customHeight="1">
      <c r="A49" s="147">
        <v>84</v>
      </c>
      <c r="B49" s="23" t="s">
        <v>156</v>
      </c>
      <c r="C49" s="4" t="s">
        <v>90</v>
      </c>
      <c r="D49" s="288">
        <v>200</v>
      </c>
      <c r="E49" s="297"/>
      <c r="F49" s="288">
        <v>981</v>
      </c>
      <c r="G49" s="120"/>
      <c r="H49" s="288">
        <v>14</v>
      </c>
      <c r="I49" s="290"/>
      <c r="J49" s="288">
        <v>1195</v>
      </c>
      <c r="K49" s="290"/>
    </row>
    <row r="50" spans="1:11" s="116" customFormat="1" ht="14.1" customHeight="1">
      <c r="A50" s="147">
        <v>52</v>
      </c>
      <c r="B50" s="23" t="s">
        <v>157</v>
      </c>
      <c r="C50" s="4" t="s">
        <v>46</v>
      </c>
      <c r="D50" s="288">
        <v>602</v>
      </c>
      <c r="E50" s="297"/>
      <c r="F50" s="288">
        <v>5689</v>
      </c>
      <c r="G50" s="120"/>
      <c r="H50" s="288">
        <v>742</v>
      </c>
      <c r="I50" s="290"/>
      <c r="J50" s="288">
        <v>7033</v>
      </c>
      <c r="K50" s="290"/>
    </row>
    <row r="51" spans="1:11" s="116" customFormat="1" ht="14.1" customHeight="1">
      <c r="A51" s="147">
        <v>24</v>
      </c>
      <c r="B51" s="23" t="s">
        <v>158</v>
      </c>
      <c r="C51" s="4" t="s">
        <v>15</v>
      </c>
      <c r="D51" s="288">
        <v>500</v>
      </c>
      <c r="E51" s="297"/>
      <c r="F51" s="288">
        <v>2406</v>
      </c>
      <c r="G51" s="120"/>
      <c r="H51" s="288">
        <v>44</v>
      </c>
      <c r="I51" s="290"/>
      <c r="J51" s="288">
        <v>2950</v>
      </c>
      <c r="K51" s="290"/>
    </row>
    <row r="52" spans="1:11" s="116" customFormat="1" ht="14.1" customHeight="1">
      <c r="A52" s="147">
        <v>76</v>
      </c>
      <c r="B52" s="23" t="s">
        <v>159</v>
      </c>
      <c r="C52" s="4" t="s">
        <v>76</v>
      </c>
      <c r="D52" s="288">
        <v>139</v>
      </c>
      <c r="E52" s="297"/>
      <c r="F52" s="288">
        <v>965</v>
      </c>
      <c r="G52" s="120" t="s">
        <v>256</v>
      </c>
      <c r="H52" s="288">
        <v>1</v>
      </c>
      <c r="I52" s="290"/>
      <c r="J52" s="288">
        <v>1105</v>
      </c>
      <c r="K52" s="290" t="s">
        <v>256</v>
      </c>
    </row>
    <row r="53" spans="1:11" s="116" customFormat="1" ht="14.1" customHeight="1">
      <c r="A53" s="147">
        <v>75</v>
      </c>
      <c r="B53" s="23" t="s">
        <v>160</v>
      </c>
      <c r="C53" s="4" t="s">
        <v>64</v>
      </c>
      <c r="D53" s="288">
        <v>289</v>
      </c>
      <c r="E53" s="297"/>
      <c r="F53" s="288">
        <v>1200</v>
      </c>
      <c r="G53" s="120"/>
      <c r="H53" s="288">
        <v>370</v>
      </c>
      <c r="I53" s="290"/>
      <c r="J53" s="288">
        <v>1859</v>
      </c>
      <c r="K53" s="290"/>
    </row>
    <row r="54" spans="1:11" s="116" customFormat="1" ht="14.1" customHeight="1">
      <c r="A54" s="147">
        <v>76</v>
      </c>
      <c r="B54" s="23" t="s">
        <v>161</v>
      </c>
      <c r="C54" s="4" t="s">
        <v>77</v>
      </c>
      <c r="D54" s="288">
        <v>90</v>
      </c>
      <c r="E54" s="297"/>
      <c r="F54" s="288">
        <v>745</v>
      </c>
      <c r="G54" s="120"/>
      <c r="H54" s="288">
        <v>2</v>
      </c>
      <c r="I54" s="290"/>
      <c r="J54" s="288">
        <v>837</v>
      </c>
      <c r="K54" s="290"/>
    </row>
    <row r="55" spans="1:11" s="116" customFormat="1" ht="14.1" customHeight="1">
      <c r="A55" s="147">
        <v>52</v>
      </c>
      <c r="B55" s="23" t="s">
        <v>162</v>
      </c>
      <c r="C55" s="4" t="s">
        <v>48</v>
      </c>
      <c r="D55" s="288">
        <v>418</v>
      </c>
      <c r="E55" s="297" t="s">
        <v>256</v>
      </c>
      <c r="F55" s="288">
        <v>3467</v>
      </c>
      <c r="G55" s="120"/>
      <c r="H55" s="288">
        <v>348</v>
      </c>
      <c r="I55" s="290"/>
      <c r="J55" s="288">
        <v>4233</v>
      </c>
      <c r="K55" s="290" t="s">
        <v>256</v>
      </c>
    </row>
    <row r="56" spans="1:11" s="116" customFormat="1" ht="14.1" customHeight="1">
      <c r="A56" s="147">
        <v>28</v>
      </c>
      <c r="B56" s="23" t="s">
        <v>163</v>
      </c>
      <c r="C56" s="4" t="s">
        <v>28</v>
      </c>
      <c r="D56" s="288">
        <v>537</v>
      </c>
      <c r="E56" s="297"/>
      <c r="F56" s="288">
        <v>1650</v>
      </c>
      <c r="G56" s="120" t="s">
        <v>256</v>
      </c>
      <c r="H56" s="288">
        <v>681</v>
      </c>
      <c r="I56" s="290"/>
      <c r="J56" s="288">
        <v>2868</v>
      </c>
      <c r="K56" s="290" t="s">
        <v>256</v>
      </c>
    </row>
    <row r="57" spans="1:11" s="116" customFormat="1" ht="14.1" customHeight="1">
      <c r="A57" s="147">
        <v>44</v>
      </c>
      <c r="B57" s="23" t="s">
        <v>164</v>
      </c>
      <c r="C57" s="4" t="s">
        <v>38</v>
      </c>
      <c r="D57" s="288">
        <v>650</v>
      </c>
      <c r="E57" s="297"/>
      <c r="F57" s="288">
        <v>1644</v>
      </c>
      <c r="G57" s="120"/>
      <c r="H57" s="288">
        <v>207</v>
      </c>
      <c r="I57" s="290"/>
      <c r="J57" s="288">
        <v>2501</v>
      </c>
      <c r="K57" s="290"/>
    </row>
    <row r="58" spans="1:11" s="116" customFormat="1" ht="14.1" customHeight="1">
      <c r="A58" s="148">
        <v>44</v>
      </c>
      <c r="B58" s="23" t="s">
        <v>165</v>
      </c>
      <c r="C58" s="4" t="s">
        <v>39</v>
      </c>
      <c r="D58" s="288">
        <v>251</v>
      </c>
      <c r="E58" s="297"/>
      <c r="F58" s="288">
        <v>912</v>
      </c>
      <c r="G58" s="120"/>
      <c r="H58" s="288">
        <v>2</v>
      </c>
      <c r="I58" s="290"/>
      <c r="J58" s="288">
        <v>1165</v>
      </c>
      <c r="K58" s="290"/>
    </row>
    <row r="59" spans="1:11" s="116" customFormat="1" ht="14.1" customHeight="1">
      <c r="A59" s="147">
        <v>52</v>
      </c>
      <c r="B59" s="23" t="s">
        <v>166</v>
      </c>
      <c r="C59" s="4" t="s">
        <v>49</v>
      </c>
      <c r="D59" s="288">
        <v>189</v>
      </c>
      <c r="E59" s="297"/>
      <c r="F59" s="288">
        <v>1398</v>
      </c>
      <c r="G59" s="120" t="s">
        <v>256</v>
      </c>
      <c r="H59" s="288">
        <v>21</v>
      </c>
      <c r="I59" s="290"/>
      <c r="J59" s="288">
        <v>1608</v>
      </c>
      <c r="K59" s="290" t="s">
        <v>256</v>
      </c>
    </row>
    <row r="60" spans="1:11" s="116" customFormat="1" ht="14.1" customHeight="1">
      <c r="A60" s="147">
        <v>44</v>
      </c>
      <c r="B60" s="23" t="s">
        <v>167</v>
      </c>
      <c r="C60" s="4" t="s">
        <v>40</v>
      </c>
      <c r="D60" s="288">
        <v>637</v>
      </c>
      <c r="E60" s="297" t="s">
        <v>256</v>
      </c>
      <c r="F60" s="288">
        <v>4349</v>
      </c>
      <c r="G60" s="120"/>
      <c r="H60" s="288">
        <v>61</v>
      </c>
      <c r="I60" s="290"/>
      <c r="J60" s="288">
        <v>5047</v>
      </c>
      <c r="K60" s="290" t="s">
        <v>256</v>
      </c>
    </row>
    <row r="61" spans="1:11" s="116" customFormat="1" ht="14.1" customHeight="1">
      <c r="A61" s="147">
        <v>44</v>
      </c>
      <c r="B61" s="23" t="s">
        <v>168</v>
      </c>
      <c r="C61" s="4" t="s">
        <v>41</v>
      </c>
      <c r="D61" s="288">
        <v>136</v>
      </c>
      <c r="E61" s="297"/>
      <c r="F61" s="288">
        <v>850</v>
      </c>
      <c r="G61" s="120"/>
      <c r="H61" s="288">
        <v>0</v>
      </c>
      <c r="I61" s="290"/>
      <c r="J61" s="288">
        <v>986</v>
      </c>
      <c r="K61" s="290"/>
    </row>
    <row r="62" spans="1:11" s="116" customFormat="1" ht="14.1" customHeight="1">
      <c r="A62" s="147">
        <v>53</v>
      </c>
      <c r="B62" s="23" t="s">
        <v>169</v>
      </c>
      <c r="C62" s="4" t="s">
        <v>56</v>
      </c>
      <c r="D62" s="288">
        <v>518</v>
      </c>
      <c r="E62" s="297" t="s">
        <v>256</v>
      </c>
      <c r="F62" s="288">
        <v>2575</v>
      </c>
      <c r="G62" s="120"/>
      <c r="H62" s="288">
        <v>0</v>
      </c>
      <c r="I62" s="290"/>
      <c r="J62" s="288">
        <v>3093</v>
      </c>
      <c r="K62" s="290" t="s">
        <v>256</v>
      </c>
    </row>
    <row r="63" spans="1:11" s="116" customFormat="1" ht="14.1" customHeight="1">
      <c r="A63" s="147">
        <v>44</v>
      </c>
      <c r="B63" s="23" t="s">
        <v>170</v>
      </c>
      <c r="C63" s="4" t="s">
        <v>42</v>
      </c>
      <c r="D63" s="288">
        <v>1076</v>
      </c>
      <c r="E63" s="297"/>
      <c r="F63" s="288">
        <v>3361</v>
      </c>
      <c r="G63" s="120"/>
      <c r="H63" s="288">
        <v>409</v>
      </c>
      <c r="I63" s="290"/>
      <c r="J63" s="288">
        <v>4846</v>
      </c>
      <c r="K63" s="290"/>
    </row>
    <row r="64" spans="1:11" s="116" customFormat="1" ht="14.1" customHeight="1">
      <c r="A64" s="147">
        <v>27</v>
      </c>
      <c r="B64" s="23" t="s">
        <v>171</v>
      </c>
      <c r="C64" s="4" t="s">
        <v>20</v>
      </c>
      <c r="D64" s="288">
        <v>338</v>
      </c>
      <c r="E64" s="297"/>
      <c r="F64" s="288">
        <v>1249</v>
      </c>
      <c r="G64" s="120"/>
      <c r="H64" s="288">
        <v>16</v>
      </c>
      <c r="I64" s="290"/>
      <c r="J64" s="288">
        <v>1603</v>
      </c>
      <c r="K64" s="290"/>
    </row>
    <row r="65" spans="1:11" s="116" customFormat="1" ht="14.1" customHeight="1">
      <c r="A65" s="147">
        <v>32</v>
      </c>
      <c r="B65" s="23" t="s">
        <v>172</v>
      </c>
      <c r="C65" s="4" t="s">
        <v>32</v>
      </c>
      <c r="D65" s="288">
        <v>2203</v>
      </c>
      <c r="E65" s="297" t="s">
        <v>256</v>
      </c>
      <c r="F65" s="288">
        <v>12882</v>
      </c>
      <c r="G65" s="120"/>
      <c r="H65" s="288">
        <v>403</v>
      </c>
      <c r="I65" s="290"/>
      <c r="J65" s="288">
        <v>15488</v>
      </c>
      <c r="K65" s="290" t="s">
        <v>256</v>
      </c>
    </row>
    <row r="66" spans="1:11" s="116" customFormat="1" ht="14.1" customHeight="1">
      <c r="A66" s="147">
        <v>32</v>
      </c>
      <c r="B66" s="23" t="s">
        <v>173</v>
      </c>
      <c r="C66" s="4" t="s">
        <v>33</v>
      </c>
      <c r="D66" s="288">
        <v>605</v>
      </c>
      <c r="E66" s="297"/>
      <c r="F66" s="288">
        <v>4819</v>
      </c>
      <c r="G66" s="120"/>
      <c r="H66" s="288">
        <v>166</v>
      </c>
      <c r="I66" s="290"/>
      <c r="J66" s="288">
        <v>5590</v>
      </c>
      <c r="K66" s="290"/>
    </row>
    <row r="67" spans="1:11" s="116" customFormat="1" ht="14.1" customHeight="1">
      <c r="A67" s="147">
        <v>28</v>
      </c>
      <c r="B67" s="23" t="s">
        <v>174</v>
      </c>
      <c r="C67" s="4" t="s">
        <v>29</v>
      </c>
      <c r="D67" s="288">
        <v>298</v>
      </c>
      <c r="E67" s="297" t="s">
        <v>256</v>
      </c>
      <c r="F67" s="288">
        <v>1331</v>
      </c>
      <c r="G67" s="120"/>
      <c r="H67" s="288">
        <v>101</v>
      </c>
      <c r="I67" s="290"/>
      <c r="J67" s="288">
        <v>1730</v>
      </c>
      <c r="K67" s="290" t="s">
        <v>256</v>
      </c>
    </row>
    <row r="68" spans="1:11" s="116" customFormat="1" ht="14.1" customHeight="1">
      <c r="A68" s="147">
        <v>32</v>
      </c>
      <c r="B68" s="23" t="s">
        <v>175</v>
      </c>
      <c r="C68" s="4" t="s">
        <v>34</v>
      </c>
      <c r="D68" s="288">
        <v>1632</v>
      </c>
      <c r="E68" s="297"/>
      <c r="F68" s="288">
        <v>6984</v>
      </c>
      <c r="G68" s="120"/>
      <c r="H68" s="288">
        <v>344</v>
      </c>
      <c r="I68" s="290"/>
      <c r="J68" s="288">
        <v>8960</v>
      </c>
      <c r="K68" s="290"/>
    </row>
    <row r="69" spans="1:11" s="116" customFormat="1" ht="14.1" customHeight="1">
      <c r="A69" s="147">
        <v>84</v>
      </c>
      <c r="B69" s="23" t="s">
        <v>176</v>
      </c>
      <c r="C69" s="4" t="s">
        <v>91</v>
      </c>
      <c r="D69" s="288">
        <v>469</v>
      </c>
      <c r="E69" s="297"/>
      <c r="F69" s="288">
        <v>2307</v>
      </c>
      <c r="G69" s="120"/>
      <c r="H69" s="288">
        <v>97</v>
      </c>
      <c r="I69" s="290"/>
      <c r="J69" s="288">
        <v>2873</v>
      </c>
      <c r="K69" s="290"/>
    </row>
    <row r="70" spans="1:11" s="116" customFormat="1" ht="14.1" customHeight="1">
      <c r="A70" s="147">
        <v>75</v>
      </c>
      <c r="B70" s="23" t="s">
        <v>177</v>
      </c>
      <c r="C70" s="4" t="s">
        <v>65</v>
      </c>
      <c r="D70" s="288">
        <v>593</v>
      </c>
      <c r="E70" s="297"/>
      <c r="F70" s="288">
        <v>2279</v>
      </c>
      <c r="G70" s="120"/>
      <c r="H70" s="288">
        <v>270</v>
      </c>
      <c r="I70" s="290"/>
      <c r="J70" s="288">
        <v>3142</v>
      </c>
      <c r="K70" s="290"/>
    </row>
    <row r="71" spans="1:11" s="116" customFormat="1" ht="14.1" customHeight="1">
      <c r="A71" s="147">
        <v>76</v>
      </c>
      <c r="B71" s="23" t="s">
        <v>178</v>
      </c>
      <c r="C71" s="4" t="s">
        <v>78</v>
      </c>
      <c r="D71" s="288">
        <v>300</v>
      </c>
      <c r="E71" s="297" t="s">
        <v>256</v>
      </c>
      <c r="F71" s="288">
        <v>769</v>
      </c>
      <c r="G71" s="120"/>
      <c r="H71" s="288">
        <v>320</v>
      </c>
      <c r="I71" s="290"/>
      <c r="J71" s="288">
        <v>1389</v>
      </c>
      <c r="K71" s="290" t="s">
        <v>256</v>
      </c>
    </row>
    <row r="72" spans="1:11" s="116" customFormat="1" ht="14.1" customHeight="1">
      <c r="A72" s="147">
        <v>76</v>
      </c>
      <c r="B72" s="23" t="s">
        <v>179</v>
      </c>
      <c r="C72" s="4" t="s">
        <v>79</v>
      </c>
      <c r="D72" s="288">
        <v>521</v>
      </c>
      <c r="E72" s="297"/>
      <c r="F72" s="288">
        <v>1749</v>
      </c>
      <c r="G72" s="120" t="s">
        <v>256</v>
      </c>
      <c r="H72" s="288">
        <v>241</v>
      </c>
      <c r="I72" s="290" t="s">
        <v>256</v>
      </c>
      <c r="J72" s="288">
        <v>2511</v>
      </c>
      <c r="K72" s="290" t="s">
        <v>256</v>
      </c>
    </row>
    <row r="73" spans="1:11" s="116" customFormat="1" ht="14.1" customHeight="1">
      <c r="A73" s="147">
        <v>44</v>
      </c>
      <c r="B73" s="23" t="s">
        <v>180</v>
      </c>
      <c r="C73" s="4" t="s">
        <v>43</v>
      </c>
      <c r="D73" s="288">
        <v>938</v>
      </c>
      <c r="E73" s="297"/>
      <c r="F73" s="288">
        <v>4033</v>
      </c>
      <c r="G73" s="120"/>
      <c r="H73" s="288">
        <v>170</v>
      </c>
      <c r="I73" s="290"/>
      <c r="J73" s="288">
        <v>5141</v>
      </c>
      <c r="K73" s="290"/>
    </row>
    <row r="74" spans="1:11" s="116" customFormat="1" ht="14.1" customHeight="1">
      <c r="A74" s="147">
        <v>44</v>
      </c>
      <c r="B74" s="23" t="s">
        <v>181</v>
      </c>
      <c r="C74" s="4" t="s">
        <v>44</v>
      </c>
      <c r="D74" s="288">
        <v>758</v>
      </c>
      <c r="E74" s="297"/>
      <c r="F74" s="288">
        <v>3892</v>
      </c>
      <c r="G74" s="120"/>
      <c r="H74" s="288">
        <v>616</v>
      </c>
      <c r="I74" s="290"/>
      <c r="J74" s="288">
        <v>5266</v>
      </c>
      <c r="K74" s="290"/>
    </row>
    <row r="75" spans="1:11" s="116" customFormat="1" ht="14.1" customHeight="1">
      <c r="A75" s="147">
        <v>84</v>
      </c>
      <c r="B75" s="23" t="s">
        <v>182</v>
      </c>
      <c r="C75" s="4" t="s">
        <v>93</v>
      </c>
      <c r="D75" s="288">
        <v>1362</v>
      </c>
      <c r="E75" s="297"/>
      <c r="F75" s="288">
        <v>8018</v>
      </c>
      <c r="G75" s="120"/>
      <c r="H75" s="288">
        <v>74</v>
      </c>
      <c r="I75" s="290"/>
      <c r="J75" s="288">
        <v>9454</v>
      </c>
      <c r="K75" s="290"/>
    </row>
    <row r="76" spans="1:11" s="370" customFormat="1" ht="13.5" customHeight="1">
      <c r="A76" s="363"/>
      <c r="B76" s="44" t="s">
        <v>92</v>
      </c>
      <c r="C76" s="45" t="s">
        <v>114</v>
      </c>
      <c r="D76" s="364">
        <v>260</v>
      </c>
      <c r="E76" s="365"/>
      <c r="F76" s="366">
        <v>2006</v>
      </c>
      <c r="G76" s="365"/>
      <c r="H76" s="366">
        <v>15</v>
      </c>
      <c r="I76" s="365"/>
      <c r="J76" s="366">
        <v>2281</v>
      </c>
      <c r="K76" s="365"/>
    </row>
    <row r="77" spans="1:11" s="370" customFormat="1" ht="13.5" customHeight="1">
      <c r="A77" s="363"/>
      <c r="B77" s="44" t="s">
        <v>94</v>
      </c>
      <c r="C77" s="45" t="s">
        <v>95</v>
      </c>
      <c r="D77" s="364">
        <v>1102</v>
      </c>
      <c r="E77" s="365"/>
      <c r="F77" s="366">
        <v>6012</v>
      </c>
      <c r="G77" s="365"/>
      <c r="H77" s="366">
        <v>59</v>
      </c>
      <c r="I77" s="365"/>
      <c r="J77" s="366">
        <v>7173</v>
      </c>
      <c r="K77" s="365"/>
    </row>
    <row r="78" spans="1:11" s="116" customFormat="1" ht="14.1" customHeight="1">
      <c r="A78" s="147">
        <v>27</v>
      </c>
      <c r="B78" s="23" t="s">
        <v>183</v>
      </c>
      <c r="C78" s="4" t="s">
        <v>21</v>
      </c>
      <c r="D78" s="288">
        <v>172</v>
      </c>
      <c r="E78" s="297"/>
      <c r="F78" s="288">
        <v>844</v>
      </c>
      <c r="G78" s="120"/>
      <c r="H78" s="288">
        <v>6</v>
      </c>
      <c r="I78" s="290"/>
      <c r="J78" s="288">
        <v>1022</v>
      </c>
      <c r="K78" s="290"/>
    </row>
    <row r="79" spans="1:11" s="116" customFormat="1" ht="14.1" customHeight="1">
      <c r="A79" s="147">
        <v>27</v>
      </c>
      <c r="B79" s="23" t="s">
        <v>184</v>
      </c>
      <c r="C79" s="4" t="s">
        <v>22</v>
      </c>
      <c r="D79" s="288">
        <v>416</v>
      </c>
      <c r="E79" s="297"/>
      <c r="F79" s="288">
        <v>2711</v>
      </c>
      <c r="G79" s="120"/>
      <c r="H79" s="288">
        <v>15</v>
      </c>
      <c r="I79" s="290"/>
      <c r="J79" s="288">
        <v>3142</v>
      </c>
      <c r="K79" s="290"/>
    </row>
    <row r="80" spans="1:11" s="116" customFormat="1" ht="14.1" customHeight="1">
      <c r="A80" s="147">
        <v>52</v>
      </c>
      <c r="B80" s="23" t="s">
        <v>185</v>
      </c>
      <c r="C80" s="4" t="s">
        <v>50</v>
      </c>
      <c r="D80" s="288">
        <v>443</v>
      </c>
      <c r="E80" s="297"/>
      <c r="F80" s="288">
        <v>2448</v>
      </c>
      <c r="G80" s="120"/>
      <c r="H80" s="288">
        <v>13</v>
      </c>
      <c r="I80" s="290"/>
      <c r="J80" s="288">
        <v>2904</v>
      </c>
      <c r="K80" s="290"/>
    </row>
    <row r="81" spans="1:11" s="116" customFormat="1" ht="14.1" customHeight="1">
      <c r="A81" s="147">
        <v>84</v>
      </c>
      <c r="B81" s="23" t="s">
        <v>186</v>
      </c>
      <c r="C81" s="4" t="s">
        <v>96</v>
      </c>
      <c r="D81" s="288">
        <v>242</v>
      </c>
      <c r="E81" s="297"/>
      <c r="F81" s="288">
        <v>2137</v>
      </c>
      <c r="G81" s="120"/>
      <c r="H81" s="288">
        <v>232</v>
      </c>
      <c r="I81" s="290"/>
      <c r="J81" s="288">
        <v>2611</v>
      </c>
      <c r="K81" s="290"/>
    </row>
    <row r="82" spans="1:11" s="116" customFormat="1" ht="14.1" customHeight="1">
      <c r="A82" s="147">
        <v>84</v>
      </c>
      <c r="B82" s="23" t="s">
        <v>187</v>
      </c>
      <c r="C82" s="4" t="s">
        <v>97</v>
      </c>
      <c r="D82" s="288">
        <v>238</v>
      </c>
      <c r="E82" s="297"/>
      <c r="F82" s="288">
        <v>3496</v>
      </c>
      <c r="G82" s="120"/>
      <c r="H82" s="288">
        <v>64</v>
      </c>
      <c r="I82" s="290"/>
      <c r="J82" s="288">
        <v>3798</v>
      </c>
      <c r="K82" s="290"/>
    </row>
    <row r="83" spans="1:11" s="116" customFormat="1" ht="14.1" customHeight="1">
      <c r="A83" s="147">
        <v>11</v>
      </c>
      <c r="B83" s="23" t="s">
        <v>188</v>
      </c>
      <c r="C83" s="4" t="s">
        <v>0</v>
      </c>
      <c r="D83" s="288">
        <v>2272</v>
      </c>
      <c r="E83" s="297"/>
      <c r="F83" s="288">
        <v>5049</v>
      </c>
      <c r="G83" s="120"/>
      <c r="H83" s="288">
        <v>1226</v>
      </c>
      <c r="I83" s="290"/>
      <c r="J83" s="288">
        <v>8547</v>
      </c>
      <c r="K83" s="290"/>
    </row>
    <row r="84" spans="1:11" s="116" customFormat="1" ht="14.1" customHeight="1">
      <c r="A84" s="147">
        <v>28</v>
      </c>
      <c r="B84" s="23" t="s">
        <v>189</v>
      </c>
      <c r="C84" s="4" t="s">
        <v>30</v>
      </c>
      <c r="D84" s="288">
        <v>1338</v>
      </c>
      <c r="E84" s="297"/>
      <c r="F84" s="288">
        <v>4067</v>
      </c>
      <c r="G84" s="120"/>
      <c r="H84" s="288">
        <v>160</v>
      </c>
      <c r="I84" s="290"/>
      <c r="J84" s="288">
        <v>5565</v>
      </c>
      <c r="K84" s="290"/>
    </row>
    <row r="85" spans="1:11" s="116" customFormat="1" ht="14.1" customHeight="1">
      <c r="A85" s="147">
        <v>11</v>
      </c>
      <c r="B85" s="23" t="s">
        <v>190</v>
      </c>
      <c r="C85" s="4" t="s">
        <v>2</v>
      </c>
      <c r="D85" s="288">
        <v>950</v>
      </c>
      <c r="E85" s="297"/>
      <c r="F85" s="288">
        <v>3558</v>
      </c>
      <c r="G85" s="120"/>
      <c r="H85" s="288">
        <v>77</v>
      </c>
      <c r="I85" s="290"/>
      <c r="J85" s="288">
        <v>4585</v>
      </c>
      <c r="K85" s="290"/>
    </row>
    <row r="86" spans="1:11" s="116" customFormat="1" ht="14.1" customHeight="1">
      <c r="A86" s="147">
        <v>11</v>
      </c>
      <c r="B86" s="23" t="s">
        <v>191</v>
      </c>
      <c r="C86" s="4" t="s">
        <v>3</v>
      </c>
      <c r="D86" s="288">
        <v>876</v>
      </c>
      <c r="E86" s="297"/>
      <c r="F86" s="288">
        <v>4634</v>
      </c>
      <c r="G86" s="120"/>
      <c r="H86" s="288">
        <v>170</v>
      </c>
      <c r="I86" s="290"/>
      <c r="J86" s="288">
        <v>5680</v>
      </c>
      <c r="K86" s="290"/>
    </row>
    <row r="87" spans="1:11" s="116" customFormat="1" ht="14.1" customHeight="1">
      <c r="A87" s="147">
        <v>75</v>
      </c>
      <c r="B87" s="23" t="s">
        <v>192</v>
      </c>
      <c r="C87" s="4" t="s">
        <v>66</v>
      </c>
      <c r="D87" s="288">
        <v>259</v>
      </c>
      <c r="E87" s="297"/>
      <c r="F87" s="288">
        <v>2600</v>
      </c>
      <c r="G87" s="120"/>
      <c r="H87" s="288">
        <v>306</v>
      </c>
      <c r="I87" s="290"/>
      <c r="J87" s="288">
        <v>3165</v>
      </c>
      <c r="K87" s="290"/>
    </row>
    <row r="88" spans="1:11" s="116" customFormat="1" ht="14.1" customHeight="1">
      <c r="A88" s="147">
        <v>32</v>
      </c>
      <c r="B88" s="23" t="s">
        <v>193</v>
      </c>
      <c r="C88" s="4" t="s">
        <v>35</v>
      </c>
      <c r="D88" s="288">
        <v>643</v>
      </c>
      <c r="E88" s="297"/>
      <c r="F88" s="288">
        <v>2796</v>
      </c>
      <c r="G88" s="120"/>
      <c r="H88" s="288">
        <v>228</v>
      </c>
      <c r="I88" s="290"/>
      <c r="J88" s="288">
        <v>3667</v>
      </c>
      <c r="K88" s="290"/>
    </row>
    <row r="89" spans="1:11" s="116" customFormat="1" ht="14.1" customHeight="1">
      <c r="A89" s="147">
        <v>76</v>
      </c>
      <c r="B89" s="23" t="s">
        <v>194</v>
      </c>
      <c r="C89" s="4" t="s">
        <v>80</v>
      </c>
      <c r="D89" s="288">
        <v>439</v>
      </c>
      <c r="E89" s="297"/>
      <c r="F89" s="288">
        <v>926</v>
      </c>
      <c r="G89" s="120"/>
      <c r="H89" s="288">
        <v>23</v>
      </c>
      <c r="I89" s="290"/>
      <c r="J89" s="288">
        <v>1388</v>
      </c>
      <c r="K89" s="290"/>
    </row>
    <row r="90" spans="1:11" s="116" customFormat="1" ht="14.1" customHeight="1">
      <c r="A90" s="147">
        <v>76</v>
      </c>
      <c r="B90" s="23" t="s">
        <v>195</v>
      </c>
      <c r="C90" s="4" t="s">
        <v>81</v>
      </c>
      <c r="D90" s="288">
        <v>235</v>
      </c>
      <c r="E90" s="297"/>
      <c r="F90" s="288">
        <v>1298</v>
      </c>
      <c r="G90" s="120"/>
      <c r="H90" s="288">
        <v>2</v>
      </c>
      <c r="I90" s="290"/>
      <c r="J90" s="288">
        <v>1535</v>
      </c>
      <c r="K90" s="290"/>
    </row>
    <row r="91" spans="1:11" s="116" customFormat="1" ht="14.1" customHeight="1">
      <c r="A91" s="147">
        <v>93</v>
      </c>
      <c r="B91" s="23" t="s">
        <v>196</v>
      </c>
      <c r="C91" s="4" t="s">
        <v>102</v>
      </c>
      <c r="D91" s="288">
        <v>862</v>
      </c>
      <c r="E91" s="297"/>
      <c r="F91" s="288">
        <v>4373</v>
      </c>
      <c r="G91" s="120"/>
      <c r="H91" s="288">
        <v>28</v>
      </c>
      <c r="I91" s="290"/>
      <c r="J91" s="288">
        <v>5263</v>
      </c>
      <c r="K91" s="290"/>
    </row>
    <row r="92" spans="1:11" s="116" customFormat="1" ht="14.1" customHeight="1">
      <c r="A92" s="147">
        <v>93</v>
      </c>
      <c r="B92" s="23" t="s">
        <v>197</v>
      </c>
      <c r="C92" s="4" t="s">
        <v>103</v>
      </c>
      <c r="D92" s="288">
        <v>333</v>
      </c>
      <c r="E92" s="297" t="s">
        <v>256</v>
      </c>
      <c r="F92" s="288">
        <v>1627</v>
      </c>
      <c r="G92" s="120"/>
      <c r="H92" s="288">
        <v>238</v>
      </c>
      <c r="I92" s="290"/>
      <c r="J92" s="288">
        <v>2198</v>
      </c>
      <c r="K92" s="290" t="s">
        <v>256</v>
      </c>
    </row>
    <row r="93" spans="1:11" s="116" customFormat="1" ht="14.1" customHeight="1">
      <c r="A93" s="147">
        <v>52</v>
      </c>
      <c r="B93" s="23" t="s">
        <v>198</v>
      </c>
      <c r="C93" s="4" t="s">
        <v>51</v>
      </c>
      <c r="D93" s="288">
        <v>259</v>
      </c>
      <c r="E93" s="297"/>
      <c r="F93" s="288">
        <v>3648</v>
      </c>
      <c r="G93" s="120"/>
      <c r="H93" s="288">
        <v>196</v>
      </c>
      <c r="I93" s="290"/>
      <c r="J93" s="288">
        <v>4103</v>
      </c>
      <c r="K93" s="290"/>
    </row>
    <row r="94" spans="1:11" s="116" customFormat="1" ht="14.1" customHeight="1">
      <c r="A94" s="147">
        <v>75</v>
      </c>
      <c r="B94" s="23" t="s">
        <v>199</v>
      </c>
      <c r="C94" s="4" t="s">
        <v>67</v>
      </c>
      <c r="D94" s="288">
        <v>243</v>
      </c>
      <c r="E94" s="297"/>
      <c r="F94" s="288">
        <v>1575</v>
      </c>
      <c r="G94" s="120"/>
      <c r="H94" s="288">
        <v>163</v>
      </c>
      <c r="I94" s="290"/>
      <c r="J94" s="288">
        <v>1981</v>
      </c>
      <c r="K94" s="290"/>
    </row>
    <row r="95" spans="1:11" s="116" customFormat="1" ht="14.1" customHeight="1">
      <c r="A95" s="147">
        <v>75</v>
      </c>
      <c r="B95" s="23" t="s">
        <v>200</v>
      </c>
      <c r="C95" s="4" t="s">
        <v>68</v>
      </c>
      <c r="D95" s="288">
        <v>395</v>
      </c>
      <c r="E95" s="297"/>
      <c r="F95" s="288">
        <v>1843</v>
      </c>
      <c r="G95" s="120"/>
      <c r="H95" s="288">
        <v>12</v>
      </c>
      <c r="I95" s="290"/>
      <c r="J95" s="288">
        <v>2250</v>
      </c>
      <c r="K95" s="290"/>
    </row>
    <row r="96" spans="1:11" s="116" customFormat="1" ht="14.1" customHeight="1">
      <c r="A96" s="147">
        <v>44</v>
      </c>
      <c r="B96" s="23" t="s">
        <v>201</v>
      </c>
      <c r="C96" s="4" t="s">
        <v>45</v>
      </c>
      <c r="D96" s="288">
        <v>419</v>
      </c>
      <c r="E96" s="297"/>
      <c r="F96" s="288">
        <v>1771</v>
      </c>
      <c r="G96" s="120"/>
      <c r="H96" s="288">
        <v>63</v>
      </c>
      <c r="I96" s="290"/>
      <c r="J96" s="288">
        <v>2253</v>
      </c>
      <c r="K96" s="290"/>
    </row>
    <row r="97" spans="1:11" s="116" customFormat="1" ht="14.1" customHeight="1">
      <c r="A97" s="147">
        <v>27</v>
      </c>
      <c r="B97" s="23" t="s">
        <v>202</v>
      </c>
      <c r="C97" s="4" t="s">
        <v>23</v>
      </c>
      <c r="D97" s="288">
        <v>331</v>
      </c>
      <c r="E97" s="297"/>
      <c r="F97" s="288">
        <v>1308</v>
      </c>
      <c r="G97" s="120"/>
      <c r="H97" s="288">
        <v>38</v>
      </c>
      <c r="I97" s="290"/>
      <c r="J97" s="288">
        <v>1677</v>
      </c>
      <c r="K97" s="290"/>
    </row>
    <row r="98" spans="1:11" s="116" customFormat="1" ht="14.1" customHeight="1">
      <c r="A98" s="147">
        <v>27</v>
      </c>
      <c r="B98" s="23" t="s">
        <v>203</v>
      </c>
      <c r="C98" s="4" t="s">
        <v>24</v>
      </c>
      <c r="D98" s="288">
        <v>72</v>
      </c>
      <c r="E98" s="297"/>
      <c r="F98" s="288">
        <v>833</v>
      </c>
      <c r="G98" s="120"/>
      <c r="H98" s="288">
        <v>35</v>
      </c>
      <c r="I98" s="290"/>
      <c r="J98" s="288">
        <v>940</v>
      </c>
      <c r="K98" s="290"/>
    </row>
    <row r="99" spans="1:11" s="116" customFormat="1" ht="14.1" customHeight="1">
      <c r="A99" s="147">
        <v>11</v>
      </c>
      <c r="B99" s="23" t="s">
        <v>204</v>
      </c>
      <c r="C99" s="4" t="s">
        <v>4</v>
      </c>
      <c r="D99" s="288">
        <v>691</v>
      </c>
      <c r="E99" s="297"/>
      <c r="F99" s="288">
        <v>3979</v>
      </c>
      <c r="G99" s="120"/>
      <c r="H99" s="288">
        <v>210</v>
      </c>
      <c r="I99" s="290"/>
      <c r="J99" s="288">
        <v>4880</v>
      </c>
      <c r="K99" s="290"/>
    </row>
    <row r="100" spans="1:11" s="116" customFormat="1" ht="14.1" customHeight="1">
      <c r="A100" s="147">
        <v>11</v>
      </c>
      <c r="B100" s="23" t="s">
        <v>205</v>
      </c>
      <c r="C100" s="4" t="s">
        <v>5</v>
      </c>
      <c r="D100" s="288">
        <v>1369</v>
      </c>
      <c r="E100" s="297"/>
      <c r="F100" s="288">
        <v>2842</v>
      </c>
      <c r="G100" s="120"/>
      <c r="H100" s="288">
        <v>162</v>
      </c>
      <c r="I100" s="290"/>
      <c r="J100" s="288">
        <v>4373</v>
      </c>
      <c r="K100" s="290"/>
    </row>
    <row r="101" spans="1:11" s="116" customFormat="1" ht="14.1" customHeight="1">
      <c r="A101" s="147">
        <v>11</v>
      </c>
      <c r="B101" s="23" t="s">
        <v>206</v>
      </c>
      <c r="C101" s="4" t="s">
        <v>6</v>
      </c>
      <c r="D101" s="288">
        <v>1564</v>
      </c>
      <c r="E101" s="297"/>
      <c r="F101" s="288">
        <v>5899</v>
      </c>
      <c r="G101" s="120"/>
      <c r="H101" s="288">
        <v>195</v>
      </c>
      <c r="I101" s="290"/>
      <c r="J101" s="288">
        <v>7658</v>
      </c>
      <c r="K101" s="290"/>
    </row>
    <row r="102" spans="1:11" s="116" customFormat="1" ht="14.1" customHeight="1">
      <c r="A102" s="147">
        <v>11</v>
      </c>
      <c r="B102" s="23" t="s">
        <v>207</v>
      </c>
      <c r="C102" s="4" t="s">
        <v>7</v>
      </c>
      <c r="D102" s="288">
        <v>1673</v>
      </c>
      <c r="E102" s="297"/>
      <c r="F102" s="288">
        <v>2919</v>
      </c>
      <c r="G102" s="120"/>
      <c r="H102" s="288">
        <v>656</v>
      </c>
      <c r="I102" s="290"/>
      <c r="J102" s="288">
        <v>5248</v>
      </c>
      <c r="K102" s="290"/>
    </row>
    <row r="103" spans="1:11" s="116" customFormat="1" ht="14.1" customHeight="1">
      <c r="A103" s="140">
        <v>11</v>
      </c>
      <c r="B103" s="23" t="s">
        <v>208</v>
      </c>
      <c r="C103" s="4" t="s">
        <v>8</v>
      </c>
      <c r="D103" s="288">
        <v>893</v>
      </c>
      <c r="E103" s="297" t="s">
        <v>256</v>
      </c>
      <c r="F103" s="288">
        <v>3217</v>
      </c>
      <c r="G103" s="120" t="s">
        <v>256</v>
      </c>
      <c r="H103" s="288">
        <v>7</v>
      </c>
      <c r="I103" s="290" t="s">
        <v>256</v>
      </c>
      <c r="J103" s="288">
        <v>4117</v>
      </c>
      <c r="K103" s="290" t="s">
        <v>256</v>
      </c>
    </row>
    <row r="104" spans="1:11" s="116" customFormat="1" ht="14.1" customHeight="1">
      <c r="A104" s="147" t="s">
        <v>115</v>
      </c>
      <c r="B104" s="23" t="s">
        <v>209</v>
      </c>
      <c r="C104" s="4" t="s">
        <v>109</v>
      </c>
      <c r="D104" s="288">
        <v>624</v>
      </c>
      <c r="E104" s="297"/>
      <c r="F104" s="288">
        <v>2286</v>
      </c>
      <c r="G104" s="120"/>
      <c r="H104" s="288">
        <v>0</v>
      </c>
      <c r="I104" s="290"/>
      <c r="J104" s="288">
        <v>2910</v>
      </c>
      <c r="K104" s="290"/>
    </row>
    <row r="105" spans="1:11" s="116" customFormat="1" ht="14.1" customHeight="1">
      <c r="A105" s="147" t="s">
        <v>116</v>
      </c>
      <c r="B105" s="23" t="s">
        <v>210</v>
      </c>
      <c r="C105" s="4" t="s">
        <v>110</v>
      </c>
      <c r="D105" s="288">
        <v>738</v>
      </c>
      <c r="E105" s="297"/>
      <c r="F105" s="288">
        <v>1789</v>
      </c>
      <c r="G105" s="120"/>
      <c r="H105" s="288">
        <v>0</v>
      </c>
      <c r="I105" s="290" t="s">
        <v>256</v>
      </c>
      <c r="J105" s="288">
        <v>2527</v>
      </c>
      <c r="K105" s="290" t="s">
        <v>256</v>
      </c>
    </row>
    <row r="106" spans="1:11" s="116" customFormat="1" ht="14.1" customHeight="1">
      <c r="A106" s="147" t="s">
        <v>117</v>
      </c>
      <c r="B106" s="23" t="s">
        <v>211</v>
      </c>
      <c r="C106" s="4" t="s">
        <v>111</v>
      </c>
      <c r="D106" s="288">
        <v>158</v>
      </c>
      <c r="E106" s="297"/>
      <c r="F106" s="288">
        <v>553</v>
      </c>
      <c r="G106" s="120"/>
      <c r="H106" s="288">
        <v>0</v>
      </c>
      <c r="I106" s="290"/>
      <c r="J106" s="288">
        <v>711</v>
      </c>
      <c r="K106" s="290"/>
    </row>
    <row r="107" spans="1:11" s="116" customFormat="1" ht="15">
      <c r="A107" s="152" t="s">
        <v>118</v>
      </c>
      <c r="B107" s="9" t="s">
        <v>212</v>
      </c>
      <c r="C107" s="5" t="s">
        <v>112</v>
      </c>
      <c r="D107" s="293">
        <v>1532</v>
      </c>
      <c r="E107" s="305" t="s">
        <v>256</v>
      </c>
      <c r="F107" s="293">
        <v>3738</v>
      </c>
      <c r="G107" s="121"/>
      <c r="H107" s="293">
        <v>901</v>
      </c>
      <c r="I107" s="294"/>
      <c r="J107" s="293">
        <v>6171</v>
      </c>
      <c r="K107" s="294" t="s">
        <v>256</v>
      </c>
    </row>
    <row r="108" spans="1:11" s="1" customFormat="1" ht="15">
      <c r="A108" s="597" t="s">
        <v>225</v>
      </c>
      <c r="B108" s="598"/>
      <c r="C108" s="599"/>
      <c r="D108" s="88">
        <f>SUM(D6:D103)-D76-D77</f>
        <v>53242</v>
      </c>
      <c r="E108" s="84"/>
      <c r="F108" s="88">
        <f t="shared" ref="F108:H108" si="0">SUM(F6:F103)-F76-F77</f>
        <v>258146</v>
      </c>
      <c r="G108" s="84"/>
      <c r="H108" s="88">
        <f t="shared" si="0"/>
        <v>20223</v>
      </c>
      <c r="I108" s="84"/>
      <c r="J108" s="88">
        <f t="shared" ref="J108" si="1">SUM(J6:J103)-J76-J77</f>
        <v>331611</v>
      </c>
      <c r="K108" s="84"/>
    </row>
    <row r="109" spans="1:11" s="1" customFormat="1" ht="15">
      <c r="A109" s="600" t="s">
        <v>226</v>
      </c>
      <c r="B109" s="601"/>
      <c r="C109" s="602"/>
      <c r="D109" s="89">
        <f>SUM(D104:D107)</f>
        <v>3052</v>
      </c>
      <c r="E109" s="85"/>
      <c r="F109" s="89">
        <f t="shared" ref="F109:H109" si="2">SUM(F104:F107)</f>
        <v>8366</v>
      </c>
      <c r="G109" s="85"/>
      <c r="H109" s="89">
        <f t="shared" si="2"/>
        <v>901</v>
      </c>
      <c r="I109" s="85"/>
      <c r="J109" s="89">
        <f t="shared" ref="J109" si="3">SUM(J104:J107)</f>
        <v>12319</v>
      </c>
      <c r="K109" s="85"/>
    </row>
    <row r="110" spans="1:11" s="1" customFormat="1" ht="15">
      <c r="A110" s="594" t="s">
        <v>227</v>
      </c>
      <c r="B110" s="595"/>
      <c r="C110" s="596"/>
      <c r="D110" s="90">
        <f>D108+D109</f>
        <v>56294</v>
      </c>
      <c r="E110" s="86"/>
      <c r="F110" s="90">
        <f t="shared" ref="F110:H110" si="4">F108+F109</f>
        <v>266512</v>
      </c>
      <c r="G110" s="86"/>
      <c r="H110" s="90">
        <f t="shared" si="4"/>
        <v>21124</v>
      </c>
      <c r="I110" s="86"/>
      <c r="J110" s="90">
        <f t="shared" ref="J110" si="5">J108+J109</f>
        <v>343930</v>
      </c>
      <c r="K110" s="86"/>
    </row>
    <row r="111" spans="1:11" s="1" customFormat="1" ht="15">
      <c r="A111" s="8"/>
      <c r="B111" s="24"/>
      <c r="C111" s="4"/>
      <c r="D111" s="10"/>
      <c r="E111" s="64"/>
      <c r="F111" s="10"/>
      <c r="G111" s="64"/>
      <c r="H111" s="10"/>
      <c r="I111" s="64"/>
    </row>
    <row r="112" spans="1:11" s="1" customFormat="1" ht="15">
      <c r="A112" s="8"/>
      <c r="B112" s="24"/>
      <c r="C112" s="4"/>
      <c r="D112" s="10"/>
      <c r="E112" s="64"/>
      <c r="F112" s="10"/>
      <c r="G112" s="64"/>
      <c r="H112" s="10"/>
      <c r="I112" s="64"/>
    </row>
    <row r="113" spans="1:11" s="1" customFormat="1" ht="33.75" customHeight="1">
      <c r="A113" s="619" t="s">
        <v>490</v>
      </c>
      <c r="B113" s="619"/>
      <c r="C113" s="619"/>
      <c r="D113" s="619"/>
      <c r="E113" s="619"/>
      <c r="F113" s="619"/>
      <c r="G113" s="619"/>
      <c r="H113" s="260"/>
      <c r="I113" s="260"/>
    </row>
    <row r="114" spans="1:11" s="1" customFormat="1" ht="15">
      <c r="A114" s="591"/>
      <c r="B114" s="591"/>
      <c r="C114" s="591"/>
      <c r="D114" s="591"/>
      <c r="E114" s="591"/>
      <c r="F114" s="591"/>
      <c r="G114" s="591"/>
      <c r="H114" s="591"/>
      <c r="I114" s="591"/>
    </row>
    <row r="115" spans="1:11" s="1" customFormat="1" ht="51" customHeight="1">
      <c r="A115" s="122" t="s">
        <v>218</v>
      </c>
      <c r="B115" s="592" t="s">
        <v>214</v>
      </c>
      <c r="C115" s="593"/>
      <c r="D115" s="609" t="s">
        <v>263</v>
      </c>
      <c r="E115" s="610"/>
      <c r="F115" s="609" t="s">
        <v>264</v>
      </c>
      <c r="G115" s="610"/>
      <c r="H115" s="609" t="s">
        <v>265</v>
      </c>
      <c r="I115" s="610"/>
      <c r="J115" s="609" t="s">
        <v>266</v>
      </c>
      <c r="K115" s="610"/>
    </row>
    <row r="116" spans="1:11" s="1" customFormat="1" ht="15">
      <c r="A116" s="31">
        <v>84</v>
      </c>
      <c r="B116" s="32" t="s">
        <v>83</v>
      </c>
      <c r="C116" s="33"/>
      <c r="D116" s="80">
        <f>D6+D8+D12+D20+D32+D44+D48+D49+D69+D75+D81+D82</f>
        <v>5546</v>
      </c>
      <c r="E116" s="79"/>
      <c r="F116" s="80">
        <f t="shared" ref="F116" si="6">F6+F8+F12+F20+F32+F44+F48+F49+F69+F75+F81+F82</f>
        <v>35769</v>
      </c>
      <c r="G116" s="79"/>
      <c r="H116" s="80">
        <f t="shared" ref="H116:J116" si="7">H6+H8+H12+H20+H32+H44+H48+H49+H69+H75+H81+H82</f>
        <v>1428</v>
      </c>
      <c r="I116" s="79"/>
      <c r="J116" s="80">
        <f t="shared" si="7"/>
        <v>42743</v>
      </c>
      <c r="K116" s="79"/>
    </row>
    <row r="117" spans="1:11" s="1" customFormat="1" ht="15">
      <c r="A117" s="34">
        <v>27</v>
      </c>
      <c r="B117" s="35" t="s">
        <v>17</v>
      </c>
      <c r="C117" s="36"/>
      <c r="D117" s="72">
        <f>D27+D31+D45+D64+D78+D79+D97+D98</f>
        <v>2039</v>
      </c>
      <c r="E117" s="68"/>
      <c r="F117" s="72">
        <f t="shared" ref="F117" si="8">F27+F31+F45+F64+F78+F79+F97+F98</f>
        <v>15337</v>
      </c>
      <c r="G117" s="68"/>
      <c r="H117" s="72">
        <f t="shared" ref="H117:J117" si="9">H27+H31+H45+H64+H78+H79+H97+H98</f>
        <v>274</v>
      </c>
      <c r="I117" s="68"/>
      <c r="J117" s="72">
        <f t="shared" si="9"/>
        <v>17650</v>
      </c>
      <c r="K117" s="68"/>
    </row>
    <row r="118" spans="1:11" s="1" customFormat="1" ht="15">
      <c r="A118" s="34">
        <v>53</v>
      </c>
      <c r="B118" s="35" t="s">
        <v>53</v>
      </c>
      <c r="C118" s="36"/>
      <c r="D118" s="72">
        <f>D28+D35+D41+D62</f>
        <v>2171</v>
      </c>
      <c r="E118" s="68"/>
      <c r="F118" s="72">
        <f t="shared" ref="F118" si="10">F28+F35+F41+F62</f>
        <v>14088</v>
      </c>
      <c r="G118" s="68"/>
      <c r="H118" s="72">
        <f t="shared" ref="H118:J118" si="11">H28+H35+H41+H62</f>
        <v>2192</v>
      </c>
      <c r="I118" s="68"/>
      <c r="J118" s="72">
        <f t="shared" si="11"/>
        <v>18451</v>
      </c>
      <c r="K118" s="68"/>
    </row>
    <row r="119" spans="1:11" s="1" customFormat="1" ht="15">
      <c r="A119" s="34">
        <v>24</v>
      </c>
      <c r="B119" s="35" t="s">
        <v>10</v>
      </c>
      <c r="C119" s="36"/>
      <c r="D119" s="72">
        <f>D23+D34+D42+D43+D47+D51</f>
        <v>1862</v>
      </c>
      <c r="E119" s="68"/>
      <c r="F119" s="72">
        <f t="shared" ref="F119" si="12">F23+F34+F42+F43+F47+F51</f>
        <v>10501</v>
      </c>
      <c r="G119" s="68"/>
      <c r="H119" s="72">
        <f t="shared" ref="H119:J119" si="13">H23+H34+H42+H43+H47+H51</f>
        <v>422</v>
      </c>
      <c r="I119" s="68"/>
      <c r="J119" s="72">
        <f t="shared" si="13"/>
        <v>12785</v>
      </c>
      <c r="K119" s="68"/>
    </row>
    <row r="120" spans="1:11" s="1" customFormat="1" ht="15">
      <c r="A120" s="34">
        <v>94</v>
      </c>
      <c r="B120" s="35" t="s">
        <v>106</v>
      </c>
      <c r="C120" s="36"/>
      <c r="D120" s="72">
        <f>D25+D26</f>
        <v>1050</v>
      </c>
      <c r="E120" s="68"/>
      <c r="F120" s="72">
        <f t="shared" ref="F120" si="14">F25+F26</f>
        <v>1976</v>
      </c>
      <c r="G120" s="68"/>
      <c r="H120" s="72">
        <f t="shared" ref="H120:J120" si="15">H25+H26</f>
        <v>29</v>
      </c>
      <c r="I120" s="68"/>
      <c r="J120" s="72">
        <f t="shared" si="15"/>
        <v>3055</v>
      </c>
      <c r="K120" s="68"/>
    </row>
    <row r="121" spans="1:11" s="1" customFormat="1" ht="15">
      <c r="A121" s="34">
        <v>44</v>
      </c>
      <c r="B121" s="35" t="s">
        <v>220</v>
      </c>
      <c r="C121" s="36"/>
      <c r="D121" s="72">
        <f>D13+D15+D57+D58+D60+D61+D63+D73+D74+D96</f>
        <v>5690</v>
      </c>
      <c r="E121" s="68"/>
      <c r="F121" s="72">
        <f t="shared" ref="F121" si="16">F13+F15+F57+F58+F60+F61+F63+F73+F74+F96</f>
        <v>23074</v>
      </c>
      <c r="G121" s="68"/>
      <c r="H121" s="72">
        <f t="shared" ref="H121:J121" si="17">H13+H15+H57+H58+H60+H61+H63+H73+H74+H96</f>
        <v>1975</v>
      </c>
      <c r="I121" s="68"/>
      <c r="J121" s="72">
        <f t="shared" si="17"/>
        <v>30739</v>
      </c>
      <c r="K121" s="68"/>
    </row>
    <row r="122" spans="1:11" s="1" customFormat="1" ht="15">
      <c r="A122" s="34">
        <v>32</v>
      </c>
      <c r="B122" s="35" t="s">
        <v>221</v>
      </c>
      <c r="C122" s="36"/>
      <c r="D122" s="72">
        <f>D7+D65+D66+D68+D88</f>
        <v>5701</v>
      </c>
      <c r="E122" s="68"/>
      <c r="F122" s="72">
        <f t="shared" ref="F122" si="18">F7+F65+F66+F68+F88</f>
        <v>29569</v>
      </c>
      <c r="G122" s="68"/>
      <c r="H122" s="72">
        <f t="shared" ref="H122:J122" si="19">H7+H65+H66+H68+H88</f>
        <v>1147</v>
      </c>
      <c r="I122" s="68"/>
      <c r="J122" s="72">
        <f t="shared" si="19"/>
        <v>36417</v>
      </c>
      <c r="K122" s="68"/>
    </row>
    <row r="123" spans="1:11" s="1" customFormat="1" ht="15">
      <c r="A123" s="34">
        <v>11</v>
      </c>
      <c r="B123" s="35" t="s">
        <v>1</v>
      </c>
      <c r="C123" s="36"/>
      <c r="D123" s="72">
        <f>D83+D85+D86+D99+D100+D101+D102+D103</f>
        <v>10288</v>
      </c>
      <c r="E123" s="68"/>
      <c r="F123" s="72">
        <f t="shared" ref="F123" si="20">F83+F85+F86+F99+F100+F101+F102+F103</f>
        <v>32097</v>
      </c>
      <c r="G123" s="68"/>
      <c r="H123" s="72">
        <f t="shared" ref="H123:J123" si="21">H83+H85+H86+H99+H100+H101+H102+H103</f>
        <v>2703</v>
      </c>
      <c r="I123" s="68"/>
      <c r="J123" s="72">
        <f t="shared" si="21"/>
        <v>45088</v>
      </c>
      <c r="K123" s="68"/>
    </row>
    <row r="124" spans="1:11" s="1" customFormat="1" ht="15">
      <c r="A124" s="34">
        <v>28</v>
      </c>
      <c r="B124" s="35" t="s">
        <v>26</v>
      </c>
      <c r="C124" s="36"/>
      <c r="D124" s="72">
        <f>D19+D33+D56+D67+D84</f>
        <v>3385</v>
      </c>
      <c r="E124" s="68"/>
      <c r="F124" s="72">
        <f t="shared" ref="F124" si="22">F19+F33+F56+F67+F84</f>
        <v>12062</v>
      </c>
      <c r="G124" s="68"/>
      <c r="H124" s="72">
        <f t="shared" ref="H124:J124" si="23">H19+H33+H56+H67+H84</f>
        <v>1592</v>
      </c>
      <c r="I124" s="68"/>
      <c r="J124" s="72">
        <f t="shared" si="23"/>
        <v>17039</v>
      </c>
      <c r="K124" s="68"/>
    </row>
    <row r="125" spans="1:11" s="1" customFormat="1" ht="15">
      <c r="A125" s="34">
        <v>75</v>
      </c>
      <c r="B125" s="35" t="s">
        <v>222</v>
      </c>
      <c r="C125" s="36"/>
      <c r="D125" s="72">
        <f>D21+D22+D24+D29+D30+D39+D46+D53+D70+D87+D94+D95</f>
        <v>4491</v>
      </c>
      <c r="E125" s="68"/>
      <c r="F125" s="72">
        <f t="shared" ref="F125" si="24">F21+F22+F24+F29+F30+F39+F46+F53+F70+F87+F94+F95</f>
        <v>24488</v>
      </c>
      <c r="G125" s="68"/>
      <c r="H125" s="72">
        <f t="shared" ref="H125:J125" si="25">H21+H22+H24+H29+H30+H39+H46+H53+H70+H87+H94+H95</f>
        <v>2162</v>
      </c>
      <c r="I125" s="68"/>
      <c r="J125" s="72">
        <f t="shared" si="25"/>
        <v>31141</v>
      </c>
      <c r="K125" s="68"/>
    </row>
    <row r="126" spans="1:11" s="1" customFormat="1" ht="15">
      <c r="A126" s="34">
        <v>76</v>
      </c>
      <c r="B126" s="35" t="s">
        <v>223</v>
      </c>
      <c r="C126" s="36"/>
      <c r="D126" s="72">
        <f>D14+D16+D17+D36+D37+D38+D40+D52+D54+D71+D72+D89+D90</f>
        <v>5216</v>
      </c>
      <c r="E126" s="68"/>
      <c r="F126" s="72">
        <f t="shared" ref="F126" si="26">F14+F16+F17+F36+F37+F38+F40+F52+F54+F71+F72+F89+F90</f>
        <v>26196</v>
      </c>
      <c r="G126" s="68"/>
      <c r="H126" s="72">
        <f t="shared" ref="H126:J126" si="27">H14+H16+H17+H36+H37+H38+H40+H52+H54+H71+H72+H89+H90</f>
        <v>2531</v>
      </c>
      <c r="I126" s="68"/>
      <c r="J126" s="72">
        <f t="shared" si="27"/>
        <v>33943</v>
      </c>
      <c r="K126" s="68"/>
    </row>
    <row r="127" spans="1:11" s="1" customFormat="1" ht="15">
      <c r="A127" s="34">
        <v>52</v>
      </c>
      <c r="B127" s="35" t="s">
        <v>47</v>
      </c>
      <c r="C127" s="36"/>
      <c r="D127" s="72">
        <f>D50+D55+D59+D80+D93</f>
        <v>1911</v>
      </c>
      <c r="E127" s="68"/>
      <c r="F127" s="72">
        <f t="shared" ref="F127" si="28">F50+F55+F59+F80+F93</f>
        <v>16650</v>
      </c>
      <c r="G127" s="68"/>
      <c r="H127" s="72">
        <f t="shared" ref="H127:J127" si="29">H50+H55+H59+H80+H93</f>
        <v>1320</v>
      </c>
      <c r="I127" s="68"/>
      <c r="J127" s="72">
        <f t="shared" si="29"/>
        <v>19881</v>
      </c>
      <c r="K127" s="68"/>
    </row>
    <row r="128" spans="1:11" s="1" customFormat="1" ht="15">
      <c r="A128" s="37">
        <v>93</v>
      </c>
      <c r="B128" s="38" t="s">
        <v>113</v>
      </c>
      <c r="C128" s="42"/>
      <c r="D128" s="73">
        <f>D9+D10+D11+D18+D91+D92</f>
        <v>3892</v>
      </c>
      <c r="E128" s="68"/>
      <c r="F128" s="73">
        <f t="shared" ref="F128" si="30">F9+F10+F11+F18+F91+F92</f>
        <v>16339</v>
      </c>
      <c r="G128" s="68"/>
      <c r="H128" s="73">
        <f t="shared" ref="H128:J128" si="31">H9+H10+H11+H18+H91+H92</f>
        <v>2448</v>
      </c>
      <c r="I128" s="68"/>
      <c r="J128" s="73">
        <f t="shared" si="31"/>
        <v>22679</v>
      </c>
      <c r="K128" s="68"/>
    </row>
    <row r="129" spans="1:11" s="1" customFormat="1" ht="15">
      <c r="A129" s="15" t="s">
        <v>225</v>
      </c>
      <c r="B129" s="26"/>
      <c r="C129" s="16"/>
      <c r="D129" s="93">
        <f>SUM(D116:D128)</f>
        <v>53242</v>
      </c>
      <c r="E129" s="94"/>
      <c r="F129" s="93">
        <f t="shared" ref="F129" si="32">SUM(F116:F128)</f>
        <v>258146</v>
      </c>
      <c r="G129" s="94"/>
      <c r="H129" s="93">
        <f t="shared" ref="H129" si="33">SUM(H116:H128)</f>
        <v>20223</v>
      </c>
      <c r="I129" s="94"/>
      <c r="J129" s="93">
        <f t="shared" ref="J129" si="34">SUM(J116:J128)</f>
        <v>331611</v>
      </c>
      <c r="K129" s="94"/>
    </row>
    <row r="130" spans="1:11" s="1" customFormat="1" ht="14.25" customHeight="1">
      <c r="A130" s="11">
        <v>101</v>
      </c>
      <c r="B130" s="39" t="s">
        <v>215</v>
      </c>
      <c r="C130" s="12"/>
      <c r="D130" s="76">
        <f>D104</f>
        <v>624</v>
      </c>
      <c r="E130" s="74"/>
      <c r="F130" s="76">
        <f t="shared" ref="F130:F133" si="35">F104</f>
        <v>2286</v>
      </c>
      <c r="G130" s="74"/>
      <c r="H130" s="76">
        <f t="shared" ref="H130:J133" si="36">H104</f>
        <v>0</v>
      </c>
      <c r="I130" s="74"/>
      <c r="J130" s="76">
        <f t="shared" si="36"/>
        <v>2910</v>
      </c>
      <c r="K130" s="74"/>
    </row>
    <row r="131" spans="1:11" s="1" customFormat="1" ht="14.25" customHeight="1">
      <c r="A131" s="11">
        <v>102</v>
      </c>
      <c r="B131" s="40" t="s">
        <v>216</v>
      </c>
      <c r="C131" s="12"/>
      <c r="D131" s="77">
        <f t="shared" ref="D131:D133" si="37">D105</f>
        <v>738</v>
      </c>
      <c r="E131" s="74"/>
      <c r="F131" s="77">
        <f t="shared" si="35"/>
        <v>1789</v>
      </c>
      <c r="G131" s="74"/>
      <c r="H131" s="77">
        <f t="shared" si="36"/>
        <v>0</v>
      </c>
      <c r="I131" s="74"/>
      <c r="J131" s="77">
        <f t="shared" si="36"/>
        <v>2527</v>
      </c>
      <c r="K131" s="74"/>
    </row>
    <row r="132" spans="1:11" s="1" customFormat="1" ht="14.25" customHeight="1">
      <c r="A132" s="11">
        <v>103</v>
      </c>
      <c r="B132" s="40" t="s">
        <v>111</v>
      </c>
      <c r="C132" s="12"/>
      <c r="D132" s="77">
        <f t="shared" si="37"/>
        <v>158</v>
      </c>
      <c r="E132" s="74"/>
      <c r="F132" s="77">
        <f t="shared" si="35"/>
        <v>553</v>
      </c>
      <c r="G132" s="74"/>
      <c r="H132" s="77">
        <f t="shared" si="36"/>
        <v>0</v>
      </c>
      <c r="I132" s="74"/>
      <c r="J132" s="77">
        <f t="shared" si="36"/>
        <v>711</v>
      </c>
      <c r="K132" s="74"/>
    </row>
    <row r="133" spans="1:11" s="1" customFormat="1" ht="14.25" customHeight="1">
      <c r="A133" s="13">
        <v>104</v>
      </c>
      <c r="B133" s="41" t="s">
        <v>112</v>
      </c>
      <c r="C133" s="14"/>
      <c r="D133" s="78">
        <f t="shared" si="37"/>
        <v>1532</v>
      </c>
      <c r="E133" s="75"/>
      <c r="F133" s="78">
        <f t="shared" si="35"/>
        <v>3738</v>
      </c>
      <c r="G133" s="75"/>
      <c r="H133" s="78">
        <f t="shared" si="36"/>
        <v>901</v>
      </c>
      <c r="I133" s="75"/>
      <c r="J133" s="78">
        <f t="shared" si="36"/>
        <v>6171</v>
      </c>
      <c r="K133" s="75"/>
    </row>
    <row r="134" spans="1:11" s="1" customFormat="1" ht="15">
      <c r="A134" s="17" t="s">
        <v>224</v>
      </c>
      <c r="B134" s="25"/>
      <c r="C134" s="17"/>
      <c r="D134" s="93">
        <f>SUM(D130:D133)</f>
        <v>3052</v>
      </c>
      <c r="E134" s="94"/>
      <c r="F134" s="93">
        <f t="shared" ref="F134" si="38">SUM(F130:F133)</f>
        <v>8366</v>
      </c>
      <c r="G134" s="94"/>
      <c r="H134" s="93">
        <f t="shared" ref="H134" si="39">SUM(H130:H133)</f>
        <v>901</v>
      </c>
      <c r="I134" s="94"/>
      <c r="J134" s="93">
        <f t="shared" ref="J134" si="40">SUM(J130:J133)</f>
        <v>12319</v>
      </c>
      <c r="K134" s="94"/>
    </row>
    <row r="135" spans="1:11" s="1" customFormat="1" ht="15" customHeight="1">
      <c r="A135" s="594" t="s">
        <v>227</v>
      </c>
      <c r="B135" s="595"/>
      <c r="C135" s="596"/>
      <c r="D135" s="93">
        <f>D129+D134</f>
        <v>56294</v>
      </c>
      <c r="E135" s="94"/>
      <c r="F135" s="93">
        <f t="shared" ref="F135" si="41">F129+F134</f>
        <v>266512</v>
      </c>
      <c r="G135" s="94"/>
      <c r="H135" s="93">
        <f t="shared" ref="H135" si="42">H129+H134</f>
        <v>21124</v>
      </c>
      <c r="I135" s="94"/>
      <c r="J135" s="93">
        <f t="shared" ref="J135" si="43">J129+J134</f>
        <v>343930</v>
      </c>
      <c r="K135" s="94"/>
    </row>
    <row r="136" spans="1:11" s="139" customFormat="1" ht="15"/>
    <row r="137" spans="1:11" s="139" customFormat="1" ht="15">
      <c r="A137" s="589" t="s">
        <v>267</v>
      </c>
      <c r="B137" s="589"/>
      <c r="C137" s="589"/>
      <c r="D137" s="589"/>
      <c r="E137" s="589"/>
      <c r="F137" s="589"/>
      <c r="G137" s="589"/>
      <c r="H137" s="589"/>
      <c r="I137" s="182"/>
    </row>
    <row r="138" spans="1:11" ht="29.25" customHeight="1">
      <c r="A138" s="618" t="s">
        <v>236</v>
      </c>
      <c r="B138" s="618"/>
      <c r="C138" s="618"/>
      <c r="D138" s="618"/>
      <c r="E138" s="618"/>
      <c r="F138" s="618"/>
      <c r="G138" s="618"/>
      <c r="H138" s="618"/>
    </row>
    <row r="139" spans="1:11">
      <c r="A139" s="617" t="s">
        <v>257</v>
      </c>
      <c r="B139" s="617"/>
      <c r="C139" s="617"/>
      <c r="D139" s="617"/>
      <c r="E139" s="617"/>
      <c r="F139" s="617"/>
      <c r="G139" s="617"/>
      <c r="H139" s="617"/>
    </row>
  </sheetData>
  <mergeCells count="21">
    <mergeCell ref="A1:G1"/>
    <mergeCell ref="A2:G2"/>
    <mergeCell ref="A3:G3"/>
    <mergeCell ref="D5:E5"/>
    <mergeCell ref="F5:G5"/>
    <mergeCell ref="A139:H139"/>
    <mergeCell ref="A135:C135"/>
    <mergeCell ref="J5:K5"/>
    <mergeCell ref="J115:K115"/>
    <mergeCell ref="A137:H137"/>
    <mergeCell ref="A138:H138"/>
    <mergeCell ref="B115:C115"/>
    <mergeCell ref="D115:E115"/>
    <mergeCell ref="F115:G115"/>
    <mergeCell ref="H115:I115"/>
    <mergeCell ref="A113:G113"/>
    <mergeCell ref="A108:C108"/>
    <mergeCell ref="A109:C109"/>
    <mergeCell ref="A110:C110"/>
    <mergeCell ref="A114:I114"/>
    <mergeCell ref="H5:I5"/>
  </mergeCells>
  <hyperlinks>
    <hyperlink ref="J3" location="Sommaire!A1" display="RETOUR AU SOMMAIRE"/>
  </hyperlinks>
  <printOptions horizontalCentered="1"/>
  <pageMargins left="0.19685039370078741" right="0.15748031496062992" top="0.67" bottom="0.43307086614173229" header="0.23622047244094491" footer="0.15748031496062992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92D050"/>
  </sheetPr>
  <dimension ref="A1:N139"/>
  <sheetViews>
    <sheetView topLeftCell="A85" zoomScaleNormal="100" workbookViewId="0">
      <selection activeCell="L113" sqref="L113"/>
    </sheetView>
  </sheetViews>
  <sheetFormatPr baseColWidth="10" defaultColWidth="14" defaultRowHeight="12.75"/>
  <cols>
    <col min="1" max="1" width="7.42578125" style="306" customWidth="1"/>
    <col min="2" max="2" width="14.28515625" style="307" customWidth="1"/>
    <col min="3" max="3" width="27.140625" style="308" customWidth="1"/>
    <col min="4" max="4" width="12.7109375" style="307" customWidth="1"/>
    <col min="5" max="5" width="3.140625" style="308" bestFit="1" customWidth="1"/>
    <col min="6" max="6" width="12.140625" style="307" customWidth="1"/>
    <col min="7" max="7" width="3.140625" style="308" bestFit="1" customWidth="1"/>
    <col min="8" max="8" width="10.7109375" style="307" customWidth="1"/>
    <col min="9" max="9" width="3.7109375" style="308" customWidth="1"/>
    <col min="10" max="10" width="12.7109375" style="306" customWidth="1"/>
    <col min="11" max="11" width="3.140625" style="306" bestFit="1" customWidth="1"/>
    <col min="12" max="12" width="12.7109375" style="306" customWidth="1"/>
    <col min="13" max="13" width="3.140625" style="306" bestFit="1" customWidth="1"/>
    <col min="14" max="16384" width="14" style="306"/>
  </cols>
  <sheetData>
    <row r="1" spans="1:13" s="112" customFormat="1" ht="36.75" customHeight="1">
      <c r="A1" s="619" t="s">
        <v>470</v>
      </c>
      <c r="B1" s="619"/>
      <c r="C1" s="619"/>
      <c r="D1" s="619"/>
      <c r="E1" s="619"/>
      <c r="F1" s="619"/>
      <c r="G1" s="619"/>
      <c r="H1" s="619"/>
      <c r="I1" s="619"/>
    </row>
    <row r="2" spans="1:13" s="286" customFormat="1" ht="15">
      <c r="A2" s="591" t="s">
        <v>217</v>
      </c>
      <c r="B2" s="591"/>
      <c r="C2" s="591"/>
      <c r="D2" s="591"/>
      <c r="E2" s="591"/>
      <c r="F2" s="591"/>
      <c r="G2" s="591"/>
      <c r="H2" s="591"/>
      <c r="I2" s="591"/>
      <c r="L2" s="571" t="s">
        <v>440</v>
      </c>
    </row>
    <row r="3" spans="1:13" s="286" customFormat="1" ht="14.25">
      <c r="A3" s="591" t="s">
        <v>252</v>
      </c>
      <c r="B3" s="591"/>
      <c r="C3" s="591"/>
      <c r="D3" s="591"/>
      <c r="E3" s="591"/>
      <c r="F3" s="591"/>
      <c r="G3" s="591"/>
      <c r="H3" s="591"/>
      <c r="I3" s="591"/>
    </row>
    <row r="4" spans="1:13" s="286" customFormat="1" ht="14.25">
      <c r="A4" s="55"/>
      <c r="B4" s="55"/>
      <c r="C4" s="55"/>
      <c r="D4" s="284"/>
      <c r="E4" s="284"/>
      <c r="F4" s="284"/>
      <c r="G4" s="284"/>
      <c r="H4" s="284"/>
      <c r="I4" s="284"/>
    </row>
    <row r="5" spans="1:13" s="112" customFormat="1" ht="54" customHeight="1">
      <c r="A5" s="122" t="s">
        <v>218</v>
      </c>
      <c r="B5" s="123" t="s">
        <v>219</v>
      </c>
      <c r="C5" s="123" t="s">
        <v>213</v>
      </c>
      <c r="D5" s="609" t="s">
        <v>268</v>
      </c>
      <c r="E5" s="610"/>
      <c r="F5" s="609" t="s">
        <v>287</v>
      </c>
      <c r="G5" s="610"/>
      <c r="H5" s="609" t="s">
        <v>269</v>
      </c>
      <c r="I5" s="610"/>
      <c r="J5" s="609" t="s">
        <v>270</v>
      </c>
      <c r="K5" s="610"/>
      <c r="L5" s="609" t="s">
        <v>271</v>
      </c>
      <c r="M5" s="610"/>
    </row>
    <row r="6" spans="1:13" s="116" customFormat="1" ht="14.1" customHeight="1">
      <c r="A6" s="135">
        <v>84</v>
      </c>
      <c r="B6" s="21" t="s">
        <v>115</v>
      </c>
      <c r="C6" s="3" t="s">
        <v>82</v>
      </c>
      <c r="D6" s="113">
        <v>107</v>
      </c>
      <c r="E6" s="290"/>
      <c r="F6" s="120">
        <v>1157</v>
      </c>
      <c r="G6" s="290"/>
      <c r="H6" s="120">
        <v>148</v>
      </c>
      <c r="I6" s="290"/>
      <c r="J6" s="120">
        <v>15</v>
      </c>
      <c r="K6" s="290"/>
      <c r="L6" s="120">
        <v>1427</v>
      </c>
      <c r="M6" s="290"/>
    </row>
    <row r="7" spans="1:13" s="116" customFormat="1" ht="14.1" customHeight="1">
      <c r="A7" s="140">
        <v>32</v>
      </c>
      <c r="B7" s="23" t="s">
        <v>116</v>
      </c>
      <c r="C7" s="4" t="s">
        <v>31</v>
      </c>
      <c r="D7" s="113">
        <v>67</v>
      </c>
      <c r="E7" s="290"/>
      <c r="F7" s="120">
        <v>984</v>
      </c>
      <c r="G7" s="290"/>
      <c r="H7" s="120">
        <v>198</v>
      </c>
      <c r="I7" s="290"/>
      <c r="J7" s="120">
        <v>75</v>
      </c>
      <c r="K7" s="290"/>
      <c r="L7" s="120">
        <v>1324</v>
      </c>
      <c r="M7" s="290"/>
    </row>
    <row r="8" spans="1:13" s="116" customFormat="1" ht="14.1" customHeight="1">
      <c r="A8" s="140">
        <v>84</v>
      </c>
      <c r="B8" s="23" t="s">
        <v>117</v>
      </c>
      <c r="C8" s="4" t="s">
        <v>84</v>
      </c>
      <c r="D8" s="113">
        <v>45</v>
      </c>
      <c r="E8" s="290"/>
      <c r="F8" s="120">
        <v>675</v>
      </c>
      <c r="G8" s="290"/>
      <c r="H8" s="120">
        <v>141</v>
      </c>
      <c r="I8" s="290"/>
      <c r="J8" s="120">
        <v>104</v>
      </c>
      <c r="K8" s="290"/>
      <c r="L8" s="120">
        <v>965</v>
      </c>
      <c r="M8" s="290"/>
    </row>
    <row r="9" spans="1:13" s="116" customFormat="1" ht="14.1" customHeight="1">
      <c r="A9" s="140">
        <v>93</v>
      </c>
      <c r="B9" s="23" t="s">
        <v>118</v>
      </c>
      <c r="C9" s="4" t="s">
        <v>98</v>
      </c>
      <c r="D9" s="113">
        <v>23</v>
      </c>
      <c r="E9" s="290"/>
      <c r="F9" s="120">
        <v>336</v>
      </c>
      <c r="G9" s="290"/>
      <c r="H9" s="120">
        <v>23</v>
      </c>
      <c r="I9" s="290"/>
      <c r="J9" s="120">
        <v>0</v>
      </c>
      <c r="K9" s="290"/>
      <c r="L9" s="120">
        <v>382</v>
      </c>
      <c r="M9" s="290"/>
    </row>
    <row r="10" spans="1:13" s="116" customFormat="1" ht="14.1" customHeight="1">
      <c r="A10" s="140">
        <v>93</v>
      </c>
      <c r="B10" s="23" t="s">
        <v>119</v>
      </c>
      <c r="C10" s="4" t="s">
        <v>99</v>
      </c>
      <c r="D10" s="113">
        <v>9</v>
      </c>
      <c r="E10" s="290"/>
      <c r="F10" s="120">
        <v>301</v>
      </c>
      <c r="G10" s="290"/>
      <c r="H10" s="120">
        <v>25</v>
      </c>
      <c r="I10" s="290"/>
      <c r="J10" s="120">
        <v>1</v>
      </c>
      <c r="K10" s="290"/>
      <c r="L10" s="120">
        <v>336</v>
      </c>
      <c r="M10" s="290"/>
    </row>
    <row r="11" spans="1:13" s="116" customFormat="1" ht="14.1" customHeight="1">
      <c r="A11" s="140">
        <v>93</v>
      </c>
      <c r="B11" s="23" t="s">
        <v>120</v>
      </c>
      <c r="C11" s="4" t="s">
        <v>100</v>
      </c>
      <c r="D11" s="113">
        <v>311</v>
      </c>
      <c r="E11" s="290" t="s">
        <v>256</v>
      </c>
      <c r="F11" s="120">
        <v>1093</v>
      </c>
      <c r="G11" s="290"/>
      <c r="H11" s="120">
        <v>507</v>
      </c>
      <c r="I11" s="290"/>
      <c r="J11" s="120">
        <v>13</v>
      </c>
      <c r="K11" s="290"/>
      <c r="L11" s="120">
        <v>1924</v>
      </c>
      <c r="M11" s="290" t="s">
        <v>256</v>
      </c>
    </row>
    <row r="12" spans="1:13" s="116" customFormat="1" ht="14.1" customHeight="1">
      <c r="A12" s="140">
        <v>84</v>
      </c>
      <c r="B12" s="23" t="s">
        <v>121</v>
      </c>
      <c r="C12" s="4" t="s">
        <v>85</v>
      </c>
      <c r="D12" s="113">
        <v>54</v>
      </c>
      <c r="E12" s="290"/>
      <c r="F12" s="120">
        <v>602</v>
      </c>
      <c r="G12" s="290"/>
      <c r="H12" s="120">
        <v>28</v>
      </c>
      <c r="I12" s="290"/>
      <c r="J12" s="120">
        <v>24</v>
      </c>
      <c r="K12" s="290"/>
      <c r="L12" s="120">
        <v>708</v>
      </c>
      <c r="M12" s="290"/>
    </row>
    <row r="13" spans="1:13" s="116" customFormat="1" ht="14.1" customHeight="1">
      <c r="A13" s="140">
        <v>44</v>
      </c>
      <c r="B13" s="23" t="s">
        <v>122</v>
      </c>
      <c r="C13" s="4" t="s">
        <v>36</v>
      </c>
      <c r="D13" s="113">
        <v>0</v>
      </c>
      <c r="E13" s="290"/>
      <c r="F13" s="120">
        <v>515</v>
      </c>
      <c r="G13" s="290"/>
      <c r="H13" s="120">
        <v>24</v>
      </c>
      <c r="I13" s="290"/>
      <c r="J13" s="120">
        <v>37</v>
      </c>
      <c r="K13" s="290"/>
      <c r="L13" s="120">
        <v>576</v>
      </c>
      <c r="M13" s="290"/>
    </row>
    <row r="14" spans="1:13" s="116" customFormat="1" ht="14.1" customHeight="1">
      <c r="A14" s="140">
        <v>76</v>
      </c>
      <c r="B14" s="23" t="s">
        <v>123</v>
      </c>
      <c r="C14" s="4" t="s">
        <v>69</v>
      </c>
      <c r="D14" s="113">
        <v>43</v>
      </c>
      <c r="E14" s="290"/>
      <c r="F14" s="120">
        <v>364</v>
      </c>
      <c r="G14" s="290"/>
      <c r="H14" s="120">
        <v>0</v>
      </c>
      <c r="I14" s="290"/>
      <c r="J14" s="120">
        <v>16</v>
      </c>
      <c r="K14" s="290"/>
      <c r="L14" s="120">
        <v>423</v>
      </c>
      <c r="M14" s="290"/>
    </row>
    <row r="15" spans="1:13" s="116" customFormat="1" ht="14.1" customHeight="1">
      <c r="A15" s="147">
        <v>44</v>
      </c>
      <c r="B15" s="23" t="s">
        <v>124</v>
      </c>
      <c r="C15" s="4" t="s">
        <v>37</v>
      </c>
      <c r="D15" s="113">
        <v>42</v>
      </c>
      <c r="E15" s="290" t="s">
        <v>256</v>
      </c>
      <c r="F15" s="120">
        <v>665</v>
      </c>
      <c r="G15" s="290"/>
      <c r="H15" s="120">
        <v>110</v>
      </c>
      <c r="I15" s="290"/>
      <c r="J15" s="120">
        <v>62</v>
      </c>
      <c r="K15" s="290"/>
      <c r="L15" s="120">
        <v>879</v>
      </c>
      <c r="M15" s="290" t="s">
        <v>256</v>
      </c>
    </row>
    <row r="16" spans="1:13" s="116" customFormat="1" ht="14.1" customHeight="1">
      <c r="A16" s="147">
        <v>76</v>
      </c>
      <c r="B16" s="23" t="s">
        <v>125</v>
      </c>
      <c r="C16" s="4" t="s">
        <v>70</v>
      </c>
      <c r="D16" s="113">
        <v>48</v>
      </c>
      <c r="E16" s="290"/>
      <c r="F16" s="120">
        <v>867</v>
      </c>
      <c r="G16" s="290"/>
      <c r="H16" s="120">
        <v>39</v>
      </c>
      <c r="I16" s="290"/>
      <c r="J16" s="120">
        <v>24</v>
      </c>
      <c r="K16" s="290"/>
      <c r="L16" s="120">
        <v>978</v>
      </c>
      <c r="M16" s="290"/>
    </row>
    <row r="17" spans="1:13" s="116" customFormat="1" ht="14.1" customHeight="1">
      <c r="A17" s="147">
        <v>76</v>
      </c>
      <c r="B17" s="23" t="s">
        <v>126</v>
      </c>
      <c r="C17" s="4" t="s">
        <v>71</v>
      </c>
      <c r="D17" s="113">
        <v>5</v>
      </c>
      <c r="E17" s="290"/>
      <c r="F17" s="120">
        <v>1013</v>
      </c>
      <c r="G17" s="290"/>
      <c r="H17" s="120">
        <v>6</v>
      </c>
      <c r="I17" s="290"/>
      <c r="J17" s="120">
        <v>54</v>
      </c>
      <c r="K17" s="290"/>
      <c r="L17" s="120">
        <v>1078</v>
      </c>
      <c r="M17" s="290"/>
    </row>
    <row r="18" spans="1:13" s="116" customFormat="1" ht="14.1" customHeight="1">
      <c r="A18" s="147">
        <v>93</v>
      </c>
      <c r="B18" s="23" t="s">
        <v>127</v>
      </c>
      <c r="C18" s="4" t="s">
        <v>101</v>
      </c>
      <c r="D18" s="113">
        <v>296</v>
      </c>
      <c r="E18" s="290" t="s">
        <v>256</v>
      </c>
      <c r="F18" s="120">
        <v>2947</v>
      </c>
      <c r="G18" s="290"/>
      <c r="H18" s="120">
        <v>683</v>
      </c>
      <c r="I18" s="290"/>
      <c r="J18" s="120">
        <v>18</v>
      </c>
      <c r="K18" s="290" t="s">
        <v>256</v>
      </c>
      <c r="L18" s="120">
        <v>3944</v>
      </c>
      <c r="M18" s="290" t="s">
        <v>256</v>
      </c>
    </row>
    <row r="19" spans="1:13" s="116" customFormat="1" ht="14.1" customHeight="1">
      <c r="A19" s="147">
        <v>28</v>
      </c>
      <c r="B19" s="23" t="s">
        <v>128</v>
      </c>
      <c r="C19" s="4" t="s">
        <v>25</v>
      </c>
      <c r="D19" s="113">
        <v>249</v>
      </c>
      <c r="E19" s="290" t="s">
        <v>256</v>
      </c>
      <c r="F19" s="120">
        <v>1249</v>
      </c>
      <c r="G19" s="290" t="s">
        <v>256</v>
      </c>
      <c r="H19" s="120">
        <v>424</v>
      </c>
      <c r="I19" s="290" t="s">
        <v>256</v>
      </c>
      <c r="J19" s="120">
        <v>99</v>
      </c>
      <c r="K19" s="290" t="s">
        <v>256</v>
      </c>
      <c r="L19" s="120">
        <v>2021</v>
      </c>
      <c r="M19" s="290" t="s">
        <v>256</v>
      </c>
    </row>
    <row r="20" spans="1:13" s="116" customFormat="1" ht="14.1" customHeight="1">
      <c r="A20" s="147">
        <v>84</v>
      </c>
      <c r="B20" s="23" t="s">
        <v>129</v>
      </c>
      <c r="C20" s="4" t="s">
        <v>86</v>
      </c>
      <c r="D20" s="113">
        <v>25</v>
      </c>
      <c r="E20" s="290"/>
      <c r="F20" s="120">
        <v>508</v>
      </c>
      <c r="G20" s="290"/>
      <c r="H20" s="120">
        <v>1</v>
      </c>
      <c r="I20" s="290"/>
      <c r="J20" s="120">
        <v>10</v>
      </c>
      <c r="K20" s="290"/>
      <c r="L20" s="120">
        <v>544</v>
      </c>
      <c r="M20" s="290"/>
    </row>
    <row r="21" spans="1:13" s="116" customFormat="1" ht="14.1" customHeight="1">
      <c r="A21" s="147">
        <v>75</v>
      </c>
      <c r="B21" s="23" t="s">
        <v>130</v>
      </c>
      <c r="C21" s="4" t="s">
        <v>57</v>
      </c>
      <c r="D21" s="113">
        <v>41</v>
      </c>
      <c r="E21" s="290"/>
      <c r="F21" s="120">
        <v>996</v>
      </c>
      <c r="G21" s="290"/>
      <c r="H21" s="120">
        <v>95</v>
      </c>
      <c r="I21" s="290"/>
      <c r="J21" s="120">
        <v>62</v>
      </c>
      <c r="K21" s="290"/>
      <c r="L21" s="120">
        <v>1194</v>
      </c>
      <c r="M21" s="290"/>
    </row>
    <row r="22" spans="1:13" s="116" customFormat="1" ht="14.1" customHeight="1">
      <c r="A22" s="147">
        <v>75</v>
      </c>
      <c r="B22" s="23" t="s">
        <v>131</v>
      </c>
      <c r="C22" s="4" t="s">
        <v>58</v>
      </c>
      <c r="D22" s="113">
        <v>128</v>
      </c>
      <c r="E22" s="290" t="s">
        <v>256</v>
      </c>
      <c r="F22" s="120">
        <v>1546</v>
      </c>
      <c r="G22" s="290"/>
      <c r="H22" s="120">
        <v>154</v>
      </c>
      <c r="I22" s="290"/>
      <c r="J22" s="120">
        <v>262</v>
      </c>
      <c r="K22" s="290"/>
      <c r="L22" s="120">
        <v>2090</v>
      </c>
      <c r="M22" s="290" t="s">
        <v>256</v>
      </c>
    </row>
    <row r="23" spans="1:13" s="116" customFormat="1" ht="14.1" customHeight="1">
      <c r="A23" s="147">
        <v>24</v>
      </c>
      <c r="B23" s="23" t="s">
        <v>132</v>
      </c>
      <c r="C23" s="4" t="s">
        <v>9</v>
      </c>
      <c r="D23" s="113">
        <v>93</v>
      </c>
      <c r="E23" s="290" t="s">
        <v>256</v>
      </c>
      <c r="F23" s="120">
        <v>818</v>
      </c>
      <c r="G23" s="290" t="s">
        <v>256</v>
      </c>
      <c r="H23" s="120">
        <v>27</v>
      </c>
      <c r="I23" s="290" t="s">
        <v>256</v>
      </c>
      <c r="J23" s="120">
        <v>111</v>
      </c>
      <c r="K23" s="290" t="s">
        <v>256</v>
      </c>
      <c r="L23" s="120">
        <v>1049</v>
      </c>
      <c r="M23" s="290" t="s">
        <v>256</v>
      </c>
    </row>
    <row r="24" spans="1:13" s="116" customFormat="1" ht="14.1" customHeight="1">
      <c r="A24" s="147">
        <v>75</v>
      </c>
      <c r="B24" s="23" t="s">
        <v>133</v>
      </c>
      <c r="C24" s="4" t="s">
        <v>59</v>
      </c>
      <c r="D24" s="113">
        <v>65</v>
      </c>
      <c r="E24" s="290"/>
      <c r="F24" s="120">
        <v>739</v>
      </c>
      <c r="G24" s="290" t="s">
        <v>256</v>
      </c>
      <c r="H24" s="120">
        <v>35</v>
      </c>
      <c r="I24" s="290" t="s">
        <v>256</v>
      </c>
      <c r="J24" s="120">
        <v>0</v>
      </c>
      <c r="K24" s="290" t="s">
        <v>256</v>
      </c>
      <c r="L24" s="120">
        <v>839</v>
      </c>
      <c r="M24" s="290" t="s">
        <v>256</v>
      </c>
    </row>
    <row r="25" spans="1:13" s="116" customFormat="1" ht="14.1" customHeight="1">
      <c r="A25" s="147">
        <v>94</v>
      </c>
      <c r="B25" s="23" t="s">
        <v>104</v>
      </c>
      <c r="C25" s="4" t="s">
        <v>105</v>
      </c>
      <c r="D25" s="113">
        <v>0</v>
      </c>
      <c r="E25" s="290" t="s">
        <v>256</v>
      </c>
      <c r="F25" s="120">
        <v>94</v>
      </c>
      <c r="G25" s="290" t="s">
        <v>256</v>
      </c>
      <c r="H25" s="120">
        <v>8</v>
      </c>
      <c r="I25" s="290" t="s">
        <v>256</v>
      </c>
      <c r="J25" s="120">
        <v>10</v>
      </c>
      <c r="K25" s="290" t="s">
        <v>256</v>
      </c>
      <c r="L25" s="120">
        <v>112</v>
      </c>
      <c r="M25" s="290" t="s">
        <v>256</v>
      </c>
    </row>
    <row r="26" spans="1:13" s="116" customFormat="1" ht="14.1" customHeight="1">
      <c r="A26" s="147">
        <v>94</v>
      </c>
      <c r="B26" s="23" t="s">
        <v>107</v>
      </c>
      <c r="C26" s="4" t="s">
        <v>108</v>
      </c>
      <c r="D26" s="113">
        <v>0</v>
      </c>
      <c r="E26" s="290"/>
      <c r="F26" s="120">
        <v>257</v>
      </c>
      <c r="G26" s="290"/>
      <c r="H26" s="120">
        <v>89</v>
      </c>
      <c r="I26" s="290"/>
      <c r="J26" s="120">
        <v>0</v>
      </c>
      <c r="K26" s="290"/>
      <c r="L26" s="120">
        <v>346</v>
      </c>
      <c r="M26" s="290"/>
    </row>
    <row r="27" spans="1:13" s="116" customFormat="1" ht="14.1" customHeight="1">
      <c r="A27" s="147">
        <v>27</v>
      </c>
      <c r="B27" s="23" t="s">
        <v>134</v>
      </c>
      <c r="C27" s="4" t="s">
        <v>16</v>
      </c>
      <c r="D27" s="113">
        <v>283</v>
      </c>
      <c r="E27" s="290"/>
      <c r="F27" s="120">
        <v>1263</v>
      </c>
      <c r="G27" s="290"/>
      <c r="H27" s="120">
        <v>117</v>
      </c>
      <c r="I27" s="290"/>
      <c r="J27" s="120">
        <v>45</v>
      </c>
      <c r="K27" s="290"/>
      <c r="L27" s="120">
        <v>1708</v>
      </c>
      <c r="M27" s="290"/>
    </row>
    <row r="28" spans="1:13" s="116" customFormat="1" ht="14.1" customHeight="1">
      <c r="A28" s="147">
        <v>53</v>
      </c>
      <c r="B28" s="23" t="s">
        <v>135</v>
      </c>
      <c r="C28" s="4" t="s">
        <v>52</v>
      </c>
      <c r="D28" s="113">
        <v>79</v>
      </c>
      <c r="E28" s="290"/>
      <c r="F28" s="120">
        <v>968</v>
      </c>
      <c r="G28" s="290"/>
      <c r="H28" s="120">
        <v>32</v>
      </c>
      <c r="I28" s="290"/>
      <c r="J28" s="120">
        <v>71</v>
      </c>
      <c r="K28" s="290"/>
      <c r="L28" s="120">
        <v>1150</v>
      </c>
      <c r="M28" s="290"/>
    </row>
    <row r="29" spans="1:13" s="116" customFormat="1" ht="14.1" customHeight="1">
      <c r="A29" s="147">
        <v>75</v>
      </c>
      <c r="B29" s="23" t="s">
        <v>136</v>
      </c>
      <c r="C29" s="4" t="s">
        <v>60</v>
      </c>
      <c r="D29" s="113">
        <v>22</v>
      </c>
      <c r="E29" s="290" t="s">
        <v>256</v>
      </c>
      <c r="F29" s="120">
        <v>334</v>
      </c>
      <c r="G29" s="290"/>
      <c r="H29" s="120">
        <v>14</v>
      </c>
      <c r="I29" s="290"/>
      <c r="J29" s="120">
        <v>35</v>
      </c>
      <c r="K29" s="290"/>
      <c r="L29" s="120">
        <v>405</v>
      </c>
      <c r="M29" s="290" t="s">
        <v>256</v>
      </c>
    </row>
    <row r="30" spans="1:13" s="116" customFormat="1" ht="14.1" customHeight="1">
      <c r="A30" s="147">
        <v>75</v>
      </c>
      <c r="B30" s="23" t="s">
        <v>137</v>
      </c>
      <c r="C30" s="4" t="s">
        <v>61</v>
      </c>
      <c r="D30" s="113">
        <v>65</v>
      </c>
      <c r="E30" s="290"/>
      <c r="F30" s="120">
        <v>910</v>
      </c>
      <c r="G30" s="290"/>
      <c r="H30" s="120">
        <v>62</v>
      </c>
      <c r="I30" s="290"/>
      <c r="J30" s="120">
        <v>2</v>
      </c>
      <c r="K30" s="290"/>
      <c r="L30" s="120">
        <v>1039</v>
      </c>
      <c r="M30" s="290"/>
    </row>
    <row r="31" spans="1:13" s="116" customFormat="1" ht="14.1" customHeight="1">
      <c r="A31" s="147">
        <v>27</v>
      </c>
      <c r="B31" s="23" t="s">
        <v>138</v>
      </c>
      <c r="C31" s="4" t="s">
        <v>18</v>
      </c>
      <c r="D31" s="113">
        <v>51</v>
      </c>
      <c r="E31" s="290"/>
      <c r="F31" s="120">
        <v>1160</v>
      </c>
      <c r="G31" s="290"/>
      <c r="H31" s="120">
        <v>146</v>
      </c>
      <c r="I31" s="290"/>
      <c r="J31" s="120">
        <v>19</v>
      </c>
      <c r="K31" s="290"/>
      <c r="L31" s="120">
        <v>1376</v>
      </c>
      <c r="M31" s="290"/>
    </row>
    <row r="32" spans="1:13" s="116" customFormat="1" ht="14.1" customHeight="1">
      <c r="A32" s="147">
        <v>84</v>
      </c>
      <c r="B32" s="23" t="s">
        <v>139</v>
      </c>
      <c r="C32" s="4" t="s">
        <v>87</v>
      </c>
      <c r="D32" s="113">
        <v>49</v>
      </c>
      <c r="E32" s="290"/>
      <c r="F32" s="120">
        <v>953</v>
      </c>
      <c r="G32" s="290"/>
      <c r="H32" s="120">
        <v>73</v>
      </c>
      <c r="I32" s="290"/>
      <c r="J32" s="120">
        <v>57</v>
      </c>
      <c r="K32" s="290"/>
      <c r="L32" s="120">
        <v>1132</v>
      </c>
      <c r="M32" s="290"/>
    </row>
    <row r="33" spans="1:13" s="116" customFormat="1" ht="14.1" customHeight="1">
      <c r="A33" s="147">
        <v>28</v>
      </c>
      <c r="B33" s="23" t="s">
        <v>140</v>
      </c>
      <c r="C33" s="4" t="s">
        <v>27</v>
      </c>
      <c r="D33" s="113">
        <v>142</v>
      </c>
      <c r="E33" s="290"/>
      <c r="F33" s="120">
        <v>853</v>
      </c>
      <c r="G33" s="290"/>
      <c r="H33" s="120">
        <v>124</v>
      </c>
      <c r="I33" s="290"/>
      <c r="J33" s="120">
        <v>147</v>
      </c>
      <c r="K33" s="290"/>
      <c r="L33" s="120">
        <v>1266</v>
      </c>
      <c r="M33" s="290"/>
    </row>
    <row r="34" spans="1:13" s="116" customFormat="1" ht="14.1" customHeight="1">
      <c r="A34" s="147">
        <v>24</v>
      </c>
      <c r="B34" s="23" t="s">
        <v>141</v>
      </c>
      <c r="C34" s="4" t="s">
        <v>11</v>
      </c>
      <c r="D34" s="113">
        <v>78</v>
      </c>
      <c r="E34" s="290" t="s">
        <v>256</v>
      </c>
      <c r="F34" s="120">
        <v>939</v>
      </c>
      <c r="G34" s="290"/>
      <c r="H34" s="120">
        <v>31</v>
      </c>
      <c r="I34" s="290" t="s">
        <v>256</v>
      </c>
      <c r="J34" s="120">
        <v>38</v>
      </c>
      <c r="K34" s="290"/>
      <c r="L34" s="120">
        <v>1086</v>
      </c>
      <c r="M34" s="290" t="s">
        <v>256</v>
      </c>
    </row>
    <row r="35" spans="1:13" s="116" customFormat="1" ht="14.1" customHeight="1">
      <c r="A35" s="147">
        <v>53</v>
      </c>
      <c r="B35" s="23" t="s">
        <v>142</v>
      </c>
      <c r="C35" s="4" t="s">
        <v>54</v>
      </c>
      <c r="D35" s="113">
        <v>183</v>
      </c>
      <c r="E35" s="290"/>
      <c r="F35" s="120">
        <v>2476</v>
      </c>
      <c r="G35" s="290"/>
      <c r="H35" s="120">
        <v>0</v>
      </c>
      <c r="I35" s="290"/>
      <c r="J35" s="120">
        <v>121</v>
      </c>
      <c r="K35" s="290"/>
      <c r="L35" s="120">
        <v>2780</v>
      </c>
      <c r="M35" s="290"/>
    </row>
    <row r="36" spans="1:13" s="116" customFormat="1" ht="14.1" customHeight="1">
      <c r="A36" s="147">
        <v>76</v>
      </c>
      <c r="B36" s="23" t="s">
        <v>143</v>
      </c>
      <c r="C36" s="4" t="s">
        <v>72</v>
      </c>
      <c r="D36" s="113">
        <v>104</v>
      </c>
      <c r="E36" s="290"/>
      <c r="F36" s="120">
        <v>877</v>
      </c>
      <c r="G36" s="290"/>
      <c r="H36" s="120">
        <v>204</v>
      </c>
      <c r="I36" s="290"/>
      <c r="J36" s="120">
        <v>41</v>
      </c>
      <c r="K36" s="290"/>
      <c r="L36" s="120">
        <v>1226</v>
      </c>
      <c r="M36" s="290"/>
    </row>
    <row r="37" spans="1:13" s="116" customFormat="1" ht="14.1" customHeight="1">
      <c r="A37" s="147">
        <v>76</v>
      </c>
      <c r="B37" s="23" t="s">
        <v>144</v>
      </c>
      <c r="C37" s="4" t="s">
        <v>73</v>
      </c>
      <c r="D37" s="113">
        <v>0</v>
      </c>
      <c r="E37" s="290"/>
      <c r="F37" s="120">
        <v>2552</v>
      </c>
      <c r="G37" s="290"/>
      <c r="H37" s="120">
        <v>0</v>
      </c>
      <c r="I37" s="290" t="s">
        <v>256</v>
      </c>
      <c r="J37" s="120">
        <v>33</v>
      </c>
      <c r="K37" s="290"/>
      <c r="L37" s="120">
        <v>2585</v>
      </c>
      <c r="M37" s="290" t="s">
        <v>256</v>
      </c>
    </row>
    <row r="38" spans="1:13" s="116" customFormat="1" ht="14.1" customHeight="1">
      <c r="A38" s="147">
        <v>76</v>
      </c>
      <c r="B38" s="23" t="s">
        <v>145</v>
      </c>
      <c r="C38" s="4" t="s">
        <v>74</v>
      </c>
      <c r="D38" s="113">
        <v>28</v>
      </c>
      <c r="E38" s="290"/>
      <c r="F38" s="120">
        <v>522</v>
      </c>
      <c r="G38" s="290" t="s">
        <v>256</v>
      </c>
      <c r="H38" s="120">
        <v>3</v>
      </c>
      <c r="I38" s="290" t="s">
        <v>256</v>
      </c>
      <c r="J38" s="120">
        <v>37</v>
      </c>
      <c r="K38" s="290" t="s">
        <v>256</v>
      </c>
      <c r="L38" s="120">
        <v>590</v>
      </c>
      <c r="M38" s="290" t="s">
        <v>256</v>
      </c>
    </row>
    <row r="39" spans="1:13" s="116" customFormat="1" ht="14.1" customHeight="1">
      <c r="A39" s="147">
        <v>75</v>
      </c>
      <c r="B39" s="23" t="s">
        <v>146</v>
      </c>
      <c r="C39" s="4" t="s">
        <v>62</v>
      </c>
      <c r="D39" s="113">
        <v>155</v>
      </c>
      <c r="E39" s="290"/>
      <c r="F39" s="120">
        <v>2467</v>
      </c>
      <c r="G39" s="290"/>
      <c r="H39" s="120">
        <v>578</v>
      </c>
      <c r="I39" s="290"/>
      <c r="J39" s="120">
        <v>64</v>
      </c>
      <c r="K39" s="290"/>
      <c r="L39" s="120">
        <v>3264</v>
      </c>
      <c r="M39" s="290"/>
    </row>
    <row r="40" spans="1:13" s="116" customFormat="1" ht="14.1" customHeight="1">
      <c r="A40" s="147">
        <v>76</v>
      </c>
      <c r="B40" s="23" t="s">
        <v>147</v>
      </c>
      <c r="C40" s="4" t="s">
        <v>75</v>
      </c>
      <c r="D40" s="113">
        <v>129</v>
      </c>
      <c r="E40" s="290"/>
      <c r="F40" s="120">
        <v>1554</v>
      </c>
      <c r="G40" s="290"/>
      <c r="H40" s="120">
        <v>264</v>
      </c>
      <c r="I40" s="290"/>
      <c r="J40" s="120">
        <v>43</v>
      </c>
      <c r="K40" s="290"/>
      <c r="L40" s="120">
        <v>1990</v>
      </c>
      <c r="M40" s="290"/>
    </row>
    <row r="41" spans="1:13" s="116" customFormat="1" ht="14.1" customHeight="1">
      <c r="A41" s="147">
        <v>53</v>
      </c>
      <c r="B41" s="23" t="s">
        <v>148</v>
      </c>
      <c r="C41" s="4" t="s">
        <v>55</v>
      </c>
      <c r="D41" s="113">
        <v>305</v>
      </c>
      <c r="E41" s="290"/>
      <c r="F41" s="120">
        <v>2306</v>
      </c>
      <c r="G41" s="290"/>
      <c r="H41" s="120">
        <v>149</v>
      </c>
      <c r="I41" s="290"/>
      <c r="J41" s="120">
        <v>194</v>
      </c>
      <c r="K41" s="290"/>
      <c r="L41" s="120">
        <v>2954</v>
      </c>
      <c r="M41" s="290"/>
    </row>
    <row r="42" spans="1:13" s="116" customFormat="1" ht="14.1" customHeight="1">
      <c r="A42" s="147">
        <v>24</v>
      </c>
      <c r="B42" s="23" t="s">
        <v>149</v>
      </c>
      <c r="C42" s="4" t="s">
        <v>12</v>
      </c>
      <c r="D42" s="113">
        <v>50</v>
      </c>
      <c r="E42" s="290" t="s">
        <v>256</v>
      </c>
      <c r="F42" s="120">
        <v>550</v>
      </c>
      <c r="G42" s="290"/>
      <c r="H42" s="120">
        <v>51</v>
      </c>
      <c r="I42" s="290"/>
      <c r="J42" s="120">
        <v>59</v>
      </c>
      <c r="K42" s="290"/>
      <c r="L42" s="120">
        <v>710</v>
      </c>
      <c r="M42" s="290" t="s">
        <v>256</v>
      </c>
    </row>
    <row r="43" spans="1:13" s="116" customFormat="1" ht="14.1" customHeight="1">
      <c r="A43" s="147">
        <v>24</v>
      </c>
      <c r="B43" s="23" t="s">
        <v>150</v>
      </c>
      <c r="C43" s="4" t="s">
        <v>13</v>
      </c>
      <c r="D43" s="113">
        <v>63</v>
      </c>
      <c r="E43" s="290"/>
      <c r="F43" s="120">
        <v>954</v>
      </c>
      <c r="G43" s="290"/>
      <c r="H43" s="120">
        <v>174</v>
      </c>
      <c r="I43" s="290"/>
      <c r="J43" s="120">
        <v>41</v>
      </c>
      <c r="K43" s="290"/>
      <c r="L43" s="120">
        <v>1232</v>
      </c>
      <c r="M43" s="290"/>
    </row>
    <row r="44" spans="1:13" s="116" customFormat="1" ht="14.1" customHeight="1">
      <c r="A44" s="147">
        <v>84</v>
      </c>
      <c r="B44" s="23" t="s">
        <v>151</v>
      </c>
      <c r="C44" s="4" t="s">
        <v>88</v>
      </c>
      <c r="D44" s="113">
        <v>136</v>
      </c>
      <c r="E44" s="290"/>
      <c r="F44" s="120">
        <v>1964</v>
      </c>
      <c r="G44" s="290"/>
      <c r="H44" s="120">
        <v>5</v>
      </c>
      <c r="I44" s="290"/>
      <c r="J44" s="120">
        <v>92</v>
      </c>
      <c r="K44" s="290"/>
      <c r="L44" s="120">
        <v>2197</v>
      </c>
      <c r="M44" s="290"/>
    </row>
    <row r="45" spans="1:13" s="116" customFormat="1" ht="14.1" customHeight="1">
      <c r="A45" s="147">
        <v>27</v>
      </c>
      <c r="B45" s="23" t="s">
        <v>152</v>
      </c>
      <c r="C45" s="4" t="s">
        <v>19</v>
      </c>
      <c r="D45" s="113">
        <v>52</v>
      </c>
      <c r="E45" s="290" t="s">
        <v>256</v>
      </c>
      <c r="F45" s="120">
        <v>750</v>
      </c>
      <c r="G45" s="290"/>
      <c r="H45" s="120">
        <v>6</v>
      </c>
      <c r="I45" s="290"/>
      <c r="J45" s="120">
        <v>30</v>
      </c>
      <c r="K45" s="290"/>
      <c r="L45" s="120">
        <v>838</v>
      </c>
      <c r="M45" s="290" t="s">
        <v>256</v>
      </c>
    </row>
    <row r="46" spans="1:13" s="116" customFormat="1" ht="14.1" customHeight="1">
      <c r="A46" s="147">
        <v>75</v>
      </c>
      <c r="B46" s="23" t="s">
        <v>153</v>
      </c>
      <c r="C46" s="4" t="s">
        <v>63</v>
      </c>
      <c r="D46" s="113">
        <v>37</v>
      </c>
      <c r="E46" s="290"/>
      <c r="F46" s="120">
        <v>654</v>
      </c>
      <c r="G46" s="290" t="s">
        <v>256</v>
      </c>
      <c r="H46" s="120">
        <v>24</v>
      </c>
      <c r="I46" s="290" t="s">
        <v>256</v>
      </c>
      <c r="J46" s="120">
        <v>16</v>
      </c>
      <c r="K46" s="290"/>
      <c r="L46" s="120">
        <v>731</v>
      </c>
      <c r="M46" s="290" t="s">
        <v>256</v>
      </c>
    </row>
    <row r="47" spans="1:13" s="116" customFormat="1" ht="14.1" customHeight="1">
      <c r="A47" s="147">
        <v>24</v>
      </c>
      <c r="B47" s="23" t="s">
        <v>154</v>
      </c>
      <c r="C47" s="4" t="s">
        <v>14</v>
      </c>
      <c r="D47" s="113">
        <v>66</v>
      </c>
      <c r="E47" s="290"/>
      <c r="F47" s="120">
        <v>760</v>
      </c>
      <c r="G47" s="290"/>
      <c r="H47" s="120">
        <v>63</v>
      </c>
      <c r="I47" s="290"/>
      <c r="J47" s="120">
        <v>19</v>
      </c>
      <c r="K47" s="290"/>
      <c r="L47" s="120">
        <v>908</v>
      </c>
      <c r="M47" s="290"/>
    </row>
    <row r="48" spans="1:13" s="116" customFormat="1" ht="14.1" customHeight="1">
      <c r="A48" s="147">
        <v>84</v>
      </c>
      <c r="B48" s="23" t="s">
        <v>155</v>
      </c>
      <c r="C48" s="4" t="s">
        <v>89</v>
      </c>
      <c r="D48" s="113">
        <v>381</v>
      </c>
      <c r="E48" s="290"/>
      <c r="F48" s="120">
        <v>2063</v>
      </c>
      <c r="G48" s="290"/>
      <c r="H48" s="120">
        <v>403</v>
      </c>
      <c r="I48" s="290"/>
      <c r="J48" s="120">
        <v>15</v>
      </c>
      <c r="K48" s="290"/>
      <c r="L48" s="120">
        <v>2862</v>
      </c>
      <c r="M48" s="290"/>
    </row>
    <row r="49" spans="1:13" s="116" customFormat="1" ht="14.1" customHeight="1">
      <c r="A49" s="147">
        <v>84</v>
      </c>
      <c r="B49" s="23" t="s">
        <v>156</v>
      </c>
      <c r="C49" s="4" t="s">
        <v>90</v>
      </c>
      <c r="D49" s="113">
        <v>37</v>
      </c>
      <c r="E49" s="290"/>
      <c r="F49" s="120">
        <v>567</v>
      </c>
      <c r="G49" s="290"/>
      <c r="H49" s="120">
        <v>114</v>
      </c>
      <c r="I49" s="290"/>
      <c r="J49" s="120">
        <v>42</v>
      </c>
      <c r="K49" s="290"/>
      <c r="L49" s="120">
        <v>760</v>
      </c>
      <c r="M49" s="290"/>
    </row>
    <row r="50" spans="1:13" s="116" customFormat="1" ht="14.1" customHeight="1">
      <c r="A50" s="147">
        <v>52</v>
      </c>
      <c r="B50" s="23" t="s">
        <v>157</v>
      </c>
      <c r="C50" s="4" t="s">
        <v>46</v>
      </c>
      <c r="D50" s="113">
        <v>114</v>
      </c>
      <c r="E50" s="290"/>
      <c r="F50" s="120">
        <v>2562</v>
      </c>
      <c r="G50" s="290"/>
      <c r="H50" s="120">
        <v>511</v>
      </c>
      <c r="I50" s="290"/>
      <c r="J50" s="120">
        <v>119</v>
      </c>
      <c r="K50" s="290"/>
      <c r="L50" s="120">
        <v>3306</v>
      </c>
      <c r="M50" s="290"/>
    </row>
    <row r="51" spans="1:13" s="116" customFormat="1" ht="14.1" customHeight="1">
      <c r="A51" s="147">
        <v>24</v>
      </c>
      <c r="B51" s="23" t="s">
        <v>158</v>
      </c>
      <c r="C51" s="4" t="s">
        <v>15</v>
      </c>
      <c r="D51" s="113">
        <v>120</v>
      </c>
      <c r="E51" s="290"/>
      <c r="F51" s="120">
        <v>1513</v>
      </c>
      <c r="G51" s="290"/>
      <c r="H51" s="120">
        <v>12</v>
      </c>
      <c r="I51" s="290"/>
      <c r="J51" s="120">
        <v>68</v>
      </c>
      <c r="K51" s="290"/>
      <c r="L51" s="120">
        <v>1713</v>
      </c>
      <c r="M51" s="290"/>
    </row>
    <row r="52" spans="1:13" s="116" customFormat="1" ht="14.1" customHeight="1">
      <c r="A52" s="147">
        <v>76</v>
      </c>
      <c r="B52" s="23" t="s">
        <v>159</v>
      </c>
      <c r="C52" s="4" t="s">
        <v>76</v>
      </c>
      <c r="D52" s="113">
        <v>19</v>
      </c>
      <c r="E52" s="290"/>
      <c r="F52" s="120">
        <v>430</v>
      </c>
      <c r="G52" s="290"/>
      <c r="H52" s="120">
        <v>4</v>
      </c>
      <c r="I52" s="290" t="s">
        <v>256</v>
      </c>
      <c r="J52" s="120">
        <v>2</v>
      </c>
      <c r="K52" s="290"/>
      <c r="L52" s="120">
        <v>455</v>
      </c>
      <c r="M52" s="290" t="s">
        <v>256</v>
      </c>
    </row>
    <row r="53" spans="1:13" s="116" customFormat="1" ht="14.1" customHeight="1">
      <c r="A53" s="147">
        <v>75</v>
      </c>
      <c r="B53" s="23" t="s">
        <v>160</v>
      </c>
      <c r="C53" s="4" t="s">
        <v>64</v>
      </c>
      <c r="D53" s="113">
        <v>60</v>
      </c>
      <c r="E53" s="290"/>
      <c r="F53" s="120">
        <v>669</v>
      </c>
      <c r="G53" s="290"/>
      <c r="H53" s="120">
        <v>132</v>
      </c>
      <c r="I53" s="290"/>
      <c r="J53" s="120">
        <v>60</v>
      </c>
      <c r="K53" s="290"/>
      <c r="L53" s="120">
        <v>921</v>
      </c>
      <c r="M53" s="290"/>
    </row>
    <row r="54" spans="1:13" s="116" customFormat="1" ht="14.1" customHeight="1">
      <c r="A54" s="147">
        <v>76</v>
      </c>
      <c r="B54" s="23" t="s">
        <v>161</v>
      </c>
      <c r="C54" s="4" t="s">
        <v>77</v>
      </c>
      <c r="D54" s="113">
        <v>8</v>
      </c>
      <c r="E54" s="290"/>
      <c r="F54" s="120">
        <v>309</v>
      </c>
      <c r="G54" s="290"/>
      <c r="H54" s="120">
        <v>0</v>
      </c>
      <c r="I54" s="290"/>
      <c r="J54" s="120">
        <v>0</v>
      </c>
      <c r="K54" s="290"/>
      <c r="L54" s="120">
        <v>317</v>
      </c>
      <c r="M54" s="290"/>
    </row>
    <row r="55" spans="1:13" s="116" customFormat="1" ht="14.1" customHeight="1">
      <c r="A55" s="147">
        <v>52</v>
      </c>
      <c r="B55" s="23" t="s">
        <v>162</v>
      </c>
      <c r="C55" s="4" t="s">
        <v>48</v>
      </c>
      <c r="D55" s="113">
        <v>60</v>
      </c>
      <c r="E55" s="290" t="s">
        <v>256</v>
      </c>
      <c r="F55" s="120">
        <v>1340</v>
      </c>
      <c r="G55" s="290"/>
      <c r="H55" s="120">
        <v>130</v>
      </c>
      <c r="I55" s="290"/>
      <c r="J55" s="120">
        <v>42</v>
      </c>
      <c r="K55" s="290"/>
      <c r="L55" s="120">
        <v>1572</v>
      </c>
      <c r="M55" s="290" t="s">
        <v>256</v>
      </c>
    </row>
    <row r="56" spans="1:13" s="116" customFormat="1" ht="14.1" customHeight="1">
      <c r="A56" s="147">
        <v>28</v>
      </c>
      <c r="B56" s="23" t="s">
        <v>163</v>
      </c>
      <c r="C56" s="4" t="s">
        <v>28</v>
      </c>
      <c r="D56" s="113">
        <v>221</v>
      </c>
      <c r="E56" s="290"/>
      <c r="F56" s="120">
        <v>994</v>
      </c>
      <c r="G56" s="290"/>
      <c r="H56" s="120">
        <v>335</v>
      </c>
      <c r="I56" s="290"/>
      <c r="J56" s="120">
        <v>62</v>
      </c>
      <c r="K56" s="290"/>
      <c r="L56" s="120">
        <v>1612</v>
      </c>
      <c r="M56" s="290"/>
    </row>
    <row r="57" spans="1:13" s="116" customFormat="1" ht="14.1" customHeight="1">
      <c r="A57" s="147">
        <v>44</v>
      </c>
      <c r="B57" s="23" t="s">
        <v>164</v>
      </c>
      <c r="C57" s="4" t="s">
        <v>38</v>
      </c>
      <c r="D57" s="113">
        <v>300</v>
      </c>
      <c r="E57" s="290"/>
      <c r="F57" s="120">
        <v>964</v>
      </c>
      <c r="G57" s="290"/>
      <c r="H57" s="120">
        <v>131</v>
      </c>
      <c r="I57" s="290"/>
      <c r="J57" s="120">
        <v>92</v>
      </c>
      <c r="K57" s="290"/>
      <c r="L57" s="120">
        <v>1487</v>
      </c>
      <c r="M57" s="290"/>
    </row>
    <row r="58" spans="1:13" s="116" customFormat="1" ht="14.1" customHeight="1">
      <c r="A58" s="148">
        <v>44</v>
      </c>
      <c r="B58" s="23" t="s">
        <v>165</v>
      </c>
      <c r="C58" s="4" t="s">
        <v>39</v>
      </c>
      <c r="D58" s="113">
        <v>141</v>
      </c>
      <c r="E58" s="290"/>
      <c r="F58" s="120">
        <v>471</v>
      </c>
      <c r="G58" s="290"/>
      <c r="H58" s="120">
        <v>23</v>
      </c>
      <c r="I58" s="290"/>
      <c r="J58" s="120">
        <v>95</v>
      </c>
      <c r="K58" s="290"/>
      <c r="L58" s="120">
        <v>730</v>
      </c>
      <c r="M58" s="290"/>
    </row>
    <row r="59" spans="1:13" s="116" customFormat="1" ht="14.1" customHeight="1">
      <c r="A59" s="147">
        <v>52</v>
      </c>
      <c r="B59" s="23" t="s">
        <v>166</v>
      </c>
      <c r="C59" s="4" t="s">
        <v>49</v>
      </c>
      <c r="D59" s="113">
        <v>75</v>
      </c>
      <c r="E59" s="290"/>
      <c r="F59" s="120">
        <v>876</v>
      </c>
      <c r="G59" s="290"/>
      <c r="H59" s="120">
        <v>195</v>
      </c>
      <c r="I59" s="290"/>
      <c r="J59" s="120">
        <v>29</v>
      </c>
      <c r="K59" s="290"/>
      <c r="L59" s="120">
        <v>1175</v>
      </c>
      <c r="M59" s="290"/>
    </row>
    <row r="60" spans="1:13" s="116" customFormat="1" ht="14.1" customHeight="1">
      <c r="A60" s="147">
        <v>44</v>
      </c>
      <c r="B60" s="23" t="s">
        <v>167</v>
      </c>
      <c r="C60" s="4" t="s">
        <v>40</v>
      </c>
      <c r="D60" s="113">
        <v>150</v>
      </c>
      <c r="E60" s="290" t="s">
        <v>256</v>
      </c>
      <c r="F60" s="120">
        <v>950</v>
      </c>
      <c r="G60" s="290"/>
      <c r="H60" s="120">
        <v>193</v>
      </c>
      <c r="I60" s="290"/>
      <c r="J60" s="120">
        <v>39</v>
      </c>
      <c r="K60" s="290"/>
      <c r="L60" s="120">
        <v>1332</v>
      </c>
      <c r="M60" s="290" t="s">
        <v>256</v>
      </c>
    </row>
    <row r="61" spans="1:13" s="116" customFormat="1" ht="14.1" customHeight="1">
      <c r="A61" s="147">
        <v>44</v>
      </c>
      <c r="B61" s="23" t="s">
        <v>168</v>
      </c>
      <c r="C61" s="4" t="s">
        <v>41</v>
      </c>
      <c r="D61" s="113">
        <v>17</v>
      </c>
      <c r="E61" s="290"/>
      <c r="F61" s="120">
        <v>327</v>
      </c>
      <c r="G61" s="290"/>
      <c r="H61" s="120">
        <v>28</v>
      </c>
      <c r="I61" s="290"/>
      <c r="J61" s="120">
        <v>17</v>
      </c>
      <c r="K61" s="290"/>
      <c r="L61" s="120">
        <v>389</v>
      </c>
      <c r="M61" s="290"/>
    </row>
    <row r="62" spans="1:13" s="116" customFormat="1" ht="14.1" customHeight="1">
      <c r="A62" s="147">
        <v>53</v>
      </c>
      <c r="B62" s="23" t="s">
        <v>169</v>
      </c>
      <c r="C62" s="4" t="s">
        <v>56</v>
      </c>
      <c r="D62" s="113">
        <v>110</v>
      </c>
      <c r="E62" s="290" t="s">
        <v>256</v>
      </c>
      <c r="F62" s="120">
        <v>1684</v>
      </c>
      <c r="G62" s="290"/>
      <c r="H62" s="120">
        <v>188</v>
      </c>
      <c r="I62" s="290"/>
      <c r="J62" s="120">
        <v>0</v>
      </c>
      <c r="K62" s="290"/>
      <c r="L62" s="120">
        <v>1982</v>
      </c>
      <c r="M62" s="290" t="s">
        <v>256</v>
      </c>
    </row>
    <row r="63" spans="1:13" s="116" customFormat="1" ht="14.1" customHeight="1">
      <c r="A63" s="147">
        <v>44</v>
      </c>
      <c r="B63" s="23" t="s">
        <v>170</v>
      </c>
      <c r="C63" s="4" t="s">
        <v>42</v>
      </c>
      <c r="D63" s="113">
        <v>121</v>
      </c>
      <c r="E63" s="290"/>
      <c r="F63" s="120">
        <v>1391</v>
      </c>
      <c r="G63" s="290"/>
      <c r="H63" s="120">
        <v>133</v>
      </c>
      <c r="I63" s="290"/>
      <c r="J63" s="120">
        <v>73</v>
      </c>
      <c r="K63" s="290"/>
      <c r="L63" s="120">
        <v>1718</v>
      </c>
      <c r="M63" s="290"/>
    </row>
    <row r="64" spans="1:13" s="116" customFormat="1" ht="14.1" customHeight="1">
      <c r="A64" s="147">
        <v>27</v>
      </c>
      <c r="B64" s="23" t="s">
        <v>171</v>
      </c>
      <c r="C64" s="4" t="s">
        <v>20</v>
      </c>
      <c r="D64" s="113">
        <v>80</v>
      </c>
      <c r="E64" s="290"/>
      <c r="F64" s="120">
        <v>471</v>
      </c>
      <c r="G64" s="290"/>
      <c r="H64" s="120">
        <v>104</v>
      </c>
      <c r="I64" s="290"/>
      <c r="J64" s="120">
        <v>47</v>
      </c>
      <c r="K64" s="290"/>
      <c r="L64" s="120">
        <v>702</v>
      </c>
      <c r="M64" s="290"/>
    </row>
    <row r="65" spans="1:13" s="116" customFormat="1" ht="14.1" customHeight="1">
      <c r="A65" s="147">
        <v>32</v>
      </c>
      <c r="B65" s="23" t="s">
        <v>172</v>
      </c>
      <c r="C65" s="4" t="s">
        <v>32</v>
      </c>
      <c r="D65" s="113">
        <v>504</v>
      </c>
      <c r="E65" s="290" t="s">
        <v>256</v>
      </c>
      <c r="F65" s="120">
        <v>4423</v>
      </c>
      <c r="G65" s="290"/>
      <c r="H65" s="120">
        <v>918</v>
      </c>
      <c r="I65" s="290"/>
      <c r="J65" s="120">
        <v>338</v>
      </c>
      <c r="K65" s="290"/>
      <c r="L65" s="120">
        <v>6183</v>
      </c>
      <c r="M65" s="290" t="s">
        <v>256</v>
      </c>
    </row>
    <row r="66" spans="1:13" s="116" customFormat="1" ht="14.1" customHeight="1">
      <c r="A66" s="147">
        <v>32</v>
      </c>
      <c r="B66" s="23" t="s">
        <v>173</v>
      </c>
      <c r="C66" s="4" t="s">
        <v>33</v>
      </c>
      <c r="D66" s="113">
        <v>73</v>
      </c>
      <c r="E66" s="290"/>
      <c r="F66" s="120">
        <v>1955</v>
      </c>
      <c r="G66" s="290"/>
      <c r="H66" s="120">
        <v>96</v>
      </c>
      <c r="I66" s="290"/>
      <c r="J66" s="120">
        <v>97</v>
      </c>
      <c r="K66" s="290"/>
      <c r="L66" s="120">
        <v>2221</v>
      </c>
      <c r="M66" s="290"/>
    </row>
    <row r="67" spans="1:13" s="116" customFormat="1" ht="14.1" customHeight="1">
      <c r="A67" s="147">
        <v>28</v>
      </c>
      <c r="B67" s="23" t="s">
        <v>174</v>
      </c>
      <c r="C67" s="4" t="s">
        <v>29</v>
      </c>
      <c r="D67" s="113">
        <v>19</v>
      </c>
      <c r="E67" s="290" t="s">
        <v>256</v>
      </c>
      <c r="F67" s="120">
        <v>687</v>
      </c>
      <c r="G67" s="290"/>
      <c r="H67" s="120">
        <v>31</v>
      </c>
      <c r="I67" s="290"/>
      <c r="J67" s="120">
        <v>49</v>
      </c>
      <c r="K67" s="290"/>
      <c r="L67" s="120">
        <v>786</v>
      </c>
      <c r="M67" s="290" t="s">
        <v>256</v>
      </c>
    </row>
    <row r="68" spans="1:13" s="116" customFormat="1" ht="14.1" customHeight="1">
      <c r="A68" s="147">
        <v>32</v>
      </c>
      <c r="B68" s="23" t="s">
        <v>175</v>
      </c>
      <c r="C68" s="4" t="s">
        <v>34</v>
      </c>
      <c r="D68" s="113">
        <v>245</v>
      </c>
      <c r="E68" s="290"/>
      <c r="F68" s="120">
        <v>2355</v>
      </c>
      <c r="G68" s="290"/>
      <c r="H68" s="120">
        <v>649</v>
      </c>
      <c r="I68" s="290"/>
      <c r="J68" s="120">
        <v>242</v>
      </c>
      <c r="K68" s="290"/>
      <c r="L68" s="120">
        <v>3491</v>
      </c>
      <c r="M68" s="290"/>
    </row>
    <row r="69" spans="1:13" s="116" customFormat="1" ht="14.1" customHeight="1">
      <c r="A69" s="147">
        <v>84</v>
      </c>
      <c r="B69" s="23" t="s">
        <v>176</v>
      </c>
      <c r="C69" s="4" t="s">
        <v>91</v>
      </c>
      <c r="D69" s="113">
        <v>111</v>
      </c>
      <c r="E69" s="290"/>
      <c r="F69" s="120">
        <v>1367</v>
      </c>
      <c r="G69" s="290"/>
      <c r="H69" s="120">
        <v>295</v>
      </c>
      <c r="I69" s="290"/>
      <c r="J69" s="120">
        <v>134</v>
      </c>
      <c r="K69" s="290"/>
      <c r="L69" s="120">
        <v>1907</v>
      </c>
      <c r="M69" s="290"/>
    </row>
    <row r="70" spans="1:13" s="116" customFormat="1" ht="14.1" customHeight="1">
      <c r="A70" s="147">
        <v>75</v>
      </c>
      <c r="B70" s="23" t="s">
        <v>177</v>
      </c>
      <c r="C70" s="4" t="s">
        <v>65</v>
      </c>
      <c r="D70" s="113">
        <v>70</v>
      </c>
      <c r="E70" s="290"/>
      <c r="F70" s="120">
        <v>1412</v>
      </c>
      <c r="G70" s="290"/>
      <c r="H70" s="120">
        <v>196</v>
      </c>
      <c r="I70" s="290"/>
      <c r="J70" s="120">
        <v>57</v>
      </c>
      <c r="K70" s="290"/>
      <c r="L70" s="120">
        <v>1735</v>
      </c>
      <c r="M70" s="290"/>
    </row>
    <row r="71" spans="1:13" s="116" customFormat="1" ht="14.1" customHeight="1">
      <c r="A71" s="147">
        <v>76</v>
      </c>
      <c r="B71" s="23" t="s">
        <v>178</v>
      </c>
      <c r="C71" s="4" t="s">
        <v>78</v>
      </c>
      <c r="D71" s="113">
        <v>65</v>
      </c>
      <c r="E71" s="290" t="s">
        <v>256</v>
      </c>
      <c r="F71" s="120">
        <v>432</v>
      </c>
      <c r="G71" s="290"/>
      <c r="H71" s="120">
        <v>45</v>
      </c>
      <c r="I71" s="290"/>
      <c r="J71" s="120">
        <v>5</v>
      </c>
      <c r="K71" s="290"/>
      <c r="L71" s="120">
        <v>547</v>
      </c>
      <c r="M71" s="290" t="s">
        <v>256</v>
      </c>
    </row>
    <row r="72" spans="1:13" s="116" customFormat="1" ht="14.1" customHeight="1">
      <c r="A72" s="147">
        <v>76</v>
      </c>
      <c r="B72" s="23" t="s">
        <v>179</v>
      </c>
      <c r="C72" s="4" t="s">
        <v>79</v>
      </c>
      <c r="D72" s="113">
        <v>43</v>
      </c>
      <c r="E72" s="290"/>
      <c r="F72" s="120">
        <v>645</v>
      </c>
      <c r="G72" s="290" t="s">
        <v>256</v>
      </c>
      <c r="H72" s="120">
        <v>99</v>
      </c>
      <c r="I72" s="290" t="s">
        <v>256</v>
      </c>
      <c r="J72" s="120">
        <v>16</v>
      </c>
      <c r="K72" s="290"/>
      <c r="L72" s="120">
        <v>803</v>
      </c>
      <c r="M72" s="290" t="s">
        <v>256</v>
      </c>
    </row>
    <row r="73" spans="1:13" s="116" customFormat="1" ht="14.1" customHeight="1">
      <c r="A73" s="147">
        <v>44</v>
      </c>
      <c r="B73" s="23" t="s">
        <v>180</v>
      </c>
      <c r="C73" s="4" t="s">
        <v>43</v>
      </c>
      <c r="D73" s="113">
        <v>331</v>
      </c>
      <c r="E73" s="290"/>
      <c r="F73" s="120">
        <v>1988</v>
      </c>
      <c r="G73" s="290"/>
      <c r="H73" s="120">
        <v>407</v>
      </c>
      <c r="I73" s="290"/>
      <c r="J73" s="120">
        <v>86</v>
      </c>
      <c r="K73" s="290"/>
      <c r="L73" s="120">
        <v>2812</v>
      </c>
      <c r="M73" s="290"/>
    </row>
    <row r="74" spans="1:13" s="116" customFormat="1" ht="14.1" customHeight="1">
      <c r="A74" s="147">
        <v>44</v>
      </c>
      <c r="B74" s="23" t="s">
        <v>181</v>
      </c>
      <c r="C74" s="4" t="s">
        <v>44</v>
      </c>
      <c r="D74" s="113">
        <v>177</v>
      </c>
      <c r="E74" s="290"/>
      <c r="F74" s="120">
        <v>2045</v>
      </c>
      <c r="G74" s="290"/>
      <c r="H74" s="120">
        <v>362</v>
      </c>
      <c r="I74" s="290"/>
      <c r="J74" s="120">
        <v>30</v>
      </c>
      <c r="K74" s="290"/>
      <c r="L74" s="120">
        <v>2614</v>
      </c>
      <c r="M74" s="290"/>
    </row>
    <row r="75" spans="1:13" s="116" customFormat="1" ht="14.1" customHeight="1">
      <c r="A75" s="147">
        <v>84</v>
      </c>
      <c r="B75" s="23" t="s">
        <v>182</v>
      </c>
      <c r="C75" s="4" t="s">
        <v>93</v>
      </c>
      <c r="D75" s="113">
        <v>504</v>
      </c>
      <c r="E75" s="290"/>
      <c r="F75" s="120">
        <v>3660</v>
      </c>
      <c r="G75" s="290"/>
      <c r="H75" s="120">
        <v>876</v>
      </c>
      <c r="I75" s="290"/>
      <c r="J75" s="120">
        <v>100</v>
      </c>
      <c r="K75" s="290" t="s">
        <v>256</v>
      </c>
      <c r="L75" s="120">
        <v>5140</v>
      </c>
      <c r="M75" s="290" t="s">
        <v>256</v>
      </c>
    </row>
    <row r="76" spans="1:13" s="370" customFormat="1" ht="13.5" customHeight="1">
      <c r="A76" s="363"/>
      <c r="B76" s="44" t="s">
        <v>92</v>
      </c>
      <c r="C76" s="45" t="s">
        <v>114</v>
      </c>
      <c r="D76" s="364">
        <v>99</v>
      </c>
      <c r="E76" s="365"/>
      <c r="F76" s="366">
        <v>1099</v>
      </c>
      <c r="G76" s="365"/>
      <c r="H76" s="366">
        <v>223</v>
      </c>
      <c r="I76" s="365"/>
      <c r="J76" s="366">
        <v>29</v>
      </c>
      <c r="K76" s="365"/>
      <c r="L76" s="366">
        <v>1450</v>
      </c>
      <c r="M76" s="365"/>
    </row>
    <row r="77" spans="1:13" s="370" customFormat="1" ht="13.5" customHeight="1">
      <c r="A77" s="363"/>
      <c r="B77" s="44" t="s">
        <v>94</v>
      </c>
      <c r="C77" s="45" t="s">
        <v>95</v>
      </c>
      <c r="D77" s="364">
        <v>405</v>
      </c>
      <c r="E77" s="365"/>
      <c r="F77" s="366">
        <v>2561</v>
      </c>
      <c r="G77" s="365"/>
      <c r="H77" s="366">
        <v>653</v>
      </c>
      <c r="I77" s="365"/>
      <c r="J77" s="366">
        <v>71</v>
      </c>
      <c r="K77" s="365" t="s">
        <v>256</v>
      </c>
      <c r="L77" s="366">
        <v>3690</v>
      </c>
      <c r="M77" s="365" t="s">
        <v>256</v>
      </c>
    </row>
    <row r="78" spans="1:13" s="116" customFormat="1" ht="14.1" customHeight="1">
      <c r="A78" s="147">
        <v>27</v>
      </c>
      <c r="B78" s="23" t="s">
        <v>183</v>
      </c>
      <c r="C78" s="4" t="s">
        <v>21</v>
      </c>
      <c r="D78" s="113">
        <v>38</v>
      </c>
      <c r="E78" s="290"/>
      <c r="F78" s="120">
        <v>343</v>
      </c>
      <c r="G78" s="290"/>
      <c r="H78" s="120">
        <v>23</v>
      </c>
      <c r="I78" s="290"/>
      <c r="J78" s="120">
        <v>11</v>
      </c>
      <c r="K78" s="290"/>
      <c r="L78" s="120">
        <v>415</v>
      </c>
      <c r="M78" s="290"/>
    </row>
    <row r="79" spans="1:13" s="116" customFormat="1" ht="14.1" customHeight="1">
      <c r="A79" s="147">
        <v>27</v>
      </c>
      <c r="B79" s="23" t="s">
        <v>184</v>
      </c>
      <c r="C79" s="4" t="s">
        <v>22</v>
      </c>
      <c r="D79" s="113">
        <v>101</v>
      </c>
      <c r="E79" s="290"/>
      <c r="F79" s="120">
        <v>1661</v>
      </c>
      <c r="G79" s="290"/>
      <c r="H79" s="120">
        <v>513</v>
      </c>
      <c r="I79" s="290"/>
      <c r="J79" s="120">
        <v>56</v>
      </c>
      <c r="K79" s="290"/>
      <c r="L79" s="120">
        <v>2331</v>
      </c>
      <c r="M79" s="290"/>
    </row>
    <row r="80" spans="1:13" s="116" customFormat="1" ht="14.1" customHeight="1">
      <c r="A80" s="147">
        <v>52</v>
      </c>
      <c r="B80" s="23" t="s">
        <v>185</v>
      </c>
      <c r="C80" s="4" t="s">
        <v>50</v>
      </c>
      <c r="D80" s="113">
        <v>73</v>
      </c>
      <c r="E80" s="290"/>
      <c r="F80" s="120">
        <v>1057</v>
      </c>
      <c r="G80" s="290"/>
      <c r="H80" s="120">
        <v>94</v>
      </c>
      <c r="I80" s="290"/>
      <c r="J80" s="120">
        <v>144</v>
      </c>
      <c r="K80" s="290"/>
      <c r="L80" s="120">
        <v>1368</v>
      </c>
      <c r="M80" s="290"/>
    </row>
    <row r="81" spans="1:13" s="116" customFormat="1" ht="14.1" customHeight="1">
      <c r="A81" s="147">
        <v>84</v>
      </c>
      <c r="B81" s="23" t="s">
        <v>186</v>
      </c>
      <c r="C81" s="4" t="s">
        <v>96</v>
      </c>
      <c r="D81" s="113">
        <v>81</v>
      </c>
      <c r="E81" s="290"/>
      <c r="F81" s="120">
        <v>808</v>
      </c>
      <c r="G81" s="290"/>
      <c r="H81" s="120">
        <v>119</v>
      </c>
      <c r="I81" s="290"/>
      <c r="J81" s="120">
        <v>6</v>
      </c>
      <c r="K81" s="290"/>
      <c r="L81" s="120">
        <v>1014</v>
      </c>
      <c r="M81" s="290"/>
    </row>
    <row r="82" spans="1:13" s="116" customFormat="1" ht="14.1" customHeight="1">
      <c r="A82" s="147">
        <v>84</v>
      </c>
      <c r="B82" s="23" t="s">
        <v>187</v>
      </c>
      <c r="C82" s="4" t="s">
        <v>97</v>
      </c>
      <c r="D82" s="113">
        <v>0</v>
      </c>
      <c r="E82" s="290"/>
      <c r="F82" s="120">
        <v>1324</v>
      </c>
      <c r="G82" s="290"/>
      <c r="H82" s="120">
        <v>80</v>
      </c>
      <c r="I82" s="290"/>
      <c r="J82" s="120">
        <v>4</v>
      </c>
      <c r="K82" s="290"/>
      <c r="L82" s="120">
        <v>1408</v>
      </c>
      <c r="M82" s="290"/>
    </row>
    <row r="83" spans="1:13" s="116" customFormat="1" ht="14.1" customHeight="1">
      <c r="A83" s="147">
        <v>11</v>
      </c>
      <c r="B83" s="23" t="s">
        <v>188</v>
      </c>
      <c r="C83" s="4" t="s">
        <v>0</v>
      </c>
      <c r="D83" s="113">
        <v>464</v>
      </c>
      <c r="E83" s="290"/>
      <c r="F83" s="120">
        <v>3912</v>
      </c>
      <c r="G83" s="290"/>
      <c r="H83" s="120">
        <v>1908</v>
      </c>
      <c r="I83" s="290"/>
      <c r="J83" s="120">
        <v>110</v>
      </c>
      <c r="K83" s="290"/>
      <c r="L83" s="120">
        <v>6394</v>
      </c>
      <c r="M83" s="290"/>
    </row>
    <row r="84" spans="1:13" s="116" customFormat="1" ht="14.1" customHeight="1">
      <c r="A84" s="147">
        <v>28</v>
      </c>
      <c r="B84" s="23" t="s">
        <v>189</v>
      </c>
      <c r="C84" s="4" t="s">
        <v>30</v>
      </c>
      <c r="D84" s="113">
        <v>244</v>
      </c>
      <c r="E84" s="290"/>
      <c r="F84" s="120">
        <v>2045</v>
      </c>
      <c r="G84" s="290"/>
      <c r="H84" s="120">
        <v>838</v>
      </c>
      <c r="I84" s="290"/>
      <c r="J84" s="120">
        <v>145</v>
      </c>
      <c r="K84" s="290"/>
      <c r="L84" s="120">
        <v>3272</v>
      </c>
      <c r="M84" s="290"/>
    </row>
    <row r="85" spans="1:13" s="116" customFormat="1" ht="14.1" customHeight="1">
      <c r="A85" s="147">
        <v>11</v>
      </c>
      <c r="B85" s="23" t="s">
        <v>190</v>
      </c>
      <c r="C85" s="4" t="s">
        <v>2</v>
      </c>
      <c r="D85" s="113">
        <v>204</v>
      </c>
      <c r="E85" s="290"/>
      <c r="F85" s="120">
        <v>2380</v>
      </c>
      <c r="G85" s="290"/>
      <c r="H85" s="120">
        <v>183</v>
      </c>
      <c r="I85" s="290"/>
      <c r="J85" s="120">
        <v>43</v>
      </c>
      <c r="K85" s="290"/>
      <c r="L85" s="120">
        <v>2810</v>
      </c>
      <c r="M85" s="290"/>
    </row>
    <row r="86" spans="1:13" s="116" customFormat="1" ht="14.1" customHeight="1">
      <c r="A86" s="147">
        <v>11</v>
      </c>
      <c r="B86" s="23" t="s">
        <v>191</v>
      </c>
      <c r="C86" s="4" t="s">
        <v>3</v>
      </c>
      <c r="D86" s="113">
        <v>404</v>
      </c>
      <c r="E86" s="290"/>
      <c r="F86" s="120">
        <v>2864</v>
      </c>
      <c r="G86" s="290"/>
      <c r="H86" s="120">
        <v>50</v>
      </c>
      <c r="I86" s="290"/>
      <c r="J86" s="120">
        <v>26</v>
      </c>
      <c r="K86" s="290"/>
      <c r="L86" s="120">
        <v>3344</v>
      </c>
      <c r="M86" s="290"/>
    </row>
    <row r="87" spans="1:13" s="116" customFormat="1" ht="14.1" customHeight="1">
      <c r="A87" s="147">
        <v>75</v>
      </c>
      <c r="B87" s="23" t="s">
        <v>192</v>
      </c>
      <c r="C87" s="4" t="s">
        <v>66</v>
      </c>
      <c r="D87" s="113">
        <v>73</v>
      </c>
      <c r="E87" s="290"/>
      <c r="F87" s="120">
        <v>1027</v>
      </c>
      <c r="G87" s="290"/>
      <c r="H87" s="120">
        <v>42</v>
      </c>
      <c r="I87" s="290"/>
      <c r="J87" s="120">
        <v>21</v>
      </c>
      <c r="K87" s="290"/>
      <c r="L87" s="120">
        <v>1163</v>
      </c>
      <c r="M87" s="290"/>
    </row>
    <row r="88" spans="1:13" s="116" customFormat="1" ht="14.1" customHeight="1">
      <c r="A88" s="147">
        <v>32</v>
      </c>
      <c r="B88" s="23" t="s">
        <v>193</v>
      </c>
      <c r="C88" s="4" t="s">
        <v>35</v>
      </c>
      <c r="D88" s="113">
        <v>28</v>
      </c>
      <c r="E88" s="290" t="s">
        <v>256</v>
      </c>
      <c r="F88" s="120">
        <v>1063</v>
      </c>
      <c r="G88" s="290"/>
      <c r="H88" s="120">
        <v>292</v>
      </c>
      <c r="I88" s="290"/>
      <c r="J88" s="120">
        <v>219</v>
      </c>
      <c r="K88" s="290"/>
      <c r="L88" s="120">
        <v>1602</v>
      </c>
      <c r="M88" s="290" t="s">
        <v>256</v>
      </c>
    </row>
    <row r="89" spans="1:13" s="116" customFormat="1" ht="14.1" customHeight="1">
      <c r="A89" s="147">
        <v>76</v>
      </c>
      <c r="B89" s="23" t="s">
        <v>194</v>
      </c>
      <c r="C89" s="4" t="s">
        <v>80</v>
      </c>
      <c r="D89" s="113">
        <v>33</v>
      </c>
      <c r="E89" s="290"/>
      <c r="F89" s="120">
        <v>1093</v>
      </c>
      <c r="G89" s="290"/>
      <c r="H89" s="120">
        <v>163</v>
      </c>
      <c r="I89" s="290"/>
      <c r="J89" s="120">
        <v>31</v>
      </c>
      <c r="K89" s="290"/>
      <c r="L89" s="120">
        <v>1320</v>
      </c>
      <c r="M89" s="290"/>
    </row>
    <row r="90" spans="1:13" s="116" customFormat="1" ht="14.1" customHeight="1">
      <c r="A90" s="147">
        <v>76</v>
      </c>
      <c r="B90" s="23" t="s">
        <v>195</v>
      </c>
      <c r="C90" s="4" t="s">
        <v>81</v>
      </c>
      <c r="D90" s="113">
        <v>57</v>
      </c>
      <c r="E90" s="290"/>
      <c r="F90" s="120">
        <v>531</v>
      </c>
      <c r="G90" s="290"/>
      <c r="H90" s="120">
        <v>51</v>
      </c>
      <c r="I90" s="290"/>
      <c r="J90" s="120">
        <v>21</v>
      </c>
      <c r="K90" s="290"/>
      <c r="L90" s="120">
        <v>660</v>
      </c>
      <c r="M90" s="290"/>
    </row>
    <row r="91" spans="1:13" s="116" customFormat="1" ht="14.1" customHeight="1">
      <c r="A91" s="147">
        <v>93</v>
      </c>
      <c r="B91" s="23" t="s">
        <v>196</v>
      </c>
      <c r="C91" s="4" t="s">
        <v>102</v>
      </c>
      <c r="D91" s="113">
        <v>151</v>
      </c>
      <c r="E91" s="290"/>
      <c r="F91" s="120">
        <v>1445</v>
      </c>
      <c r="G91" s="290"/>
      <c r="H91" s="120">
        <v>214</v>
      </c>
      <c r="I91" s="290"/>
      <c r="J91" s="120">
        <v>13</v>
      </c>
      <c r="K91" s="290"/>
      <c r="L91" s="120">
        <v>1823</v>
      </c>
      <c r="M91" s="290"/>
    </row>
    <row r="92" spans="1:13" s="116" customFormat="1" ht="14.1" customHeight="1">
      <c r="A92" s="147">
        <v>93</v>
      </c>
      <c r="B92" s="23" t="s">
        <v>197</v>
      </c>
      <c r="C92" s="4" t="s">
        <v>103</v>
      </c>
      <c r="D92" s="113">
        <v>75</v>
      </c>
      <c r="E92" s="290" t="s">
        <v>256</v>
      </c>
      <c r="F92" s="120">
        <v>749</v>
      </c>
      <c r="G92" s="290"/>
      <c r="H92" s="120">
        <v>91</v>
      </c>
      <c r="I92" s="290"/>
      <c r="J92" s="120">
        <v>11</v>
      </c>
      <c r="K92" s="290" t="s">
        <v>256</v>
      </c>
      <c r="L92" s="120">
        <v>926</v>
      </c>
      <c r="M92" s="290" t="s">
        <v>256</v>
      </c>
    </row>
    <row r="93" spans="1:13" s="116" customFormat="1" ht="14.1" customHeight="1">
      <c r="A93" s="147">
        <v>52</v>
      </c>
      <c r="B93" s="23" t="s">
        <v>198</v>
      </c>
      <c r="C93" s="4" t="s">
        <v>51</v>
      </c>
      <c r="D93" s="113">
        <v>129</v>
      </c>
      <c r="E93" s="290"/>
      <c r="F93" s="120">
        <v>1234</v>
      </c>
      <c r="G93" s="290"/>
      <c r="H93" s="120">
        <v>222</v>
      </c>
      <c r="I93" s="290"/>
      <c r="J93" s="120">
        <v>41</v>
      </c>
      <c r="K93" s="290"/>
      <c r="L93" s="120">
        <v>1626</v>
      </c>
      <c r="M93" s="290"/>
    </row>
    <row r="94" spans="1:13" s="116" customFormat="1" ht="14.1" customHeight="1">
      <c r="A94" s="147">
        <v>75</v>
      </c>
      <c r="B94" s="23" t="s">
        <v>199</v>
      </c>
      <c r="C94" s="4" t="s">
        <v>67</v>
      </c>
      <c r="D94" s="113">
        <v>63</v>
      </c>
      <c r="E94" s="290"/>
      <c r="F94" s="120">
        <v>788</v>
      </c>
      <c r="G94" s="290"/>
      <c r="H94" s="120">
        <v>102</v>
      </c>
      <c r="I94" s="290"/>
      <c r="J94" s="120">
        <v>167</v>
      </c>
      <c r="K94" s="290"/>
      <c r="L94" s="120">
        <v>1120</v>
      </c>
      <c r="M94" s="290"/>
    </row>
    <row r="95" spans="1:13" s="116" customFormat="1" ht="14.1" customHeight="1">
      <c r="A95" s="147">
        <v>75</v>
      </c>
      <c r="B95" s="23" t="s">
        <v>200</v>
      </c>
      <c r="C95" s="4" t="s">
        <v>68</v>
      </c>
      <c r="D95" s="113">
        <v>56</v>
      </c>
      <c r="E95" s="290"/>
      <c r="F95" s="120">
        <v>895</v>
      </c>
      <c r="G95" s="290"/>
      <c r="H95" s="120">
        <v>101</v>
      </c>
      <c r="I95" s="290"/>
      <c r="J95" s="120">
        <v>19</v>
      </c>
      <c r="K95" s="290"/>
      <c r="L95" s="120">
        <v>1071</v>
      </c>
      <c r="M95" s="290"/>
    </row>
    <row r="96" spans="1:13" s="116" customFormat="1" ht="14.1" customHeight="1">
      <c r="A96" s="147">
        <v>44</v>
      </c>
      <c r="B96" s="23" t="s">
        <v>201</v>
      </c>
      <c r="C96" s="4" t="s">
        <v>45</v>
      </c>
      <c r="D96" s="113">
        <v>89</v>
      </c>
      <c r="E96" s="290"/>
      <c r="F96" s="120">
        <v>781</v>
      </c>
      <c r="G96" s="290"/>
      <c r="H96" s="120">
        <v>56</v>
      </c>
      <c r="I96" s="290"/>
      <c r="J96" s="120">
        <v>16</v>
      </c>
      <c r="K96" s="290"/>
      <c r="L96" s="120">
        <v>942</v>
      </c>
      <c r="M96" s="290"/>
    </row>
    <row r="97" spans="1:13" s="116" customFormat="1" ht="14.1" customHeight="1">
      <c r="A97" s="147">
        <v>27</v>
      </c>
      <c r="B97" s="23" t="s">
        <v>202</v>
      </c>
      <c r="C97" s="4" t="s">
        <v>23</v>
      </c>
      <c r="D97" s="113">
        <v>76</v>
      </c>
      <c r="E97" s="290"/>
      <c r="F97" s="120">
        <v>862</v>
      </c>
      <c r="G97" s="290"/>
      <c r="H97" s="120">
        <v>128</v>
      </c>
      <c r="I97" s="290"/>
      <c r="J97" s="120">
        <v>25</v>
      </c>
      <c r="K97" s="290"/>
      <c r="L97" s="120">
        <v>1091</v>
      </c>
      <c r="M97" s="290"/>
    </row>
    <row r="98" spans="1:13" s="116" customFormat="1" ht="14.1" customHeight="1">
      <c r="A98" s="147">
        <v>27</v>
      </c>
      <c r="B98" s="23" t="s">
        <v>203</v>
      </c>
      <c r="C98" s="4" t="s">
        <v>24</v>
      </c>
      <c r="D98" s="113">
        <v>8</v>
      </c>
      <c r="E98" s="290"/>
      <c r="F98" s="120">
        <v>193</v>
      </c>
      <c r="G98" s="290"/>
      <c r="H98" s="120">
        <v>34</v>
      </c>
      <c r="I98" s="290"/>
      <c r="J98" s="120">
        <v>15</v>
      </c>
      <c r="K98" s="290"/>
      <c r="L98" s="120">
        <v>250</v>
      </c>
      <c r="M98" s="290"/>
    </row>
    <row r="99" spans="1:13" s="116" customFormat="1" ht="14.1" customHeight="1">
      <c r="A99" s="147">
        <v>11</v>
      </c>
      <c r="B99" s="23" t="s">
        <v>204</v>
      </c>
      <c r="C99" s="4" t="s">
        <v>4</v>
      </c>
      <c r="D99" s="113">
        <v>288</v>
      </c>
      <c r="E99" s="290"/>
      <c r="F99" s="120">
        <v>1815</v>
      </c>
      <c r="G99" s="290"/>
      <c r="H99" s="120">
        <v>435</v>
      </c>
      <c r="I99" s="290"/>
      <c r="J99" s="120">
        <v>58</v>
      </c>
      <c r="K99" s="290"/>
      <c r="L99" s="120">
        <v>2596</v>
      </c>
      <c r="M99" s="290"/>
    </row>
    <row r="100" spans="1:13" s="116" customFormat="1" ht="14.1" customHeight="1">
      <c r="A100" s="147">
        <v>11</v>
      </c>
      <c r="B100" s="23" t="s">
        <v>205</v>
      </c>
      <c r="C100" s="4" t="s">
        <v>5</v>
      </c>
      <c r="D100" s="113">
        <v>445</v>
      </c>
      <c r="E100" s="290"/>
      <c r="F100" s="120">
        <v>1942</v>
      </c>
      <c r="G100" s="290"/>
      <c r="H100" s="120">
        <v>521</v>
      </c>
      <c r="I100" s="290"/>
      <c r="J100" s="120">
        <v>28</v>
      </c>
      <c r="K100" s="290"/>
      <c r="L100" s="120">
        <v>2936</v>
      </c>
      <c r="M100" s="290"/>
    </row>
    <row r="101" spans="1:13" s="116" customFormat="1" ht="14.1" customHeight="1">
      <c r="A101" s="147">
        <v>11</v>
      </c>
      <c r="B101" s="23" t="s">
        <v>206</v>
      </c>
      <c r="C101" s="4" t="s">
        <v>6</v>
      </c>
      <c r="D101" s="113">
        <v>263</v>
      </c>
      <c r="E101" s="290"/>
      <c r="F101" s="120">
        <v>2182</v>
      </c>
      <c r="G101" s="290"/>
      <c r="H101" s="120">
        <v>486</v>
      </c>
      <c r="I101" s="290"/>
      <c r="J101" s="120">
        <v>34</v>
      </c>
      <c r="K101" s="290"/>
      <c r="L101" s="120">
        <v>2965</v>
      </c>
      <c r="M101" s="290"/>
    </row>
    <row r="102" spans="1:13" s="116" customFormat="1" ht="14.1" customHeight="1">
      <c r="A102" s="147">
        <v>11</v>
      </c>
      <c r="B102" s="23" t="s">
        <v>207</v>
      </c>
      <c r="C102" s="4" t="s">
        <v>7</v>
      </c>
      <c r="D102" s="113">
        <v>649</v>
      </c>
      <c r="E102" s="290"/>
      <c r="F102" s="120">
        <v>1627</v>
      </c>
      <c r="G102" s="290"/>
      <c r="H102" s="120">
        <v>325</v>
      </c>
      <c r="I102" s="290"/>
      <c r="J102" s="120">
        <v>74</v>
      </c>
      <c r="K102" s="290"/>
      <c r="L102" s="120">
        <v>2675</v>
      </c>
      <c r="M102" s="290"/>
    </row>
    <row r="103" spans="1:13" s="116" customFormat="1" ht="14.1" customHeight="1">
      <c r="A103" s="140">
        <v>11</v>
      </c>
      <c r="B103" s="23" t="s">
        <v>208</v>
      </c>
      <c r="C103" s="4" t="s">
        <v>8</v>
      </c>
      <c r="D103" s="113">
        <v>188</v>
      </c>
      <c r="E103" s="290" t="s">
        <v>256</v>
      </c>
      <c r="F103" s="120">
        <v>1505</v>
      </c>
      <c r="G103" s="290" t="s">
        <v>256</v>
      </c>
      <c r="H103" s="120">
        <v>229</v>
      </c>
      <c r="I103" s="290" t="s">
        <v>256</v>
      </c>
      <c r="J103" s="120">
        <v>11</v>
      </c>
      <c r="K103" s="290" t="s">
        <v>256</v>
      </c>
      <c r="L103" s="120">
        <v>1933</v>
      </c>
      <c r="M103" s="290" t="s">
        <v>256</v>
      </c>
    </row>
    <row r="104" spans="1:13" s="116" customFormat="1" ht="14.1" customHeight="1">
      <c r="A104" s="147" t="s">
        <v>115</v>
      </c>
      <c r="B104" s="23" t="s">
        <v>209</v>
      </c>
      <c r="C104" s="4" t="s">
        <v>109</v>
      </c>
      <c r="D104" s="113">
        <v>9</v>
      </c>
      <c r="E104" s="290"/>
      <c r="F104" s="120">
        <v>83</v>
      </c>
      <c r="G104" s="290"/>
      <c r="H104" s="120">
        <v>221</v>
      </c>
      <c r="I104" s="290"/>
      <c r="J104" s="120">
        <v>106</v>
      </c>
      <c r="K104" s="290"/>
      <c r="L104" s="120">
        <v>419</v>
      </c>
      <c r="M104" s="290"/>
    </row>
    <row r="105" spans="1:13" s="116" customFormat="1" ht="14.1" customHeight="1">
      <c r="A105" s="147" t="s">
        <v>116</v>
      </c>
      <c r="B105" s="23" t="s">
        <v>210</v>
      </c>
      <c r="C105" s="4" t="s">
        <v>110</v>
      </c>
      <c r="D105" s="113">
        <v>0</v>
      </c>
      <c r="E105" s="290" t="s">
        <v>256</v>
      </c>
      <c r="F105" s="120">
        <v>208</v>
      </c>
      <c r="G105" s="290"/>
      <c r="H105" s="120">
        <v>0</v>
      </c>
      <c r="I105" s="290" t="s">
        <v>256</v>
      </c>
      <c r="J105" s="120">
        <v>25</v>
      </c>
      <c r="K105" s="290" t="s">
        <v>256</v>
      </c>
      <c r="L105" s="120">
        <v>233</v>
      </c>
      <c r="M105" s="290" t="s">
        <v>256</v>
      </c>
    </row>
    <row r="106" spans="1:13" s="116" customFormat="1" ht="14.1" customHeight="1">
      <c r="A106" s="147" t="s">
        <v>117</v>
      </c>
      <c r="B106" s="23" t="s">
        <v>211</v>
      </c>
      <c r="C106" s="4" t="s">
        <v>111</v>
      </c>
      <c r="D106" s="113">
        <v>5</v>
      </c>
      <c r="E106" s="290"/>
      <c r="F106" s="120">
        <v>13</v>
      </c>
      <c r="G106" s="290"/>
      <c r="H106" s="120">
        <v>46</v>
      </c>
      <c r="I106" s="290"/>
      <c r="J106" s="120">
        <v>5</v>
      </c>
      <c r="K106" s="290" t="s">
        <v>256</v>
      </c>
      <c r="L106" s="120">
        <v>69</v>
      </c>
      <c r="M106" s="290" t="s">
        <v>256</v>
      </c>
    </row>
    <row r="107" spans="1:13" s="116" customFormat="1" ht="19.5" customHeight="1">
      <c r="A107" s="152" t="s">
        <v>118</v>
      </c>
      <c r="B107" s="9" t="s">
        <v>212</v>
      </c>
      <c r="C107" s="5" t="s">
        <v>112</v>
      </c>
      <c r="D107" s="115">
        <v>102</v>
      </c>
      <c r="E107" s="294" t="s">
        <v>256</v>
      </c>
      <c r="F107" s="121">
        <v>795</v>
      </c>
      <c r="G107" s="294"/>
      <c r="H107" s="121">
        <v>366</v>
      </c>
      <c r="I107" s="294"/>
      <c r="J107" s="121">
        <v>410</v>
      </c>
      <c r="K107" s="294"/>
      <c r="L107" s="121">
        <v>1673</v>
      </c>
      <c r="M107" s="294" t="s">
        <v>256</v>
      </c>
    </row>
    <row r="108" spans="1:13" s="1" customFormat="1" ht="15">
      <c r="A108" s="597" t="s">
        <v>225</v>
      </c>
      <c r="B108" s="598"/>
      <c r="C108" s="599"/>
      <c r="D108" s="88">
        <f>SUM(D6:D103)-D76-D77</f>
        <v>12164</v>
      </c>
      <c r="E108" s="84"/>
      <c r="F108" s="88">
        <f t="shared" ref="F108:H108" si="0">SUM(F6:F103)-F76-F77</f>
        <v>118168</v>
      </c>
      <c r="G108" s="84"/>
      <c r="H108" s="88">
        <f t="shared" si="0"/>
        <v>18795</v>
      </c>
      <c r="I108" s="84"/>
      <c r="J108" s="88">
        <f t="shared" ref="J108" si="1">SUM(J6:J103)-J76-J77</f>
        <v>5506</v>
      </c>
      <c r="K108" s="84"/>
      <c r="L108" s="88">
        <f t="shared" ref="L108" si="2">SUM(L6:L103)-L76-L77</f>
        <v>154633</v>
      </c>
      <c r="M108" s="84"/>
    </row>
    <row r="109" spans="1:13" s="1" customFormat="1" ht="15">
      <c r="A109" s="600" t="s">
        <v>226</v>
      </c>
      <c r="B109" s="601"/>
      <c r="C109" s="602"/>
      <c r="D109" s="89">
        <f>SUM(D104:D107)</f>
        <v>116</v>
      </c>
      <c r="E109" s="85"/>
      <c r="F109" s="89">
        <f t="shared" ref="F109:H109" si="3">SUM(F104:F107)</f>
        <v>1099</v>
      </c>
      <c r="G109" s="85"/>
      <c r="H109" s="89">
        <f t="shared" si="3"/>
        <v>633</v>
      </c>
      <c r="I109" s="85"/>
      <c r="J109" s="89">
        <f t="shared" ref="J109" si="4">SUM(J104:J107)</f>
        <v>546</v>
      </c>
      <c r="K109" s="85"/>
      <c r="L109" s="89">
        <f t="shared" ref="L109" si="5">SUM(L104:L107)</f>
        <v>2394</v>
      </c>
      <c r="M109" s="85"/>
    </row>
    <row r="110" spans="1:13" s="1" customFormat="1" ht="15">
      <c r="A110" s="594" t="s">
        <v>227</v>
      </c>
      <c r="B110" s="595"/>
      <c r="C110" s="596"/>
      <c r="D110" s="90">
        <f>D108+D109</f>
        <v>12280</v>
      </c>
      <c r="E110" s="86"/>
      <c r="F110" s="90">
        <f t="shared" ref="F110:H110" si="6">F108+F109</f>
        <v>119267</v>
      </c>
      <c r="G110" s="86"/>
      <c r="H110" s="90">
        <f t="shared" si="6"/>
        <v>19428</v>
      </c>
      <c r="I110" s="86"/>
      <c r="J110" s="90">
        <f t="shared" ref="J110" si="7">J108+J109</f>
        <v>6052</v>
      </c>
      <c r="K110" s="86"/>
      <c r="L110" s="90">
        <f t="shared" ref="L110" si="8">L108+L109</f>
        <v>157027</v>
      </c>
      <c r="M110" s="86"/>
    </row>
    <row r="111" spans="1:13" s="1" customFormat="1" ht="15">
      <c r="A111" s="8"/>
      <c r="B111" s="24"/>
      <c r="C111" s="4"/>
      <c r="D111" s="10"/>
      <c r="E111" s="64"/>
      <c r="F111" s="10"/>
      <c r="G111" s="64"/>
      <c r="H111" s="10"/>
      <c r="I111" s="64"/>
    </row>
    <row r="112" spans="1:13" s="1" customFormat="1" ht="15">
      <c r="A112" s="8"/>
      <c r="B112" s="24"/>
      <c r="C112" s="4"/>
      <c r="D112" s="10"/>
      <c r="E112" s="64"/>
      <c r="F112" s="10"/>
      <c r="G112" s="64"/>
      <c r="H112" s="10"/>
      <c r="I112" s="64"/>
    </row>
    <row r="113" spans="1:13" s="1" customFormat="1" ht="33" customHeight="1">
      <c r="A113" s="619" t="s">
        <v>489</v>
      </c>
      <c r="B113" s="619"/>
      <c r="C113" s="619"/>
      <c r="D113" s="619"/>
      <c r="E113" s="619"/>
      <c r="F113" s="619"/>
      <c r="G113" s="619"/>
      <c r="H113" s="619"/>
      <c r="I113" s="619"/>
    </row>
    <row r="114" spans="1:13" s="1" customFormat="1" ht="15">
      <c r="A114" s="591"/>
      <c r="B114" s="591"/>
      <c r="C114" s="591"/>
      <c r="D114" s="591"/>
      <c r="E114" s="591"/>
      <c r="F114" s="591"/>
      <c r="G114" s="591"/>
      <c r="H114" s="591"/>
      <c r="I114" s="591"/>
    </row>
    <row r="115" spans="1:13" s="1" customFormat="1" ht="55.5" customHeight="1">
      <c r="A115" s="122" t="s">
        <v>218</v>
      </c>
      <c r="B115" s="592" t="s">
        <v>214</v>
      </c>
      <c r="C115" s="593"/>
      <c r="D115" s="609" t="s">
        <v>268</v>
      </c>
      <c r="E115" s="610"/>
      <c r="F115" s="609" t="s">
        <v>287</v>
      </c>
      <c r="G115" s="610"/>
      <c r="H115" s="609" t="s">
        <v>269</v>
      </c>
      <c r="I115" s="610"/>
      <c r="J115" s="609" t="s">
        <v>270</v>
      </c>
      <c r="K115" s="610"/>
      <c r="L115" s="609" t="s">
        <v>271</v>
      </c>
      <c r="M115" s="610"/>
    </row>
    <row r="116" spans="1:13" s="1" customFormat="1" ht="15">
      <c r="A116" s="31">
        <v>84</v>
      </c>
      <c r="B116" s="32" t="s">
        <v>83</v>
      </c>
      <c r="C116" s="33"/>
      <c r="D116" s="80">
        <f>D6+D8+D12+D20+D32+D44+D48+D49+D69+D75+D81+D82</f>
        <v>1530</v>
      </c>
      <c r="E116" s="79"/>
      <c r="F116" s="80">
        <f t="shared" ref="F116" si="9">F6+F8+F12+F20+F32+F44+F48+F49+F69+F75+F81+F82</f>
        <v>15648</v>
      </c>
      <c r="G116" s="79"/>
      <c r="H116" s="80">
        <f t="shared" ref="H116:L116" si="10">H6+H8+H12+H20+H32+H44+H48+H49+H69+H75+H81+H82</f>
        <v>2283</v>
      </c>
      <c r="I116" s="79"/>
      <c r="J116" s="80">
        <f t="shared" si="10"/>
        <v>603</v>
      </c>
      <c r="K116" s="79"/>
      <c r="L116" s="80">
        <f t="shared" si="10"/>
        <v>20064</v>
      </c>
      <c r="M116" s="79"/>
    </row>
    <row r="117" spans="1:13" s="1" customFormat="1" ht="15">
      <c r="A117" s="34">
        <v>27</v>
      </c>
      <c r="B117" s="35" t="s">
        <v>17</v>
      </c>
      <c r="C117" s="36"/>
      <c r="D117" s="72">
        <f>D27+D31+D45+D64+D78+D79+D97+D98</f>
        <v>689</v>
      </c>
      <c r="E117" s="68"/>
      <c r="F117" s="72">
        <f t="shared" ref="F117" si="11">F27+F31+F45+F64+F78+F79+F97+F98</f>
        <v>6703</v>
      </c>
      <c r="G117" s="68"/>
      <c r="H117" s="72">
        <f t="shared" ref="H117:L117" si="12">H27+H31+H45+H64+H78+H79+H97+H98</f>
        <v>1071</v>
      </c>
      <c r="I117" s="68"/>
      <c r="J117" s="72">
        <f t="shared" si="12"/>
        <v>248</v>
      </c>
      <c r="K117" s="68"/>
      <c r="L117" s="72">
        <f t="shared" si="12"/>
        <v>8711</v>
      </c>
      <c r="M117" s="68"/>
    </row>
    <row r="118" spans="1:13" s="1" customFormat="1" ht="15">
      <c r="A118" s="34">
        <v>53</v>
      </c>
      <c r="B118" s="35" t="s">
        <v>53</v>
      </c>
      <c r="C118" s="36"/>
      <c r="D118" s="72">
        <f>D28+D35+D41+D62</f>
        <v>677</v>
      </c>
      <c r="E118" s="68"/>
      <c r="F118" s="72">
        <f t="shared" ref="F118" si="13">F28+F35+F41+F62</f>
        <v>7434</v>
      </c>
      <c r="G118" s="68"/>
      <c r="H118" s="72">
        <f t="shared" ref="H118:L118" si="14">H28+H35+H41+H62</f>
        <v>369</v>
      </c>
      <c r="I118" s="68"/>
      <c r="J118" s="72">
        <f t="shared" si="14"/>
        <v>386</v>
      </c>
      <c r="K118" s="68"/>
      <c r="L118" s="72">
        <f t="shared" si="14"/>
        <v>8866</v>
      </c>
      <c r="M118" s="68"/>
    </row>
    <row r="119" spans="1:13" s="1" customFormat="1" ht="15">
      <c r="A119" s="34">
        <v>24</v>
      </c>
      <c r="B119" s="35" t="s">
        <v>10</v>
      </c>
      <c r="C119" s="36"/>
      <c r="D119" s="72">
        <f>D23+D34+D42+D43+D47+D51</f>
        <v>470</v>
      </c>
      <c r="E119" s="68"/>
      <c r="F119" s="72">
        <f t="shared" ref="F119" si="15">F23+F34+F42+F43+F47+F51</f>
        <v>5534</v>
      </c>
      <c r="G119" s="68"/>
      <c r="H119" s="72">
        <f t="shared" ref="H119:L119" si="16">H23+H34+H42+H43+H47+H51</f>
        <v>358</v>
      </c>
      <c r="I119" s="68"/>
      <c r="J119" s="72">
        <f t="shared" si="16"/>
        <v>336</v>
      </c>
      <c r="K119" s="68"/>
      <c r="L119" s="72">
        <f t="shared" si="16"/>
        <v>6698</v>
      </c>
      <c r="M119" s="68"/>
    </row>
    <row r="120" spans="1:13" s="1" customFormat="1" ht="15">
      <c r="A120" s="34">
        <v>94</v>
      </c>
      <c r="B120" s="35" t="s">
        <v>106</v>
      </c>
      <c r="C120" s="36"/>
      <c r="D120" s="72">
        <f>D25+D26</f>
        <v>0</v>
      </c>
      <c r="E120" s="68"/>
      <c r="F120" s="72">
        <f t="shared" ref="F120" si="17">F25+F26</f>
        <v>351</v>
      </c>
      <c r="G120" s="68"/>
      <c r="H120" s="72">
        <f t="shared" ref="H120:L120" si="18">H25+H26</f>
        <v>97</v>
      </c>
      <c r="I120" s="68"/>
      <c r="J120" s="72">
        <f t="shared" si="18"/>
        <v>10</v>
      </c>
      <c r="K120" s="68"/>
      <c r="L120" s="72">
        <f t="shared" si="18"/>
        <v>458</v>
      </c>
      <c r="M120" s="68"/>
    </row>
    <row r="121" spans="1:13" s="1" customFormat="1" ht="15">
      <c r="A121" s="34">
        <v>44</v>
      </c>
      <c r="B121" s="35" t="s">
        <v>220</v>
      </c>
      <c r="C121" s="36"/>
      <c r="D121" s="72">
        <f>D13+D15+D57+D58+D60+D61+D63+D73+D74+D96</f>
        <v>1368</v>
      </c>
      <c r="E121" s="68"/>
      <c r="F121" s="72">
        <f t="shared" ref="F121" si="19">F13+F15+F57+F58+F60+F61+F63+F73+F74+F96</f>
        <v>10097</v>
      </c>
      <c r="G121" s="68"/>
      <c r="H121" s="72">
        <f t="shared" ref="H121:L121" si="20">H13+H15+H57+H58+H60+H61+H63+H73+H74+H96</f>
        <v>1467</v>
      </c>
      <c r="I121" s="68"/>
      <c r="J121" s="72">
        <f t="shared" si="20"/>
        <v>547</v>
      </c>
      <c r="K121" s="68"/>
      <c r="L121" s="72">
        <f t="shared" si="20"/>
        <v>13479</v>
      </c>
      <c r="M121" s="68"/>
    </row>
    <row r="122" spans="1:13" s="1" customFormat="1" ht="15">
      <c r="A122" s="34">
        <v>32</v>
      </c>
      <c r="B122" s="35" t="s">
        <v>221</v>
      </c>
      <c r="C122" s="36"/>
      <c r="D122" s="72">
        <f>D7+D65+D66+D68+D88</f>
        <v>917</v>
      </c>
      <c r="E122" s="68"/>
      <c r="F122" s="72">
        <f t="shared" ref="F122" si="21">F7+F65+F66+F68+F88</f>
        <v>10780</v>
      </c>
      <c r="G122" s="68"/>
      <c r="H122" s="72">
        <f t="shared" ref="H122:L122" si="22">H7+H65+H66+H68+H88</f>
        <v>2153</v>
      </c>
      <c r="I122" s="68"/>
      <c r="J122" s="72">
        <f t="shared" si="22"/>
        <v>971</v>
      </c>
      <c r="K122" s="68"/>
      <c r="L122" s="72">
        <f t="shared" si="22"/>
        <v>14821</v>
      </c>
      <c r="M122" s="68"/>
    </row>
    <row r="123" spans="1:13" s="1" customFormat="1" ht="15">
      <c r="A123" s="34">
        <v>11</v>
      </c>
      <c r="B123" s="35" t="s">
        <v>1</v>
      </c>
      <c r="C123" s="36"/>
      <c r="D123" s="72">
        <f>D83+D85+D86+D99+D100+D101+D102+D103</f>
        <v>2905</v>
      </c>
      <c r="E123" s="68"/>
      <c r="F123" s="72">
        <f t="shared" ref="F123" si="23">F83+F85+F86+F99+F100+F101+F102+F103</f>
        <v>18227</v>
      </c>
      <c r="G123" s="68"/>
      <c r="H123" s="72">
        <f t="shared" ref="H123:L123" si="24">H83+H85+H86+H99+H100+H101+H102+H103</f>
        <v>4137</v>
      </c>
      <c r="I123" s="68"/>
      <c r="J123" s="72">
        <f t="shared" si="24"/>
        <v>384</v>
      </c>
      <c r="K123" s="68"/>
      <c r="L123" s="72">
        <f t="shared" si="24"/>
        <v>25653</v>
      </c>
      <c r="M123" s="68"/>
    </row>
    <row r="124" spans="1:13" s="1" customFormat="1" ht="15">
      <c r="A124" s="34">
        <v>28</v>
      </c>
      <c r="B124" s="35" t="s">
        <v>26</v>
      </c>
      <c r="C124" s="36"/>
      <c r="D124" s="72">
        <f>D19+D33+D56+D67+D84</f>
        <v>875</v>
      </c>
      <c r="E124" s="68"/>
      <c r="F124" s="72">
        <f t="shared" ref="F124" si="25">F19+F33+F56+F67+F84</f>
        <v>5828</v>
      </c>
      <c r="G124" s="68"/>
      <c r="H124" s="72">
        <f t="shared" ref="H124:L124" si="26">H19+H33+H56+H67+H84</f>
        <v>1752</v>
      </c>
      <c r="I124" s="68"/>
      <c r="J124" s="72">
        <f t="shared" si="26"/>
        <v>502</v>
      </c>
      <c r="K124" s="68"/>
      <c r="L124" s="72">
        <f t="shared" si="26"/>
        <v>8957</v>
      </c>
      <c r="M124" s="68"/>
    </row>
    <row r="125" spans="1:13" s="1" customFormat="1" ht="15">
      <c r="A125" s="34">
        <v>75</v>
      </c>
      <c r="B125" s="35" t="s">
        <v>222</v>
      </c>
      <c r="C125" s="36"/>
      <c r="D125" s="72">
        <f>D21+D22+D24+D29+D30+D39+D46+D53+D70+D87+D94+D95</f>
        <v>835</v>
      </c>
      <c r="E125" s="68"/>
      <c r="F125" s="72">
        <f t="shared" ref="F125" si="27">F21+F22+F24+F29+F30+F39+F46+F53+F70+F87+F94+F95</f>
        <v>12437</v>
      </c>
      <c r="G125" s="68"/>
      <c r="H125" s="72">
        <f t="shared" ref="H125:L125" si="28">H21+H22+H24+H29+H30+H39+H46+H53+H70+H87+H94+H95</f>
        <v>1535</v>
      </c>
      <c r="I125" s="68"/>
      <c r="J125" s="72">
        <f t="shared" si="28"/>
        <v>765</v>
      </c>
      <c r="K125" s="68"/>
      <c r="L125" s="72">
        <f t="shared" si="28"/>
        <v>15572</v>
      </c>
      <c r="M125" s="68"/>
    </row>
    <row r="126" spans="1:13" s="1" customFormat="1" ht="15">
      <c r="A126" s="34">
        <v>76</v>
      </c>
      <c r="B126" s="35" t="s">
        <v>223</v>
      </c>
      <c r="C126" s="36"/>
      <c r="D126" s="72">
        <f>D14+D16+D17+D36+D37+D38+D40+D52+D54+D71+D72+D89+D90</f>
        <v>582</v>
      </c>
      <c r="E126" s="68"/>
      <c r="F126" s="72">
        <f t="shared" ref="F126" si="29">F14+F16+F17+F36+F37+F38+F40+F52+F54+F71+F72+F89+F90</f>
        <v>11189</v>
      </c>
      <c r="G126" s="68"/>
      <c r="H126" s="72">
        <f t="shared" ref="H126:L126" si="30">H14+H16+H17+H36+H37+H38+H40+H52+H54+H71+H72+H89+H90</f>
        <v>878</v>
      </c>
      <c r="I126" s="68"/>
      <c r="J126" s="72">
        <f t="shared" si="30"/>
        <v>323</v>
      </c>
      <c r="K126" s="68"/>
      <c r="L126" s="72">
        <f t="shared" si="30"/>
        <v>12972</v>
      </c>
      <c r="M126" s="68"/>
    </row>
    <row r="127" spans="1:13" s="1" customFormat="1" ht="15">
      <c r="A127" s="34">
        <v>52</v>
      </c>
      <c r="B127" s="35" t="s">
        <v>47</v>
      </c>
      <c r="C127" s="36"/>
      <c r="D127" s="72">
        <f>D50+D55+D59+D80+D93</f>
        <v>451</v>
      </c>
      <c r="E127" s="68"/>
      <c r="F127" s="72">
        <f t="shared" ref="F127" si="31">F50+F55+F59+F80+F93</f>
        <v>7069</v>
      </c>
      <c r="G127" s="68"/>
      <c r="H127" s="72">
        <f t="shared" ref="H127:L127" si="32">H50+H55+H59+H80+H93</f>
        <v>1152</v>
      </c>
      <c r="I127" s="68"/>
      <c r="J127" s="72">
        <f t="shared" si="32"/>
        <v>375</v>
      </c>
      <c r="K127" s="68"/>
      <c r="L127" s="72">
        <f t="shared" si="32"/>
        <v>9047</v>
      </c>
      <c r="M127" s="68"/>
    </row>
    <row r="128" spans="1:13" s="1" customFormat="1" ht="15">
      <c r="A128" s="37">
        <v>93</v>
      </c>
      <c r="B128" s="38" t="s">
        <v>113</v>
      </c>
      <c r="C128" s="42"/>
      <c r="D128" s="73">
        <f>D9+D10+D11+D18+D91+D92</f>
        <v>865</v>
      </c>
      <c r="E128" s="68"/>
      <c r="F128" s="73">
        <f t="shared" ref="F128" si="33">F9+F10+F11+F18+F91+F92</f>
        <v>6871</v>
      </c>
      <c r="G128" s="68"/>
      <c r="H128" s="73">
        <f t="shared" ref="H128:L128" si="34">H9+H10+H11+H18+H91+H92</f>
        <v>1543</v>
      </c>
      <c r="I128" s="68"/>
      <c r="J128" s="73">
        <f t="shared" si="34"/>
        <v>56</v>
      </c>
      <c r="K128" s="68"/>
      <c r="L128" s="73">
        <f t="shared" si="34"/>
        <v>9335</v>
      </c>
      <c r="M128" s="68"/>
    </row>
    <row r="129" spans="1:14" s="1" customFormat="1" ht="15">
      <c r="A129" s="15" t="s">
        <v>225</v>
      </c>
      <c r="B129" s="26"/>
      <c r="C129" s="16"/>
      <c r="D129" s="93">
        <f>SUM(D116:D128)</f>
        <v>12164</v>
      </c>
      <c r="E129" s="94"/>
      <c r="F129" s="93">
        <f t="shared" ref="F129" si="35">SUM(F116:F128)</f>
        <v>118168</v>
      </c>
      <c r="G129" s="94"/>
      <c r="H129" s="93">
        <f t="shared" ref="H129" si="36">SUM(H116:H128)</f>
        <v>18795</v>
      </c>
      <c r="I129" s="94"/>
      <c r="J129" s="93">
        <f t="shared" ref="J129" si="37">SUM(J116:J128)</f>
        <v>5506</v>
      </c>
      <c r="K129" s="94"/>
      <c r="L129" s="93">
        <f t="shared" ref="L129" si="38">SUM(L116:L128)</f>
        <v>154633</v>
      </c>
      <c r="M129" s="94"/>
    </row>
    <row r="130" spans="1:14" s="1" customFormat="1" ht="14.25" customHeight="1">
      <c r="A130" s="11">
        <v>101</v>
      </c>
      <c r="B130" s="39" t="s">
        <v>215</v>
      </c>
      <c r="C130" s="12"/>
      <c r="D130" s="76">
        <f>D104</f>
        <v>9</v>
      </c>
      <c r="E130" s="74"/>
      <c r="F130" s="76">
        <f t="shared" ref="F130:F133" si="39">F104</f>
        <v>83</v>
      </c>
      <c r="G130" s="74"/>
      <c r="H130" s="76">
        <f t="shared" ref="H130:L133" si="40">H104</f>
        <v>221</v>
      </c>
      <c r="I130" s="74"/>
      <c r="J130" s="76">
        <f t="shared" si="40"/>
        <v>106</v>
      </c>
      <c r="K130" s="74"/>
      <c r="L130" s="76">
        <f t="shared" si="40"/>
        <v>419</v>
      </c>
      <c r="M130" s="74"/>
    </row>
    <row r="131" spans="1:14" s="1" customFormat="1" ht="14.25" customHeight="1">
      <c r="A131" s="11">
        <v>102</v>
      </c>
      <c r="B131" s="40" t="s">
        <v>216</v>
      </c>
      <c r="C131" s="12"/>
      <c r="D131" s="77">
        <f t="shared" ref="D131:D133" si="41">D105</f>
        <v>0</v>
      </c>
      <c r="E131" s="74"/>
      <c r="F131" s="77">
        <f t="shared" si="39"/>
        <v>208</v>
      </c>
      <c r="G131" s="74"/>
      <c r="H131" s="77">
        <f t="shared" si="40"/>
        <v>0</v>
      </c>
      <c r="I131" s="74"/>
      <c r="J131" s="77">
        <f t="shared" si="40"/>
        <v>25</v>
      </c>
      <c r="K131" s="74"/>
      <c r="L131" s="77">
        <f t="shared" si="40"/>
        <v>233</v>
      </c>
      <c r="M131" s="74"/>
    </row>
    <row r="132" spans="1:14" s="1" customFormat="1" ht="14.25" customHeight="1">
      <c r="A132" s="11">
        <v>103</v>
      </c>
      <c r="B132" s="40" t="s">
        <v>111</v>
      </c>
      <c r="C132" s="12"/>
      <c r="D132" s="77">
        <f t="shared" si="41"/>
        <v>5</v>
      </c>
      <c r="E132" s="74"/>
      <c r="F132" s="77">
        <f t="shared" si="39"/>
        <v>13</v>
      </c>
      <c r="G132" s="74"/>
      <c r="H132" s="77">
        <f t="shared" si="40"/>
        <v>46</v>
      </c>
      <c r="I132" s="74"/>
      <c r="J132" s="77">
        <f t="shared" si="40"/>
        <v>5</v>
      </c>
      <c r="K132" s="74"/>
      <c r="L132" s="77">
        <f t="shared" si="40"/>
        <v>69</v>
      </c>
      <c r="M132" s="74"/>
    </row>
    <row r="133" spans="1:14" s="1" customFormat="1" ht="14.25" customHeight="1">
      <c r="A133" s="13">
        <v>104</v>
      </c>
      <c r="B133" s="41" t="s">
        <v>112</v>
      </c>
      <c r="C133" s="14"/>
      <c r="D133" s="78">
        <f t="shared" si="41"/>
        <v>102</v>
      </c>
      <c r="E133" s="75"/>
      <c r="F133" s="78">
        <f t="shared" si="39"/>
        <v>795</v>
      </c>
      <c r="G133" s="75"/>
      <c r="H133" s="78">
        <f t="shared" si="40"/>
        <v>366</v>
      </c>
      <c r="I133" s="75"/>
      <c r="J133" s="78">
        <f t="shared" si="40"/>
        <v>410</v>
      </c>
      <c r="K133" s="75"/>
      <c r="L133" s="78">
        <f t="shared" si="40"/>
        <v>1673</v>
      </c>
      <c r="M133" s="75"/>
    </row>
    <row r="134" spans="1:14" s="1" customFormat="1" ht="15">
      <c r="A134" s="17" t="s">
        <v>224</v>
      </c>
      <c r="B134" s="25"/>
      <c r="C134" s="17"/>
      <c r="D134" s="93">
        <f>SUM(D130:D133)</f>
        <v>116</v>
      </c>
      <c r="E134" s="94"/>
      <c r="F134" s="93">
        <f t="shared" ref="F134" si="42">SUM(F130:F133)</f>
        <v>1099</v>
      </c>
      <c r="G134" s="94"/>
      <c r="H134" s="93">
        <f t="shared" ref="H134" si="43">SUM(H130:H133)</f>
        <v>633</v>
      </c>
      <c r="I134" s="94"/>
      <c r="J134" s="93">
        <f t="shared" ref="J134" si="44">SUM(J130:J133)</f>
        <v>546</v>
      </c>
      <c r="K134" s="94"/>
      <c r="L134" s="93">
        <f t="shared" ref="L134" si="45">SUM(L130:L133)</f>
        <v>2394</v>
      </c>
      <c r="M134" s="94"/>
    </row>
    <row r="135" spans="1:14" s="1" customFormat="1" ht="15" customHeight="1">
      <c r="A135" s="594" t="s">
        <v>227</v>
      </c>
      <c r="B135" s="595"/>
      <c r="C135" s="596"/>
      <c r="D135" s="93">
        <f>D129+D134</f>
        <v>12280</v>
      </c>
      <c r="E135" s="94"/>
      <c r="F135" s="93">
        <f t="shared" ref="F135" si="46">F129+F134</f>
        <v>119267</v>
      </c>
      <c r="G135" s="94"/>
      <c r="H135" s="93">
        <f t="shared" ref="H135" si="47">H129+H134</f>
        <v>19428</v>
      </c>
      <c r="I135" s="94"/>
      <c r="J135" s="93">
        <f t="shared" ref="J135" si="48">J129+J134</f>
        <v>6052</v>
      </c>
      <c r="K135" s="94"/>
      <c r="L135" s="93">
        <f t="shared" ref="L135" si="49">L129+L134</f>
        <v>157027</v>
      </c>
      <c r="M135" s="94"/>
    </row>
    <row r="136" spans="1:14" s="139" customFormat="1" ht="15"/>
    <row r="137" spans="1:14" s="139" customFormat="1" ht="15">
      <c r="A137" s="617" t="s">
        <v>272</v>
      </c>
      <c r="B137" s="617"/>
      <c r="C137" s="617"/>
      <c r="D137" s="617"/>
      <c r="E137" s="617"/>
      <c r="F137" s="617"/>
      <c r="G137" s="617"/>
      <c r="H137" s="617"/>
      <c r="I137" s="617"/>
      <c r="J137" s="617"/>
      <c r="K137" s="617"/>
      <c r="L137" s="617"/>
      <c r="M137" s="617"/>
      <c r="N137" s="617"/>
    </row>
    <row r="138" spans="1:14">
      <c r="A138" s="618" t="s">
        <v>236</v>
      </c>
      <c r="B138" s="618"/>
      <c r="C138" s="618"/>
      <c r="D138" s="618"/>
      <c r="E138" s="618"/>
      <c r="F138" s="618"/>
      <c r="G138" s="618"/>
      <c r="H138" s="618"/>
      <c r="I138" s="618"/>
      <c r="J138" s="618"/>
      <c r="K138" s="618"/>
      <c r="L138" s="618"/>
      <c r="M138" s="618"/>
      <c r="N138" s="618"/>
    </row>
    <row r="139" spans="1:14">
      <c r="A139" s="617" t="s">
        <v>257</v>
      </c>
      <c r="B139" s="617"/>
      <c r="C139" s="617"/>
      <c r="D139" s="617"/>
      <c r="E139" s="617"/>
      <c r="F139" s="617"/>
      <c r="G139" s="617"/>
      <c r="H139" s="617"/>
      <c r="I139" s="617"/>
      <c r="J139" s="617"/>
      <c r="K139" s="617"/>
      <c r="L139" s="617"/>
      <c r="M139" s="617"/>
      <c r="N139" s="617"/>
    </row>
  </sheetData>
  <mergeCells count="23">
    <mergeCell ref="L5:M5"/>
    <mergeCell ref="A1:I1"/>
    <mergeCell ref="A2:I2"/>
    <mergeCell ref="A3:I3"/>
    <mergeCell ref="D5:E5"/>
    <mergeCell ref="F5:G5"/>
    <mergeCell ref="H5:I5"/>
    <mergeCell ref="A108:C108"/>
    <mergeCell ref="A109:C109"/>
    <mergeCell ref="A110:C110"/>
    <mergeCell ref="A114:I114"/>
    <mergeCell ref="J5:K5"/>
    <mergeCell ref="A113:I113"/>
    <mergeCell ref="A138:N138"/>
    <mergeCell ref="A139:N139"/>
    <mergeCell ref="A135:C135"/>
    <mergeCell ref="J115:K115"/>
    <mergeCell ref="L115:M115"/>
    <mergeCell ref="A137:N137"/>
    <mergeCell ref="B115:C115"/>
    <mergeCell ref="D115:E115"/>
    <mergeCell ref="F115:G115"/>
    <mergeCell ref="H115:I115"/>
  </mergeCells>
  <hyperlinks>
    <hyperlink ref="L2" location="Sommaire!A1" display="RETOUR AU SOMMAIRE"/>
  </hyperlinks>
  <printOptions horizontalCentered="1"/>
  <pageMargins left="0.19685039370078741" right="0.15748031496062992" top="0.67" bottom="0.43307086614173229" header="0.23622047244094491" footer="0.15748031496062992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92D050"/>
  </sheetPr>
  <dimension ref="A1:M137"/>
  <sheetViews>
    <sheetView topLeftCell="A88" zoomScaleNormal="100" workbookViewId="0">
      <selection activeCell="B124" sqref="B124"/>
    </sheetView>
  </sheetViews>
  <sheetFormatPr baseColWidth="10" defaultColWidth="14" defaultRowHeight="12.75"/>
  <cols>
    <col min="1" max="1" width="7.42578125" style="306" customWidth="1"/>
    <col min="2" max="2" width="14.28515625" style="307" customWidth="1"/>
    <col min="3" max="3" width="27.140625" style="307" customWidth="1"/>
    <col min="4" max="4" width="16.28515625" style="307" customWidth="1"/>
    <col min="5" max="5" width="3.140625" style="307" bestFit="1" customWidth="1"/>
    <col min="6" max="6" width="16.85546875" style="307" customWidth="1"/>
    <col min="7" max="7" width="3.140625" style="307" bestFit="1" customWidth="1"/>
    <col min="8" max="8" width="16.85546875" style="307" customWidth="1"/>
    <col min="9" max="9" width="3.140625" style="307" bestFit="1" customWidth="1"/>
    <col min="10" max="10" width="16.85546875" style="306" customWidth="1"/>
    <col min="11" max="11" width="3.140625" style="306" bestFit="1" customWidth="1"/>
    <col min="12" max="12" width="16.85546875" style="306" customWidth="1"/>
    <col min="13" max="13" width="3.140625" style="306" bestFit="1" customWidth="1"/>
    <col min="14" max="16384" width="14" style="306"/>
  </cols>
  <sheetData>
    <row r="1" spans="1:13" s="112" customFormat="1" ht="29.25" customHeight="1">
      <c r="A1" s="619" t="s">
        <v>471</v>
      </c>
      <c r="B1" s="619"/>
      <c r="C1" s="619"/>
      <c r="D1" s="619"/>
      <c r="E1" s="619"/>
      <c r="F1" s="619"/>
      <c r="G1" s="619"/>
      <c r="H1" s="619"/>
      <c r="I1" s="619"/>
    </row>
    <row r="2" spans="1:13" s="286" customFormat="1" ht="15">
      <c r="A2" s="591" t="s">
        <v>217</v>
      </c>
      <c r="B2" s="591"/>
      <c r="C2" s="591"/>
      <c r="D2" s="591"/>
      <c r="E2" s="591"/>
      <c r="F2" s="591"/>
      <c r="G2" s="591"/>
      <c r="H2" s="591"/>
      <c r="I2" s="591"/>
      <c r="L2" s="571" t="s">
        <v>440</v>
      </c>
    </row>
    <row r="3" spans="1:13" s="286" customFormat="1" ht="14.25">
      <c r="A3" s="591" t="s">
        <v>252</v>
      </c>
      <c r="B3" s="591"/>
      <c r="C3" s="591"/>
      <c r="D3" s="591"/>
      <c r="E3" s="591"/>
      <c r="F3" s="591"/>
      <c r="G3" s="591"/>
      <c r="H3" s="591"/>
      <c r="I3" s="591"/>
    </row>
    <row r="4" spans="1:13" s="112" customFormat="1">
      <c r="A4" s="309"/>
      <c r="B4" s="310"/>
      <c r="C4" s="310"/>
      <c r="D4" s="310"/>
      <c r="E4" s="310"/>
      <c r="F4" s="310"/>
      <c r="G4" s="310"/>
      <c r="H4" s="310"/>
      <c r="I4" s="310"/>
    </row>
    <row r="5" spans="1:13" s="112" customFormat="1" ht="74.25" customHeight="1">
      <c r="A5" s="122" t="s">
        <v>218</v>
      </c>
      <c r="B5" s="123" t="s">
        <v>219</v>
      </c>
      <c r="C5" s="123" t="s">
        <v>213</v>
      </c>
      <c r="D5" s="609" t="s">
        <v>273</v>
      </c>
      <c r="E5" s="610"/>
      <c r="F5" s="609" t="s">
        <v>274</v>
      </c>
      <c r="G5" s="610"/>
      <c r="H5" s="609" t="s">
        <v>275</v>
      </c>
      <c r="I5" s="610"/>
      <c r="J5" s="609" t="s">
        <v>276</v>
      </c>
      <c r="K5" s="610"/>
      <c r="L5" s="609" t="s">
        <v>277</v>
      </c>
      <c r="M5" s="610"/>
    </row>
    <row r="6" spans="1:13" ht="13.5" customHeight="1">
      <c r="A6" s="135">
        <v>84</v>
      </c>
      <c r="B6" s="21" t="s">
        <v>115</v>
      </c>
      <c r="C6" s="3" t="s">
        <v>82</v>
      </c>
      <c r="D6" s="311">
        <v>564</v>
      </c>
      <c r="E6" s="312"/>
      <c r="F6" s="311">
        <v>171</v>
      </c>
      <c r="G6" s="296"/>
      <c r="H6" s="313">
        <v>139</v>
      </c>
      <c r="I6" s="296"/>
      <c r="J6" s="313">
        <v>283</v>
      </c>
      <c r="K6" s="296"/>
      <c r="L6" s="313">
        <v>1157</v>
      </c>
      <c r="M6" s="296"/>
    </row>
    <row r="7" spans="1:13" ht="13.5" customHeight="1">
      <c r="A7" s="140">
        <v>32</v>
      </c>
      <c r="B7" s="23" t="s">
        <v>116</v>
      </c>
      <c r="C7" s="4" t="s">
        <v>31</v>
      </c>
      <c r="D7" s="113">
        <v>384</v>
      </c>
      <c r="E7" s="297"/>
      <c r="F7" s="113">
        <v>326</v>
      </c>
      <c r="G7" s="290"/>
      <c r="H7" s="120">
        <v>18</v>
      </c>
      <c r="I7" s="290"/>
      <c r="J7" s="120">
        <v>256</v>
      </c>
      <c r="K7" s="290"/>
      <c r="L7" s="120">
        <v>984</v>
      </c>
      <c r="M7" s="290"/>
    </row>
    <row r="8" spans="1:13" ht="13.5" customHeight="1">
      <c r="A8" s="140">
        <v>84</v>
      </c>
      <c r="B8" s="23" t="s">
        <v>117</v>
      </c>
      <c r="C8" s="4" t="s">
        <v>84</v>
      </c>
      <c r="D8" s="113">
        <v>222</v>
      </c>
      <c r="E8" s="297"/>
      <c r="F8" s="113">
        <v>290</v>
      </c>
      <c r="G8" s="290"/>
      <c r="H8" s="120">
        <v>43</v>
      </c>
      <c r="I8" s="290"/>
      <c r="J8" s="120">
        <v>120</v>
      </c>
      <c r="K8" s="290"/>
      <c r="L8" s="120">
        <v>675</v>
      </c>
      <c r="M8" s="290"/>
    </row>
    <row r="9" spans="1:13" ht="13.5" customHeight="1">
      <c r="A9" s="140">
        <v>93</v>
      </c>
      <c r="B9" s="23" t="s">
        <v>118</v>
      </c>
      <c r="C9" s="4" t="s">
        <v>98</v>
      </c>
      <c r="D9" s="113">
        <v>128</v>
      </c>
      <c r="E9" s="297"/>
      <c r="F9" s="113">
        <v>88</v>
      </c>
      <c r="G9" s="290"/>
      <c r="H9" s="120">
        <v>68</v>
      </c>
      <c r="I9" s="290"/>
      <c r="J9" s="120">
        <v>52</v>
      </c>
      <c r="K9" s="290"/>
      <c r="L9" s="120">
        <v>336</v>
      </c>
      <c r="M9" s="290"/>
    </row>
    <row r="10" spans="1:13" ht="13.5" customHeight="1">
      <c r="A10" s="140">
        <v>93</v>
      </c>
      <c r="B10" s="23" t="s">
        <v>119</v>
      </c>
      <c r="C10" s="4" t="s">
        <v>99</v>
      </c>
      <c r="D10" s="113">
        <v>90</v>
      </c>
      <c r="E10" s="297"/>
      <c r="F10" s="113">
        <v>72</v>
      </c>
      <c r="G10" s="290"/>
      <c r="H10" s="120">
        <v>76</v>
      </c>
      <c r="I10" s="290"/>
      <c r="J10" s="120">
        <v>63</v>
      </c>
      <c r="K10" s="290"/>
      <c r="L10" s="120">
        <v>301</v>
      </c>
      <c r="M10" s="290"/>
    </row>
    <row r="11" spans="1:13" ht="13.5" customHeight="1">
      <c r="A11" s="140">
        <v>93</v>
      </c>
      <c r="B11" s="23" t="s">
        <v>120</v>
      </c>
      <c r="C11" s="4" t="s">
        <v>100</v>
      </c>
      <c r="D11" s="113">
        <v>335</v>
      </c>
      <c r="E11" s="297"/>
      <c r="F11" s="113">
        <v>365</v>
      </c>
      <c r="G11" s="290"/>
      <c r="H11" s="120">
        <v>47</v>
      </c>
      <c r="I11" s="290"/>
      <c r="J11" s="120">
        <v>346</v>
      </c>
      <c r="K11" s="290"/>
      <c r="L11" s="120">
        <v>1093</v>
      </c>
      <c r="M11" s="290"/>
    </row>
    <row r="12" spans="1:13" ht="13.5" customHeight="1">
      <c r="A12" s="140">
        <v>84</v>
      </c>
      <c r="B12" s="23" t="s">
        <v>121</v>
      </c>
      <c r="C12" s="4" t="s">
        <v>85</v>
      </c>
      <c r="D12" s="113">
        <v>260</v>
      </c>
      <c r="E12" s="297"/>
      <c r="F12" s="113">
        <v>238</v>
      </c>
      <c r="G12" s="290"/>
      <c r="H12" s="120">
        <v>32</v>
      </c>
      <c r="I12" s="290"/>
      <c r="J12" s="120">
        <v>72</v>
      </c>
      <c r="K12" s="290"/>
      <c r="L12" s="120">
        <v>602</v>
      </c>
      <c r="M12" s="290"/>
    </row>
    <row r="13" spans="1:13" ht="13.5" customHeight="1">
      <c r="A13" s="140">
        <v>44</v>
      </c>
      <c r="B13" s="23" t="s">
        <v>122</v>
      </c>
      <c r="C13" s="4" t="s">
        <v>36</v>
      </c>
      <c r="D13" s="113">
        <v>93</v>
      </c>
      <c r="E13" s="297"/>
      <c r="F13" s="113">
        <v>329</v>
      </c>
      <c r="G13" s="290"/>
      <c r="H13" s="120">
        <v>16</v>
      </c>
      <c r="I13" s="290"/>
      <c r="J13" s="120">
        <v>77</v>
      </c>
      <c r="K13" s="290"/>
      <c r="L13" s="120">
        <v>515</v>
      </c>
      <c r="M13" s="290"/>
    </row>
    <row r="14" spans="1:13" ht="13.5" customHeight="1">
      <c r="A14" s="140">
        <v>76</v>
      </c>
      <c r="B14" s="23" t="s">
        <v>123</v>
      </c>
      <c r="C14" s="4" t="s">
        <v>69</v>
      </c>
      <c r="D14" s="113">
        <v>125</v>
      </c>
      <c r="E14" s="297"/>
      <c r="F14" s="113">
        <v>74</v>
      </c>
      <c r="G14" s="290"/>
      <c r="H14" s="120">
        <v>63</v>
      </c>
      <c r="I14" s="290"/>
      <c r="J14" s="120">
        <v>102</v>
      </c>
      <c r="K14" s="290"/>
      <c r="L14" s="120">
        <v>364</v>
      </c>
      <c r="M14" s="290"/>
    </row>
    <row r="15" spans="1:13" ht="13.5" customHeight="1">
      <c r="A15" s="147">
        <v>44</v>
      </c>
      <c r="B15" s="23" t="s">
        <v>124</v>
      </c>
      <c r="C15" s="4" t="s">
        <v>37</v>
      </c>
      <c r="D15" s="113">
        <v>151</v>
      </c>
      <c r="E15" s="297"/>
      <c r="F15" s="113">
        <v>276</v>
      </c>
      <c r="G15" s="290"/>
      <c r="H15" s="120">
        <v>152</v>
      </c>
      <c r="I15" s="290"/>
      <c r="J15" s="120">
        <v>86</v>
      </c>
      <c r="K15" s="290"/>
      <c r="L15" s="120">
        <v>665</v>
      </c>
      <c r="M15" s="290"/>
    </row>
    <row r="16" spans="1:13" ht="13.5" customHeight="1">
      <c r="A16" s="147">
        <v>76</v>
      </c>
      <c r="B16" s="23" t="s">
        <v>125</v>
      </c>
      <c r="C16" s="4" t="s">
        <v>70</v>
      </c>
      <c r="D16" s="113">
        <v>350</v>
      </c>
      <c r="E16" s="297"/>
      <c r="F16" s="113">
        <v>186</v>
      </c>
      <c r="G16" s="290"/>
      <c r="H16" s="120">
        <v>196</v>
      </c>
      <c r="I16" s="290"/>
      <c r="J16" s="120">
        <v>135</v>
      </c>
      <c r="K16" s="290"/>
      <c r="L16" s="120">
        <v>867</v>
      </c>
      <c r="M16" s="290"/>
    </row>
    <row r="17" spans="1:13" ht="13.5" customHeight="1">
      <c r="A17" s="147">
        <v>76</v>
      </c>
      <c r="B17" s="23" t="s">
        <v>126</v>
      </c>
      <c r="C17" s="4" t="s">
        <v>71</v>
      </c>
      <c r="D17" s="113">
        <v>389</v>
      </c>
      <c r="E17" s="297"/>
      <c r="F17" s="113">
        <v>326</v>
      </c>
      <c r="G17" s="290"/>
      <c r="H17" s="120">
        <v>242</v>
      </c>
      <c r="I17" s="290"/>
      <c r="J17" s="120">
        <v>56</v>
      </c>
      <c r="K17" s="290"/>
      <c r="L17" s="120">
        <v>1013</v>
      </c>
      <c r="M17" s="290"/>
    </row>
    <row r="18" spans="1:13" ht="13.5" customHeight="1">
      <c r="A18" s="147">
        <v>93</v>
      </c>
      <c r="B18" s="23" t="s">
        <v>127</v>
      </c>
      <c r="C18" s="4" t="s">
        <v>101</v>
      </c>
      <c r="D18" s="113">
        <v>710</v>
      </c>
      <c r="E18" s="297"/>
      <c r="F18" s="113">
        <v>1665</v>
      </c>
      <c r="G18" s="290"/>
      <c r="H18" s="120">
        <v>110</v>
      </c>
      <c r="I18" s="290"/>
      <c r="J18" s="120">
        <v>462</v>
      </c>
      <c r="K18" s="290" t="s">
        <v>256</v>
      </c>
      <c r="L18" s="120">
        <v>2947</v>
      </c>
      <c r="M18" s="290"/>
    </row>
    <row r="19" spans="1:13" ht="13.5" customHeight="1">
      <c r="A19" s="147">
        <v>28</v>
      </c>
      <c r="B19" s="23" t="s">
        <v>128</v>
      </c>
      <c r="C19" s="4" t="s">
        <v>25</v>
      </c>
      <c r="D19" s="113">
        <v>622</v>
      </c>
      <c r="E19" s="297" t="s">
        <v>256</v>
      </c>
      <c r="F19" s="113">
        <v>398</v>
      </c>
      <c r="G19" s="290" t="s">
        <v>256</v>
      </c>
      <c r="H19" s="120">
        <v>72</v>
      </c>
      <c r="I19" s="290" t="s">
        <v>256</v>
      </c>
      <c r="J19" s="120">
        <v>157</v>
      </c>
      <c r="K19" s="290" t="s">
        <v>256</v>
      </c>
      <c r="L19" s="120">
        <v>1249</v>
      </c>
      <c r="M19" s="290" t="s">
        <v>256</v>
      </c>
    </row>
    <row r="20" spans="1:13" ht="13.5" customHeight="1">
      <c r="A20" s="147">
        <v>84</v>
      </c>
      <c r="B20" s="23" t="s">
        <v>129</v>
      </c>
      <c r="C20" s="4" t="s">
        <v>86</v>
      </c>
      <c r="D20" s="113">
        <v>304</v>
      </c>
      <c r="E20" s="297"/>
      <c r="F20" s="113">
        <v>150</v>
      </c>
      <c r="G20" s="290"/>
      <c r="H20" s="120">
        <v>14</v>
      </c>
      <c r="I20" s="290"/>
      <c r="J20" s="120">
        <v>40</v>
      </c>
      <c r="K20" s="290"/>
      <c r="L20" s="120">
        <v>508</v>
      </c>
      <c r="M20" s="290"/>
    </row>
    <row r="21" spans="1:13" ht="13.5" customHeight="1">
      <c r="A21" s="147">
        <v>75</v>
      </c>
      <c r="B21" s="23" t="s">
        <v>130</v>
      </c>
      <c r="C21" s="4" t="s">
        <v>57</v>
      </c>
      <c r="D21" s="113">
        <v>255</v>
      </c>
      <c r="E21" s="297"/>
      <c r="F21" s="113">
        <v>225</v>
      </c>
      <c r="G21" s="290"/>
      <c r="H21" s="120">
        <v>411</v>
      </c>
      <c r="I21" s="290"/>
      <c r="J21" s="120">
        <v>105</v>
      </c>
      <c r="K21" s="290"/>
      <c r="L21" s="120">
        <v>996</v>
      </c>
      <c r="M21" s="290"/>
    </row>
    <row r="22" spans="1:13" ht="13.5" customHeight="1">
      <c r="A22" s="147">
        <v>75</v>
      </c>
      <c r="B22" s="23" t="s">
        <v>131</v>
      </c>
      <c r="C22" s="4" t="s">
        <v>58</v>
      </c>
      <c r="D22" s="113">
        <v>456</v>
      </c>
      <c r="E22" s="297"/>
      <c r="F22" s="113">
        <v>626</v>
      </c>
      <c r="G22" s="290"/>
      <c r="H22" s="120">
        <v>255</v>
      </c>
      <c r="I22" s="290"/>
      <c r="J22" s="120">
        <v>209</v>
      </c>
      <c r="K22" s="290"/>
      <c r="L22" s="120">
        <v>1546</v>
      </c>
      <c r="M22" s="290"/>
    </row>
    <row r="23" spans="1:13" ht="13.5" customHeight="1">
      <c r="A23" s="147">
        <v>24</v>
      </c>
      <c r="B23" s="23" t="s">
        <v>132</v>
      </c>
      <c r="C23" s="4" t="s">
        <v>9</v>
      </c>
      <c r="D23" s="113">
        <v>273</v>
      </c>
      <c r="E23" s="297" t="s">
        <v>256</v>
      </c>
      <c r="F23" s="113">
        <v>233</v>
      </c>
      <c r="G23" s="290" t="s">
        <v>256</v>
      </c>
      <c r="H23" s="120">
        <v>130</v>
      </c>
      <c r="I23" s="290" t="s">
        <v>256</v>
      </c>
      <c r="J23" s="120">
        <v>182</v>
      </c>
      <c r="K23" s="290" t="s">
        <v>256</v>
      </c>
      <c r="L23" s="120">
        <v>818</v>
      </c>
      <c r="M23" s="290" t="s">
        <v>256</v>
      </c>
    </row>
    <row r="24" spans="1:13" ht="13.5" customHeight="1">
      <c r="A24" s="147">
        <v>75</v>
      </c>
      <c r="B24" s="23" t="s">
        <v>133</v>
      </c>
      <c r="C24" s="4" t="s">
        <v>59</v>
      </c>
      <c r="D24" s="113">
        <v>207</v>
      </c>
      <c r="E24" s="314" t="s">
        <v>256</v>
      </c>
      <c r="F24" s="113">
        <v>253</v>
      </c>
      <c r="G24" s="290" t="s">
        <v>256</v>
      </c>
      <c r="H24" s="120">
        <v>234</v>
      </c>
      <c r="I24" s="290" t="s">
        <v>256</v>
      </c>
      <c r="J24" s="120">
        <v>45</v>
      </c>
      <c r="K24" s="290" t="s">
        <v>256</v>
      </c>
      <c r="L24" s="120">
        <v>739</v>
      </c>
      <c r="M24" s="290" t="s">
        <v>256</v>
      </c>
    </row>
    <row r="25" spans="1:13" ht="13.5" customHeight="1">
      <c r="A25" s="147">
        <v>94</v>
      </c>
      <c r="B25" s="23" t="s">
        <v>104</v>
      </c>
      <c r="C25" s="4" t="s">
        <v>105</v>
      </c>
      <c r="D25" s="113">
        <v>94</v>
      </c>
      <c r="E25" s="297" t="s">
        <v>256</v>
      </c>
      <c r="F25" s="113">
        <v>0</v>
      </c>
      <c r="G25" s="290" t="s">
        <v>256</v>
      </c>
      <c r="H25" s="120">
        <v>0</v>
      </c>
      <c r="I25" s="290" t="s">
        <v>256</v>
      </c>
      <c r="J25" s="120">
        <v>0</v>
      </c>
      <c r="K25" s="290" t="s">
        <v>256</v>
      </c>
      <c r="L25" s="120">
        <v>94</v>
      </c>
      <c r="M25" s="290" t="s">
        <v>256</v>
      </c>
    </row>
    <row r="26" spans="1:13" ht="13.5" customHeight="1">
      <c r="A26" s="147">
        <v>94</v>
      </c>
      <c r="B26" s="23" t="s">
        <v>107</v>
      </c>
      <c r="C26" s="4" t="s">
        <v>108</v>
      </c>
      <c r="D26" s="113">
        <v>111</v>
      </c>
      <c r="E26" s="297"/>
      <c r="F26" s="113">
        <v>2</v>
      </c>
      <c r="G26" s="290"/>
      <c r="H26" s="120">
        <v>128</v>
      </c>
      <c r="I26" s="290"/>
      <c r="J26" s="120">
        <v>16</v>
      </c>
      <c r="K26" s="290"/>
      <c r="L26" s="120">
        <v>257</v>
      </c>
      <c r="M26" s="290"/>
    </row>
    <row r="27" spans="1:13" ht="13.5" customHeight="1">
      <c r="A27" s="147">
        <v>27</v>
      </c>
      <c r="B27" s="23" t="s">
        <v>134</v>
      </c>
      <c r="C27" s="4" t="s">
        <v>16</v>
      </c>
      <c r="D27" s="113">
        <v>532</v>
      </c>
      <c r="E27" s="297"/>
      <c r="F27" s="113">
        <v>310</v>
      </c>
      <c r="G27" s="290"/>
      <c r="H27" s="120">
        <v>123</v>
      </c>
      <c r="I27" s="290"/>
      <c r="J27" s="120">
        <v>298</v>
      </c>
      <c r="K27" s="290"/>
      <c r="L27" s="120">
        <v>1263</v>
      </c>
      <c r="M27" s="290"/>
    </row>
    <row r="28" spans="1:13" ht="13.5" customHeight="1">
      <c r="A28" s="147">
        <v>53</v>
      </c>
      <c r="B28" s="23" t="s">
        <v>135</v>
      </c>
      <c r="C28" s="4" t="s">
        <v>52</v>
      </c>
      <c r="D28" s="113">
        <v>236</v>
      </c>
      <c r="E28" s="297"/>
      <c r="F28" s="113">
        <v>475</v>
      </c>
      <c r="G28" s="290"/>
      <c r="H28" s="120">
        <v>29</v>
      </c>
      <c r="I28" s="290"/>
      <c r="J28" s="120">
        <v>228</v>
      </c>
      <c r="K28" s="290"/>
      <c r="L28" s="120">
        <v>968</v>
      </c>
      <c r="M28" s="290"/>
    </row>
    <row r="29" spans="1:13" ht="13.5" customHeight="1">
      <c r="A29" s="147">
        <v>75</v>
      </c>
      <c r="B29" s="23" t="s">
        <v>136</v>
      </c>
      <c r="C29" s="4" t="s">
        <v>60</v>
      </c>
      <c r="D29" s="113">
        <v>147</v>
      </c>
      <c r="E29" s="297"/>
      <c r="F29" s="113">
        <v>101</v>
      </c>
      <c r="G29" s="290"/>
      <c r="H29" s="120">
        <v>38</v>
      </c>
      <c r="I29" s="290"/>
      <c r="J29" s="120">
        <v>48</v>
      </c>
      <c r="K29" s="290"/>
      <c r="L29" s="120">
        <v>334</v>
      </c>
      <c r="M29" s="290"/>
    </row>
    <row r="30" spans="1:13" ht="13.5" customHeight="1">
      <c r="A30" s="147">
        <v>75</v>
      </c>
      <c r="B30" s="23" t="s">
        <v>137</v>
      </c>
      <c r="C30" s="4" t="s">
        <v>61</v>
      </c>
      <c r="D30" s="113">
        <v>324</v>
      </c>
      <c r="E30" s="297"/>
      <c r="F30" s="113">
        <v>340</v>
      </c>
      <c r="G30" s="290"/>
      <c r="H30" s="120">
        <v>42</v>
      </c>
      <c r="I30" s="290"/>
      <c r="J30" s="120">
        <v>204</v>
      </c>
      <c r="K30" s="290"/>
      <c r="L30" s="120">
        <v>910</v>
      </c>
      <c r="M30" s="290"/>
    </row>
    <row r="31" spans="1:13" ht="13.5" customHeight="1">
      <c r="A31" s="147">
        <v>27</v>
      </c>
      <c r="B31" s="23" t="s">
        <v>138</v>
      </c>
      <c r="C31" s="4" t="s">
        <v>18</v>
      </c>
      <c r="D31" s="113">
        <v>466</v>
      </c>
      <c r="E31" s="297"/>
      <c r="F31" s="113">
        <v>367</v>
      </c>
      <c r="G31" s="290"/>
      <c r="H31" s="120">
        <v>229</v>
      </c>
      <c r="I31" s="290"/>
      <c r="J31" s="120">
        <v>98</v>
      </c>
      <c r="K31" s="290"/>
      <c r="L31" s="120">
        <v>1160</v>
      </c>
      <c r="M31" s="290"/>
    </row>
    <row r="32" spans="1:13" ht="13.5" customHeight="1">
      <c r="A32" s="147">
        <v>84</v>
      </c>
      <c r="B32" s="23" t="s">
        <v>139</v>
      </c>
      <c r="C32" s="4" t="s">
        <v>87</v>
      </c>
      <c r="D32" s="113">
        <v>452</v>
      </c>
      <c r="E32" s="297"/>
      <c r="F32" s="113">
        <v>356</v>
      </c>
      <c r="G32" s="290"/>
      <c r="H32" s="120">
        <v>32</v>
      </c>
      <c r="I32" s="290"/>
      <c r="J32" s="120">
        <v>113</v>
      </c>
      <c r="K32" s="290"/>
      <c r="L32" s="120">
        <v>953</v>
      </c>
      <c r="M32" s="290"/>
    </row>
    <row r="33" spans="1:13" ht="13.5" customHeight="1">
      <c r="A33" s="147">
        <v>28</v>
      </c>
      <c r="B33" s="23" t="s">
        <v>140</v>
      </c>
      <c r="C33" s="4" t="s">
        <v>27</v>
      </c>
      <c r="D33" s="113">
        <v>268</v>
      </c>
      <c r="E33" s="297"/>
      <c r="F33" s="113">
        <v>427</v>
      </c>
      <c r="G33" s="290"/>
      <c r="H33" s="120">
        <v>2</v>
      </c>
      <c r="I33" s="290"/>
      <c r="J33" s="120">
        <v>156</v>
      </c>
      <c r="K33" s="290"/>
      <c r="L33" s="120">
        <v>853</v>
      </c>
      <c r="M33" s="290"/>
    </row>
    <row r="34" spans="1:13" ht="13.5" customHeight="1">
      <c r="A34" s="147">
        <v>24</v>
      </c>
      <c r="B34" s="23" t="s">
        <v>141</v>
      </c>
      <c r="C34" s="4" t="s">
        <v>11</v>
      </c>
      <c r="D34" s="113">
        <v>280</v>
      </c>
      <c r="E34" s="297"/>
      <c r="F34" s="113">
        <v>205</v>
      </c>
      <c r="G34" s="290"/>
      <c r="H34" s="120">
        <v>116</v>
      </c>
      <c r="I34" s="290" t="s">
        <v>256</v>
      </c>
      <c r="J34" s="120">
        <v>338</v>
      </c>
      <c r="K34" s="290"/>
      <c r="L34" s="120">
        <v>939</v>
      </c>
      <c r="M34" s="290"/>
    </row>
    <row r="35" spans="1:13" ht="13.5" customHeight="1">
      <c r="A35" s="147">
        <v>53</v>
      </c>
      <c r="B35" s="23" t="s">
        <v>142</v>
      </c>
      <c r="C35" s="4" t="s">
        <v>54</v>
      </c>
      <c r="D35" s="113">
        <v>548</v>
      </c>
      <c r="E35" s="297"/>
      <c r="F35" s="113">
        <v>854</v>
      </c>
      <c r="G35" s="290"/>
      <c r="H35" s="120">
        <v>518</v>
      </c>
      <c r="I35" s="290"/>
      <c r="J35" s="120">
        <v>556</v>
      </c>
      <c r="K35" s="290"/>
      <c r="L35" s="120">
        <v>2476</v>
      </c>
      <c r="M35" s="290"/>
    </row>
    <row r="36" spans="1:13" ht="13.5" customHeight="1">
      <c r="A36" s="147">
        <v>76</v>
      </c>
      <c r="B36" s="23" t="s">
        <v>143</v>
      </c>
      <c r="C36" s="4" t="s">
        <v>72</v>
      </c>
      <c r="D36" s="113">
        <v>294</v>
      </c>
      <c r="E36" s="297"/>
      <c r="F36" s="113">
        <v>283</v>
      </c>
      <c r="G36" s="290"/>
      <c r="H36" s="120">
        <v>59</v>
      </c>
      <c r="I36" s="290"/>
      <c r="J36" s="120">
        <v>241</v>
      </c>
      <c r="K36" s="290"/>
      <c r="L36" s="120">
        <v>877</v>
      </c>
      <c r="M36" s="290"/>
    </row>
    <row r="37" spans="1:13" ht="13.5" customHeight="1">
      <c r="A37" s="147">
        <v>76</v>
      </c>
      <c r="B37" s="23" t="s">
        <v>144</v>
      </c>
      <c r="C37" s="4" t="s">
        <v>73</v>
      </c>
      <c r="D37" s="113">
        <v>545</v>
      </c>
      <c r="E37" s="297"/>
      <c r="F37" s="113">
        <v>809</v>
      </c>
      <c r="G37" s="290"/>
      <c r="H37" s="120">
        <v>650</v>
      </c>
      <c r="I37" s="290"/>
      <c r="J37" s="120">
        <v>548</v>
      </c>
      <c r="K37" s="290"/>
      <c r="L37" s="120">
        <v>2552</v>
      </c>
      <c r="M37" s="290"/>
    </row>
    <row r="38" spans="1:13" ht="13.5" customHeight="1">
      <c r="A38" s="147">
        <v>76</v>
      </c>
      <c r="B38" s="23" t="s">
        <v>145</v>
      </c>
      <c r="C38" s="4" t="s">
        <v>74</v>
      </c>
      <c r="D38" s="113">
        <v>115</v>
      </c>
      <c r="E38" s="297" t="s">
        <v>256</v>
      </c>
      <c r="F38" s="113">
        <v>161</v>
      </c>
      <c r="G38" s="290" t="s">
        <v>256</v>
      </c>
      <c r="H38" s="120">
        <v>143</v>
      </c>
      <c r="I38" s="290" t="s">
        <v>256</v>
      </c>
      <c r="J38" s="120">
        <v>103</v>
      </c>
      <c r="K38" s="290" t="s">
        <v>256</v>
      </c>
      <c r="L38" s="120">
        <v>522</v>
      </c>
      <c r="M38" s="290" t="s">
        <v>256</v>
      </c>
    </row>
    <row r="39" spans="1:13" ht="13.5" customHeight="1">
      <c r="A39" s="147">
        <v>75</v>
      </c>
      <c r="B39" s="23" t="s">
        <v>146</v>
      </c>
      <c r="C39" s="4" t="s">
        <v>62</v>
      </c>
      <c r="D39" s="113">
        <v>542</v>
      </c>
      <c r="E39" s="297"/>
      <c r="F39" s="113">
        <v>780</v>
      </c>
      <c r="G39" s="290"/>
      <c r="H39" s="120">
        <v>600</v>
      </c>
      <c r="I39" s="290"/>
      <c r="J39" s="120">
        <v>545</v>
      </c>
      <c r="K39" s="290"/>
      <c r="L39" s="120">
        <v>2467</v>
      </c>
      <c r="M39" s="290"/>
    </row>
    <row r="40" spans="1:13" ht="13.5" customHeight="1">
      <c r="A40" s="147">
        <v>76</v>
      </c>
      <c r="B40" s="23" t="s">
        <v>147</v>
      </c>
      <c r="C40" s="4" t="s">
        <v>75</v>
      </c>
      <c r="D40" s="113">
        <v>587</v>
      </c>
      <c r="E40" s="297"/>
      <c r="F40" s="113">
        <v>402</v>
      </c>
      <c r="G40" s="290"/>
      <c r="H40" s="120">
        <v>114</v>
      </c>
      <c r="I40" s="290"/>
      <c r="J40" s="120">
        <v>451</v>
      </c>
      <c r="K40" s="290"/>
      <c r="L40" s="120">
        <v>1554</v>
      </c>
      <c r="M40" s="290"/>
    </row>
    <row r="41" spans="1:13" ht="13.5" customHeight="1">
      <c r="A41" s="147">
        <v>53</v>
      </c>
      <c r="B41" s="23" t="s">
        <v>148</v>
      </c>
      <c r="C41" s="4" t="s">
        <v>55</v>
      </c>
      <c r="D41" s="113">
        <v>525</v>
      </c>
      <c r="E41" s="297"/>
      <c r="F41" s="113">
        <v>811</v>
      </c>
      <c r="G41" s="290"/>
      <c r="H41" s="120">
        <v>631</v>
      </c>
      <c r="I41" s="290"/>
      <c r="J41" s="120">
        <v>339</v>
      </c>
      <c r="K41" s="290"/>
      <c r="L41" s="120">
        <v>2306</v>
      </c>
      <c r="M41" s="290"/>
    </row>
    <row r="42" spans="1:13" ht="13.5" customHeight="1">
      <c r="A42" s="147">
        <v>24</v>
      </c>
      <c r="B42" s="23" t="s">
        <v>149</v>
      </c>
      <c r="C42" s="4" t="s">
        <v>12</v>
      </c>
      <c r="D42" s="113">
        <v>121</v>
      </c>
      <c r="E42" s="297"/>
      <c r="F42" s="113">
        <v>152</v>
      </c>
      <c r="G42" s="290"/>
      <c r="H42" s="120">
        <v>175</v>
      </c>
      <c r="I42" s="290"/>
      <c r="J42" s="120">
        <v>102</v>
      </c>
      <c r="K42" s="290"/>
      <c r="L42" s="120">
        <v>550</v>
      </c>
      <c r="M42" s="290"/>
    </row>
    <row r="43" spans="1:13" ht="13.5" customHeight="1">
      <c r="A43" s="147">
        <v>24</v>
      </c>
      <c r="B43" s="23" t="s">
        <v>150</v>
      </c>
      <c r="C43" s="4" t="s">
        <v>13</v>
      </c>
      <c r="D43" s="113">
        <v>360</v>
      </c>
      <c r="E43" s="297"/>
      <c r="F43" s="113">
        <v>303</v>
      </c>
      <c r="G43" s="290"/>
      <c r="H43" s="120">
        <v>68</v>
      </c>
      <c r="I43" s="290"/>
      <c r="J43" s="120">
        <v>223</v>
      </c>
      <c r="K43" s="290"/>
      <c r="L43" s="120">
        <v>954</v>
      </c>
      <c r="M43" s="290"/>
    </row>
    <row r="44" spans="1:13" ht="13.5" customHeight="1">
      <c r="A44" s="147">
        <v>84</v>
      </c>
      <c r="B44" s="23" t="s">
        <v>151</v>
      </c>
      <c r="C44" s="4" t="s">
        <v>88</v>
      </c>
      <c r="D44" s="113">
        <v>773</v>
      </c>
      <c r="E44" s="297"/>
      <c r="F44" s="113">
        <v>465</v>
      </c>
      <c r="G44" s="290"/>
      <c r="H44" s="120">
        <v>174</v>
      </c>
      <c r="I44" s="290"/>
      <c r="J44" s="120">
        <v>552</v>
      </c>
      <c r="K44" s="290"/>
      <c r="L44" s="120">
        <v>1964</v>
      </c>
      <c r="M44" s="290"/>
    </row>
    <row r="45" spans="1:13" ht="13.5" customHeight="1">
      <c r="A45" s="147">
        <v>27</v>
      </c>
      <c r="B45" s="23" t="s">
        <v>152</v>
      </c>
      <c r="C45" s="4" t="s">
        <v>19</v>
      </c>
      <c r="D45" s="113">
        <v>245</v>
      </c>
      <c r="E45" s="297"/>
      <c r="F45" s="113">
        <v>228</v>
      </c>
      <c r="G45" s="290"/>
      <c r="H45" s="120">
        <v>190</v>
      </c>
      <c r="I45" s="290"/>
      <c r="J45" s="120">
        <v>87</v>
      </c>
      <c r="K45" s="290"/>
      <c r="L45" s="120">
        <v>750</v>
      </c>
      <c r="M45" s="290"/>
    </row>
    <row r="46" spans="1:13" ht="13.5" customHeight="1">
      <c r="A46" s="147">
        <v>75</v>
      </c>
      <c r="B46" s="23" t="s">
        <v>153</v>
      </c>
      <c r="C46" s="4" t="s">
        <v>63</v>
      </c>
      <c r="D46" s="113">
        <v>297</v>
      </c>
      <c r="E46" s="297" t="s">
        <v>256</v>
      </c>
      <c r="F46" s="113">
        <v>218</v>
      </c>
      <c r="G46" s="290" t="s">
        <v>256</v>
      </c>
      <c r="H46" s="120">
        <v>24</v>
      </c>
      <c r="I46" s="290" t="s">
        <v>256</v>
      </c>
      <c r="J46" s="120">
        <v>115</v>
      </c>
      <c r="K46" s="290" t="s">
        <v>256</v>
      </c>
      <c r="L46" s="120">
        <v>654</v>
      </c>
      <c r="M46" s="290" t="s">
        <v>256</v>
      </c>
    </row>
    <row r="47" spans="1:13" ht="13.5" customHeight="1">
      <c r="A47" s="147">
        <v>24</v>
      </c>
      <c r="B47" s="23" t="s">
        <v>154</v>
      </c>
      <c r="C47" s="4" t="s">
        <v>14</v>
      </c>
      <c r="D47" s="113">
        <v>251</v>
      </c>
      <c r="E47" s="297"/>
      <c r="F47" s="113">
        <v>213</v>
      </c>
      <c r="G47" s="290"/>
      <c r="H47" s="120">
        <v>134</v>
      </c>
      <c r="I47" s="290"/>
      <c r="J47" s="120">
        <v>162</v>
      </c>
      <c r="K47" s="290"/>
      <c r="L47" s="120">
        <v>760</v>
      </c>
      <c r="M47" s="290"/>
    </row>
    <row r="48" spans="1:13" ht="13.5" customHeight="1">
      <c r="A48" s="147">
        <v>84</v>
      </c>
      <c r="B48" s="23" t="s">
        <v>155</v>
      </c>
      <c r="C48" s="4" t="s">
        <v>89</v>
      </c>
      <c r="D48" s="113">
        <v>513</v>
      </c>
      <c r="E48" s="297"/>
      <c r="F48" s="113">
        <v>630</v>
      </c>
      <c r="G48" s="290"/>
      <c r="H48" s="120">
        <v>449</v>
      </c>
      <c r="I48" s="290"/>
      <c r="J48" s="120">
        <v>471</v>
      </c>
      <c r="K48" s="290"/>
      <c r="L48" s="120">
        <v>2063</v>
      </c>
      <c r="M48" s="290"/>
    </row>
    <row r="49" spans="1:13" ht="13.5" customHeight="1">
      <c r="A49" s="147">
        <v>84</v>
      </c>
      <c r="B49" s="23" t="s">
        <v>156</v>
      </c>
      <c r="C49" s="4" t="s">
        <v>90</v>
      </c>
      <c r="D49" s="113">
        <v>218</v>
      </c>
      <c r="E49" s="297"/>
      <c r="F49" s="113">
        <v>181</v>
      </c>
      <c r="G49" s="290"/>
      <c r="H49" s="120">
        <v>2</v>
      </c>
      <c r="I49" s="290"/>
      <c r="J49" s="120">
        <v>166</v>
      </c>
      <c r="K49" s="290"/>
      <c r="L49" s="120">
        <v>567</v>
      </c>
      <c r="M49" s="290"/>
    </row>
    <row r="50" spans="1:13" ht="13.5" customHeight="1">
      <c r="A50" s="147">
        <v>52</v>
      </c>
      <c r="B50" s="23" t="s">
        <v>157</v>
      </c>
      <c r="C50" s="4" t="s">
        <v>46</v>
      </c>
      <c r="D50" s="113">
        <v>562</v>
      </c>
      <c r="E50" s="297"/>
      <c r="F50" s="113">
        <v>1038</v>
      </c>
      <c r="G50" s="290"/>
      <c r="H50" s="120">
        <v>445</v>
      </c>
      <c r="I50" s="290"/>
      <c r="J50" s="120">
        <v>517</v>
      </c>
      <c r="K50" s="290"/>
      <c r="L50" s="120">
        <v>2562</v>
      </c>
      <c r="M50" s="290"/>
    </row>
    <row r="51" spans="1:13" ht="13.5" customHeight="1">
      <c r="A51" s="147">
        <v>24</v>
      </c>
      <c r="B51" s="23" t="s">
        <v>158</v>
      </c>
      <c r="C51" s="4" t="s">
        <v>15</v>
      </c>
      <c r="D51" s="113">
        <v>437</v>
      </c>
      <c r="E51" s="297"/>
      <c r="F51" s="113">
        <v>583</v>
      </c>
      <c r="G51" s="290"/>
      <c r="H51" s="120">
        <v>199</v>
      </c>
      <c r="I51" s="290"/>
      <c r="J51" s="120">
        <v>294</v>
      </c>
      <c r="K51" s="290"/>
      <c r="L51" s="120">
        <v>1513</v>
      </c>
      <c r="M51" s="290"/>
    </row>
    <row r="52" spans="1:13" ht="13.5" customHeight="1">
      <c r="A52" s="147">
        <v>76</v>
      </c>
      <c r="B52" s="23" t="s">
        <v>159</v>
      </c>
      <c r="C52" s="4" t="s">
        <v>76</v>
      </c>
      <c r="D52" s="113">
        <v>222</v>
      </c>
      <c r="E52" s="297"/>
      <c r="F52" s="113">
        <v>203</v>
      </c>
      <c r="G52" s="290"/>
      <c r="H52" s="120">
        <v>5</v>
      </c>
      <c r="I52" s="290"/>
      <c r="J52" s="120">
        <v>0</v>
      </c>
      <c r="K52" s="290" t="s">
        <v>256</v>
      </c>
      <c r="L52" s="120">
        <v>430</v>
      </c>
      <c r="M52" s="290"/>
    </row>
    <row r="53" spans="1:13" ht="13.5" customHeight="1">
      <c r="A53" s="147">
        <v>75</v>
      </c>
      <c r="B53" s="23" t="s">
        <v>160</v>
      </c>
      <c r="C53" s="4" t="s">
        <v>64</v>
      </c>
      <c r="D53" s="113">
        <v>234</v>
      </c>
      <c r="E53" s="297"/>
      <c r="F53" s="113">
        <v>300</v>
      </c>
      <c r="G53" s="290"/>
      <c r="H53" s="120">
        <v>11</v>
      </c>
      <c r="I53" s="290"/>
      <c r="J53" s="120">
        <v>124</v>
      </c>
      <c r="K53" s="290"/>
      <c r="L53" s="120">
        <v>669</v>
      </c>
      <c r="M53" s="290"/>
    </row>
    <row r="54" spans="1:13" ht="13.5" customHeight="1">
      <c r="A54" s="147">
        <v>76</v>
      </c>
      <c r="B54" s="23" t="s">
        <v>161</v>
      </c>
      <c r="C54" s="4" t="s">
        <v>77</v>
      </c>
      <c r="D54" s="113">
        <v>110</v>
      </c>
      <c r="E54" s="297"/>
      <c r="F54" s="113">
        <v>104</v>
      </c>
      <c r="G54" s="290"/>
      <c r="H54" s="120">
        <v>60</v>
      </c>
      <c r="I54" s="290"/>
      <c r="J54" s="120">
        <v>35</v>
      </c>
      <c r="K54" s="290"/>
      <c r="L54" s="120">
        <v>309</v>
      </c>
      <c r="M54" s="290"/>
    </row>
    <row r="55" spans="1:13" ht="13.5" customHeight="1">
      <c r="A55" s="147">
        <v>52</v>
      </c>
      <c r="B55" s="23" t="s">
        <v>162</v>
      </c>
      <c r="C55" s="4" t="s">
        <v>48</v>
      </c>
      <c r="D55" s="113">
        <v>389</v>
      </c>
      <c r="E55" s="297"/>
      <c r="F55" s="113">
        <v>615</v>
      </c>
      <c r="G55" s="290"/>
      <c r="H55" s="120">
        <v>48</v>
      </c>
      <c r="I55" s="290"/>
      <c r="J55" s="120">
        <v>288</v>
      </c>
      <c r="K55" s="290"/>
      <c r="L55" s="120">
        <v>1340</v>
      </c>
      <c r="M55" s="290"/>
    </row>
    <row r="56" spans="1:13" ht="13.5" customHeight="1">
      <c r="A56" s="147">
        <v>28</v>
      </c>
      <c r="B56" s="23" t="s">
        <v>163</v>
      </c>
      <c r="C56" s="4" t="s">
        <v>28</v>
      </c>
      <c r="D56" s="113">
        <v>354</v>
      </c>
      <c r="E56" s="297"/>
      <c r="F56" s="113">
        <v>343</v>
      </c>
      <c r="G56" s="290"/>
      <c r="H56" s="120">
        <v>193</v>
      </c>
      <c r="I56" s="290"/>
      <c r="J56" s="120">
        <v>104</v>
      </c>
      <c r="K56" s="290"/>
      <c r="L56" s="120">
        <v>994</v>
      </c>
      <c r="M56" s="290"/>
    </row>
    <row r="57" spans="1:13" ht="13.5" customHeight="1">
      <c r="A57" s="147">
        <v>44</v>
      </c>
      <c r="B57" s="23" t="s">
        <v>164</v>
      </c>
      <c r="C57" s="4" t="s">
        <v>38</v>
      </c>
      <c r="D57" s="113">
        <v>316</v>
      </c>
      <c r="E57" s="297"/>
      <c r="F57" s="113">
        <v>409</v>
      </c>
      <c r="G57" s="290"/>
      <c r="H57" s="120">
        <v>25</v>
      </c>
      <c r="I57" s="290"/>
      <c r="J57" s="120">
        <v>214</v>
      </c>
      <c r="K57" s="290"/>
      <c r="L57" s="120">
        <v>964</v>
      </c>
      <c r="M57" s="290"/>
    </row>
    <row r="58" spans="1:13" ht="13.5" customHeight="1">
      <c r="A58" s="148">
        <v>44</v>
      </c>
      <c r="B58" s="23" t="s">
        <v>165</v>
      </c>
      <c r="C58" s="4" t="s">
        <v>39</v>
      </c>
      <c r="D58" s="113">
        <v>137</v>
      </c>
      <c r="E58" s="297"/>
      <c r="F58" s="113">
        <v>173</v>
      </c>
      <c r="G58" s="290"/>
      <c r="H58" s="120">
        <v>108</v>
      </c>
      <c r="I58" s="290"/>
      <c r="J58" s="120">
        <v>53</v>
      </c>
      <c r="K58" s="290"/>
      <c r="L58" s="120">
        <v>471</v>
      </c>
      <c r="M58" s="290"/>
    </row>
    <row r="59" spans="1:13" ht="14.1" customHeight="1">
      <c r="A59" s="147">
        <v>52</v>
      </c>
      <c r="B59" s="23" t="s">
        <v>166</v>
      </c>
      <c r="C59" s="4" t="s">
        <v>49</v>
      </c>
      <c r="D59" s="113">
        <v>258</v>
      </c>
      <c r="E59" s="297"/>
      <c r="F59" s="113">
        <v>246</v>
      </c>
      <c r="G59" s="290"/>
      <c r="H59" s="120">
        <v>266</v>
      </c>
      <c r="I59" s="290"/>
      <c r="J59" s="120">
        <v>106</v>
      </c>
      <c r="K59" s="290"/>
      <c r="L59" s="120">
        <v>876</v>
      </c>
      <c r="M59" s="290"/>
    </row>
    <row r="60" spans="1:13" ht="14.1" customHeight="1">
      <c r="A60" s="147">
        <v>44</v>
      </c>
      <c r="B60" s="23" t="s">
        <v>167</v>
      </c>
      <c r="C60" s="4" t="s">
        <v>40</v>
      </c>
      <c r="D60" s="113">
        <v>342</v>
      </c>
      <c r="E60" s="297"/>
      <c r="F60" s="113">
        <v>409</v>
      </c>
      <c r="G60" s="290"/>
      <c r="H60" s="120">
        <v>30</v>
      </c>
      <c r="I60" s="290"/>
      <c r="J60" s="120">
        <v>169</v>
      </c>
      <c r="K60" s="290"/>
      <c r="L60" s="120">
        <v>950</v>
      </c>
      <c r="M60" s="290"/>
    </row>
    <row r="61" spans="1:13" ht="14.1" customHeight="1">
      <c r="A61" s="147">
        <v>44</v>
      </c>
      <c r="B61" s="23" t="s">
        <v>168</v>
      </c>
      <c r="C61" s="4" t="s">
        <v>41</v>
      </c>
      <c r="D61" s="113">
        <v>121</v>
      </c>
      <c r="E61" s="297"/>
      <c r="F61" s="113">
        <v>150</v>
      </c>
      <c r="G61" s="290"/>
      <c r="H61" s="120">
        <v>6</v>
      </c>
      <c r="I61" s="290"/>
      <c r="J61" s="120">
        <v>50</v>
      </c>
      <c r="K61" s="290"/>
      <c r="L61" s="120">
        <v>327</v>
      </c>
      <c r="M61" s="290"/>
    </row>
    <row r="62" spans="1:13" ht="14.1" customHeight="1">
      <c r="A62" s="147">
        <v>53</v>
      </c>
      <c r="B62" s="23" t="s">
        <v>169</v>
      </c>
      <c r="C62" s="4" t="s">
        <v>56</v>
      </c>
      <c r="D62" s="113">
        <v>294</v>
      </c>
      <c r="E62" s="297"/>
      <c r="F62" s="113">
        <v>499</v>
      </c>
      <c r="G62" s="290"/>
      <c r="H62" s="120">
        <v>425</v>
      </c>
      <c r="I62" s="290"/>
      <c r="J62" s="120">
        <v>466</v>
      </c>
      <c r="K62" s="290"/>
      <c r="L62" s="120">
        <v>1684</v>
      </c>
      <c r="M62" s="290"/>
    </row>
    <row r="63" spans="1:13" ht="14.1" customHeight="1">
      <c r="A63" s="147">
        <v>44</v>
      </c>
      <c r="B63" s="23" t="s">
        <v>170</v>
      </c>
      <c r="C63" s="4" t="s">
        <v>42</v>
      </c>
      <c r="D63" s="113">
        <v>625</v>
      </c>
      <c r="E63" s="297"/>
      <c r="F63" s="113">
        <v>386</v>
      </c>
      <c r="G63" s="290"/>
      <c r="H63" s="120">
        <v>27</v>
      </c>
      <c r="I63" s="290"/>
      <c r="J63" s="120">
        <v>353</v>
      </c>
      <c r="K63" s="290"/>
      <c r="L63" s="120">
        <v>1391</v>
      </c>
      <c r="M63" s="290"/>
    </row>
    <row r="64" spans="1:13" ht="14.1" customHeight="1">
      <c r="A64" s="147">
        <v>27</v>
      </c>
      <c r="B64" s="23" t="s">
        <v>171</v>
      </c>
      <c r="C64" s="4" t="s">
        <v>20</v>
      </c>
      <c r="D64" s="113">
        <v>67</v>
      </c>
      <c r="E64" s="297"/>
      <c r="F64" s="113">
        <v>270</v>
      </c>
      <c r="G64" s="290"/>
      <c r="H64" s="120">
        <v>56</v>
      </c>
      <c r="I64" s="290"/>
      <c r="J64" s="120">
        <v>78</v>
      </c>
      <c r="K64" s="290"/>
      <c r="L64" s="120">
        <v>471</v>
      </c>
      <c r="M64" s="290"/>
    </row>
    <row r="65" spans="1:13" ht="14.1" customHeight="1">
      <c r="A65" s="147">
        <v>32</v>
      </c>
      <c r="B65" s="23" t="s">
        <v>172</v>
      </c>
      <c r="C65" s="4" t="s">
        <v>32</v>
      </c>
      <c r="D65" s="113">
        <v>1553</v>
      </c>
      <c r="E65" s="297"/>
      <c r="F65" s="113">
        <v>1953</v>
      </c>
      <c r="G65" s="290"/>
      <c r="H65" s="120">
        <v>44</v>
      </c>
      <c r="I65" s="290"/>
      <c r="J65" s="120">
        <v>873</v>
      </c>
      <c r="K65" s="290"/>
      <c r="L65" s="120">
        <v>4423</v>
      </c>
      <c r="M65" s="290"/>
    </row>
    <row r="66" spans="1:13" ht="14.1" customHeight="1">
      <c r="A66" s="147">
        <v>32</v>
      </c>
      <c r="B66" s="23" t="s">
        <v>173</v>
      </c>
      <c r="C66" s="4" t="s">
        <v>33</v>
      </c>
      <c r="D66" s="113">
        <v>685</v>
      </c>
      <c r="E66" s="297"/>
      <c r="F66" s="113">
        <v>782</v>
      </c>
      <c r="G66" s="290"/>
      <c r="H66" s="120">
        <v>223</v>
      </c>
      <c r="I66" s="290"/>
      <c r="J66" s="120">
        <v>265</v>
      </c>
      <c r="K66" s="290"/>
      <c r="L66" s="120">
        <v>1955</v>
      </c>
      <c r="M66" s="290"/>
    </row>
    <row r="67" spans="1:13" ht="14.1" customHeight="1">
      <c r="A67" s="147">
        <v>28</v>
      </c>
      <c r="B67" s="23" t="s">
        <v>174</v>
      </c>
      <c r="C67" s="4" t="s">
        <v>29</v>
      </c>
      <c r="D67" s="113">
        <v>290</v>
      </c>
      <c r="E67" s="297"/>
      <c r="F67" s="113">
        <v>267</v>
      </c>
      <c r="G67" s="290"/>
      <c r="H67" s="120">
        <v>71</v>
      </c>
      <c r="I67" s="290"/>
      <c r="J67" s="120">
        <v>59</v>
      </c>
      <c r="K67" s="290"/>
      <c r="L67" s="120">
        <v>687</v>
      </c>
      <c r="M67" s="290"/>
    </row>
    <row r="68" spans="1:13" ht="14.1" customHeight="1">
      <c r="A68" s="147">
        <v>32</v>
      </c>
      <c r="B68" s="23" t="s">
        <v>175</v>
      </c>
      <c r="C68" s="4" t="s">
        <v>34</v>
      </c>
      <c r="D68" s="113">
        <v>803</v>
      </c>
      <c r="E68" s="297"/>
      <c r="F68" s="113">
        <v>966</v>
      </c>
      <c r="G68" s="290"/>
      <c r="H68" s="120">
        <v>103</v>
      </c>
      <c r="I68" s="290"/>
      <c r="J68" s="120">
        <v>483</v>
      </c>
      <c r="K68" s="290"/>
      <c r="L68" s="120">
        <v>2355</v>
      </c>
      <c r="M68" s="290"/>
    </row>
    <row r="69" spans="1:13" ht="14.1" customHeight="1">
      <c r="A69" s="147">
        <v>84</v>
      </c>
      <c r="B69" s="23" t="s">
        <v>176</v>
      </c>
      <c r="C69" s="4" t="s">
        <v>91</v>
      </c>
      <c r="D69" s="113">
        <v>505</v>
      </c>
      <c r="E69" s="297"/>
      <c r="F69" s="113">
        <v>531</v>
      </c>
      <c r="G69" s="290"/>
      <c r="H69" s="120">
        <v>46</v>
      </c>
      <c r="I69" s="290"/>
      <c r="J69" s="120">
        <v>285</v>
      </c>
      <c r="K69" s="290"/>
      <c r="L69" s="120">
        <v>1367</v>
      </c>
      <c r="M69" s="290"/>
    </row>
    <row r="70" spans="1:13" ht="14.1" customHeight="1">
      <c r="A70" s="147">
        <v>75</v>
      </c>
      <c r="B70" s="23" t="s">
        <v>177</v>
      </c>
      <c r="C70" s="4" t="s">
        <v>65</v>
      </c>
      <c r="D70" s="113">
        <v>447</v>
      </c>
      <c r="E70" s="297"/>
      <c r="F70" s="113">
        <v>332</v>
      </c>
      <c r="G70" s="290"/>
      <c r="H70" s="120">
        <v>487</v>
      </c>
      <c r="I70" s="290"/>
      <c r="J70" s="120">
        <v>146</v>
      </c>
      <c r="K70" s="290"/>
      <c r="L70" s="120">
        <v>1412</v>
      </c>
      <c r="M70" s="290"/>
    </row>
    <row r="71" spans="1:13" ht="14.1" customHeight="1">
      <c r="A71" s="147">
        <v>76</v>
      </c>
      <c r="B71" s="23" t="s">
        <v>178</v>
      </c>
      <c r="C71" s="4" t="s">
        <v>78</v>
      </c>
      <c r="D71" s="113">
        <v>175</v>
      </c>
      <c r="E71" s="297"/>
      <c r="F71" s="113">
        <v>78</v>
      </c>
      <c r="G71" s="290"/>
      <c r="H71" s="120">
        <v>31</v>
      </c>
      <c r="I71" s="290"/>
      <c r="J71" s="120">
        <v>148</v>
      </c>
      <c r="K71" s="290"/>
      <c r="L71" s="120">
        <v>432</v>
      </c>
      <c r="M71" s="290"/>
    </row>
    <row r="72" spans="1:13" ht="14.1" customHeight="1">
      <c r="A72" s="147">
        <v>76</v>
      </c>
      <c r="B72" s="23" t="s">
        <v>179</v>
      </c>
      <c r="C72" s="4" t="s">
        <v>79</v>
      </c>
      <c r="D72" s="113">
        <v>199</v>
      </c>
      <c r="E72" s="297" t="s">
        <v>256</v>
      </c>
      <c r="F72" s="113">
        <v>203</v>
      </c>
      <c r="G72" s="290" t="s">
        <v>256</v>
      </c>
      <c r="H72" s="120">
        <v>157</v>
      </c>
      <c r="I72" s="290" t="s">
        <v>256</v>
      </c>
      <c r="J72" s="120">
        <v>86</v>
      </c>
      <c r="K72" s="290" t="s">
        <v>256</v>
      </c>
      <c r="L72" s="120">
        <v>645</v>
      </c>
      <c r="M72" s="290" t="s">
        <v>256</v>
      </c>
    </row>
    <row r="73" spans="1:13" ht="14.1" customHeight="1">
      <c r="A73" s="147">
        <v>44</v>
      </c>
      <c r="B73" s="23" t="s">
        <v>180</v>
      </c>
      <c r="C73" s="4" t="s">
        <v>43</v>
      </c>
      <c r="D73" s="113">
        <v>1057</v>
      </c>
      <c r="E73" s="297"/>
      <c r="F73" s="113">
        <v>0</v>
      </c>
      <c r="G73" s="290"/>
      <c r="H73" s="120">
        <v>291</v>
      </c>
      <c r="I73" s="290"/>
      <c r="J73" s="120">
        <v>640</v>
      </c>
      <c r="K73" s="290"/>
      <c r="L73" s="120">
        <v>1988</v>
      </c>
      <c r="M73" s="290"/>
    </row>
    <row r="74" spans="1:13" ht="14.1" customHeight="1">
      <c r="A74" s="147">
        <v>44</v>
      </c>
      <c r="B74" s="23" t="s">
        <v>181</v>
      </c>
      <c r="C74" s="4" t="s">
        <v>44</v>
      </c>
      <c r="D74" s="113">
        <v>440</v>
      </c>
      <c r="E74" s="297"/>
      <c r="F74" s="113">
        <v>736</v>
      </c>
      <c r="G74" s="290"/>
      <c r="H74" s="120">
        <v>627</v>
      </c>
      <c r="I74" s="290"/>
      <c r="J74" s="120">
        <v>242</v>
      </c>
      <c r="K74" s="290"/>
      <c r="L74" s="120">
        <v>2045</v>
      </c>
      <c r="M74" s="290"/>
    </row>
    <row r="75" spans="1:13" ht="14.1" customHeight="1">
      <c r="A75" s="147">
        <v>84</v>
      </c>
      <c r="B75" s="23" t="s">
        <v>182</v>
      </c>
      <c r="C75" s="4" t="s">
        <v>93</v>
      </c>
      <c r="D75" s="113">
        <v>1224</v>
      </c>
      <c r="E75" s="297"/>
      <c r="F75" s="113">
        <v>1288</v>
      </c>
      <c r="G75" s="290"/>
      <c r="H75" s="120">
        <v>150</v>
      </c>
      <c r="I75" s="290"/>
      <c r="J75" s="120">
        <v>998</v>
      </c>
      <c r="K75" s="290"/>
      <c r="L75" s="120">
        <v>3660</v>
      </c>
      <c r="M75" s="290"/>
    </row>
    <row r="76" spans="1:13" s="370" customFormat="1" ht="13.5" customHeight="1">
      <c r="A76" s="363"/>
      <c r="B76" s="44" t="s">
        <v>92</v>
      </c>
      <c r="C76" s="45" t="s">
        <v>114</v>
      </c>
      <c r="D76" s="364">
        <v>346</v>
      </c>
      <c r="E76" s="365"/>
      <c r="F76" s="366">
        <v>347</v>
      </c>
      <c r="G76" s="365"/>
      <c r="H76" s="366">
        <v>150</v>
      </c>
      <c r="I76" s="365"/>
      <c r="J76" s="366">
        <v>256</v>
      </c>
      <c r="K76" s="365"/>
      <c r="L76" s="366">
        <v>1099</v>
      </c>
      <c r="M76" s="365"/>
    </row>
    <row r="77" spans="1:13" s="370" customFormat="1" ht="13.5" customHeight="1">
      <c r="A77" s="363"/>
      <c r="B77" s="44" t="s">
        <v>94</v>
      </c>
      <c r="C77" s="45" t="s">
        <v>95</v>
      </c>
      <c r="D77" s="364">
        <v>878</v>
      </c>
      <c r="E77" s="365"/>
      <c r="F77" s="366">
        <v>941</v>
      </c>
      <c r="G77" s="365"/>
      <c r="H77" s="366">
        <v>0</v>
      </c>
      <c r="I77" s="365" t="s">
        <v>256</v>
      </c>
      <c r="J77" s="366">
        <v>742</v>
      </c>
      <c r="K77" s="365"/>
      <c r="L77" s="366">
        <v>2561</v>
      </c>
      <c r="M77" s="365"/>
    </row>
    <row r="78" spans="1:13" ht="14.1" customHeight="1">
      <c r="A78" s="147">
        <v>27</v>
      </c>
      <c r="B78" s="23" t="s">
        <v>183</v>
      </c>
      <c r="C78" s="4" t="s">
        <v>21</v>
      </c>
      <c r="D78" s="113">
        <v>157</v>
      </c>
      <c r="E78" s="297"/>
      <c r="F78" s="113">
        <v>117</v>
      </c>
      <c r="G78" s="290"/>
      <c r="H78" s="120">
        <v>2</v>
      </c>
      <c r="I78" s="290"/>
      <c r="J78" s="120">
        <v>67</v>
      </c>
      <c r="K78" s="290"/>
      <c r="L78" s="120">
        <v>343</v>
      </c>
      <c r="M78" s="290"/>
    </row>
    <row r="79" spans="1:13" ht="14.1" customHeight="1">
      <c r="A79" s="147">
        <v>27</v>
      </c>
      <c r="B79" s="23" t="s">
        <v>184</v>
      </c>
      <c r="C79" s="4" t="s">
        <v>22</v>
      </c>
      <c r="D79" s="113">
        <v>346</v>
      </c>
      <c r="E79" s="297"/>
      <c r="F79" s="113">
        <v>521</v>
      </c>
      <c r="G79" s="290"/>
      <c r="H79" s="120">
        <v>436</v>
      </c>
      <c r="I79" s="290"/>
      <c r="J79" s="120">
        <v>358</v>
      </c>
      <c r="K79" s="290"/>
      <c r="L79" s="120">
        <v>1661</v>
      </c>
      <c r="M79" s="290"/>
    </row>
    <row r="80" spans="1:13" ht="14.1" customHeight="1">
      <c r="A80" s="147">
        <v>52</v>
      </c>
      <c r="B80" s="23" t="s">
        <v>185</v>
      </c>
      <c r="C80" s="4" t="s">
        <v>50</v>
      </c>
      <c r="D80" s="113">
        <v>368</v>
      </c>
      <c r="E80" s="297"/>
      <c r="F80" s="113">
        <v>495</v>
      </c>
      <c r="G80" s="290"/>
      <c r="H80" s="120">
        <v>22</v>
      </c>
      <c r="I80" s="290"/>
      <c r="J80" s="120">
        <v>172</v>
      </c>
      <c r="K80" s="290"/>
      <c r="L80" s="120">
        <v>1057</v>
      </c>
      <c r="M80" s="290"/>
    </row>
    <row r="81" spans="1:13" ht="14.1" customHeight="1">
      <c r="A81" s="147">
        <v>84</v>
      </c>
      <c r="B81" s="23" t="s">
        <v>186</v>
      </c>
      <c r="C81" s="4" t="s">
        <v>96</v>
      </c>
      <c r="D81" s="113">
        <v>286</v>
      </c>
      <c r="E81" s="297"/>
      <c r="F81" s="113">
        <v>182</v>
      </c>
      <c r="G81" s="290"/>
      <c r="H81" s="120">
        <v>167</v>
      </c>
      <c r="I81" s="290"/>
      <c r="J81" s="120">
        <v>173</v>
      </c>
      <c r="K81" s="290"/>
      <c r="L81" s="120">
        <v>808</v>
      </c>
      <c r="M81" s="290"/>
    </row>
    <row r="82" spans="1:13" ht="14.1" customHeight="1">
      <c r="A82" s="147">
        <v>84</v>
      </c>
      <c r="B82" s="23" t="s">
        <v>187</v>
      </c>
      <c r="C82" s="4" t="s">
        <v>97</v>
      </c>
      <c r="D82" s="113">
        <v>467</v>
      </c>
      <c r="E82" s="297"/>
      <c r="F82" s="113">
        <v>274</v>
      </c>
      <c r="G82" s="290"/>
      <c r="H82" s="120">
        <v>142</v>
      </c>
      <c r="I82" s="290"/>
      <c r="J82" s="120">
        <v>441</v>
      </c>
      <c r="K82" s="290"/>
      <c r="L82" s="120">
        <v>1324</v>
      </c>
      <c r="M82" s="290"/>
    </row>
    <row r="83" spans="1:13" ht="14.1" customHeight="1">
      <c r="A83" s="147">
        <v>11</v>
      </c>
      <c r="B83" s="23" t="s">
        <v>188</v>
      </c>
      <c r="C83" s="4" t="s">
        <v>0</v>
      </c>
      <c r="D83" s="113">
        <v>859</v>
      </c>
      <c r="E83" s="297"/>
      <c r="F83" s="113">
        <v>1373</v>
      </c>
      <c r="G83" s="290"/>
      <c r="H83" s="120">
        <v>694</v>
      </c>
      <c r="I83" s="290"/>
      <c r="J83" s="120">
        <v>986</v>
      </c>
      <c r="K83" s="290"/>
      <c r="L83" s="120">
        <v>3912</v>
      </c>
      <c r="M83" s="290"/>
    </row>
    <row r="84" spans="1:13" ht="14.1" customHeight="1">
      <c r="A84" s="147">
        <v>28</v>
      </c>
      <c r="B84" s="23" t="s">
        <v>189</v>
      </c>
      <c r="C84" s="4" t="s">
        <v>30</v>
      </c>
      <c r="D84" s="113">
        <v>721</v>
      </c>
      <c r="E84" s="297"/>
      <c r="F84" s="113">
        <v>664</v>
      </c>
      <c r="G84" s="290"/>
      <c r="H84" s="120">
        <v>0</v>
      </c>
      <c r="I84" s="290"/>
      <c r="J84" s="120">
        <v>660</v>
      </c>
      <c r="K84" s="290"/>
      <c r="L84" s="120">
        <v>2045</v>
      </c>
      <c r="M84" s="290"/>
    </row>
    <row r="85" spans="1:13" ht="14.1" customHeight="1">
      <c r="A85" s="147">
        <v>11</v>
      </c>
      <c r="B85" s="23" t="s">
        <v>190</v>
      </c>
      <c r="C85" s="4" t="s">
        <v>2</v>
      </c>
      <c r="D85" s="113">
        <v>611</v>
      </c>
      <c r="E85" s="297"/>
      <c r="F85" s="113">
        <v>966</v>
      </c>
      <c r="G85" s="290"/>
      <c r="H85" s="120">
        <v>213</v>
      </c>
      <c r="I85" s="290"/>
      <c r="J85" s="120">
        <v>590</v>
      </c>
      <c r="K85" s="290"/>
      <c r="L85" s="120">
        <v>2380</v>
      </c>
      <c r="M85" s="290"/>
    </row>
    <row r="86" spans="1:13" ht="14.1" customHeight="1">
      <c r="A86" s="147">
        <v>11</v>
      </c>
      <c r="B86" s="23" t="s">
        <v>191</v>
      </c>
      <c r="C86" s="4" t="s">
        <v>3</v>
      </c>
      <c r="D86" s="113">
        <v>701</v>
      </c>
      <c r="E86" s="297"/>
      <c r="F86" s="113">
        <v>914</v>
      </c>
      <c r="G86" s="290"/>
      <c r="H86" s="120">
        <v>347</v>
      </c>
      <c r="I86" s="290"/>
      <c r="J86" s="120">
        <v>902</v>
      </c>
      <c r="K86" s="290"/>
      <c r="L86" s="120">
        <v>2864</v>
      </c>
      <c r="M86" s="290"/>
    </row>
    <row r="87" spans="1:13" ht="14.1" customHeight="1">
      <c r="A87" s="147">
        <v>75</v>
      </c>
      <c r="B87" s="23" t="s">
        <v>192</v>
      </c>
      <c r="C87" s="4" t="s">
        <v>66</v>
      </c>
      <c r="D87" s="113">
        <v>328</v>
      </c>
      <c r="E87" s="297"/>
      <c r="F87" s="113">
        <v>463</v>
      </c>
      <c r="G87" s="290"/>
      <c r="H87" s="120">
        <v>148</v>
      </c>
      <c r="I87" s="290"/>
      <c r="J87" s="120">
        <v>88</v>
      </c>
      <c r="K87" s="290"/>
      <c r="L87" s="120">
        <v>1027</v>
      </c>
      <c r="M87" s="290"/>
    </row>
    <row r="88" spans="1:13" ht="14.1" customHeight="1">
      <c r="A88" s="147">
        <v>32</v>
      </c>
      <c r="B88" s="23" t="s">
        <v>193</v>
      </c>
      <c r="C88" s="4" t="s">
        <v>35</v>
      </c>
      <c r="D88" s="113">
        <v>372</v>
      </c>
      <c r="E88" s="297"/>
      <c r="F88" s="113">
        <v>519</v>
      </c>
      <c r="G88" s="290"/>
      <c r="H88" s="120">
        <v>28</v>
      </c>
      <c r="I88" s="290"/>
      <c r="J88" s="120">
        <v>144</v>
      </c>
      <c r="K88" s="290"/>
      <c r="L88" s="120">
        <v>1063</v>
      </c>
      <c r="M88" s="290"/>
    </row>
    <row r="89" spans="1:13" ht="14.1" customHeight="1">
      <c r="A89" s="147">
        <v>76</v>
      </c>
      <c r="B89" s="23" t="s">
        <v>194</v>
      </c>
      <c r="C89" s="4" t="s">
        <v>80</v>
      </c>
      <c r="D89" s="113">
        <v>241</v>
      </c>
      <c r="E89" s="297"/>
      <c r="F89" s="113">
        <v>457</v>
      </c>
      <c r="G89" s="290"/>
      <c r="H89" s="120">
        <v>304</v>
      </c>
      <c r="I89" s="290"/>
      <c r="J89" s="120">
        <v>91</v>
      </c>
      <c r="K89" s="290"/>
      <c r="L89" s="120">
        <v>1093</v>
      </c>
      <c r="M89" s="290"/>
    </row>
    <row r="90" spans="1:13" ht="14.1" customHeight="1">
      <c r="A90" s="147">
        <v>76</v>
      </c>
      <c r="B90" s="23" t="s">
        <v>195</v>
      </c>
      <c r="C90" s="4" t="s">
        <v>81</v>
      </c>
      <c r="D90" s="113">
        <v>142</v>
      </c>
      <c r="E90" s="297"/>
      <c r="F90" s="113">
        <v>268</v>
      </c>
      <c r="G90" s="290"/>
      <c r="H90" s="120">
        <v>10</v>
      </c>
      <c r="I90" s="290"/>
      <c r="J90" s="120">
        <v>111</v>
      </c>
      <c r="K90" s="290"/>
      <c r="L90" s="120">
        <v>531</v>
      </c>
      <c r="M90" s="290"/>
    </row>
    <row r="91" spans="1:13" ht="14.1" customHeight="1">
      <c r="A91" s="147">
        <v>93</v>
      </c>
      <c r="B91" s="23" t="s">
        <v>196</v>
      </c>
      <c r="C91" s="4" t="s">
        <v>102</v>
      </c>
      <c r="D91" s="113">
        <v>279</v>
      </c>
      <c r="E91" s="297"/>
      <c r="F91" s="113">
        <v>545</v>
      </c>
      <c r="G91" s="290"/>
      <c r="H91" s="120">
        <v>230</v>
      </c>
      <c r="I91" s="290"/>
      <c r="J91" s="120">
        <v>391</v>
      </c>
      <c r="K91" s="290"/>
      <c r="L91" s="120">
        <v>1445</v>
      </c>
      <c r="M91" s="290"/>
    </row>
    <row r="92" spans="1:13" ht="14.1" customHeight="1">
      <c r="A92" s="147">
        <v>93</v>
      </c>
      <c r="B92" s="23" t="s">
        <v>197</v>
      </c>
      <c r="C92" s="4" t="s">
        <v>103</v>
      </c>
      <c r="D92" s="113">
        <v>262</v>
      </c>
      <c r="E92" s="297"/>
      <c r="F92" s="113">
        <v>279</v>
      </c>
      <c r="G92" s="290"/>
      <c r="H92" s="120">
        <v>73</v>
      </c>
      <c r="I92" s="290"/>
      <c r="J92" s="120">
        <v>135</v>
      </c>
      <c r="K92" s="290"/>
      <c r="L92" s="120">
        <v>749</v>
      </c>
      <c r="M92" s="290"/>
    </row>
    <row r="93" spans="1:13" ht="14.1" customHeight="1">
      <c r="A93" s="147">
        <v>52</v>
      </c>
      <c r="B93" s="23" t="s">
        <v>198</v>
      </c>
      <c r="C93" s="4" t="s">
        <v>51</v>
      </c>
      <c r="D93" s="113">
        <v>277</v>
      </c>
      <c r="E93" s="297"/>
      <c r="F93" s="113">
        <v>861</v>
      </c>
      <c r="G93" s="290"/>
      <c r="H93" s="120">
        <v>96</v>
      </c>
      <c r="I93" s="290"/>
      <c r="J93" s="120">
        <v>0</v>
      </c>
      <c r="K93" s="290" t="s">
        <v>256</v>
      </c>
      <c r="L93" s="120">
        <v>1234</v>
      </c>
      <c r="M93" s="290"/>
    </row>
    <row r="94" spans="1:13" ht="14.1" customHeight="1">
      <c r="A94" s="147">
        <v>75</v>
      </c>
      <c r="B94" s="23" t="s">
        <v>199</v>
      </c>
      <c r="C94" s="4" t="s">
        <v>67</v>
      </c>
      <c r="D94" s="113">
        <v>368</v>
      </c>
      <c r="E94" s="297"/>
      <c r="F94" s="113">
        <v>189</v>
      </c>
      <c r="G94" s="290"/>
      <c r="H94" s="120">
        <v>176</v>
      </c>
      <c r="I94" s="290"/>
      <c r="J94" s="120">
        <v>55</v>
      </c>
      <c r="K94" s="290"/>
      <c r="L94" s="120">
        <v>788</v>
      </c>
      <c r="M94" s="290"/>
    </row>
    <row r="95" spans="1:13" ht="14.1" customHeight="1">
      <c r="A95" s="147">
        <v>75</v>
      </c>
      <c r="B95" s="23" t="s">
        <v>200</v>
      </c>
      <c r="C95" s="4" t="s">
        <v>68</v>
      </c>
      <c r="D95" s="113">
        <v>219</v>
      </c>
      <c r="E95" s="297"/>
      <c r="F95" s="113">
        <v>408</v>
      </c>
      <c r="G95" s="290"/>
      <c r="H95" s="120">
        <v>168</v>
      </c>
      <c r="I95" s="290"/>
      <c r="J95" s="120">
        <v>100</v>
      </c>
      <c r="K95" s="290"/>
      <c r="L95" s="120">
        <v>895</v>
      </c>
      <c r="M95" s="290"/>
    </row>
    <row r="96" spans="1:13" ht="14.1" customHeight="1">
      <c r="A96" s="147">
        <v>44</v>
      </c>
      <c r="B96" s="23" t="s">
        <v>201</v>
      </c>
      <c r="C96" s="4" t="s">
        <v>45</v>
      </c>
      <c r="D96" s="113">
        <v>249</v>
      </c>
      <c r="E96" s="297"/>
      <c r="F96" s="113">
        <v>366</v>
      </c>
      <c r="G96" s="290"/>
      <c r="H96" s="120">
        <v>27</v>
      </c>
      <c r="I96" s="290"/>
      <c r="J96" s="120">
        <v>139</v>
      </c>
      <c r="K96" s="290"/>
      <c r="L96" s="120">
        <v>781</v>
      </c>
      <c r="M96" s="290"/>
    </row>
    <row r="97" spans="1:13" ht="14.1" customHeight="1">
      <c r="A97" s="147">
        <v>27</v>
      </c>
      <c r="B97" s="23" t="s">
        <v>202</v>
      </c>
      <c r="C97" s="4" t="s">
        <v>23</v>
      </c>
      <c r="D97" s="113">
        <v>176</v>
      </c>
      <c r="E97" s="297"/>
      <c r="F97" s="113">
        <v>523</v>
      </c>
      <c r="G97" s="290"/>
      <c r="H97" s="120">
        <v>44</v>
      </c>
      <c r="I97" s="290"/>
      <c r="J97" s="120">
        <v>119</v>
      </c>
      <c r="K97" s="290"/>
      <c r="L97" s="120">
        <v>862</v>
      </c>
      <c r="M97" s="290"/>
    </row>
    <row r="98" spans="1:13" ht="14.1" customHeight="1">
      <c r="A98" s="147">
        <v>27</v>
      </c>
      <c r="B98" s="23" t="s">
        <v>203</v>
      </c>
      <c r="C98" s="4" t="s">
        <v>24</v>
      </c>
      <c r="D98" s="113">
        <v>95</v>
      </c>
      <c r="E98" s="297"/>
      <c r="F98" s="113">
        <v>51</v>
      </c>
      <c r="G98" s="290"/>
      <c r="H98" s="120">
        <v>7</v>
      </c>
      <c r="I98" s="290"/>
      <c r="J98" s="120">
        <v>40</v>
      </c>
      <c r="K98" s="290"/>
      <c r="L98" s="120">
        <v>193</v>
      </c>
      <c r="M98" s="290"/>
    </row>
    <row r="99" spans="1:13" ht="14.1" customHeight="1">
      <c r="A99" s="147">
        <v>11</v>
      </c>
      <c r="B99" s="23" t="s">
        <v>204</v>
      </c>
      <c r="C99" s="4" t="s">
        <v>4</v>
      </c>
      <c r="D99" s="113">
        <v>524</v>
      </c>
      <c r="E99" s="297"/>
      <c r="F99" s="113">
        <v>1244</v>
      </c>
      <c r="G99" s="290"/>
      <c r="H99" s="120">
        <v>47</v>
      </c>
      <c r="I99" s="290"/>
      <c r="J99" s="120">
        <v>0</v>
      </c>
      <c r="K99" s="290"/>
      <c r="L99" s="120">
        <v>1815</v>
      </c>
      <c r="M99" s="290"/>
    </row>
    <row r="100" spans="1:13" ht="14.1" customHeight="1">
      <c r="A100" s="147">
        <v>11</v>
      </c>
      <c r="B100" s="23" t="s">
        <v>205</v>
      </c>
      <c r="C100" s="4" t="s">
        <v>5</v>
      </c>
      <c r="D100" s="113">
        <v>675</v>
      </c>
      <c r="E100" s="297"/>
      <c r="F100" s="113">
        <v>664</v>
      </c>
      <c r="G100" s="290"/>
      <c r="H100" s="120">
        <v>32</v>
      </c>
      <c r="I100" s="290"/>
      <c r="J100" s="120">
        <v>571</v>
      </c>
      <c r="K100" s="290"/>
      <c r="L100" s="120">
        <v>1942</v>
      </c>
      <c r="M100" s="290"/>
    </row>
    <row r="101" spans="1:13" ht="14.1" customHeight="1">
      <c r="A101" s="147">
        <v>11</v>
      </c>
      <c r="B101" s="23" t="s">
        <v>206</v>
      </c>
      <c r="C101" s="4" t="s">
        <v>6</v>
      </c>
      <c r="D101" s="113">
        <v>504</v>
      </c>
      <c r="E101" s="297"/>
      <c r="F101" s="113">
        <v>799</v>
      </c>
      <c r="G101" s="290"/>
      <c r="H101" s="120">
        <v>376</v>
      </c>
      <c r="I101" s="290"/>
      <c r="J101" s="120">
        <v>503</v>
      </c>
      <c r="K101" s="290"/>
      <c r="L101" s="120">
        <v>2182</v>
      </c>
      <c r="M101" s="290"/>
    </row>
    <row r="102" spans="1:13" ht="14.1" customHeight="1">
      <c r="A102" s="147">
        <v>11</v>
      </c>
      <c r="B102" s="23" t="s">
        <v>207</v>
      </c>
      <c r="C102" s="4" t="s">
        <v>7</v>
      </c>
      <c r="D102" s="113">
        <v>518</v>
      </c>
      <c r="E102" s="297"/>
      <c r="F102" s="113">
        <v>396</v>
      </c>
      <c r="G102" s="290"/>
      <c r="H102" s="120">
        <v>250</v>
      </c>
      <c r="I102" s="290"/>
      <c r="J102" s="120">
        <v>463</v>
      </c>
      <c r="K102" s="290"/>
      <c r="L102" s="120">
        <v>1627</v>
      </c>
      <c r="M102" s="290"/>
    </row>
    <row r="103" spans="1:13" ht="14.1" customHeight="1">
      <c r="A103" s="140">
        <v>11</v>
      </c>
      <c r="B103" s="23" t="s">
        <v>208</v>
      </c>
      <c r="C103" s="4" t="s">
        <v>8</v>
      </c>
      <c r="D103" s="113">
        <v>455</v>
      </c>
      <c r="E103" s="297" t="s">
        <v>256</v>
      </c>
      <c r="F103" s="113">
        <v>627</v>
      </c>
      <c r="G103" s="290" t="s">
        <v>256</v>
      </c>
      <c r="H103" s="120">
        <v>78</v>
      </c>
      <c r="I103" s="290" t="s">
        <v>256</v>
      </c>
      <c r="J103" s="120">
        <v>345</v>
      </c>
      <c r="K103" s="290" t="s">
        <v>256</v>
      </c>
      <c r="L103" s="120">
        <v>1505</v>
      </c>
      <c r="M103" s="290" t="s">
        <v>256</v>
      </c>
    </row>
    <row r="104" spans="1:13" ht="14.1" customHeight="1">
      <c r="A104" s="147" t="s">
        <v>115</v>
      </c>
      <c r="B104" s="23" t="s">
        <v>209</v>
      </c>
      <c r="C104" s="4" t="s">
        <v>109</v>
      </c>
      <c r="D104" s="113">
        <v>43</v>
      </c>
      <c r="E104" s="297"/>
      <c r="F104" s="113">
        <v>0</v>
      </c>
      <c r="G104" s="290"/>
      <c r="H104" s="120">
        <v>0</v>
      </c>
      <c r="I104" s="290"/>
      <c r="J104" s="120">
        <v>40</v>
      </c>
      <c r="K104" s="290"/>
      <c r="L104" s="120">
        <v>83</v>
      </c>
      <c r="M104" s="290"/>
    </row>
    <row r="105" spans="1:13" ht="14.1" customHeight="1">
      <c r="A105" s="147" t="s">
        <v>116</v>
      </c>
      <c r="B105" s="23" t="s">
        <v>210</v>
      </c>
      <c r="C105" s="4" t="s">
        <v>110</v>
      </c>
      <c r="D105" s="113">
        <v>29</v>
      </c>
      <c r="E105" s="297"/>
      <c r="F105" s="113">
        <v>40</v>
      </c>
      <c r="G105" s="290"/>
      <c r="H105" s="120">
        <v>0</v>
      </c>
      <c r="I105" s="290" t="s">
        <v>256</v>
      </c>
      <c r="J105" s="120">
        <v>139</v>
      </c>
      <c r="K105" s="290"/>
      <c r="L105" s="120">
        <v>208</v>
      </c>
      <c r="M105" s="290"/>
    </row>
    <row r="106" spans="1:13" ht="14.1" customHeight="1">
      <c r="A106" s="147" t="s">
        <v>117</v>
      </c>
      <c r="B106" s="23" t="s">
        <v>211</v>
      </c>
      <c r="C106" s="4" t="s">
        <v>111</v>
      </c>
      <c r="D106" s="113">
        <v>6</v>
      </c>
      <c r="E106" s="297"/>
      <c r="F106" s="113">
        <v>3</v>
      </c>
      <c r="G106" s="290"/>
      <c r="H106" s="120">
        <v>0</v>
      </c>
      <c r="I106" s="290"/>
      <c r="J106" s="120">
        <v>4</v>
      </c>
      <c r="K106" s="290"/>
      <c r="L106" s="120">
        <v>13</v>
      </c>
      <c r="M106" s="290"/>
    </row>
    <row r="107" spans="1:13" ht="14.1" customHeight="1">
      <c r="A107" s="152" t="s">
        <v>118</v>
      </c>
      <c r="B107" s="9" t="s">
        <v>212</v>
      </c>
      <c r="C107" s="5" t="s">
        <v>112</v>
      </c>
      <c r="D107" s="115">
        <v>136</v>
      </c>
      <c r="E107" s="305"/>
      <c r="F107" s="115">
        <v>90</v>
      </c>
      <c r="G107" s="294"/>
      <c r="H107" s="121">
        <v>181</v>
      </c>
      <c r="I107" s="294"/>
      <c r="J107" s="121">
        <v>388</v>
      </c>
      <c r="K107" s="294"/>
      <c r="L107" s="121">
        <v>795</v>
      </c>
      <c r="M107" s="294"/>
    </row>
    <row r="108" spans="1:13" s="1" customFormat="1" ht="15">
      <c r="A108" s="597" t="s">
        <v>225</v>
      </c>
      <c r="B108" s="598"/>
      <c r="C108" s="599"/>
      <c r="D108" s="88">
        <f>SUM(D6:D103)-D76-D77</f>
        <v>36808</v>
      </c>
      <c r="E108" s="84"/>
      <c r="F108" s="88">
        <f t="shared" ref="F108:H108" si="0">SUM(F6:F103)-F76-F77</f>
        <v>42393</v>
      </c>
      <c r="G108" s="84"/>
      <c r="H108" s="88">
        <f t="shared" si="0"/>
        <v>15239</v>
      </c>
      <c r="I108" s="84"/>
      <c r="J108" s="88">
        <f t="shared" ref="J108" si="1">SUM(J6:J103)-J76-J77</f>
        <v>23728</v>
      </c>
      <c r="K108" s="84"/>
      <c r="L108" s="88">
        <f t="shared" ref="L108" si="2">SUM(L6:L103)-L76-L77</f>
        <v>118168</v>
      </c>
      <c r="M108" s="84"/>
    </row>
    <row r="109" spans="1:13" s="1" customFormat="1" ht="15">
      <c r="A109" s="600" t="s">
        <v>226</v>
      </c>
      <c r="B109" s="601"/>
      <c r="C109" s="602"/>
      <c r="D109" s="89">
        <f>SUM(D104:D107)</f>
        <v>214</v>
      </c>
      <c r="E109" s="85"/>
      <c r="F109" s="89">
        <f t="shared" ref="F109:H109" si="3">SUM(F104:F107)</f>
        <v>133</v>
      </c>
      <c r="G109" s="85"/>
      <c r="H109" s="89">
        <f t="shared" si="3"/>
        <v>181</v>
      </c>
      <c r="I109" s="85"/>
      <c r="J109" s="89">
        <f t="shared" ref="J109" si="4">SUM(J104:J107)</f>
        <v>571</v>
      </c>
      <c r="K109" s="85"/>
      <c r="L109" s="89">
        <f t="shared" ref="L109" si="5">SUM(L104:L107)</f>
        <v>1099</v>
      </c>
      <c r="M109" s="85"/>
    </row>
    <row r="110" spans="1:13" s="1" customFormat="1" ht="15">
      <c r="A110" s="594" t="s">
        <v>227</v>
      </c>
      <c r="B110" s="595"/>
      <c r="C110" s="596"/>
      <c r="D110" s="90">
        <f>D108+D109</f>
        <v>37022</v>
      </c>
      <c r="E110" s="86"/>
      <c r="F110" s="90">
        <f t="shared" ref="F110:H110" si="6">F108+F109</f>
        <v>42526</v>
      </c>
      <c r="G110" s="86"/>
      <c r="H110" s="90">
        <f t="shared" si="6"/>
        <v>15420</v>
      </c>
      <c r="I110" s="86"/>
      <c r="J110" s="90">
        <f t="shared" ref="J110" si="7">J108+J109</f>
        <v>24299</v>
      </c>
      <c r="K110" s="86"/>
      <c r="L110" s="90">
        <f t="shared" ref="L110" si="8">L108+L109</f>
        <v>119267</v>
      </c>
      <c r="M110" s="86"/>
    </row>
    <row r="111" spans="1:13" s="1" customFormat="1" ht="15">
      <c r="A111" s="8"/>
      <c r="B111" s="24"/>
      <c r="C111" s="4"/>
      <c r="D111" s="10"/>
      <c r="E111" s="64"/>
      <c r="F111" s="10"/>
      <c r="G111" s="64"/>
      <c r="H111" s="10"/>
      <c r="I111" s="64"/>
    </row>
    <row r="112" spans="1:13" s="1" customFormat="1" ht="15">
      <c r="A112" s="8"/>
      <c r="B112" s="24"/>
      <c r="C112" s="4"/>
      <c r="D112" s="10"/>
      <c r="E112" s="64"/>
      <c r="F112" s="10"/>
      <c r="G112" s="64"/>
      <c r="H112" s="10"/>
      <c r="I112" s="64"/>
    </row>
    <row r="113" spans="1:13" s="1" customFormat="1" ht="36" customHeight="1">
      <c r="A113" s="619" t="s">
        <v>488</v>
      </c>
      <c r="B113" s="619"/>
      <c r="C113" s="619"/>
      <c r="D113" s="619"/>
      <c r="E113" s="619"/>
      <c r="F113" s="619"/>
      <c r="G113" s="619"/>
      <c r="H113" s="619"/>
      <c r="I113" s="619"/>
    </row>
    <row r="114" spans="1:13" s="1" customFormat="1" ht="15">
      <c r="A114" s="591"/>
      <c r="B114" s="591"/>
      <c r="C114" s="591"/>
      <c r="D114" s="591"/>
      <c r="E114" s="591"/>
      <c r="F114" s="591"/>
      <c r="G114" s="591"/>
      <c r="H114" s="591"/>
      <c r="I114" s="591"/>
    </row>
    <row r="115" spans="1:13" s="1" customFormat="1" ht="66" customHeight="1">
      <c r="A115" s="122" t="s">
        <v>218</v>
      </c>
      <c r="B115" s="592" t="s">
        <v>214</v>
      </c>
      <c r="C115" s="593"/>
      <c r="D115" s="609" t="s">
        <v>273</v>
      </c>
      <c r="E115" s="610"/>
      <c r="F115" s="609" t="s">
        <v>274</v>
      </c>
      <c r="G115" s="610"/>
      <c r="H115" s="609" t="s">
        <v>275</v>
      </c>
      <c r="I115" s="610"/>
      <c r="J115" s="609" t="s">
        <v>276</v>
      </c>
      <c r="K115" s="610"/>
      <c r="L115" s="609" t="s">
        <v>277</v>
      </c>
      <c r="M115" s="610"/>
    </row>
    <row r="116" spans="1:13" s="1" customFormat="1" ht="15">
      <c r="A116" s="31">
        <v>84</v>
      </c>
      <c r="B116" s="32" t="s">
        <v>83</v>
      </c>
      <c r="C116" s="33"/>
      <c r="D116" s="80">
        <f>D6+D8+D12+D20+D32+D44+D48+D49+D69+D75+D81+D82</f>
        <v>5788</v>
      </c>
      <c r="E116" s="79"/>
      <c r="F116" s="80">
        <f t="shared" ref="F116" si="9">F6+F8+F12+F20+F32+F44+F48+F49+F69+F75+F81+F82</f>
        <v>4756</v>
      </c>
      <c r="G116" s="79"/>
      <c r="H116" s="80">
        <f t="shared" ref="H116:L116" si="10">H6+H8+H12+H20+H32+H44+H48+H49+H69+H75+H81+H82</f>
        <v>1390</v>
      </c>
      <c r="I116" s="79"/>
      <c r="J116" s="80">
        <f t="shared" si="10"/>
        <v>3714</v>
      </c>
      <c r="K116" s="79"/>
      <c r="L116" s="80">
        <f t="shared" si="10"/>
        <v>15648</v>
      </c>
      <c r="M116" s="79"/>
    </row>
    <row r="117" spans="1:13" s="1" customFormat="1" ht="15">
      <c r="A117" s="34">
        <v>27</v>
      </c>
      <c r="B117" s="35" t="s">
        <v>17</v>
      </c>
      <c r="C117" s="36"/>
      <c r="D117" s="72">
        <f>D27+D31+D45+D64+D78+D79+D97+D98</f>
        <v>2084</v>
      </c>
      <c r="E117" s="68"/>
      <c r="F117" s="72">
        <f t="shared" ref="F117" si="11">F27+F31+F45+F64+F78+F79+F97+F98</f>
        <v>2387</v>
      </c>
      <c r="G117" s="68"/>
      <c r="H117" s="72">
        <f t="shared" ref="H117:L117" si="12">H27+H31+H45+H64+H78+H79+H97+H98</f>
        <v>1087</v>
      </c>
      <c r="I117" s="68"/>
      <c r="J117" s="72">
        <f t="shared" si="12"/>
        <v>1145</v>
      </c>
      <c r="K117" s="68"/>
      <c r="L117" s="72">
        <f t="shared" si="12"/>
        <v>6703</v>
      </c>
      <c r="M117" s="68"/>
    </row>
    <row r="118" spans="1:13" s="1" customFormat="1" ht="15">
      <c r="A118" s="34">
        <v>53</v>
      </c>
      <c r="B118" s="35" t="s">
        <v>53</v>
      </c>
      <c r="C118" s="36"/>
      <c r="D118" s="72">
        <f>D28+D35+D41+D62</f>
        <v>1603</v>
      </c>
      <c r="E118" s="68"/>
      <c r="F118" s="72">
        <f t="shared" ref="F118" si="13">F28+F35+F41+F62</f>
        <v>2639</v>
      </c>
      <c r="G118" s="68"/>
      <c r="H118" s="72">
        <f t="shared" ref="H118:L118" si="14">H28+H35+H41+H62</f>
        <v>1603</v>
      </c>
      <c r="I118" s="68"/>
      <c r="J118" s="72">
        <f t="shared" si="14"/>
        <v>1589</v>
      </c>
      <c r="K118" s="68"/>
      <c r="L118" s="72">
        <f t="shared" si="14"/>
        <v>7434</v>
      </c>
      <c r="M118" s="68"/>
    </row>
    <row r="119" spans="1:13" s="1" customFormat="1" ht="15">
      <c r="A119" s="34">
        <v>24</v>
      </c>
      <c r="B119" s="35" t="s">
        <v>10</v>
      </c>
      <c r="C119" s="36"/>
      <c r="D119" s="72">
        <f>D23+D34+D42+D43+D47+D51</f>
        <v>1722</v>
      </c>
      <c r="E119" s="68"/>
      <c r="F119" s="72">
        <f t="shared" ref="F119" si="15">F23+F34+F42+F43+F47+F51</f>
        <v>1689</v>
      </c>
      <c r="G119" s="68"/>
      <c r="H119" s="72">
        <f t="shared" ref="H119:L119" si="16">H23+H34+H42+H43+H47+H51</f>
        <v>822</v>
      </c>
      <c r="I119" s="68"/>
      <c r="J119" s="72">
        <f t="shared" si="16"/>
        <v>1301</v>
      </c>
      <c r="K119" s="68"/>
      <c r="L119" s="72">
        <f t="shared" si="16"/>
        <v>5534</v>
      </c>
      <c r="M119" s="68"/>
    </row>
    <row r="120" spans="1:13" s="1" customFormat="1" ht="15">
      <c r="A120" s="34">
        <v>94</v>
      </c>
      <c r="B120" s="35" t="s">
        <v>106</v>
      </c>
      <c r="C120" s="36"/>
      <c r="D120" s="72">
        <f>D25+D26</f>
        <v>205</v>
      </c>
      <c r="E120" s="68"/>
      <c r="F120" s="72">
        <f t="shared" ref="F120" si="17">F25+F26</f>
        <v>2</v>
      </c>
      <c r="G120" s="68"/>
      <c r="H120" s="72">
        <f t="shared" ref="H120:L120" si="18">H25+H26</f>
        <v>128</v>
      </c>
      <c r="I120" s="68"/>
      <c r="J120" s="72">
        <f t="shared" si="18"/>
        <v>16</v>
      </c>
      <c r="K120" s="68"/>
      <c r="L120" s="72">
        <f t="shared" si="18"/>
        <v>351</v>
      </c>
      <c r="M120" s="68"/>
    </row>
    <row r="121" spans="1:13" s="1" customFormat="1" ht="15">
      <c r="A121" s="34">
        <v>44</v>
      </c>
      <c r="B121" s="35" t="s">
        <v>220</v>
      </c>
      <c r="C121" s="36"/>
      <c r="D121" s="72">
        <f>D13+D15+D57+D58+D60+D61+D63+D73+D74+D96</f>
        <v>3531</v>
      </c>
      <c r="E121" s="68"/>
      <c r="F121" s="72">
        <f t="shared" ref="F121" si="19">F13+F15+F57+F58+F60+F61+F63+F73+F74+F96</f>
        <v>3234</v>
      </c>
      <c r="G121" s="68"/>
      <c r="H121" s="72">
        <f t="shared" ref="H121:L121" si="20">H13+H15+H57+H58+H60+H61+H63+H73+H74+H96</f>
        <v>1309</v>
      </c>
      <c r="I121" s="68"/>
      <c r="J121" s="72">
        <f t="shared" si="20"/>
        <v>2023</v>
      </c>
      <c r="K121" s="68"/>
      <c r="L121" s="72">
        <f t="shared" si="20"/>
        <v>10097</v>
      </c>
      <c r="M121" s="68"/>
    </row>
    <row r="122" spans="1:13" s="1" customFormat="1" ht="15">
      <c r="A122" s="34">
        <v>32</v>
      </c>
      <c r="B122" s="35" t="s">
        <v>221</v>
      </c>
      <c r="C122" s="36"/>
      <c r="D122" s="72">
        <f>D7+D65+D66+D68+D88</f>
        <v>3797</v>
      </c>
      <c r="E122" s="68"/>
      <c r="F122" s="72">
        <f t="shared" ref="F122" si="21">F7+F65+F66+F68+F88</f>
        <v>4546</v>
      </c>
      <c r="G122" s="68"/>
      <c r="H122" s="72">
        <f t="shared" ref="H122:L122" si="22">H7+H65+H66+H68+H88</f>
        <v>416</v>
      </c>
      <c r="I122" s="68"/>
      <c r="J122" s="72">
        <f t="shared" si="22"/>
        <v>2021</v>
      </c>
      <c r="K122" s="68"/>
      <c r="L122" s="72">
        <f t="shared" si="22"/>
        <v>10780</v>
      </c>
      <c r="M122" s="68"/>
    </row>
    <row r="123" spans="1:13" s="1" customFormat="1" ht="15">
      <c r="A123" s="34">
        <v>11</v>
      </c>
      <c r="B123" s="35" t="s">
        <v>1</v>
      </c>
      <c r="C123" s="36"/>
      <c r="D123" s="72">
        <f>D83+D85+D86+D99+D100+D101+D102+D103</f>
        <v>4847</v>
      </c>
      <c r="E123" s="68"/>
      <c r="F123" s="72">
        <f t="shared" ref="F123" si="23">F83+F85+F86+F99+F100+F101+F102+F103</f>
        <v>6983</v>
      </c>
      <c r="G123" s="68"/>
      <c r="H123" s="72">
        <f t="shared" ref="H123:L123" si="24">H83+H85+H86+H99+H100+H101+H102+H103</f>
        <v>2037</v>
      </c>
      <c r="I123" s="68"/>
      <c r="J123" s="72">
        <f t="shared" si="24"/>
        <v>4360</v>
      </c>
      <c r="K123" s="68"/>
      <c r="L123" s="72">
        <f t="shared" si="24"/>
        <v>18227</v>
      </c>
      <c r="M123" s="68"/>
    </row>
    <row r="124" spans="1:13" s="1" customFormat="1" ht="15">
      <c r="A124" s="34">
        <v>28</v>
      </c>
      <c r="B124" s="35" t="s">
        <v>26</v>
      </c>
      <c r="C124" s="36"/>
      <c r="D124" s="72">
        <f>D19+D33+D56+D67+D84</f>
        <v>2255</v>
      </c>
      <c r="E124" s="68"/>
      <c r="F124" s="72">
        <f t="shared" ref="F124" si="25">F19+F33+F56+F67+F84</f>
        <v>2099</v>
      </c>
      <c r="G124" s="68"/>
      <c r="H124" s="72">
        <f t="shared" ref="H124:L124" si="26">H19+H33+H56+H67+H84</f>
        <v>338</v>
      </c>
      <c r="I124" s="68"/>
      <c r="J124" s="72">
        <f t="shared" si="26"/>
        <v>1136</v>
      </c>
      <c r="K124" s="68"/>
      <c r="L124" s="72">
        <f t="shared" si="26"/>
        <v>5828</v>
      </c>
      <c r="M124" s="68"/>
    </row>
    <row r="125" spans="1:13" s="1" customFormat="1" ht="15">
      <c r="A125" s="34">
        <v>75</v>
      </c>
      <c r="B125" s="35" t="s">
        <v>222</v>
      </c>
      <c r="C125" s="36"/>
      <c r="D125" s="72">
        <f>D21+D22+D24+D29+D30+D39+D46+D53+D70+D87+D94+D95</f>
        <v>3824</v>
      </c>
      <c r="E125" s="68"/>
      <c r="F125" s="72">
        <f t="shared" ref="F125" si="27">F21+F22+F24+F29+F30+F39+F46+F53+F70+F87+F94+F95</f>
        <v>4235</v>
      </c>
      <c r="G125" s="68"/>
      <c r="H125" s="72">
        <f t="shared" ref="H125:L125" si="28">H21+H22+H24+H29+H30+H39+H46+H53+H70+H87+H94+H95</f>
        <v>2594</v>
      </c>
      <c r="I125" s="68"/>
      <c r="J125" s="72">
        <f t="shared" si="28"/>
        <v>1784</v>
      </c>
      <c r="K125" s="68"/>
      <c r="L125" s="72">
        <f t="shared" si="28"/>
        <v>12437</v>
      </c>
      <c r="M125" s="68"/>
    </row>
    <row r="126" spans="1:13" s="1" customFormat="1" ht="15">
      <c r="A126" s="34">
        <v>76</v>
      </c>
      <c r="B126" s="35" t="s">
        <v>223</v>
      </c>
      <c r="C126" s="36"/>
      <c r="D126" s="72">
        <f>D14+D16+D17+D36+D37+D38+D40+D52+D54+D71+D72+D89+D90</f>
        <v>3494</v>
      </c>
      <c r="E126" s="68"/>
      <c r="F126" s="72">
        <f t="shared" ref="F126" si="29">F14+F16+F17+F36+F37+F38+F40+F52+F54+F71+F72+F89+F90</f>
        <v>3554</v>
      </c>
      <c r="G126" s="68"/>
      <c r="H126" s="72">
        <f t="shared" ref="H126:L126" si="30">H14+H16+H17+H36+H37+H38+H40+H52+H54+H71+H72+H89+H90</f>
        <v>2034</v>
      </c>
      <c r="I126" s="68"/>
      <c r="J126" s="72">
        <f t="shared" si="30"/>
        <v>2107</v>
      </c>
      <c r="K126" s="68"/>
      <c r="L126" s="72">
        <f t="shared" si="30"/>
        <v>11189</v>
      </c>
      <c r="M126" s="68"/>
    </row>
    <row r="127" spans="1:13" s="1" customFormat="1" ht="15">
      <c r="A127" s="34">
        <v>52</v>
      </c>
      <c r="B127" s="35" t="s">
        <v>47</v>
      </c>
      <c r="C127" s="36"/>
      <c r="D127" s="72">
        <f>D50+D55+D59+D80+D93</f>
        <v>1854</v>
      </c>
      <c r="E127" s="68"/>
      <c r="F127" s="72">
        <f t="shared" ref="F127" si="31">F50+F55+F59+F80+F93</f>
        <v>3255</v>
      </c>
      <c r="G127" s="68"/>
      <c r="H127" s="72">
        <f t="shared" ref="H127:L127" si="32">H50+H55+H59+H80+H93</f>
        <v>877</v>
      </c>
      <c r="I127" s="68"/>
      <c r="J127" s="72">
        <f t="shared" si="32"/>
        <v>1083</v>
      </c>
      <c r="K127" s="68"/>
      <c r="L127" s="72">
        <f t="shared" si="32"/>
        <v>7069</v>
      </c>
      <c r="M127" s="68"/>
    </row>
    <row r="128" spans="1:13" s="1" customFormat="1" ht="15">
      <c r="A128" s="37">
        <v>93</v>
      </c>
      <c r="B128" s="38" t="s">
        <v>113</v>
      </c>
      <c r="C128" s="42"/>
      <c r="D128" s="73">
        <f>D9+D10+D11+D18+D91+D92</f>
        <v>1804</v>
      </c>
      <c r="E128" s="68"/>
      <c r="F128" s="73">
        <f t="shared" ref="F128" si="33">F9+F10+F11+F18+F91+F92</f>
        <v>3014</v>
      </c>
      <c r="G128" s="68"/>
      <c r="H128" s="73">
        <f t="shared" ref="H128:L128" si="34">H9+H10+H11+H18+H91+H92</f>
        <v>604</v>
      </c>
      <c r="I128" s="68"/>
      <c r="J128" s="73">
        <f t="shared" si="34"/>
        <v>1449</v>
      </c>
      <c r="K128" s="68"/>
      <c r="L128" s="73">
        <f t="shared" si="34"/>
        <v>6871</v>
      </c>
      <c r="M128" s="68"/>
    </row>
    <row r="129" spans="1:13" s="1" customFormat="1" ht="15">
      <c r="A129" s="15" t="s">
        <v>225</v>
      </c>
      <c r="B129" s="26"/>
      <c r="C129" s="16"/>
      <c r="D129" s="93">
        <f>SUM(D116:D128)</f>
        <v>36808</v>
      </c>
      <c r="E129" s="94"/>
      <c r="F129" s="93">
        <f t="shared" ref="F129" si="35">SUM(F116:F128)</f>
        <v>42393</v>
      </c>
      <c r="G129" s="94"/>
      <c r="H129" s="93">
        <f t="shared" ref="H129" si="36">SUM(H116:H128)</f>
        <v>15239</v>
      </c>
      <c r="I129" s="94"/>
      <c r="J129" s="93">
        <f t="shared" ref="J129" si="37">SUM(J116:J128)</f>
        <v>23728</v>
      </c>
      <c r="K129" s="94"/>
      <c r="L129" s="93">
        <f t="shared" ref="L129" si="38">SUM(L116:L128)</f>
        <v>118168</v>
      </c>
      <c r="M129" s="94"/>
    </row>
    <row r="130" spans="1:13" s="1" customFormat="1" ht="14.25" customHeight="1">
      <c r="A130" s="11">
        <v>101</v>
      </c>
      <c r="B130" s="39" t="s">
        <v>215</v>
      </c>
      <c r="C130" s="12"/>
      <c r="D130" s="76">
        <f>D104</f>
        <v>43</v>
      </c>
      <c r="E130" s="74"/>
      <c r="F130" s="76">
        <f t="shared" ref="F130:F133" si="39">F104</f>
        <v>0</v>
      </c>
      <c r="G130" s="74"/>
      <c r="H130" s="76">
        <f t="shared" ref="H130:L133" si="40">H104</f>
        <v>0</v>
      </c>
      <c r="I130" s="74"/>
      <c r="J130" s="76">
        <f t="shared" si="40"/>
        <v>40</v>
      </c>
      <c r="K130" s="74"/>
      <c r="L130" s="76">
        <f t="shared" si="40"/>
        <v>83</v>
      </c>
      <c r="M130" s="74"/>
    </row>
    <row r="131" spans="1:13" s="1" customFormat="1" ht="14.25" customHeight="1">
      <c r="A131" s="11">
        <v>102</v>
      </c>
      <c r="B131" s="40" t="s">
        <v>216</v>
      </c>
      <c r="C131" s="12"/>
      <c r="D131" s="77">
        <f t="shared" ref="D131:D133" si="41">D105</f>
        <v>29</v>
      </c>
      <c r="E131" s="74"/>
      <c r="F131" s="77">
        <f t="shared" si="39"/>
        <v>40</v>
      </c>
      <c r="G131" s="74"/>
      <c r="H131" s="77">
        <f t="shared" si="40"/>
        <v>0</v>
      </c>
      <c r="I131" s="74"/>
      <c r="J131" s="77">
        <f t="shared" si="40"/>
        <v>139</v>
      </c>
      <c r="K131" s="74"/>
      <c r="L131" s="77">
        <f t="shared" si="40"/>
        <v>208</v>
      </c>
      <c r="M131" s="74"/>
    </row>
    <row r="132" spans="1:13" s="1" customFormat="1" ht="14.25" customHeight="1">
      <c r="A132" s="11">
        <v>103</v>
      </c>
      <c r="B132" s="40" t="s">
        <v>111</v>
      </c>
      <c r="C132" s="12"/>
      <c r="D132" s="77">
        <f t="shared" si="41"/>
        <v>6</v>
      </c>
      <c r="E132" s="74"/>
      <c r="F132" s="77">
        <f t="shared" si="39"/>
        <v>3</v>
      </c>
      <c r="G132" s="74"/>
      <c r="H132" s="77">
        <f t="shared" si="40"/>
        <v>0</v>
      </c>
      <c r="I132" s="74"/>
      <c r="J132" s="77">
        <f t="shared" si="40"/>
        <v>4</v>
      </c>
      <c r="K132" s="74"/>
      <c r="L132" s="77">
        <f t="shared" si="40"/>
        <v>13</v>
      </c>
      <c r="M132" s="74"/>
    </row>
    <row r="133" spans="1:13" s="1" customFormat="1" ht="14.25" customHeight="1">
      <c r="A133" s="13">
        <v>104</v>
      </c>
      <c r="B133" s="41" t="s">
        <v>112</v>
      </c>
      <c r="C133" s="14"/>
      <c r="D133" s="78">
        <f t="shared" si="41"/>
        <v>136</v>
      </c>
      <c r="E133" s="75"/>
      <c r="F133" s="78">
        <f t="shared" si="39"/>
        <v>90</v>
      </c>
      <c r="G133" s="75"/>
      <c r="H133" s="78">
        <f t="shared" si="40"/>
        <v>181</v>
      </c>
      <c r="I133" s="75"/>
      <c r="J133" s="78">
        <f t="shared" si="40"/>
        <v>388</v>
      </c>
      <c r="K133" s="75"/>
      <c r="L133" s="78">
        <f t="shared" si="40"/>
        <v>795</v>
      </c>
      <c r="M133" s="75"/>
    </row>
    <row r="134" spans="1:13" s="1" customFormat="1" ht="15">
      <c r="A134" s="17" t="s">
        <v>224</v>
      </c>
      <c r="B134" s="25"/>
      <c r="C134" s="17"/>
      <c r="D134" s="93">
        <f>SUM(D130:D133)</f>
        <v>214</v>
      </c>
      <c r="E134" s="94"/>
      <c r="F134" s="93">
        <f t="shared" ref="F134" si="42">SUM(F130:F133)</f>
        <v>133</v>
      </c>
      <c r="G134" s="94"/>
      <c r="H134" s="93">
        <f t="shared" ref="H134" si="43">SUM(H130:H133)</f>
        <v>181</v>
      </c>
      <c r="I134" s="94"/>
      <c r="J134" s="93">
        <f t="shared" ref="J134" si="44">SUM(J130:J133)</f>
        <v>571</v>
      </c>
      <c r="K134" s="94"/>
      <c r="L134" s="93">
        <f t="shared" ref="L134" si="45">SUM(L130:L133)</f>
        <v>1099</v>
      </c>
      <c r="M134" s="94"/>
    </row>
    <row r="135" spans="1:13" s="1" customFormat="1" ht="15" customHeight="1">
      <c r="A135" s="594" t="s">
        <v>227</v>
      </c>
      <c r="B135" s="595"/>
      <c r="C135" s="596"/>
      <c r="D135" s="93">
        <f>D129+D134</f>
        <v>37022</v>
      </c>
      <c r="E135" s="94"/>
      <c r="F135" s="93">
        <f t="shared" ref="F135" si="46">F129+F134</f>
        <v>42526</v>
      </c>
      <c r="G135" s="94"/>
      <c r="H135" s="93">
        <f t="shared" ref="H135" si="47">H129+H134</f>
        <v>15420</v>
      </c>
      <c r="I135" s="94"/>
      <c r="J135" s="93">
        <f t="shared" ref="J135" si="48">J129+J134</f>
        <v>24299</v>
      </c>
      <c r="K135" s="94"/>
      <c r="L135" s="93">
        <f t="shared" ref="L135" si="49">L129+L134</f>
        <v>119267</v>
      </c>
      <c r="M135" s="94"/>
    </row>
    <row r="136" spans="1:13" s="139" customFormat="1" ht="15"/>
    <row r="137" spans="1:13" s="139" customFormat="1" ht="15">
      <c r="A137" s="617" t="s">
        <v>257</v>
      </c>
      <c r="B137" s="617"/>
      <c r="C137" s="617"/>
      <c r="D137" s="617"/>
      <c r="E137" s="617"/>
      <c r="F137" s="617"/>
      <c r="G137" s="617"/>
      <c r="H137" s="617"/>
      <c r="I137" s="617"/>
      <c r="J137" s="617"/>
    </row>
  </sheetData>
  <mergeCells count="21">
    <mergeCell ref="J5:K5"/>
    <mergeCell ref="L5:M5"/>
    <mergeCell ref="A1:I1"/>
    <mergeCell ref="A2:I2"/>
    <mergeCell ref="A3:I3"/>
    <mergeCell ref="D5:E5"/>
    <mergeCell ref="F5:G5"/>
    <mergeCell ref="H5:I5"/>
    <mergeCell ref="A108:C108"/>
    <mergeCell ref="A109:C109"/>
    <mergeCell ref="A110:C110"/>
    <mergeCell ref="A114:I114"/>
    <mergeCell ref="B115:C115"/>
    <mergeCell ref="D115:E115"/>
    <mergeCell ref="F115:G115"/>
    <mergeCell ref="H115:I115"/>
    <mergeCell ref="A135:C135"/>
    <mergeCell ref="A137:J137"/>
    <mergeCell ref="A113:I113"/>
    <mergeCell ref="J115:K115"/>
    <mergeCell ref="L115:M115"/>
  </mergeCells>
  <hyperlinks>
    <hyperlink ref="L2" location="Sommaire!A1" display="RETOUR AU SOMMAIRE"/>
  </hyperlinks>
  <printOptions horizontalCentered="1" verticalCentered="1"/>
  <pageMargins left="0.15748031496062992" right="0.98425196850393704" top="0.42" bottom="0.31" header="0.19" footer="0.17"/>
  <pageSetup paperSize="9" scale="75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92D050"/>
  </sheetPr>
  <dimension ref="A1:Q343"/>
  <sheetViews>
    <sheetView topLeftCell="A95" zoomScaleNormal="100" workbookViewId="0">
      <selection activeCell="A114" sqref="A114:O114"/>
    </sheetView>
  </sheetViews>
  <sheetFormatPr baseColWidth="10" defaultColWidth="14" defaultRowHeight="12.75"/>
  <cols>
    <col min="1" max="1" width="7.42578125" style="306" customWidth="1"/>
    <col min="2" max="2" width="14.28515625" style="307" customWidth="1"/>
    <col min="3" max="3" width="27.140625" style="307" customWidth="1"/>
    <col min="4" max="4" width="15.5703125" style="307" customWidth="1"/>
    <col min="5" max="5" width="3.140625" style="320" bestFit="1" customWidth="1"/>
    <col min="6" max="6" width="14.5703125" style="307" customWidth="1"/>
    <col min="7" max="7" width="3.140625" style="307" bestFit="1" customWidth="1"/>
    <col min="8" max="8" width="12.7109375" style="307" customWidth="1"/>
    <col min="9" max="9" width="3.140625" style="307" bestFit="1" customWidth="1"/>
    <col min="10" max="10" width="15.5703125" style="306" customWidth="1"/>
    <col min="11" max="11" width="3.140625" style="306" bestFit="1" customWidth="1"/>
    <col min="12" max="12" width="15.5703125" style="306" customWidth="1"/>
    <col min="13" max="13" width="3.140625" style="306" bestFit="1" customWidth="1"/>
    <col min="14" max="14" width="15.5703125" style="306" customWidth="1"/>
    <col min="15" max="15" width="3.140625" style="306" bestFit="1" customWidth="1"/>
    <col min="16" max="16" width="15.5703125" style="306" customWidth="1"/>
    <col min="17" max="17" width="3.140625" style="306" bestFit="1" customWidth="1"/>
    <col min="18" max="16384" width="14" style="306"/>
  </cols>
  <sheetData>
    <row r="1" spans="1:17" s="112" customFormat="1" ht="33" customHeight="1">
      <c r="A1" s="619" t="s">
        <v>472</v>
      </c>
      <c r="B1" s="619"/>
      <c r="C1" s="619"/>
      <c r="D1" s="619"/>
      <c r="E1" s="619"/>
      <c r="F1" s="619"/>
      <c r="G1" s="619"/>
      <c r="H1" s="619"/>
      <c r="I1" s="619"/>
      <c r="J1" s="619"/>
      <c r="K1" s="619"/>
      <c r="L1" s="619"/>
    </row>
    <row r="2" spans="1:17" s="112" customFormat="1" ht="13.5" customHeight="1">
      <c r="A2" s="591" t="s">
        <v>217</v>
      </c>
      <c r="B2" s="591"/>
      <c r="C2" s="591"/>
      <c r="D2" s="19"/>
      <c r="E2" s="19"/>
      <c r="F2" s="19"/>
      <c r="G2" s="19"/>
      <c r="H2" s="19"/>
      <c r="I2" s="19"/>
      <c r="P2" s="571" t="s">
        <v>440</v>
      </c>
    </row>
    <row r="3" spans="1:17" s="112" customFormat="1" ht="13.5" customHeight="1">
      <c r="A3" s="591" t="s">
        <v>252</v>
      </c>
      <c r="B3" s="591"/>
      <c r="C3" s="591"/>
      <c r="D3" s="591"/>
      <c r="E3" s="591"/>
      <c r="F3" s="591"/>
      <c r="G3" s="591"/>
      <c r="H3" s="591"/>
      <c r="I3" s="591"/>
    </row>
    <row r="4" spans="1:17" s="317" customFormat="1">
      <c r="A4" s="315"/>
      <c r="B4" s="316"/>
      <c r="C4" s="316"/>
      <c r="D4" s="316"/>
      <c r="E4" s="316"/>
      <c r="F4" s="316"/>
      <c r="G4" s="316"/>
      <c r="H4" s="316"/>
      <c r="I4" s="316"/>
    </row>
    <row r="5" spans="1:17" s="317" customFormat="1">
      <c r="A5" s="620" t="s">
        <v>218</v>
      </c>
      <c r="B5" s="620" t="s">
        <v>219</v>
      </c>
      <c r="C5" s="633" t="s">
        <v>213</v>
      </c>
      <c r="D5" s="622" t="s">
        <v>278</v>
      </c>
      <c r="E5" s="623"/>
      <c r="F5" s="623"/>
      <c r="G5" s="623"/>
      <c r="H5" s="623"/>
      <c r="I5" s="624"/>
      <c r="J5" s="622" t="s">
        <v>279</v>
      </c>
      <c r="K5" s="623"/>
      <c r="L5" s="623"/>
      <c r="M5" s="623"/>
      <c r="N5" s="623"/>
      <c r="O5" s="623"/>
      <c r="P5" s="625" t="s">
        <v>280</v>
      </c>
      <c r="Q5" s="626"/>
    </row>
    <row r="6" spans="1:17" s="317" customFormat="1" ht="38.25" customHeight="1">
      <c r="A6" s="621"/>
      <c r="B6" s="621"/>
      <c r="C6" s="634"/>
      <c r="D6" s="622" t="s">
        <v>281</v>
      </c>
      <c r="E6" s="624"/>
      <c r="F6" s="622" t="s">
        <v>282</v>
      </c>
      <c r="G6" s="624"/>
      <c r="H6" s="622" t="s">
        <v>283</v>
      </c>
      <c r="I6" s="624"/>
      <c r="J6" s="622" t="s">
        <v>281</v>
      </c>
      <c r="K6" s="624"/>
      <c r="L6" s="622" t="s">
        <v>282</v>
      </c>
      <c r="M6" s="624"/>
      <c r="N6" s="622" t="s">
        <v>284</v>
      </c>
      <c r="O6" s="623"/>
      <c r="P6" s="627"/>
      <c r="Q6" s="628"/>
    </row>
    <row r="7" spans="1:17" ht="13.5" customHeight="1">
      <c r="A7" s="135">
        <v>84</v>
      </c>
      <c r="B7" s="21" t="s">
        <v>115</v>
      </c>
      <c r="C7" s="3" t="s">
        <v>82</v>
      </c>
      <c r="D7" s="311">
        <v>313</v>
      </c>
      <c r="E7" s="312"/>
      <c r="F7" s="311">
        <v>120</v>
      </c>
      <c r="G7" s="312"/>
      <c r="H7" s="311">
        <v>433</v>
      </c>
      <c r="I7" s="296"/>
      <c r="J7" s="311">
        <v>1595</v>
      </c>
      <c r="K7" s="296"/>
      <c r="L7" s="311">
        <v>845</v>
      </c>
      <c r="M7" s="296"/>
      <c r="N7" s="311">
        <v>2440</v>
      </c>
      <c r="O7" s="296"/>
      <c r="P7" s="311">
        <v>2873</v>
      </c>
      <c r="Q7" s="296"/>
    </row>
    <row r="8" spans="1:17" ht="13.5" customHeight="1">
      <c r="A8" s="140">
        <v>32</v>
      </c>
      <c r="B8" s="23" t="s">
        <v>116</v>
      </c>
      <c r="C8" s="4" t="s">
        <v>31</v>
      </c>
      <c r="D8" s="113">
        <v>439</v>
      </c>
      <c r="E8" s="297"/>
      <c r="F8" s="113">
        <v>246</v>
      </c>
      <c r="G8" s="297"/>
      <c r="H8" s="113">
        <v>685</v>
      </c>
      <c r="I8" s="290"/>
      <c r="J8" s="113">
        <v>1582</v>
      </c>
      <c r="K8" s="290" t="s">
        <v>256</v>
      </c>
      <c r="L8" s="113">
        <v>506</v>
      </c>
      <c r="M8" s="290" t="s">
        <v>256</v>
      </c>
      <c r="N8" s="113">
        <v>2088</v>
      </c>
      <c r="O8" s="290"/>
      <c r="P8" s="113">
        <v>2773</v>
      </c>
      <c r="Q8" s="290"/>
    </row>
    <row r="9" spans="1:17" ht="13.5" customHeight="1">
      <c r="A9" s="140">
        <v>84</v>
      </c>
      <c r="B9" s="23" t="s">
        <v>117</v>
      </c>
      <c r="C9" s="4" t="s">
        <v>84</v>
      </c>
      <c r="D9" s="113">
        <v>236</v>
      </c>
      <c r="E9" s="297"/>
      <c r="F9" s="113">
        <v>140</v>
      </c>
      <c r="G9" s="297"/>
      <c r="H9" s="113">
        <v>376</v>
      </c>
      <c r="I9" s="290"/>
      <c r="J9" s="113">
        <v>1271</v>
      </c>
      <c r="K9" s="290"/>
      <c r="L9" s="113">
        <v>421</v>
      </c>
      <c r="M9" s="290"/>
      <c r="N9" s="113">
        <v>1692</v>
      </c>
      <c r="O9" s="290"/>
      <c r="P9" s="113">
        <v>2068</v>
      </c>
      <c r="Q9" s="290"/>
    </row>
    <row r="10" spans="1:17" ht="13.5" customHeight="1">
      <c r="A10" s="140">
        <v>93</v>
      </c>
      <c r="B10" s="23" t="s">
        <v>118</v>
      </c>
      <c r="C10" s="4" t="s">
        <v>98</v>
      </c>
      <c r="D10" s="113">
        <v>79</v>
      </c>
      <c r="E10" s="297"/>
      <c r="F10" s="113">
        <v>40</v>
      </c>
      <c r="G10" s="297"/>
      <c r="H10" s="113">
        <v>119</v>
      </c>
      <c r="I10" s="290"/>
      <c r="J10" s="113">
        <v>496</v>
      </c>
      <c r="K10" s="290"/>
      <c r="L10" s="113">
        <v>138</v>
      </c>
      <c r="M10" s="290"/>
      <c r="N10" s="113">
        <v>634</v>
      </c>
      <c r="O10" s="290"/>
      <c r="P10" s="113">
        <v>753</v>
      </c>
      <c r="Q10" s="290"/>
    </row>
    <row r="11" spans="1:17" ht="13.5" customHeight="1">
      <c r="A11" s="140">
        <v>93</v>
      </c>
      <c r="B11" s="23" t="s">
        <v>119</v>
      </c>
      <c r="C11" s="4" t="s">
        <v>99</v>
      </c>
      <c r="D11" s="113">
        <v>90</v>
      </c>
      <c r="E11" s="297"/>
      <c r="F11" s="113">
        <v>53</v>
      </c>
      <c r="G11" s="297"/>
      <c r="H11" s="113">
        <v>143</v>
      </c>
      <c r="I11" s="290"/>
      <c r="J11" s="113">
        <v>419</v>
      </c>
      <c r="K11" s="290"/>
      <c r="L11" s="113">
        <v>114</v>
      </c>
      <c r="M11" s="290"/>
      <c r="N11" s="113">
        <v>533</v>
      </c>
      <c r="O11" s="290"/>
      <c r="P11" s="113">
        <v>676</v>
      </c>
      <c r="Q11" s="290"/>
    </row>
    <row r="12" spans="1:17" ht="13.5" customHeight="1">
      <c r="A12" s="140">
        <v>93</v>
      </c>
      <c r="B12" s="23" t="s">
        <v>120</v>
      </c>
      <c r="C12" s="4" t="s">
        <v>100</v>
      </c>
      <c r="D12" s="113">
        <v>1339</v>
      </c>
      <c r="E12" s="297"/>
      <c r="F12" s="113">
        <v>160</v>
      </c>
      <c r="G12" s="297"/>
      <c r="H12" s="113">
        <v>1499</v>
      </c>
      <c r="I12" s="290"/>
      <c r="J12" s="113">
        <v>1815</v>
      </c>
      <c r="K12" s="290" t="s">
        <v>256</v>
      </c>
      <c r="L12" s="113">
        <v>571</v>
      </c>
      <c r="M12" s="290" t="s">
        <v>256</v>
      </c>
      <c r="N12" s="113">
        <v>2386</v>
      </c>
      <c r="O12" s="290"/>
      <c r="P12" s="113">
        <v>3885</v>
      </c>
      <c r="Q12" s="290"/>
    </row>
    <row r="13" spans="1:17" ht="13.5" customHeight="1">
      <c r="A13" s="140">
        <v>84</v>
      </c>
      <c r="B13" s="23" t="s">
        <v>121</v>
      </c>
      <c r="C13" s="4" t="s">
        <v>85</v>
      </c>
      <c r="D13" s="113">
        <v>138</v>
      </c>
      <c r="E13" s="297"/>
      <c r="F13" s="113">
        <v>66</v>
      </c>
      <c r="G13" s="297"/>
      <c r="H13" s="113">
        <v>204</v>
      </c>
      <c r="I13" s="290"/>
      <c r="J13" s="113">
        <v>1175</v>
      </c>
      <c r="K13" s="290"/>
      <c r="L13" s="113">
        <v>345</v>
      </c>
      <c r="M13" s="290"/>
      <c r="N13" s="113">
        <v>1520</v>
      </c>
      <c r="O13" s="290"/>
      <c r="P13" s="113">
        <v>1724</v>
      </c>
      <c r="Q13" s="290"/>
    </row>
    <row r="14" spans="1:17" ht="13.5" customHeight="1">
      <c r="A14" s="140">
        <v>44</v>
      </c>
      <c r="B14" s="23" t="s">
        <v>122</v>
      </c>
      <c r="C14" s="4" t="s">
        <v>36</v>
      </c>
      <c r="D14" s="113">
        <v>408</v>
      </c>
      <c r="E14" s="297"/>
      <c r="F14" s="113">
        <v>219</v>
      </c>
      <c r="G14" s="297"/>
      <c r="H14" s="113">
        <v>627</v>
      </c>
      <c r="I14" s="290"/>
      <c r="J14" s="113">
        <v>880</v>
      </c>
      <c r="K14" s="290"/>
      <c r="L14" s="113">
        <v>187</v>
      </c>
      <c r="M14" s="290"/>
      <c r="N14" s="113">
        <v>1067</v>
      </c>
      <c r="O14" s="290"/>
      <c r="P14" s="113">
        <v>1694</v>
      </c>
      <c r="Q14" s="290"/>
    </row>
    <row r="15" spans="1:17" ht="13.5" customHeight="1">
      <c r="A15" s="140">
        <v>76</v>
      </c>
      <c r="B15" s="23" t="s">
        <v>123</v>
      </c>
      <c r="C15" s="4" t="s">
        <v>69</v>
      </c>
      <c r="D15" s="113">
        <v>126</v>
      </c>
      <c r="E15" s="297"/>
      <c r="F15" s="113">
        <v>80</v>
      </c>
      <c r="G15" s="297"/>
      <c r="H15" s="113">
        <v>206</v>
      </c>
      <c r="I15" s="290"/>
      <c r="J15" s="113">
        <v>543</v>
      </c>
      <c r="K15" s="290"/>
      <c r="L15" s="113">
        <v>140</v>
      </c>
      <c r="M15" s="290"/>
      <c r="N15" s="113">
        <v>683</v>
      </c>
      <c r="O15" s="290"/>
      <c r="P15" s="113">
        <v>889</v>
      </c>
      <c r="Q15" s="290"/>
    </row>
    <row r="16" spans="1:17" ht="13.5" customHeight="1">
      <c r="A16" s="147">
        <v>44</v>
      </c>
      <c r="B16" s="23" t="s">
        <v>124</v>
      </c>
      <c r="C16" s="4" t="s">
        <v>37</v>
      </c>
      <c r="D16" s="113">
        <v>143</v>
      </c>
      <c r="E16" s="297"/>
      <c r="F16" s="113">
        <v>97</v>
      </c>
      <c r="G16" s="297"/>
      <c r="H16" s="113">
        <v>240</v>
      </c>
      <c r="I16" s="290"/>
      <c r="J16" s="113">
        <v>887</v>
      </c>
      <c r="K16" s="290"/>
      <c r="L16" s="113">
        <v>308</v>
      </c>
      <c r="M16" s="290"/>
      <c r="N16" s="113">
        <v>1195</v>
      </c>
      <c r="O16" s="290"/>
      <c r="P16" s="113">
        <v>1435</v>
      </c>
      <c r="Q16" s="290"/>
    </row>
    <row r="17" spans="1:17" ht="13.5" customHeight="1">
      <c r="A17" s="147">
        <v>76</v>
      </c>
      <c r="B17" s="23" t="s">
        <v>125</v>
      </c>
      <c r="C17" s="4" t="s">
        <v>70</v>
      </c>
      <c r="D17" s="113">
        <v>263</v>
      </c>
      <c r="E17" s="297"/>
      <c r="F17" s="113">
        <v>169</v>
      </c>
      <c r="G17" s="297"/>
      <c r="H17" s="113">
        <v>432</v>
      </c>
      <c r="I17" s="290"/>
      <c r="J17" s="113">
        <v>2105</v>
      </c>
      <c r="K17" s="290"/>
      <c r="L17" s="113">
        <v>886</v>
      </c>
      <c r="M17" s="290"/>
      <c r="N17" s="113">
        <v>2991</v>
      </c>
      <c r="O17" s="290"/>
      <c r="P17" s="113">
        <v>3423</v>
      </c>
      <c r="Q17" s="290"/>
    </row>
    <row r="18" spans="1:17" ht="13.5" customHeight="1">
      <c r="A18" s="147">
        <v>76</v>
      </c>
      <c r="B18" s="23" t="s">
        <v>126</v>
      </c>
      <c r="C18" s="4" t="s">
        <v>71</v>
      </c>
      <c r="D18" s="113">
        <v>100</v>
      </c>
      <c r="E18" s="297"/>
      <c r="F18" s="113">
        <v>91</v>
      </c>
      <c r="G18" s="297"/>
      <c r="H18" s="113">
        <v>191</v>
      </c>
      <c r="I18" s="290"/>
      <c r="J18" s="113">
        <v>1586</v>
      </c>
      <c r="K18" s="290"/>
      <c r="L18" s="113">
        <v>425</v>
      </c>
      <c r="M18" s="290"/>
      <c r="N18" s="113">
        <v>2011</v>
      </c>
      <c r="O18" s="290"/>
      <c r="P18" s="113">
        <v>2202</v>
      </c>
      <c r="Q18" s="290"/>
    </row>
    <row r="19" spans="1:17" ht="13.5" customHeight="1">
      <c r="A19" s="147">
        <v>93</v>
      </c>
      <c r="B19" s="23" t="s">
        <v>127</v>
      </c>
      <c r="C19" s="4" t="s">
        <v>101</v>
      </c>
      <c r="D19" s="113">
        <v>1122</v>
      </c>
      <c r="E19" s="297" t="s">
        <v>256</v>
      </c>
      <c r="F19" s="113">
        <v>453</v>
      </c>
      <c r="G19" s="297" t="s">
        <v>256</v>
      </c>
      <c r="H19" s="113">
        <v>1575</v>
      </c>
      <c r="I19" s="290"/>
      <c r="J19" s="113">
        <v>5599</v>
      </c>
      <c r="K19" s="290" t="s">
        <v>256</v>
      </c>
      <c r="L19" s="113">
        <v>1187</v>
      </c>
      <c r="M19" s="290" t="s">
        <v>256</v>
      </c>
      <c r="N19" s="113">
        <v>6786</v>
      </c>
      <c r="O19" s="290"/>
      <c r="P19" s="113">
        <v>8361</v>
      </c>
      <c r="Q19" s="290"/>
    </row>
    <row r="20" spans="1:17" ht="13.5" customHeight="1">
      <c r="A20" s="147">
        <v>28</v>
      </c>
      <c r="B20" s="23" t="s">
        <v>128</v>
      </c>
      <c r="C20" s="4" t="s">
        <v>25</v>
      </c>
      <c r="D20" s="113">
        <v>605</v>
      </c>
      <c r="E20" s="297" t="s">
        <v>256</v>
      </c>
      <c r="F20" s="113">
        <v>248</v>
      </c>
      <c r="G20" s="297" t="s">
        <v>256</v>
      </c>
      <c r="H20" s="113">
        <v>853</v>
      </c>
      <c r="I20" s="290" t="s">
        <v>256</v>
      </c>
      <c r="J20" s="113">
        <v>1597</v>
      </c>
      <c r="K20" s="290" t="s">
        <v>256</v>
      </c>
      <c r="L20" s="113">
        <v>438</v>
      </c>
      <c r="M20" s="290" t="s">
        <v>256</v>
      </c>
      <c r="N20" s="113">
        <v>2035</v>
      </c>
      <c r="O20" s="290" t="s">
        <v>256</v>
      </c>
      <c r="P20" s="113">
        <v>2888</v>
      </c>
      <c r="Q20" s="290" t="s">
        <v>256</v>
      </c>
    </row>
    <row r="21" spans="1:17" ht="13.5" customHeight="1">
      <c r="A21" s="147">
        <v>84</v>
      </c>
      <c r="B21" s="23" t="s">
        <v>129</v>
      </c>
      <c r="C21" s="4" t="s">
        <v>86</v>
      </c>
      <c r="D21" s="113">
        <v>102</v>
      </c>
      <c r="E21" s="297"/>
      <c r="F21" s="113">
        <v>68</v>
      </c>
      <c r="G21" s="297"/>
      <c r="H21" s="113">
        <v>170</v>
      </c>
      <c r="I21" s="290"/>
      <c r="J21" s="113">
        <v>342</v>
      </c>
      <c r="K21" s="290" t="s">
        <v>256</v>
      </c>
      <c r="L21" s="113">
        <v>108</v>
      </c>
      <c r="M21" s="290" t="s">
        <v>256</v>
      </c>
      <c r="N21" s="113">
        <v>450</v>
      </c>
      <c r="O21" s="290" t="s">
        <v>256</v>
      </c>
      <c r="P21" s="113">
        <v>620</v>
      </c>
      <c r="Q21" s="290" t="s">
        <v>256</v>
      </c>
    </row>
    <row r="22" spans="1:17" ht="13.5" customHeight="1">
      <c r="A22" s="147">
        <v>75</v>
      </c>
      <c r="B22" s="23" t="s">
        <v>130</v>
      </c>
      <c r="C22" s="4" t="s">
        <v>57</v>
      </c>
      <c r="D22" s="113">
        <v>196</v>
      </c>
      <c r="E22" s="297"/>
      <c r="F22" s="113">
        <v>118</v>
      </c>
      <c r="G22" s="297"/>
      <c r="H22" s="113">
        <v>314</v>
      </c>
      <c r="I22" s="290"/>
      <c r="J22" s="113">
        <v>1487</v>
      </c>
      <c r="K22" s="290"/>
      <c r="L22" s="113">
        <v>417</v>
      </c>
      <c r="M22" s="290"/>
      <c r="N22" s="113">
        <v>1904</v>
      </c>
      <c r="O22" s="290"/>
      <c r="P22" s="113">
        <v>2218</v>
      </c>
      <c r="Q22" s="290"/>
    </row>
    <row r="23" spans="1:17" ht="13.5" customHeight="1">
      <c r="A23" s="147">
        <v>75</v>
      </c>
      <c r="B23" s="23" t="s">
        <v>131</v>
      </c>
      <c r="C23" s="4" t="s">
        <v>58</v>
      </c>
      <c r="D23" s="113">
        <v>460</v>
      </c>
      <c r="E23" s="297"/>
      <c r="F23" s="113">
        <v>234</v>
      </c>
      <c r="G23" s="297"/>
      <c r="H23" s="113">
        <v>694</v>
      </c>
      <c r="I23" s="290"/>
      <c r="J23" s="113">
        <v>2231</v>
      </c>
      <c r="K23" s="290"/>
      <c r="L23" s="113">
        <v>769</v>
      </c>
      <c r="M23" s="290"/>
      <c r="N23" s="113">
        <v>3000</v>
      </c>
      <c r="O23" s="290"/>
      <c r="P23" s="113">
        <v>3694</v>
      </c>
      <c r="Q23" s="290"/>
    </row>
    <row r="24" spans="1:17" ht="13.5" customHeight="1">
      <c r="A24" s="147">
        <v>24</v>
      </c>
      <c r="B24" s="23" t="s">
        <v>132</v>
      </c>
      <c r="C24" s="4" t="s">
        <v>9</v>
      </c>
      <c r="D24" s="113">
        <v>338</v>
      </c>
      <c r="E24" s="297" t="s">
        <v>256</v>
      </c>
      <c r="F24" s="113">
        <v>168</v>
      </c>
      <c r="G24" s="297" t="s">
        <v>256</v>
      </c>
      <c r="H24" s="113">
        <v>506</v>
      </c>
      <c r="I24" s="290" t="s">
        <v>256</v>
      </c>
      <c r="J24" s="113">
        <v>1568</v>
      </c>
      <c r="K24" s="290" t="s">
        <v>256</v>
      </c>
      <c r="L24" s="113">
        <v>493</v>
      </c>
      <c r="M24" s="290" t="s">
        <v>256</v>
      </c>
      <c r="N24" s="113">
        <v>2061</v>
      </c>
      <c r="O24" s="290" t="s">
        <v>256</v>
      </c>
      <c r="P24" s="113">
        <v>2567</v>
      </c>
      <c r="Q24" s="290" t="s">
        <v>256</v>
      </c>
    </row>
    <row r="25" spans="1:17" ht="13.5" customHeight="1">
      <c r="A25" s="147">
        <v>75</v>
      </c>
      <c r="B25" s="23" t="s">
        <v>133</v>
      </c>
      <c r="C25" s="4" t="s">
        <v>59</v>
      </c>
      <c r="D25" s="113">
        <v>141</v>
      </c>
      <c r="E25" s="297"/>
      <c r="F25" s="113">
        <v>82</v>
      </c>
      <c r="G25" s="297"/>
      <c r="H25" s="113">
        <v>223</v>
      </c>
      <c r="I25" s="290"/>
      <c r="J25" s="113">
        <v>515</v>
      </c>
      <c r="K25" s="290"/>
      <c r="L25" s="113">
        <v>193</v>
      </c>
      <c r="M25" s="290"/>
      <c r="N25" s="113">
        <v>708</v>
      </c>
      <c r="O25" s="290"/>
      <c r="P25" s="113">
        <v>931</v>
      </c>
      <c r="Q25" s="290"/>
    </row>
    <row r="26" spans="1:17" ht="13.5" customHeight="1">
      <c r="A26" s="147">
        <v>94</v>
      </c>
      <c r="B26" s="23" t="s">
        <v>104</v>
      </c>
      <c r="C26" s="4" t="s">
        <v>105</v>
      </c>
      <c r="D26" s="113">
        <v>379</v>
      </c>
      <c r="E26" s="297" t="s">
        <v>256</v>
      </c>
      <c r="F26" s="113">
        <v>341</v>
      </c>
      <c r="G26" s="297" t="s">
        <v>256</v>
      </c>
      <c r="H26" s="113">
        <v>720</v>
      </c>
      <c r="I26" s="290" t="s">
        <v>256</v>
      </c>
      <c r="J26" s="113">
        <v>764</v>
      </c>
      <c r="K26" s="290" t="s">
        <v>256</v>
      </c>
      <c r="L26" s="113">
        <v>278</v>
      </c>
      <c r="M26" s="290" t="s">
        <v>256</v>
      </c>
      <c r="N26" s="113">
        <v>1042</v>
      </c>
      <c r="O26" s="290" t="s">
        <v>256</v>
      </c>
      <c r="P26" s="113">
        <v>1762</v>
      </c>
      <c r="Q26" s="290" t="s">
        <v>256</v>
      </c>
    </row>
    <row r="27" spans="1:17" ht="13.5" customHeight="1">
      <c r="A27" s="147">
        <v>94</v>
      </c>
      <c r="B27" s="23" t="s">
        <v>107</v>
      </c>
      <c r="C27" s="4" t="s">
        <v>108</v>
      </c>
      <c r="D27" s="113">
        <v>257</v>
      </c>
      <c r="E27" s="297" t="s">
        <v>256</v>
      </c>
      <c r="F27" s="113">
        <v>73</v>
      </c>
      <c r="G27" s="297" t="s">
        <v>256</v>
      </c>
      <c r="H27" s="113">
        <v>330</v>
      </c>
      <c r="I27" s="290"/>
      <c r="J27" s="113">
        <v>659</v>
      </c>
      <c r="K27" s="290" t="s">
        <v>256</v>
      </c>
      <c r="L27" s="113">
        <v>275</v>
      </c>
      <c r="M27" s="290" t="s">
        <v>256</v>
      </c>
      <c r="N27" s="113">
        <v>934</v>
      </c>
      <c r="O27" s="290" t="s">
        <v>256</v>
      </c>
      <c r="P27" s="113">
        <v>1264</v>
      </c>
      <c r="Q27" s="290" t="s">
        <v>256</v>
      </c>
    </row>
    <row r="28" spans="1:17" ht="13.5" customHeight="1">
      <c r="A28" s="147">
        <v>27</v>
      </c>
      <c r="B28" s="23" t="s">
        <v>134</v>
      </c>
      <c r="C28" s="4" t="s">
        <v>16</v>
      </c>
      <c r="D28" s="113">
        <v>316</v>
      </c>
      <c r="E28" s="297"/>
      <c r="F28" s="113">
        <v>158</v>
      </c>
      <c r="G28" s="297"/>
      <c r="H28" s="113">
        <v>474</v>
      </c>
      <c r="I28" s="290"/>
      <c r="J28" s="113">
        <v>2556</v>
      </c>
      <c r="K28" s="290"/>
      <c r="L28" s="113">
        <v>764</v>
      </c>
      <c r="M28" s="290"/>
      <c r="N28" s="113">
        <v>3320</v>
      </c>
      <c r="O28" s="290"/>
      <c r="P28" s="113">
        <v>3794</v>
      </c>
      <c r="Q28" s="290"/>
    </row>
    <row r="29" spans="1:17" ht="13.5" customHeight="1">
      <c r="A29" s="147">
        <v>53</v>
      </c>
      <c r="B29" s="23" t="s">
        <v>135</v>
      </c>
      <c r="C29" s="4" t="s">
        <v>52</v>
      </c>
      <c r="D29" s="113">
        <v>352</v>
      </c>
      <c r="E29" s="297"/>
      <c r="F29" s="113">
        <v>231</v>
      </c>
      <c r="G29" s="297"/>
      <c r="H29" s="113">
        <v>583</v>
      </c>
      <c r="I29" s="290"/>
      <c r="J29" s="113">
        <v>1725</v>
      </c>
      <c r="K29" s="290"/>
      <c r="L29" s="113">
        <v>551</v>
      </c>
      <c r="M29" s="290"/>
      <c r="N29" s="113">
        <v>2276</v>
      </c>
      <c r="O29" s="290"/>
      <c r="P29" s="113">
        <v>2859</v>
      </c>
      <c r="Q29" s="290"/>
    </row>
    <row r="30" spans="1:17" ht="13.5" customHeight="1">
      <c r="A30" s="147">
        <v>75</v>
      </c>
      <c r="B30" s="23" t="s">
        <v>136</v>
      </c>
      <c r="C30" s="4" t="s">
        <v>60</v>
      </c>
      <c r="D30" s="113">
        <v>64</v>
      </c>
      <c r="E30" s="297"/>
      <c r="F30" s="113">
        <v>74</v>
      </c>
      <c r="G30" s="297"/>
      <c r="H30" s="113">
        <v>138</v>
      </c>
      <c r="I30" s="290"/>
      <c r="J30" s="113">
        <v>468</v>
      </c>
      <c r="K30" s="290"/>
      <c r="L30" s="113">
        <v>148</v>
      </c>
      <c r="M30" s="290"/>
      <c r="N30" s="113">
        <v>616</v>
      </c>
      <c r="O30" s="290"/>
      <c r="P30" s="113">
        <v>754</v>
      </c>
      <c r="Q30" s="290"/>
    </row>
    <row r="31" spans="1:17" ht="13.5" customHeight="1">
      <c r="A31" s="147">
        <v>75</v>
      </c>
      <c r="B31" s="23" t="s">
        <v>137</v>
      </c>
      <c r="C31" s="4" t="s">
        <v>61</v>
      </c>
      <c r="D31" s="113">
        <v>274</v>
      </c>
      <c r="E31" s="297"/>
      <c r="F31" s="113">
        <v>144</v>
      </c>
      <c r="G31" s="297"/>
      <c r="H31" s="113">
        <v>418</v>
      </c>
      <c r="I31" s="290"/>
      <c r="J31" s="113">
        <v>1125</v>
      </c>
      <c r="K31" s="290"/>
      <c r="L31" s="113">
        <v>448</v>
      </c>
      <c r="M31" s="290"/>
      <c r="N31" s="113">
        <v>1573</v>
      </c>
      <c r="O31" s="290"/>
      <c r="P31" s="113">
        <v>1991</v>
      </c>
      <c r="Q31" s="290"/>
    </row>
    <row r="32" spans="1:17" ht="13.5" customHeight="1">
      <c r="A32" s="147">
        <v>27</v>
      </c>
      <c r="B32" s="23" t="s">
        <v>138</v>
      </c>
      <c r="C32" s="4" t="s">
        <v>18</v>
      </c>
      <c r="D32" s="113">
        <v>283</v>
      </c>
      <c r="E32" s="297"/>
      <c r="F32" s="113">
        <v>164</v>
      </c>
      <c r="G32" s="297"/>
      <c r="H32" s="113">
        <v>447</v>
      </c>
      <c r="I32" s="290"/>
      <c r="J32" s="113">
        <v>2817</v>
      </c>
      <c r="K32" s="290"/>
      <c r="L32" s="113">
        <v>816</v>
      </c>
      <c r="M32" s="290"/>
      <c r="N32" s="113">
        <v>3633</v>
      </c>
      <c r="O32" s="290"/>
      <c r="P32" s="113">
        <v>4080</v>
      </c>
      <c r="Q32" s="290"/>
    </row>
    <row r="33" spans="1:17" ht="13.5" customHeight="1">
      <c r="A33" s="147">
        <v>84</v>
      </c>
      <c r="B33" s="23" t="s">
        <v>139</v>
      </c>
      <c r="C33" s="4" t="s">
        <v>87</v>
      </c>
      <c r="D33" s="113">
        <v>227</v>
      </c>
      <c r="E33" s="297"/>
      <c r="F33" s="113">
        <v>127</v>
      </c>
      <c r="G33" s="297"/>
      <c r="H33" s="113">
        <v>354</v>
      </c>
      <c r="I33" s="290"/>
      <c r="J33" s="113">
        <v>2386</v>
      </c>
      <c r="K33" s="290"/>
      <c r="L33" s="113">
        <v>835</v>
      </c>
      <c r="M33" s="290"/>
      <c r="N33" s="113">
        <v>3221</v>
      </c>
      <c r="O33" s="290"/>
      <c r="P33" s="113">
        <v>3575</v>
      </c>
      <c r="Q33" s="290"/>
    </row>
    <row r="34" spans="1:17" ht="13.5" customHeight="1">
      <c r="A34" s="147">
        <v>28</v>
      </c>
      <c r="B34" s="23" t="s">
        <v>140</v>
      </c>
      <c r="C34" s="4" t="s">
        <v>27</v>
      </c>
      <c r="D34" s="113">
        <v>493</v>
      </c>
      <c r="E34" s="297"/>
      <c r="F34" s="113">
        <v>257</v>
      </c>
      <c r="G34" s="297"/>
      <c r="H34" s="113">
        <v>750</v>
      </c>
      <c r="I34" s="290"/>
      <c r="J34" s="113">
        <v>2251</v>
      </c>
      <c r="K34" s="290"/>
      <c r="L34" s="113">
        <v>728</v>
      </c>
      <c r="M34" s="290"/>
      <c r="N34" s="113">
        <v>2979</v>
      </c>
      <c r="O34" s="290"/>
      <c r="P34" s="113">
        <v>3729</v>
      </c>
      <c r="Q34" s="290"/>
    </row>
    <row r="35" spans="1:17" ht="13.5" customHeight="1">
      <c r="A35" s="147">
        <v>24</v>
      </c>
      <c r="B35" s="23" t="s">
        <v>141</v>
      </c>
      <c r="C35" s="4" t="s">
        <v>11</v>
      </c>
      <c r="D35" s="113">
        <v>213</v>
      </c>
      <c r="E35" s="297"/>
      <c r="F35" s="113">
        <v>100</v>
      </c>
      <c r="G35" s="297"/>
      <c r="H35" s="113">
        <v>313</v>
      </c>
      <c r="I35" s="290"/>
      <c r="J35" s="113">
        <v>987</v>
      </c>
      <c r="K35" s="290"/>
      <c r="L35" s="113">
        <v>276</v>
      </c>
      <c r="M35" s="290"/>
      <c r="N35" s="113">
        <v>1263</v>
      </c>
      <c r="O35" s="290"/>
      <c r="P35" s="113">
        <v>1576</v>
      </c>
      <c r="Q35" s="290"/>
    </row>
    <row r="36" spans="1:17" ht="13.5" customHeight="1">
      <c r="A36" s="147">
        <v>53</v>
      </c>
      <c r="B36" s="23" t="s">
        <v>142</v>
      </c>
      <c r="C36" s="4" t="s">
        <v>54</v>
      </c>
      <c r="D36" s="113">
        <v>488</v>
      </c>
      <c r="E36" s="297"/>
      <c r="F36" s="113">
        <v>222</v>
      </c>
      <c r="G36" s="297"/>
      <c r="H36" s="113">
        <v>710</v>
      </c>
      <c r="I36" s="290"/>
      <c r="J36" s="113">
        <v>4127</v>
      </c>
      <c r="K36" s="290" t="s">
        <v>256</v>
      </c>
      <c r="L36" s="113">
        <v>1297</v>
      </c>
      <c r="M36" s="290" t="s">
        <v>256</v>
      </c>
      <c r="N36" s="113">
        <v>5424</v>
      </c>
      <c r="O36" s="290" t="s">
        <v>256</v>
      </c>
      <c r="P36" s="113">
        <v>6134</v>
      </c>
      <c r="Q36" s="290" t="s">
        <v>256</v>
      </c>
    </row>
    <row r="37" spans="1:17" ht="13.5" customHeight="1">
      <c r="A37" s="147">
        <v>76</v>
      </c>
      <c r="B37" s="23" t="s">
        <v>143</v>
      </c>
      <c r="C37" s="4" t="s">
        <v>72</v>
      </c>
      <c r="D37" s="113">
        <v>413</v>
      </c>
      <c r="E37" s="297"/>
      <c r="F37" s="113">
        <v>184</v>
      </c>
      <c r="G37" s="297"/>
      <c r="H37" s="113">
        <v>597</v>
      </c>
      <c r="I37" s="290"/>
      <c r="J37" s="113">
        <v>1953</v>
      </c>
      <c r="K37" s="290"/>
      <c r="L37" s="113">
        <v>588</v>
      </c>
      <c r="M37" s="290"/>
      <c r="N37" s="113">
        <v>2541</v>
      </c>
      <c r="O37" s="290"/>
      <c r="P37" s="113">
        <v>3138</v>
      </c>
      <c r="Q37" s="290"/>
    </row>
    <row r="38" spans="1:17" ht="13.5" customHeight="1">
      <c r="A38" s="147">
        <v>76</v>
      </c>
      <c r="B38" s="23" t="s">
        <v>144</v>
      </c>
      <c r="C38" s="4" t="s">
        <v>73</v>
      </c>
      <c r="D38" s="113">
        <v>842</v>
      </c>
      <c r="E38" s="297"/>
      <c r="F38" s="113">
        <v>278</v>
      </c>
      <c r="G38" s="297"/>
      <c r="H38" s="113">
        <v>1120</v>
      </c>
      <c r="I38" s="290"/>
      <c r="J38" s="113">
        <v>4484</v>
      </c>
      <c r="K38" s="290"/>
      <c r="L38" s="113">
        <v>1116</v>
      </c>
      <c r="M38" s="290"/>
      <c r="N38" s="113">
        <v>5600</v>
      </c>
      <c r="O38" s="290"/>
      <c r="P38" s="113">
        <v>6720</v>
      </c>
      <c r="Q38" s="290"/>
    </row>
    <row r="39" spans="1:17" ht="13.5" customHeight="1">
      <c r="A39" s="147">
        <v>76</v>
      </c>
      <c r="B39" s="23" t="s">
        <v>145</v>
      </c>
      <c r="C39" s="4" t="s">
        <v>74</v>
      </c>
      <c r="D39" s="113">
        <v>110</v>
      </c>
      <c r="E39" s="297"/>
      <c r="F39" s="113">
        <v>86</v>
      </c>
      <c r="G39" s="297"/>
      <c r="H39" s="113">
        <v>196</v>
      </c>
      <c r="I39" s="290"/>
      <c r="J39" s="113">
        <v>714</v>
      </c>
      <c r="K39" s="290"/>
      <c r="L39" s="113">
        <v>324</v>
      </c>
      <c r="M39" s="290"/>
      <c r="N39" s="113">
        <v>1038</v>
      </c>
      <c r="O39" s="290"/>
      <c r="P39" s="113">
        <v>1234</v>
      </c>
      <c r="Q39" s="290"/>
    </row>
    <row r="40" spans="1:17" ht="13.5" customHeight="1">
      <c r="A40" s="147">
        <v>75</v>
      </c>
      <c r="B40" s="23" t="s">
        <v>146</v>
      </c>
      <c r="C40" s="4" t="s">
        <v>62</v>
      </c>
      <c r="D40" s="113">
        <v>789</v>
      </c>
      <c r="E40" s="297"/>
      <c r="F40" s="113">
        <v>396</v>
      </c>
      <c r="G40" s="297"/>
      <c r="H40" s="113">
        <v>1185</v>
      </c>
      <c r="I40" s="290"/>
      <c r="J40" s="113">
        <v>4548</v>
      </c>
      <c r="K40" s="290"/>
      <c r="L40" s="113">
        <v>1523</v>
      </c>
      <c r="M40" s="290"/>
      <c r="N40" s="113">
        <v>6071</v>
      </c>
      <c r="O40" s="290"/>
      <c r="P40" s="113">
        <v>7256</v>
      </c>
      <c r="Q40" s="290"/>
    </row>
    <row r="41" spans="1:17" ht="13.5" customHeight="1">
      <c r="A41" s="147">
        <v>76</v>
      </c>
      <c r="B41" s="23" t="s">
        <v>147</v>
      </c>
      <c r="C41" s="4" t="s">
        <v>75</v>
      </c>
      <c r="D41" s="113">
        <v>757</v>
      </c>
      <c r="E41" s="297"/>
      <c r="F41" s="113">
        <v>350</v>
      </c>
      <c r="G41" s="297"/>
      <c r="H41" s="113">
        <v>1107</v>
      </c>
      <c r="I41" s="290"/>
      <c r="J41" s="113">
        <v>3601</v>
      </c>
      <c r="K41" s="290"/>
      <c r="L41" s="113">
        <v>1279</v>
      </c>
      <c r="M41" s="290"/>
      <c r="N41" s="113">
        <v>4880</v>
      </c>
      <c r="O41" s="290"/>
      <c r="P41" s="113">
        <v>5987</v>
      </c>
      <c r="Q41" s="290"/>
    </row>
    <row r="42" spans="1:17" ht="13.5" customHeight="1">
      <c r="A42" s="147">
        <v>53</v>
      </c>
      <c r="B42" s="23" t="s">
        <v>148</v>
      </c>
      <c r="C42" s="4" t="s">
        <v>55</v>
      </c>
      <c r="D42" s="113">
        <v>624</v>
      </c>
      <c r="E42" s="297"/>
      <c r="F42" s="113">
        <v>303</v>
      </c>
      <c r="G42" s="297"/>
      <c r="H42" s="113">
        <v>927</v>
      </c>
      <c r="I42" s="290"/>
      <c r="J42" s="113">
        <v>3074</v>
      </c>
      <c r="K42" s="290"/>
      <c r="L42" s="113">
        <v>739</v>
      </c>
      <c r="M42" s="290"/>
      <c r="N42" s="113">
        <v>3813</v>
      </c>
      <c r="O42" s="290"/>
      <c r="P42" s="113">
        <v>4740</v>
      </c>
      <c r="Q42" s="290"/>
    </row>
    <row r="43" spans="1:17" ht="13.5" customHeight="1">
      <c r="A43" s="147">
        <v>24</v>
      </c>
      <c r="B43" s="23" t="s">
        <v>149</v>
      </c>
      <c r="C43" s="4" t="s">
        <v>12</v>
      </c>
      <c r="D43" s="113">
        <v>174</v>
      </c>
      <c r="E43" s="297"/>
      <c r="F43" s="113">
        <v>104</v>
      </c>
      <c r="G43" s="297"/>
      <c r="H43" s="113">
        <v>278</v>
      </c>
      <c r="I43" s="290"/>
      <c r="J43" s="113">
        <v>812</v>
      </c>
      <c r="K43" s="290"/>
      <c r="L43" s="113">
        <v>283</v>
      </c>
      <c r="M43" s="290"/>
      <c r="N43" s="113">
        <v>1095</v>
      </c>
      <c r="O43" s="290"/>
      <c r="P43" s="113">
        <v>1373</v>
      </c>
      <c r="Q43" s="290"/>
    </row>
    <row r="44" spans="1:17" ht="13.5" customHeight="1">
      <c r="A44" s="147">
        <v>24</v>
      </c>
      <c r="B44" s="23" t="s">
        <v>150</v>
      </c>
      <c r="C44" s="4" t="s">
        <v>13</v>
      </c>
      <c r="D44" s="113">
        <v>245</v>
      </c>
      <c r="E44" s="297"/>
      <c r="F44" s="113">
        <v>100</v>
      </c>
      <c r="G44" s="297"/>
      <c r="H44" s="113">
        <v>345</v>
      </c>
      <c r="I44" s="290"/>
      <c r="J44" s="113">
        <v>1649</v>
      </c>
      <c r="K44" s="290"/>
      <c r="L44" s="113">
        <v>403</v>
      </c>
      <c r="M44" s="290"/>
      <c r="N44" s="113">
        <v>2052</v>
      </c>
      <c r="O44" s="290"/>
      <c r="P44" s="113">
        <v>2397</v>
      </c>
      <c r="Q44" s="290"/>
    </row>
    <row r="45" spans="1:17" ht="13.5" customHeight="1">
      <c r="A45" s="147">
        <v>84</v>
      </c>
      <c r="B45" s="23" t="s">
        <v>151</v>
      </c>
      <c r="C45" s="4" t="s">
        <v>88</v>
      </c>
      <c r="D45" s="113">
        <v>601</v>
      </c>
      <c r="E45" s="297"/>
      <c r="F45" s="113">
        <v>254</v>
      </c>
      <c r="G45" s="297"/>
      <c r="H45" s="113">
        <v>855</v>
      </c>
      <c r="I45" s="290"/>
      <c r="J45" s="113">
        <v>4868</v>
      </c>
      <c r="K45" s="290"/>
      <c r="L45" s="113">
        <v>1242</v>
      </c>
      <c r="M45" s="290"/>
      <c r="N45" s="113">
        <v>6110</v>
      </c>
      <c r="O45" s="290"/>
      <c r="P45" s="113">
        <v>6965</v>
      </c>
      <c r="Q45" s="290"/>
    </row>
    <row r="46" spans="1:17" ht="13.5" customHeight="1">
      <c r="A46" s="147">
        <v>27</v>
      </c>
      <c r="B46" s="23" t="s">
        <v>152</v>
      </c>
      <c r="C46" s="4" t="s">
        <v>19</v>
      </c>
      <c r="D46" s="113">
        <v>97</v>
      </c>
      <c r="E46" s="297" t="s">
        <v>256</v>
      </c>
      <c r="F46" s="113">
        <v>78</v>
      </c>
      <c r="G46" s="297" t="s">
        <v>256</v>
      </c>
      <c r="H46" s="113">
        <v>175</v>
      </c>
      <c r="I46" s="290" t="s">
        <v>256</v>
      </c>
      <c r="J46" s="113">
        <v>1149</v>
      </c>
      <c r="K46" s="290" t="s">
        <v>256</v>
      </c>
      <c r="L46" s="113">
        <v>290</v>
      </c>
      <c r="M46" s="290" t="s">
        <v>256</v>
      </c>
      <c r="N46" s="113">
        <v>1439</v>
      </c>
      <c r="O46" s="290"/>
      <c r="P46" s="113">
        <v>1614</v>
      </c>
      <c r="Q46" s="290" t="s">
        <v>256</v>
      </c>
    </row>
    <row r="47" spans="1:17" ht="13.5" customHeight="1">
      <c r="A47" s="147">
        <v>75</v>
      </c>
      <c r="B47" s="23" t="s">
        <v>153</v>
      </c>
      <c r="C47" s="4" t="s">
        <v>63</v>
      </c>
      <c r="D47" s="113">
        <v>165</v>
      </c>
      <c r="E47" s="297"/>
      <c r="F47" s="113">
        <v>88</v>
      </c>
      <c r="G47" s="297"/>
      <c r="H47" s="113">
        <v>253</v>
      </c>
      <c r="I47" s="290"/>
      <c r="J47" s="113">
        <v>869</v>
      </c>
      <c r="K47" s="290"/>
      <c r="L47" s="113">
        <v>250</v>
      </c>
      <c r="M47" s="290"/>
      <c r="N47" s="113">
        <v>1119</v>
      </c>
      <c r="O47" s="290"/>
      <c r="P47" s="113">
        <v>1372</v>
      </c>
      <c r="Q47" s="290"/>
    </row>
    <row r="48" spans="1:17" ht="13.5" customHeight="1">
      <c r="A48" s="147">
        <v>24</v>
      </c>
      <c r="B48" s="23" t="s">
        <v>154</v>
      </c>
      <c r="C48" s="4" t="s">
        <v>14</v>
      </c>
      <c r="D48" s="113">
        <v>162</v>
      </c>
      <c r="E48" s="297"/>
      <c r="F48" s="113">
        <v>108</v>
      </c>
      <c r="G48" s="297"/>
      <c r="H48" s="113">
        <v>270</v>
      </c>
      <c r="I48" s="290"/>
      <c r="J48" s="113">
        <v>1254</v>
      </c>
      <c r="K48" s="290"/>
      <c r="L48" s="113">
        <v>370</v>
      </c>
      <c r="M48" s="290"/>
      <c r="N48" s="113">
        <v>1624</v>
      </c>
      <c r="O48" s="290"/>
      <c r="P48" s="113">
        <v>1894</v>
      </c>
      <c r="Q48" s="290"/>
    </row>
    <row r="49" spans="1:17" ht="13.5" customHeight="1">
      <c r="A49" s="147">
        <v>84</v>
      </c>
      <c r="B49" s="23" t="s">
        <v>155</v>
      </c>
      <c r="C49" s="4" t="s">
        <v>89</v>
      </c>
      <c r="D49" s="113">
        <v>991</v>
      </c>
      <c r="E49" s="297"/>
      <c r="F49" s="113">
        <v>449</v>
      </c>
      <c r="G49" s="297"/>
      <c r="H49" s="113">
        <v>1440</v>
      </c>
      <c r="I49" s="290"/>
      <c r="J49" s="113">
        <v>2704</v>
      </c>
      <c r="K49" s="290"/>
      <c r="L49" s="113">
        <v>693</v>
      </c>
      <c r="M49" s="290"/>
      <c r="N49" s="113">
        <v>3397</v>
      </c>
      <c r="O49" s="290"/>
      <c r="P49" s="113">
        <v>4837</v>
      </c>
      <c r="Q49" s="290"/>
    </row>
    <row r="50" spans="1:17" ht="13.5" customHeight="1">
      <c r="A50" s="147">
        <v>84</v>
      </c>
      <c r="B50" s="23" t="s">
        <v>156</v>
      </c>
      <c r="C50" s="4" t="s">
        <v>90</v>
      </c>
      <c r="D50" s="113">
        <v>139</v>
      </c>
      <c r="E50" s="297"/>
      <c r="F50" s="113">
        <v>98</v>
      </c>
      <c r="G50" s="297"/>
      <c r="H50" s="113">
        <v>237</v>
      </c>
      <c r="I50" s="290"/>
      <c r="J50" s="113">
        <v>720</v>
      </c>
      <c r="K50" s="290"/>
      <c r="L50" s="113">
        <v>261</v>
      </c>
      <c r="M50" s="290"/>
      <c r="N50" s="113">
        <v>981</v>
      </c>
      <c r="O50" s="290"/>
      <c r="P50" s="113">
        <v>1218</v>
      </c>
      <c r="Q50" s="290"/>
    </row>
    <row r="51" spans="1:17" ht="13.5" customHeight="1">
      <c r="A51" s="147">
        <v>52</v>
      </c>
      <c r="B51" s="23" t="s">
        <v>157</v>
      </c>
      <c r="C51" s="4" t="s">
        <v>46</v>
      </c>
      <c r="D51" s="113">
        <v>494</v>
      </c>
      <c r="E51" s="297"/>
      <c r="F51" s="113">
        <v>222</v>
      </c>
      <c r="G51" s="297"/>
      <c r="H51" s="113">
        <v>716</v>
      </c>
      <c r="I51" s="290"/>
      <c r="J51" s="113">
        <v>4398</v>
      </c>
      <c r="K51" s="290"/>
      <c r="L51" s="113">
        <v>1291</v>
      </c>
      <c r="M51" s="290"/>
      <c r="N51" s="113">
        <v>5689</v>
      </c>
      <c r="O51" s="290"/>
      <c r="P51" s="113">
        <v>6405</v>
      </c>
      <c r="Q51" s="290"/>
    </row>
    <row r="52" spans="1:17" ht="13.5" customHeight="1">
      <c r="A52" s="147">
        <v>24</v>
      </c>
      <c r="B52" s="23" t="s">
        <v>158</v>
      </c>
      <c r="C52" s="4" t="s">
        <v>15</v>
      </c>
      <c r="D52" s="113">
        <v>430</v>
      </c>
      <c r="E52" s="297"/>
      <c r="F52" s="113">
        <v>190</v>
      </c>
      <c r="G52" s="297"/>
      <c r="H52" s="113">
        <v>620</v>
      </c>
      <c r="I52" s="290"/>
      <c r="J52" s="113">
        <v>1808</v>
      </c>
      <c r="K52" s="290"/>
      <c r="L52" s="113">
        <v>598</v>
      </c>
      <c r="M52" s="290"/>
      <c r="N52" s="113">
        <v>2406</v>
      </c>
      <c r="O52" s="290"/>
      <c r="P52" s="113">
        <v>3026</v>
      </c>
      <c r="Q52" s="290"/>
    </row>
    <row r="53" spans="1:17" ht="13.5" customHeight="1">
      <c r="A53" s="147">
        <v>76</v>
      </c>
      <c r="B53" s="23" t="s">
        <v>159</v>
      </c>
      <c r="C53" s="4" t="s">
        <v>76</v>
      </c>
      <c r="D53" s="113">
        <v>102</v>
      </c>
      <c r="E53" s="297"/>
      <c r="F53" s="113">
        <v>56</v>
      </c>
      <c r="G53" s="297"/>
      <c r="H53" s="113">
        <v>158</v>
      </c>
      <c r="I53" s="290"/>
      <c r="J53" s="113">
        <v>734</v>
      </c>
      <c r="K53" s="290" t="s">
        <v>256</v>
      </c>
      <c r="L53" s="113">
        <v>231</v>
      </c>
      <c r="M53" s="290" t="s">
        <v>256</v>
      </c>
      <c r="N53" s="113">
        <v>965</v>
      </c>
      <c r="O53" s="290" t="s">
        <v>256</v>
      </c>
      <c r="P53" s="113">
        <v>1123</v>
      </c>
      <c r="Q53" s="290" t="s">
        <v>256</v>
      </c>
    </row>
    <row r="54" spans="1:17" ht="13.5" customHeight="1">
      <c r="A54" s="147">
        <v>75</v>
      </c>
      <c r="B54" s="23" t="s">
        <v>160</v>
      </c>
      <c r="C54" s="4" t="s">
        <v>64</v>
      </c>
      <c r="D54" s="113">
        <v>228</v>
      </c>
      <c r="E54" s="297"/>
      <c r="F54" s="113">
        <v>121</v>
      </c>
      <c r="G54" s="297"/>
      <c r="H54" s="113">
        <v>349</v>
      </c>
      <c r="I54" s="290"/>
      <c r="J54" s="113">
        <v>928</v>
      </c>
      <c r="K54" s="290"/>
      <c r="L54" s="113">
        <v>272</v>
      </c>
      <c r="M54" s="290"/>
      <c r="N54" s="113">
        <v>1200</v>
      </c>
      <c r="O54" s="290"/>
      <c r="P54" s="113">
        <v>1549</v>
      </c>
      <c r="Q54" s="290"/>
    </row>
    <row r="55" spans="1:17" ht="13.5" customHeight="1">
      <c r="A55" s="147">
        <v>76</v>
      </c>
      <c r="B55" s="23" t="s">
        <v>161</v>
      </c>
      <c r="C55" s="4" t="s">
        <v>77</v>
      </c>
      <c r="D55" s="113">
        <v>68</v>
      </c>
      <c r="E55" s="297"/>
      <c r="F55" s="113">
        <v>30</v>
      </c>
      <c r="G55" s="297"/>
      <c r="H55" s="113">
        <v>98</v>
      </c>
      <c r="I55" s="290"/>
      <c r="J55" s="113">
        <v>517</v>
      </c>
      <c r="K55" s="290"/>
      <c r="L55" s="113">
        <v>228</v>
      </c>
      <c r="M55" s="290"/>
      <c r="N55" s="113">
        <v>745</v>
      </c>
      <c r="O55" s="290"/>
      <c r="P55" s="113">
        <v>843</v>
      </c>
      <c r="Q55" s="290"/>
    </row>
    <row r="56" spans="1:17" ht="13.5" customHeight="1">
      <c r="A56" s="147">
        <v>52</v>
      </c>
      <c r="B56" s="23" t="s">
        <v>162</v>
      </c>
      <c r="C56" s="4" t="s">
        <v>48</v>
      </c>
      <c r="D56" s="113">
        <v>376</v>
      </c>
      <c r="E56" s="297"/>
      <c r="F56" s="113">
        <v>102</v>
      </c>
      <c r="G56" s="297"/>
      <c r="H56" s="113">
        <v>478</v>
      </c>
      <c r="I56" s="290"/>
      <c r="J56" s="113">
        <v>3123</v>
      </c>
      <c r="K56" s="290"/>
      <c r="L56" s="113">
        <v>344</v>
      </c>
      <c r="M56" s="290"/>
      <c r="N56" s="113">
        <v>3467</v>
      </c>
      <c r="O56" s="290"/>
      <c r="P56" s="113">
        <v>3945</v>
      </c>
      <c r="Q56" s="290"/>
    </row>
    <row r="57" spans="1:17" ht="13.5" customHeight="1">
      <c r="A57" s="147">
        <v>28</v>
      </c>
      <c r="B57" s="23" t="s">
        <v>163</v>
      </c>
      <c r="C57" s="4" t="s">
        <v>28</v>
      </c>
      <c r="D57" s="113">
        <v>485</v>
      </c>
      <c r="E57" s="297"/>
      <c r="F57" s="113">
        <v>273</v>
      </c>
      <c r="G57" s="297"/>
      <c r="H57" s="113">
        <v>758</v>
      </c>
      <c r="I57" s="290"/>
      <c r="J57" s="113">
        <v>1173</v>
      </c>
      <c r="K57" s="290" t="s">
        <v>256</v>
      </c>
      <c r="L57" s="113">
        <v>477</v>
      </c>
      <c r="M57" s="290" t="s">
        <v>256</v>
      </c>
      <c r="N57" s="113">
        <v>1650</v>
      </c>
      <c r="O57" s="290" t="s">
        <v>256</v>
      </c>
      <c r="P57" s="113">
        <v>2408</v>
      </c>
      <c r="Q57" s="290" t="s">
        <v>256</v>
      </c>
    </row>
    <row r="58" spans="1:17" ht="13.5" customHeight="1">
      <c r="A58" s="147">
        <v>44</v>
      </c>
      <c r="B58" s="23" t="s">
        <v>164</v>
      </c>
      <c r="C58" s="4" t="s">
        <v>38</v>
      </c>
      <c r="D58" s="113">
        <v>658</v>
      </c>
      <c r="E58" s="297"/>
      <c r="F58" s="113">
        <v>292</v>
      </c>
      <c r="G58" s="297"/>
      <c r="H58" s="113">
        <v>950</v>
      </c>
      <c r="I58" s="290"/>
      <c r="J58" s="113">
        <v>1295</v>
      </c>
      <c r="K58" s="290"/>
      <c r="L58" s="113">
        <v>349</v>
      </c>
      <c r="M58" s="290"/>
      <c r="N58" s="113">
        <v>1644</v>
      </c>
      <c r="O58" s="290"/>
      <c r="P58" s="113">
        <v>2594</v>
      </c>
      <c r="Q58" s="290"/>
    </row>
    <row r="59" spans="1:17" ht="13.5" customHeight="1">
      <c r="A59" s="148">
        <v>44</v>
      </c>
      <c r="B59" s="23" t="s">
        <v>165</v>
      </c>
      <c r="C59" s="4" t="s">
        <v>39</v>
      </c>
      <c r="D59" s="113">
        <v>264</v>
      </c>
      <c r="E59" s="297"/>
      <c r="F59" s="113">
        <v>128</v>
      </c>
      <c r="G59" s="297"/>
      <c r="H59" s="113">
        <v>392</v>
      </c>
      <c r="I59" s="290"/>
      <c r="J59" s="113">
        <v>693</v>
      </c>
      <c r="K59" s="290"/>
      <c r="L59" s="113">
        <v>219</v>
      </c>
      <c r="M59" s="290"/>
      <c r="N59" s="113">
        <v>912</v>
      </c>
      <c r="O59" s="290"/>
      <c r="P59" s="113">
        <v>1304</v>
      </c>
      <c r="Q59" s="290"/>
    </row>
    <row r="60" spans="1:17" ht="14.1" customHeight="1">
      <c r="A60" s="147">
        <v>52</v>
      </c>
      <c r="B60" s="23" t="s">
        <v>166</v>
      </c>
      <c r="C60" s="4" t="s">
        <v>49</v>
      </c>
      <c r="D60" s="113">
        <v>194</v>
      </c>
      <c r="E60" s="297"/>
      <c r="F60" s="113">
        <v>70</v>
      </c>
      <c r="G60" s="297"/>
      <c r="H60" s="113">
        <v>264</v>
      </c>
      <c r="I60" s="290"/>
      <c r="J60" s="113">
        <v>1149</v>
      </c>
      <c r="K60" s="290" t="s">
        <v>256</v>
      </c>
      <c r="L60" s="113">
        <v>249</v>
      </c>
      <c r="M60" s="290" t="s">
        <v>256</v>
      </c>
      <c r="N60" s="113">
        <v>1398</v>
      </c>
      <c r="O60" s="290" t="s">
        <v>256</v>
      </c>
      <c r="P60" s="113">
        <v>1662</v>
      </c>
      <c r="Q60" s="290" t="s">
        <v>256</v>
      </c>
    </row>
    <row r="61" spans="1:17" ht="14.1" customHeight="1">
      <c r="A61" s="147">
        <v>44</v>
      </c>
      <c r="B61" s="23" t="s">
        <v>167</v>
      </c>
      <c r="C61" s="4" t="s">
        <v>40</v>
      </c>
      <c r="D61" s="113">
        <v>581</v>
      </c>
      <c r="E61" s="297"/>
      <c r="F61" s="113">
        <v>206</v>
      </c>
      <c r="G61" s="297"/>
      <c r="H61" s="113">
        <v>787</v>
      </c>
      <c r="I61" s="290"/>
      <c r="J61" s="113">
        <v>3254</v>
      </c>
      <c r="K61" s="290"/>
      <c r="L61" s="113">
        <v>1095</v>
      </c>
      <c r="M61" s="290"/>
      <c r="N61" s="113">
        <v>4349</v>
      </c>
      <c r="O61" s="290"/>
      <c r="P61" s="113">
        <v>5136</v>
      </c>
      <c r="Q61" s="290"/>
    </row>
    <row r="62" spans="1:17" ht="14.1" customHeight="1">
      <c r="A62" s="147">
        <v>44</v>
      </c>
      <c r="B62" s="23" t="s">
        <v>168</v>
      </c>
      <c r="C62" s="4" t="s">
        <v>41</v>
      </c>
      <c r="D62" s="113">
        <v>106</v>
      </c>
      <c r="E62" s="297"/>
      <c r="F62" s="113">
        <v>47</v>
      </c>
      <c r="G62" s="297"/>
      <c r="H62" s="113">
        <v>153</v>
      </c>
      <c r="I62" s="290"/>
      <c r="J62" s="113">
        <v>622</v>
      </c>
      <c r="K62" s="290"/>
      <c r="L62" s="113">
        <v>228</v>
      </c>
      <c r="M62" s="290"/>
      <c r="N62" s="113">
        <v>850</v>
      </c>
      <c r="O62" s="290"/>
      <c r="P62" s="113">
        <v>1003</v>
      </c>
      <c r="Q62" s="290"/>
    </row>
    <row r="63" spans="1:17" ht="14.1" customHeight="1">
      <c r="A63" s="147">
        <v>53</v>
      </c>
      <c r="B63" s="23" t="s">
        <v>169</v>
      </c>
      <c r="C63" s="4" t="s">
        <v>56</v>
      </c>
      <c r="D63" s="113">
        <v>444</v>
      </c>
      <c r="E63" s="297"/>
      <c r="F63" s="113">
        <v>184</v>
      </c>
      <c r="G63" s="297"/>
      <c r="H63" s="113">
        <v>628</v>
      </c>
      <c r="I63" s="290"/>
      <c r="J63" s="113">
        <v>1977</v>
      </c>
      <c r="K63" s="290"/>
      <c r="L63" s="113">
        <v>598</v>
      </c>
      <c r="M63" s="290"/>
      <c r="N63" s="113">
        <v>2575</v>
      </c>
      <c r="O63" s="290"/>
      <c r="P63" s="113">
        <v>3203</v>
      </c>
      <c r="Q63" s="290"/>
    </row>
    <row r="64" spans="1:17" ht="14.1" customHeight="1">
      <c r="A64" s="147">
        <v>44</v>
      </c>
      <c r="B64" s="23" t="s">
        <v>170</v>
      </c>
      <c r="C64" s="4" t="s">
        <v>42</v>
      </c>
      <c r="D64" s="113">
        <v>798</v>
      </c>
      <c r="E64" s="297"/>
      <c r="F64" s="113">
        <v>399</v>
      </c>
      <c r="G64" s="297"/>
      <c r="H64" s="113">
        <v>1197</v>
      </c>
      <c r="I64" s="290"/>
      <c r="J64" s="113">
        <v>2608</v>
      </c>
      <c r="K64" s="290"/>
      <c r="L64" s="113">
        <v>753</v>
      </c>
      <c r="M64" s="290"/>
      <c r="N64" s="113">
        <v>3361</v>
      </c>
      <c r="O64" s="290"/>
      <c r="P64" s="113">
        <v>4558</v>
      </c>
      <c r="Q64" s="290"/>
    </row>
    <row r="65" spans="1:17" ht="14.1" customHeight="1">
      <c r="A65" s="147">
        <v>27</v>
      </c>
      <c r="B65" s="23" t="s">
        <v>171</v>
      </c>
      <c r="C65" s="4" t="s">
        <v>20</v>
      </c>
      <c r="D65" s="113">
        <v>253</v>
      </c>
      <c r="E65" s="297"/>
      <c r="F65" s="113">
        <v>165</v>
      </c>
      <c r="G65" s="297"/>
      <c r="H65" s="113">
        <v>418</v>
      </c>
      <c r="I65" s="290"/>
      <c r="J65" s="113">
        <v>867</v>
      </c>
      <c r="K65" s="290"/>
      <c r="L65" s="113">
        <v>382</v>
      </c>
      <c r="M65" s="290"/>
      <c r="N65" s="113">
        <v>1249</v>
      </c>
      <c r="O65" s="290"/>
      <c r="P65" s="113">
        <v>1667</v>
      </c>
      <c r="Q65" s="290"/>
    </row>
    <row r="66" spans="1:17" ht="14.1" customHeight="1">
      <c r="A66" s="147">
        <v>32</v>
      </c>
      <c r="B66" s="23" t="s">
        <v>172</v>
      </c>
      <c r="C66" s="4" t="s">
        <v>32</v>
      </c>
      <c r="D66" s="113">
        <v>1871</v>
      </c>
      <c r="E66" s="297"/>
      <c r="F66" s="113">
        <v>836</v>
      </c>
      <c r="G66" s="297"/>
      <c r="H66" s="113">
        <v>2707</v>
      </c>
      <c r="I66" s="290"/>
      <c r="J66" s="113">
        <v>10000</v>
      </c>
      <c r="K66" s="290"/>
      <c r="L66" s="113">
        <v>2882</v>
      </c>
      <c r="M66" s="290"/>
      <c r="N66" s="113">
        <v>12882</v>
      </c>
      <c r="O66" s="290"/>
      <c r="P66" s="113">
        <v>15589</v>
      </c>
      <c r="Q66" s="290"/>
    </row>
    <row r="67" spans="1:17" ht="14.1" customHeight="1">
      <c r="A67" s="147">
        <v>32</v>
      </c>
      <c r="B67" s="23" t="s">
        <v>173</v>
      </c>
      <c r="C67" s="4" t="s">
        <v>33</v>
      </c>
      <c r="D67" s="113">
        <v>481</v>
      </c>
      <c r="E67" s="297"/>
      <c r="F67" s="113">
        <v>197</v>
      </c>
      <c r="G67" s="297"/>
      <c r="H67" s="113">
        <v>678</v>
      </c>
      <c r="I67" s="290"/>
      <c r="J67" s="113">
        <v>3178</v>
      </c>
      <c r="K67" s="290"/>
      <c r="L67" s="113">
        <v>1641</v>
      </c>
      <c r="M67" s="290"/>
      <c r="N67" s="113">
        <v>4819</v>
      </c>
      <c r="O67" s="290"/>
      <c r="P67" s="113">
        <v>5497</v>
      </c>
      <c r="Q67" s="290"/>
    </row>
    <row r="68" spans="1:17" ht="14.1" customHeight="1">
      <c r="A68" s="147">
        <v>28</v>
      </c>
      <c r="B68" s="23" t="s">
        <v>174</v>
      </c>
      <c r="C68" s="4" t="s">
        <v>29</v>
      </c>
      <c r="D68" s="113">
        <v>202</v>
      </c>
      <c r="E68" s="297"/>
      <c r="F68" s="113">
        <v>115</v>
      </c>
      <c r="G68" s="297"/>
      <c r="H68" s="113">
        <v>317</v>
      </c>
      <c r="I68" s="290"/>
      <c r="J68" s="113">
        <v>1047</v>
      </c>
      <c r="K68" s="290"/>
      <c r="L68" s="113">
        <v>284</v>
      </c>
      <c r="M68" s="290"/>
      <c r="N68" s="113">
        <v>1331</v>
      </c>
      <c r="O68" s="290"/>
      <c r="P68" s="113">
        <v>1648</v>
      </c>
      <c r="Q68" s="290"/>
    </row>
    <row r="69" spans="1:17" ht="14.1" customHeight="1">
      <c r="A69" s="147">
        <v>32</v>
      </c>
      <c r="B69" s="23" t="s">
        <v>175</v>
      </c>
      <c r="C69" s="4" t="s">
        <v>34</v>
      </c>
      <c r="D69" s="113">
        <v>1275</v>
      </c>
      <c r="E69" s="297"/>
      <c r="F69" s="113">
        <v>602</v>
      </c>
      <c r="G69" s="297"/>
      <c r="H69" s="113">
        <v>1877</v>
      </c>
      <c r="I69" s="290"/>
      <c r="J69" s="113">
        <v>5363</v>
      </c>
      <c r="K69" s="290"/>
      <c r="L69" s="113">
        <v>1621</v>
      </c>
      <c r="M69" s="290"/>
      <c r="N69" s="113">
        <v>6984</v>
      </c>
      <c r="O69" s="290"/>
      <c r="P69" s="113">
        <v>8861</v>
      </c>
      <c r="Q69" s="290"/>
    </row>
    <row r="70" spans="1:17" ht="14.1" customHeight="1">
      <c r="A70" s="147">
        <v>84</v>
      </c>
      <c r="B70" s="23" t="s">
        <v>176</v>
      </c>
      <c r="C70" s="4" t="s">
        <v>91</v>
      </c>
      <c r="D70" s="113">
        <v>379</v>
      </c>
      <c r="E70" s="297"/>
      <c r="F70" s="113">
        <v>201</v>
      </c>
      <c r="G70" s="297"/>
      <c r="H70" s="113">
        <v>580</v>
      </c>
      <c r="I70" s="290"/>
      <c r="J70" s="113">
        <v>1847</v>
      </c>
      <c r="K70" s="290"/>
      <c r="L70" s="113">
        <v>460</v>
      </c>
      <c r="M70" s="290"/>
      <c r="N70" s="113">
        <v>2307</v>
      </c>
      <c r="O70" s="290"/>
      <c r="P70" s="113">
        <v>2887</v>
      </c>
      <c r="Q70" s="290"/>
    </row>
    <row r="71" spans="1:17" ht="14.1" customHeight="1">
      <c r="A71" s="147">
        <v>75</v>
      </c>
      <c r="B71" s="23" t="s">
        <v>177</v>
      </c>
      <c r="C71" s="4" t="s">
        <v>65</v>
      </c>
      <c r="D71" s="113">
        <v>424</v>
      </c>
      <c r="E71" s="297"/>
      <c r="F71" s="113">
        <v>239</v>
      </c>
      <c r="G71" s="297"/>
      <c r="H71" s="113">
        <v>663</v>
      </c>
      <c r="I71" s="290"/>
      <c r="J71" s="113">
        <v>1672</v>
      </c>
      <c r="K71" s="290"/>
      <c r="L71" s="113">
        <v>607</v>
      </c>
      <c r="M71" s="290"/>
      <c r="N71" s="113">
        <v>2279</v>
      </c>
      <c r="O71" s="290"/>
      <c r="P71" s="113">
        <v>2942</v>
      </c>
      <c r="Q71" s="290"/>
    </row>
    <row r="72" spans="1:17" ht="14.1" customHeight="1">
      <c r="A72" s="147">
        <v>76</v>
      </c>
      <c r="B72" s="23" t="s">
        <v>178</v>
      </c>
      <c r="C72" s="4" t="s">
        <v>78</v>
      </c>
      <c r="D72" s="113">
        <v>229</v>
      </c>
      <c r="E72" s="297"/>
      <c r="F72" s="113">
        <v>136</v>
      </c>
      <c r="G72" s="297"/>
      <c r="H72" s="113">
        <v>365</v>
      </c>
      <c r="I72" s="290"/>
      <c r="J72" s="113">
        <v>587</v>
      </c>
      <c r="K72" s="290"/>
      <c r="L72" s="113">
        <v>182</v>
      </c>
      <c r="M72" s="290"/>
      <c r="N72" s="113">
        <v>769</v>
      </c>
      <c r="O72" s="290"/>
      <c r="P72" s="113">
        <v>1134</v>
      </c>
      <c r="Q72" s="290"/>
    </row>
    <row r="73" spans="1:17" ht="14.1" customHeight="1">
      <c r="A73" s="147">
        <v>76</v>
      </c>
      <c r="B73" s="23" t="s">
        <v>179</v>
      </c>
      <c r="C73" s="4" t="s">
        <v>79</v>
      </c>
      <c r="D73" s="113">
        <v>354</v>
      </c>
      <c r="E73" s="297"/>
      <c r="F73" s="113">
        <v>210</v>
      </c>
      <c r="G73" s="297"/>
      <c r="H73" s="113">
        <v>564</v>
      </c>
      <c r="I73" s="290"/>
      <c r="J73" s="113">
        <v>1331</v>
      </c>
      <c r="K73" s="290" t="s">
        <v>256</v>
      </c>
      <c r="L73" s="113">
        <v>418</v>
      </c>
      <c r="M73" s="290" t="s">
        <v>256</v>
      </c>
      <c r="N73" s="113">
        <v>1749</v>
      </c>
      <c r="O73" s="290" t="s">
        <v>256</v>
      </c>
      <c r="P73" s="113">
        <v>2313</v>
      </c>
      <c r="Q73" s="290" t="s">
        <v>256</v>
      </c>
    </row>
    <row r="74" spans="1:17" ht="14.1" customHeight="1">
      <c r="A74" s="147">
        <v>44</v>
      </c>
      <c r="B74" s="23" t="s">
        <v>180</v>
      </c>
      <c r="C74" s="4" t="s">
        <v>43</v>
      </c>
      <c r="D74" s="113">
        <v>900</v>
      </c>
      <c r="E74" s="297"/>
      <c r="F74" s="113">
        <v>369</v>
      </c>
      <c r="G74" s="297"/>
      <c r="H74" s="113">
        <v>1269</v>
      </c>
      <c r="I74" s="290"/>
      <c r="J74" s="113">
        <v>3093</v>
      </c>
      <c r="K74" s="290"/>
      <c r="L74" s="113">
        <v>940</v>
      </c>
      <c r="M74" s="290"/>
      <c r="N74" s="113">
        <v>4033</v>
      </c>
      <c r="O74" s="290"/>
      <c r="P74" s="113">
        <v>5302</v>
      </c>
      <c r="Q74" s="290"/>
    </row>
    <row r="75" spans="1:17" ht="14.1" customHeight="1">
      <c r="A75" s="147">
        <v>44</v>
      </c>
      <c r="B75" s="23" t="s">
        <v>181</v>
      </c>
      <c r="C75" s="4" t="s">
        <v>44</v>
      </c>
      <c r="D75" s="113">
        <v>640</v>
      </c>
      <c r="E75" s="297"/>
      <c r="F75" s="113">
        <v>295</v>
      </c>
      <c r="G75" s="297"/>
      <c r="H75" s="113">
        <v>935</v>
      </c>
      <c r="I75" s="290"/>
      <c r="J75" s="113">
        <v>2855</v>
      </c>
      <c r="K75" s="290"/>
      <c r="L75" s="113">
        <v>1037</v>
      </c>
      <c r="M75" s="290"/>
      <c r="N75" s="113">
        <v>3892</v>
      </c>
      <c r="O75" s="290"/>
      <c r="P75" s="113">
        <v>4827</v>
      </c>
      <c r="Q75" s="290"/>
    </row>
    <row r="76" spans="1:17" s="370" customFormat="1" ht="13.5" customHeight="1">
      <c r="A76" s="147">
        <v>84</v>
      </c>
      <c r="B76" s="23" t="s">
        <v>182</v>
      </c>
      <c r="C76" s="4" t="s">
        <v>93</v>
      </c>
      <c r="D76" s="364">
        <v>1274</v>
      </c>
      <c r="E76" s="365"/>
      <c r="F76" s="366">
        <v>592</v>
      </c>
      <c r="G76" s="365"/>
      <c r="H76" s="366">
        <v>1866</v>
      </c>
      <c r="I76" s="365"/>
      <c r="J76" s="366">
        <v>6101</v>
      </c>
      <c r="K76" s="365" t="s">
        <v>256</v>
      </c>
      <c r="L76" s="366">
        <v>1917</v>
      </c>
      <c r="M76" s="365" t="s">
        <v>256</v>
      </c>
      <c r="N76" s="366">
        <v>8018</v>
      </c>
      <c r="O76" s="365"/>
      <c r="P76" s="366">
        <v>9884</v>
      </c>
      <c r="Q76" s="365"/>
    </row>
    <row r="77" spans="1:17" s="370" customFormat="1" ht="13.5" customHeight="1">
      <c r="A77" s="363"/>
      <c r="B77" s="44" t="s">
        <v>92</v>
      </c>
      <c r="C77" s="45" t="s">
        <v>114</v>
      </c>
      <c r="D77" s="364">
        <v>220</v>
      </c>
      <c r="E77" s="365"/>
      <c r="F77" s="366">
        <v>139</v>
      </c>
      <c r="G77" s="365"/>
      <c r="H77" s="366">
        <v>359</v>
      </c>
      <c r="I77" s="365"/>
      <c r="J77" s="366">
        <v>1386</v>
      </c>
      <c r="K77" s="365" t="s">
        <v>256</v>
      </c>
      <c r="L77" s="366">
        <v>620</v>
      </c>
      <c r="M77" s="365" t="s">
        <v>256</v>
      </c>
      <c r="N77" s="366">
        <v>2006</v>
      </c>
      <c r="O77" s="365"/>
      <c r="P77" s="366">
        <v>2365</v>
      </c>
      <c r="Q77" s="365"/>
    </row>
    <row r="78" spans="1:17" ht="14.1" customHeight="1">
      <c r="A78" s="363"/>
      <c r="B78" s="44" t="s">
        <v>94</v>
      </c>
      <c r="C78" s="45" t="s">
        <v>95</v>
      </c>
      <c r="D78" s="113">
        <v>1054</v>
      </c>
      <c r="E78" s="297"/>
      <c r="F78" s="113">
        <v>453</v>
      </c>
      <c r="G78" s="297"/>
      <c r="H78" s="113">
        <v>1507</v>
      </c>
      <c r="I78" s="290"/>
      <c r="J78" s="113">
        <v>4715</v>
      </c>
      <c r="K78" s="290"/>
      <c r="L78" s="113">
        <v>1297</v>
      </c>
      <c r="M78" s="290"/>
      <c r="N78" s="113">
        <v>6012</v>
      </c>
      <c r="O78" s="290"/>
      <c r="P78" s="113">
        <v>7519</v>
      </c>
      <c r="Q78" s="290"/>
    </row>
    <row r="79" spans="1:17" ht="14.1" customHeight="1">
      <c r="A79" s="147">
        <v>27</v>
      </c>
      <c r="B79" s="23" t="s">
        <v>183</v>
      </c>
      <c r="C79" s="4" t="s">
        <v>21</v>
      </c>
      <c r="D79" s="113">
        <v>145</v>
      </c>
      <c r="E79" s="297"/>
      <c r="F79" s="113">
        <v>65</v>
      </c>
      <c r="G79" s="297"/>
      <c r="H79" s="113">
        <v>210</v>
      </c>
      <c r="I79" s="290"/>
      <c r="J79" s="113">
        <v>658</v>
      </c>
      <c r="K79" s="290"/>
      <c r="L79" s="113">
        <v>186</v>
      </c>
      <c r="M79" s="290"/>
      <c r="N79" s="113">
        <v>844</v>
      </c>
      <c r="O79" s="290"/>
      <c r="P79" s="113">
        <v>1054</v>
      </c>
      <c r="Q79" s="290"/>
    </row>
    <row r="80" spans="1:17" ht="14.1" customHeight="1">
      <c r="A80" s="147">
        <v>27</v>
      </c>
      <c r="B80" s="23" t="s">
        <v>184</v>
      </c>
      <c r="C80" s="4" t="s">
        <v>22</v>
      </c>
      <c r="D80" s="113">
        <v>328</v>
      </c>
      <c r="E80" s="297"/>
      <c r="F80" s="113">
        <v>189</v>
      </c>
      <c r="G80" s="297"/>
      <c r="H80" s="113">
        <v>517</v>
      </c>
      <c r="I80" s="290"/>
      <c r="J80" s="113">
        <v>1990</v>
      </c>
      <c r="K80" s="290"/>
      <c r="L80" s="113">
        <v>721</v>
      </c>
      <c r="M80" s="290"/>
      <c r="N80" s="113">
        <v>2711</v>
      </c>
      <c r="O80" s="290"/>
      <c r="P80" s="113">
        <v>3228</v>
      </c>
      <c r="Q80" s="290"/>
    </row>
    <row r="81" spans="1:17" ht="14.1" customHeight="1">
      <c r="A81" s="147">
        <v>52</v>
      </c>
      <c r="B81" s="23" t="s">
        <v>185</v>
      </c>
      <c r="C81" s="4" t="s">
        <v>50</v>
      </c>
      <c r="D81" s="113">
        <v>344</v>
      </c>
      <c r="E81" s="297"/>
      <c r="F81" s="113">
        <v>172</v>
      </c>
      <c r="G81" s="297"/>
      <c r="H81" s="113">
        <v>516</v>
      </c>
      <c r="I81" s="290"/>
      <c r="J81" s="113">
        <v>1840</v>
      </c>
      <c r="K81" s="290"/>
      <c r="L81" s="113">
        <v>608</v>
      </c>
      <c r="M81" s="290"/>
      <c r="N81" s="113">
        <v>2448</v>
      </c>
      <c r="O81" s="290"/>
      <c r="P81" s="113">
        <v>2964</v>
      </c>
      <c r="Q81" s="290"/>
    </row>
    <row r="82" spans="1:17" ht="14.1" customHeight="1">
      <c r="A82" s="147">
        <v>84</v>
      </c>
      <c r="B82" s="23" t="s">
        <v>186</v>
      </c>
      <c r="C82" s="4" t="s">
        <v>96</v>
      </c>
      <c r="D82" s="113">
        <v>227</v>
      </c>
      <c r="E82" s="297"/>
      <c r="F82" s="113">
        <v>96</v>
      </c>
      <c r="G82" s="297"/>
      <c r="H82" s="113">
        <v>323</v>
      </c>
      <c r="I82" s="290"/>
      <c r="J82" s="113">
        <v>1619</v>
      </c>
      <c r="K82" s="290"/>
      <c r="L82" s="113">
        <v>518</v>
      </c>
      <c r="M82" s="290"/>
      <c r="N82" s="113">
        <v>2137</v>
      </c>
      <c r="O82" s="290"/>
      <c r="P82" s="113">
        <v>2460</v>
      </c>
      <c r="Q82" s="290"/>
    </row>
    <row r="83" spans="1:17" ht="14.1" customHeight="1">
      <c r="A83" s="147">
        <v>84</v>
      </c>
      <c r="B83" s="23" t="s">
        <v>187</v>
      </c>
      <c r="C83" s="4" t="s">
        <v>97</v>
      </c>
      <c r="D83" s="113">
        <v>132</v>
      </c>
      <c r="E83" s="297"/>
      <c r="F83" s="113">
        <v>106</v>
      </c>
      <c r="G83" s="297"/>
      <c r="H83" s="113">
        <v>238</v>
      </c>
      <c r="I83" s="290"/>
      <c r="J83" s="113">
        <v>2804</v>
      </c>
      <c r="K83" s="290"/>
      <c r="L83" s="113">
        <v>692</v>
      </c>
      <c r="M83" s="290"/>
      <c r="N83" s="113">
        <v>3496</v>
      </c>
      <c r="O83" s="290"/>
      <c r="P83" s="113">
        <v>3734</v>
      </c>
      <c r="Q83" s="290"/>
    </row>
    <row r="84" spans="1:17" ht="14.1" customHeight="1">
      <c r="A84" s="147">
        <v>11</v>
      </c>
      <c r="B84" s="23" t="s">
        <v>188</v>
      </c>
      <c r="C84" s="4" t="s">
        <v>0</v>
      </c>
      <c r="D84" s="113">
        <v>1902</v>
      </c>
      <c r="E84" s="297"/>
      <c r="F84" s="113">
        <v>834</v>
      </c>
      <c r="G84" s="297"/>
      <c r="H84" s="113">
        <v>2736</v>
      </c>
      <c r="I84" s="290"/>
      <c r="J84" s="113">
        <v>3785</v>
      </c>
      <c r="K84" s="290"/>
      <c r="L84" s="113">
        <v>1264</v>
      </c>
      <c r="M84" s="290"/>
      <c r="N84" s="113">
        <v>5049</v>
      </c>
      <c r="O84" s="290"/>
      <c r="P84" s="113">
        <v>7785</v>
      </c>
      <c r="Q84" s="290"/>
    </row>
    <row r="85" spans="1:17" ht="14.1" customHeight="1">
      <c r="A85" s="147">
        <v>28</v>
      </c>
      <c r="B85" s="23" t="s">
        <v>189</v>
      </c>
      <c r="C85" s="4" t="s">
        <v>30</v>
      </c>
      <c r="D85" s="113">
        <v>1057</v>
      </c>
      <c r="E85" s="297"/>
      <c r="F85" s="113">
        <v>525</v>
      </c>
      <c r="G85" s="297"/>
      <c r="H85" s="113">
        <v>1582</v>
      </c>
      <c r="I85" s="290"/>
      <c r="J85" s="113">
        <v>3225</v>
      </c>
      <c r="K85" s="290"/>
      <c r="L85" s="113">
        <v>842</v>
      </c>
      <c r="M85" s="290"/>
      <c r="N85" s="113">
        <v>4067</v>
      </c>
      <c r="O85" s="290"/>
      <c r="P85" s="113">
        <v>5649</v>
      </c>
      <c r="Q85" s="290"/>
    </row>
    <row r="86" spans="1:17" ht="14.1" customHeight="1">
      <c r="A86" s="147">
        <v>11</v>
      </c>
      <c r="B86" s="23" t="s">
        <v>190</v>
      </c>
      <c r="C86" s="4" t="s">
        <v>2</v>
      </c>
      <c r="D86" s="113">
        <v>848</v>
      </c>
      <c r="E86" s="297"/>
      <c r="F86" s="113">
        <v>306</v>
      </c>
      <c r="G86" s="297"/>
      <c r="H86" s="113">
        <v>1154</v>
      </c>
      <c r="I86" s="290"/>
      <c r="J86" s="113">
        <v>2786</v>
      </c>
      <c r="K86" s="290"/>
      <c r="L86" s="113">
        <v>772</v>
      </c>
      <c r="M86" s="290"/>
      <c r="N86" s="113">
        <v>3558</v>
      </c>
      <c r="O86" s="290"/>
      <c r="P86" s="113">
        <v>4712</v>
      </c>
      <c r="Q86" s="290"/>
    </row>
    <row r="87" spans="1:17" ht="14.1" customHeight="1">
      <c r="A87" s="147">
        <v>11</v>
      </c>
      <c r="B87" s="23" t="s">
        <v>191</v>
      </c>
      <c r="C87" s="4" t="s">
        <v>3</v>
      </c>
      <c r="D87" s="113">
        <v>915</v>
      </c>
      <c r="E87" s="297"/>
      <c r="F87" s="113">
        <v>365</v>
      </c>
      <c r="G87" s="297"/>
      <c r="H87" s="113">
        <v>1280</v>
      </c>
      <c r="I87" s="290"/>
      <c r="J87" s="113">
        <v>3476</v>
      </c>
      <c r="K87" s="290"/>
      <c r="L87" s="113">
        <v>1158</v>
      </c>
      <c r="M87" s="290"/>
      <c r="N87" s="113">
        <v>4634</v>
      </c>
      <c r="O87" s="290"/>
      <c r="P87" s="113">
        <v>5914</v>
      </c>
      <c r="Q87" s="290"/>
    </row>
    <row r="88" spans="1:17" ht="14.1" customHeight="1">
      <c r="A88" s="147">
        <v>75</v>
      </c>
      <c r="B88" s="23" t="s">
        <v>192</v>
      </c>
      <c r="C88" s="4" t="s">
        <v>66</v>
      </c>
      <c r="D88" s="113">
        <v>233</v>
      </c>
      <c r="E88" s="297"/>
      <c r="F88" s="113">
        <v>99</v>
      </c>
      <c r="G88" s="297"/>
      <c r="H88" s="113">
        <v>332</v>
      </c>
      <c r="I88" s="290"/>
      <c r="J88" s="113">
        <v>1943</v>
      </c>
      <c r="K88" s="290"/>
      <c r="L88" s="113">
        <v>657</v>
      </c>
      <c r="M88" s="290"/>
      <c r="N88" s="113">
        <v>2600</v>
      </c>
      <c r="O88" s="290"/>
      <c r="P88" s="113">
        <v>2932</v>
      </c>
      <c r="Q88" s="290"/>
    </row>
    <row r="89" spans="1:17" ht="14.1" customHeight="1">
      <c r="A89" s="147">
        <v>32</v>
      </c>
      <c r="B89" s="23" t="s">
        <v>193</v>
      </c>
      <c r="C89" s="4" t="s">
        <v>35</v>
      </c>
      <c r="D89" s="113">
        <v>408</v>
      </c>
      <c r="E89" s="297"/>
      <c r="F89" s="113">
        <v>263</v>
      </c>
      <c r="G89" s="297"/>
      <c r="H89" s="113">
        <v>671</v>
      </c>
      <c r="I89" s="290"/>
      <c r="J89" s="113">
        <v>2134</v>
      </c>
      <c r="K89" s="290"/>
      <c r="L89" s="113">
        <v>662</v>
      </c>
      <c r="M89" s="290"/>
      <c r="N89" s="113">
        <v>2796</v>
      </c>
      <c r="O89" s="290"/>
      <c r="P89" s="113">
        <v>3467</v>
      </c>
      <c r="Q89" s="290"/>
    </row>
    <row r="90" spans="1:17" ht="14.1" customHeight="1">
      <c r="A90" s="147">
        <v>76</v>
      </c>
      <c r="B90" s="23" t="s">
        <v>194</v>
      </c>
      <c r="C90" s="4" t="s">
        <v>80</v>
      </c>
      <c r="D90" s="113">
        <v>292</v>
      </c>
      <c r="E90" s="297"/>
      <c r="F90" s="113">
        <v>180</v>
      </c>
      <c r="G90" s="297"/>
      <c r="H90" s="113">
        <v>472</v>
      </c>
      <c r="I90" s="290"/>
      <c r="J90" s="113">
        <v>723</v>
      </c>
      <c r="K90" s="290"/>
      <c r="L90" s="113">
        <v>203</v>
      </c>
      <c r="M90" s="290"/>
      <c r="N90" s="113">
        <v>926</v>
      </c>
      <c r="O90" s="290"/>
      <c r="P90" s="113">
        <v>1398</v>
      </c>
      <c r="Q90" s="290"/>
    </row>
    <row r="91" spans="1:17" ht="14.1" customHeight="1">
      <c r="A91" s="147">
        <v>76</v>
      </c>
      <c r="B91" s="23" t="s">
        <v>195</v>
      </c>
      <c r="C91" s="4" t="s">
        <v>81</v>
      </c>
      <c r="D91" s="113">
        <v>194</v>
      </c>
      <c r="E91" s="297"/>
      <c r="F91" s="113">
        <v>98</v>
      </c>
      <c r="G91" s="297"/>
      <c r="H91" s="113">
        <v>292</v>
      </c>
      <c r="I91" s="290"/>
      <c r="J91" s="113">
        <v>1044</v>
      </c>
      <c r="K91" s="290"/>
      <c r="L91" s="113">
        <v>254</v>
      </c>
      <c r="M91" s="290"/>
      <c r="N91" s="113">
        <v>1298</v>
      </c>
      <c r="O91" s="290"/>
      <c r="P91" s="113">
        <v>1590</v>
      </c>
      <c r="Q91" s="290"/>
    </row>
    <row r="92" spans="1:17" ht="14.1" customHeight="1">
      <c r="A92" s="147">
        <v>93</v>
      </c>
      <c r="B92" s="23" t="s">
        <v>196</v>
      </c>
      <c r="C92" s="4" t="s">
        <v>102</v>
      </c>
      <c r="D92" s="113">
        <v>648</v>
      </c>
      <c r="E92" s="297"/>
      <c r="F92" s="113">
        <v>365</v>
      </c>
      <c r="G92" s="297"/>
      <c r="H92" s="113">
        <v>1013</v>
      </c>
      <c r="I92" s="290"/>
      <c r="J92" s="113">
        <v>3319</v>
      </c>
      <c r="K92" s="290"/>
      <c r="L92" s="113">
        <v>1054</v>
      </c>
      <c r="M92" s="290"/>
      <c r="N92" s="113">
        <v>4373</v>
      </c>
      <c r="O92" s="290"/>
      <c r="P92" s="113">
        <v>5386</v>
      </c>
      <c r="Q92" s="290"/>
    </row>
    <row r="93" spans="1:17" ht="14.1" customHeight="1">
      <c r="A93" s="147">
        <v>93</v>
      </c>
      <c r="B93" s="23" t="s">
        <v>197</v>
      </c>
      <c r="C93" s="4" t="s">
        <v>103</v>
      </c>
      <c r="D93" s="113">
        <v>281</v>
      </c>
      <c r="E93" s="297" t="s">
        <v>256</v>
      </c>
      <c r="F93" s="113">
        <v>127</v>
      </c>
      <c r="G93" s="297" t="s">
        <v>256</v>
      </c>
      <c r="H93" s="113">
        <v>408</v>
      </c>
      <c r="I93" s="290"/>
      <c r="J93" s="113">
        <v>1238</v>
      </c>
      <c r="K93" s="290" t="s">
        <v>256</v>
      </c>
      <c r="L93" s="113">
        <v>389</v>
      </c>
      <c r="M93" s="290" t="s">
        <v>256</v>
      </c>
      <c r="N93" s="113">
        <v>1627</v>
      </c>
      <c r="O93" s="290"/>
      <c r="P93" s="113">
        <v>2035</v>
      </c>
      <c r="Q93" s="290"/>
    </row>
    <row r="94" spans="1:17" ht="14.1" customHeight="1">
      <c r="A94" s="147">
        <v>52</v>
      </c>
      <c r="B94" s="23" t="s">
        <v>198</v>
      </c>
      <c r="C94" s="4" t="s">
        <v>51</v>
      </c>
      <c r="D94" s="113">
        <v>224</v>
      </c>
      <c r="E94" s="297"/>
      <c r="F94" s="113">
        <v>164</v>
      </c>
      <c r="G94" s="297"/>
      <c r="H94" s="113">
        <v>388</v>
      </c>
      <c r="I94" s="290"/>
      <c r="J94" s="113">
        <v>2726</v>
      </c>
      <c r="K94" s="290"/>
      <c r="L94" s="113">
        <v>922</v>
      </c>
      <c r="M94" s="290"/>
      <c r="N94" s="113">
        <v>3648</v>
      </c>
      <c r="O94" s="290"/>
      <c r="P94" s="113">
        <v>4036</v>
      </c>
      <c r="Q94" s="290"/>
    </row>
    <row r="95" spans="1:17" ht="14.1" customHeight="1">
      <c r="A95" s="147">
        <v>75</v>
      </c>
      <c r="B95" s="23" t="s">
        <v>199</v>
      </c>
      <c r="C95" s="4" t="s">
        <v>67</v>
      </c>
      <c r="D95" s="113">
        <v>192</v>
      </c>
      <c r="E95" s="297"/>
      <c r="F95" s="113">
        <v>114</v>
      </c>
      <c r="G95" s="297"/>
      <c r="H95" s="113">
        <v>306</v>
      </c>
      <c r="I95" s="290"/>
      <c r="J95" s="113">
        <v>1247</v>
      </c>
      <c r="K95" s="290"/>
      <c r="L95" s="113">
        <v>328</v>
      </c>
      <c r="M95" s="290"/>
      <c r="N95" s="113">
        <v>1575</v>
      </c>
      <c r="O95" s="290"/>
      <c r="P95" s="113">
        <v>1881</v>
      </c>
      <c r="Q95" s="290"/>
    </row>
    <row r="96" spans="1:17" ht="14.1" customHeight="1">
      <c r="A96" s="147">
        <v>75</v>
      </c>
      <c r="B96" s="23" t="s">
        <v>200</v>
      </c>
      <c r="C96" s="4" t="s">
        <v>68</v>
      </c>
      <c r="D96" s="113">
        <v>277</v>
      </c>
      <c r="E96" s="297"/>
      <c r="F96" s="113">
        <v>174</v>
      </c>
      <c r="G96" s="297"/>
      <c r="H96" s="113">
        <v>451</v>
      </c>
      <c r="I96" s="290"/>
      <c r="J96" s="113">
        <v>1339</v>
      </c>
      <c r="K96" s="290"/>
      <c r="L96" s="113">
        <v>504</v>
      </c>
      <c r="M96" s="290"/>
      <c r="N96" s="113">
        <v>1843</v>
      </c>
      <c r="O96" s="290"/>
      <c r="P96" s="113">
        <v>2294</v>
      </c>
      <c r="Q96" s="290"/>
    </row>
    <row r="97" spans="1:17" ht="14.1" customHeight="1">
      <c r="A97" s="147">
        <v>44</v>
      </c>
      <c r="B97" s="23" t="s">
        <v>201</v>
      </c>
      <c r="C97" s="4" t="s">
        <v>45</v>
      </c>
      <c r="D97" s="113">
        <v>315</v>
      </c>
      <c r="E97" s="297"/>
      <c r="F97" s="113">
        <v>193</v>
      </c>
      <c r="G97" s="297"/>
      <c r="H97" s="113">
        <v>508</v>
      </c>
      <c r="I97" s="290"/>
      <c r="J97" s="113">
        <v>1352</v>
      </c>
      <c r="K97" s="290"/>
      <c r="L97" s="113">
        <v>419</v>
      </c>
      <c r="M97" s="290"/>
      <c r="N97" s="113">
        <v>1771</v>
      </c>
      <c r="O97" s="290"/>
      <c r="P97" s="113">
        <v>2279</v>
      </c>
      <c r="Q97" s="290"/>
    </row>
    <row r="98" spans="1:17" ht="14.1" customHeight="1">
      <c r="A98" s="147">
        <v>27</v>
      </c>
      <c r="B98" s="23" t="s">
        <v>202</v>
      </c>
      <c r="C98" s="4" t="s">
        <v>23</v>
      </c>
      <c r="D98" s="113">
        <v>272</v>
      </c>
      <c r="E98" s="297"/>
      <c r="F98" s="113">
        <v>135</v>
      </c>
      <c r="G98" s="297"/>
      <c r="H98" s="113">
        <v>407</v>
      </c>
      <c r="I98" s="290"/>
      <c r="J98" s="113">
        <v>987</v>
      </c>
      <c r="K98" s="290"/>
      <c r="L98" s="113">
        <v>321</v>
      </c>
      <c r="M98" s="290"/>
      <c r="N98" s="113">
        <v>1308</v>
      </c>
      <c r="O98" s="290"/>
      <c r="P98" s="113">
        <v>1715</v>
      </c>
      <c r="Q98" s="290"/>
    </row>
    <row r="99" spans="1:17" ht="14.1" customHeight="1">
      <c r="A99" s="147">
        <v>27</v>
      </c>
      <c r="B99" s="23" t="s">
        <v>203</v>
      </c>
      <c r="C99" s="4" t="s">
        <v>24</v>
      </c>
      <c r="D99" s="113">
        <v>57</v>
      </c>
      <c r="E99" s="297"/>
      <c r="F99" s="113">
        <v>23</v>
      </c>
      <c r="G99" s="297"/>
      <c r="H99" s="113">
        <v>80</v>
      </c>
      <c r="I99" s="290"/>
      <c r="J99" s="113">
        <v>618</v>
      </c>
      <c r="K99" s="290"/>
      <c r="L99" s="113">
        <v>215</v>
      </c>
      <c r="M99" s="290"/>
      <c r="N99" s="113">
        <v>833</v>
      </c>
      <c r="O99" s="290"/>
      <c r="P99" s="113">
        <v>913</v>
      </c>
      <c r="Q99" s="290"/>
    </row>
    <row r="100" spans="1:17" ht="14.1" customHeight="1">
      <c r="A100" s="147">
        <v>11</v>
      </c>
      <c r="B100" s="23" t="s">
        <v>204</v>
      </c>
      <c r="C100" s="4" t="s">
        <v>4</v>
      </c>
      <c r="D100" s="113">
        <v>725</v>
      </c>
      <c r="E100" s="297"/>
      <c r="F100" s="113">
        <v>254</v>
      </c>
      <c r="G100" s="297"/>
      <c r="H100" s="113">
        <v>979</v>
      </c>
      <c r="I100" s="290"/>
      <c r="J100" s="113">
        <v>2611</v>
      </c>
      <c r="K100" s="290"/>
      <c r="L100" s="113">
        <v>1368</v>
      </c>
      <c r="M100" s="290"/>
      <c r="N100" s="113">
        <v>3979</v>
      </c>
      <c r="O100" s="290"/>
      <c r="P100" s="113">
        <v>4958</v>
      </c>
      <c r="Q100" s="290"/>
    </row>
    <row r="101" spans="1:17" ht="14.1" customHeight="1">
      <c r="A101" s="147">
        <v>11</v>
      </c>
      <c r="B101" s="23" t="s">
        <v>205</v>
      </c>
      <c r="C101" s="4" t="s">
        <v>5</v>
      </c>
      <c r="D101" s="113">
        <v>1263</v>
      </c>
      <c r="E101" s="297"/>
      <c r="F101" s="113">
        <v>551</v>
      </c>
      <c r="G101" s="297"/>
      <c r="H101" s="113">
        <v>1814</v>
      </c>
      <c r="I101" s="290"/>
      <c r="J101" s="113">
        <v>2179</v>
      </c>
      <c r="K101" s="290"/>
      <c r="L101" s="113">
        <v>663</v>
      </c>
      <c r="M101" s="290"/>
      <c r="N101" s="113">
        <v>2842</v>
      </c>
      <c r="O101" s="290"/>
      <c r="P101" s="113">
        <v>4656</v>
      </c>
      <c r="Q101" s="290"/>
    </row>
    <row r="102" spans="1:17" ht="14.1" customHeight="1">
      <c r="A102" s="147">
        <v>11</v>
      </c>
      <c r="B102" s="23" t="s">
        <v>206</v>
      </c>
      <c r="C102" s="4" t="s">
        <v>6</v>
      </c>
      <c r="D102" s="113">
        <v>1291</v>
      </c>
      <c r="E102" s="297"/>
      <c r="F102" s="113">
        <v>536</v>
      </c>
      <c r="G102" s="297"/>
      <c r="H102" s="113">
        <v>1827</v>
      </c>
      <c r="I102" s="290"/>
      <c r="J102" s="113">
        <v>4617</v>
      </c>
      <c r="K102" s="290"/>
      <c r="L102" s="113">
        <v>1282</v>
      </c>
      <c r="M102" s="290"/>
      <c r="N102" s="113">
        <v>5899</v>
      </c>
      <c r="O102" s="290"/>
      <c r="P102" s="113">
        <v>7726</v>
      </c>
      <c r="Q102" s="290"/>
    </row>
    <row r="103" spans="1:17" ht="14.1" customHeight="1">
      <c r="A103" s="147">
        <v>11</v>
      </c>
      <c r="B103" s="23" t="s">
        <v>207</v>
      </c>
      <c r="C103" s="4" t="s">
        <v>7</v>
      </c>
      <c r="D103" s="113">
        <v>1604</v>
      </c>
      <c r="E103" s="297"/>
      <c r="F103" s="113">
        <v>718</v>
      </c>
      <c r="G103" s="297"/>
      <c r="H103" s="113">
        <v>2322</v>
      </c>
      <c r="I103" s="290"/>
      <c r="J103" s="113">
        <v>2299</v>
      </c>
      <c r="K103" s="290"/>
      <c r="L103" s="113">
        <v>620</v>
      </c>
      <c r="M103" s="290"/>
      <c r="N103" s="113">
        <v>2919</v>
      </c>
      <c r="O103" s="290"/>
      <c r="P103" s="113">
        <v>5241</v>
      </c>
      <c r="Q103" s="290"/>
    </row>
    <row r="104" spans="1:17" ht="14.1" customHeight="1">
      <c r="A104" s="140">
        <v>11</v>
      </c>
      <c r="B104" s="23" t="s">
        <v>208</v>
      </c>
      <c r="C104" s="4" t="s">
        <v>8</v>
      </c>
      <c r="D104" s="113">
        <v>812</v>
      </c>
      <c r="E104" s="297" t="s">
        <v>256</v>
      </c>
      <c r="F104" s="113">
        <v>269</v>
      </c>
      <c r="G104" s="297" t="s">
        <v>256</v>
      </c>
      <c r="H104" s="113">
        <v>1081</v>
      </c>
      <c r="I104" s="290" t="s">
        <v>256</v>
      </c>
      <c r="J104" s="113">
        <v>2448</v>
      </c>
      <c r="K104" s="290" t="s">
        <v>256</v>
      </c>
      <c r="L104" s="113">
        <v>769</v>
      </c>
      <c r="M104" s="290" t="s">
        <v>256</v>
      </c>
      <c r="N104" s="113">
        <v>3217</v>
      </c>
      <c r="O104" s="290" t="s">
        <v>256</v>
      </c>
      <c r="P104" s="113">
        <v>4298</v>
      </c>
      <c r="Q104" s="290" t="s">
        <v>256</v>
      </c>
    </row>
    <row r="105" spans="1:17" ht="14.1" customHeight="1">
      <c r="A105" s="147" t="s">
        <v>115</v>
      </c>
      <c r="B105" s="23" t="s">
        <v>209</v>
      </c>
      <c r="C105" s="4" t="s">
        <v>109</v>
      </c>
      <c r="D105" s="113">
        <v>397</v>
      </c>
      <c r="E105" s="297"/>
      <c r="F105" s="113">
        <v>236</v>
      </c>
      <c r="G105" s="297"/>
      <c r="H105" s="113">
        <v>633</v>
      </c>
      <c r="I105" s="290"/>
      <c r="J105" s="113">
        <v>1798</v>
      </c>
      <c r="K105" s="290"/>
      <c r="L105" s="113">
        <v>488</v>
      </c>
      <c r="M105" s="290"/>
      <c r="N105" s="113">
        <v>2286</v>
      </c>
      <c r="O105" s="290"/>
      <c r="P105" s="113">
        <v>2919</v>
      </c>
      <c r="Q105" s="290"/>
    </row>
    <row r="106" spans="1:17" ht="14.1" customHeight="1">
      <c r="A106" s="147" t="s">
        <v>116</v>
      </c>
      <c r="B106" s="23" t="s">
        <v>210</v>
      </c>
      <c r="C106" s="4" t="s">
        <v>110</v>
      </c>
      <c r="D106" s="113">
        <v>530</v>
      </c>
      <c r="E106" s="297"/>
      <c r="F106" s="113">
        <v>208</v>
      </c>
      <c r="G106" s="297"/>
      <c r="H106" s="113">
        <v>738</v>
      </c>
      <c r="I106" s="290"/>
      <c r="J106" s="113">
        <v>1401</v>
      </c>
      <c r="K106" s="290"/>
      <c r="L106" s="113">
        <v>388</v>
      </c>
      <c r="M106" s="290"/>
      <c r="N106" s="113">
        <v>1789</v>
      </c>
      <c r="O106" s="290"/>
      <c r="P106" s="113">
        <v>2527</v>
      </c>
      <c r="Q106" s="290"/>
    </row>
    <row r="107" spans="1:17" ht="14.1" customHeight="1">
      <c r="A107" s="147" t="s">
        <v>117</v>
      </c>
      <c r="B107" s="23" t="s">
        <v>211</v>
      </c>
      <c r="C107" s="4" t="s">
        <v>111</v>
      </c>
      <c r="D107" s="113">
        <v>115</v>
      </c>
      <c r="E107" s="297"/>
      <c r="F107" s="113">
        <v>48</v>
      </c>
      <c r="G107" s="297"/>
      <c r="H107" s="113">
        <v>163</v>
      </c>
      <c r="I107" s="290"/>
      <c r="J107" s="113">
        <v>441</v>
      </c>
      <c r="K107" s="290"/>
      <c r="L107" s="113">
        <v>112</v>
      </c>
      <c r="M107" s="290"/>
      <c r="N107" s="113">
        <v>553</v>
      </c>
      <c r="O107" s="290"/>
      <c r="P107" s="113">
        <v>716</v>
      </c>
      <c r="Q107" s="290"/>
    </row>
    <row r="108" spans="1:17" s="1" customFormat="1" ht="15" customHeight="1">
      <c r="A108" s="152" t="s">
        <v>118</v>
      </c>
      <c r="B108" s="9" t="s">
        <v>212</v>
      </c>
      <c r="C108" s="5" t="s">
        <v>112</v>
      </c>
      <c r="D108" s="113">
        <v>1142</v>
      </c>
      <c r="E108" s="297"/>
      <c r="F108" s="113">
        <v>492</v>
      </c>
      <c r="G108" s="297"/>
      <c r="H108" s="113">
        <v>1634</v>
      </c>
      <c r="I108" s="290"/>
      <c r="J108" s="113">
        <v>3145</v>
      </c>
      <c r="K108" s="290"/>
      <c r="L108" s="113">
        <v>593</v>
      </c>
      <c r="M108" s="290"/>
      <c r="N108" s="113">
        <v>3738</v>
      </c>
      <c r="O108" s="290"/>
      <c r="P108" s="113">
        <v>5372</v>
      </c>
      <c r="Q108" s="290"/>
    </row>
    <row r="109" spans="1:17" s="319" customFormat="1" ht="15">
      <c r="A109" s="597" t="s">
        <v>225</v>
      </c>
      <c r="B109" s="598"/>
      <c r="C109" s="599"/>
      <c r="D109" s="88">
        <f>SUM(D7:D104)-D77-D78</f>
        <v>44589</v>
      </c>
      <c r="E109" s="84"/>
      <c r="F109" s="88">
        <f t="shared" ref="F109:H109" si="0">SUM(F7:F104)-F77-F78</f>
        <v>20817</v>
      </c>
      <c r="G109" s="84"/>
      <c r="H109" s="88">
        <f t="shared" si="0"/>
        <v>65406</v>
      </c>
      <c r="I109" s="84"/>
      <c r="J109" s="88">
        <f t="shared" ref="J109" si="1">SUM(J7:J104)-J77-J78</f>
        <v>197184</v>
      </c>
      <c r="K109" s="84"/>
      <c r="L109" s="88">
        <f t="shared" ref="L109" si="2">SUM(L7:L104)-L77-L78</f>
        <v>60962</v>
      </c>
      <c r="M109" s="84"/>
      <c r="N109" s="88">
        <f t="shared" ref="N109" si="3">SUM(N7:N104)-N77-N78</f>
        <v>258146</v>
      </c>
      <c r="O109" s="84"/>
      <c r="P109" s="88">
        <f t="shared" ref="P109" si="4">SUM(P7:P104)-P77-P78</f>
        <v>323552</v>
      </c>
      <c r="Q109" s="84"/>
    </row>
    <row r="110" spans="1:17" s="319" customFormat="1" ht="15">
      <c r="A110" s="600" t="s">
        <v>226</v>
      </c>
      <c r="B110" s="601"/>
      <c r="C110" s="602"/>
      <c r="D110" s="89">
        <f>SUM(D105:D108)</f>
        <v>2184</v>
      </c>
      <c r="E110" s="85"/>
      <c r="F110" s="89">
        <f t="shared" ref="F110:H110" si="5">SUM(F105:F108)</f>
        <v>984</v>
      </c>
      <c r="G110" s="85"/>
      <c r="H110" s="89">
        <f t="shared" si="5"/>
        <v>3168</v>
      </c>
      <c r="I110" s="85"/>
      <c r="J110" s="89">
        <f t="shared" ref="J110" si="6">SUM(J105:J108)</f>
        <v>6785</v>
      </c>
      <c r="K110" s="85"/>
      <c r="L110" s="89">
        <f t="shared" ref="L110" si="7">SUM(L105:L108)</f>
        <v>1581</v>
      </c>
      <c r="M110" s="85"/>
      <c r="N110" s="89">
        <f t="shared" ref="N110" si="8">SUM(N105:N108)</f>
        <v>8366</v>
      </c>
      <c r="O110" s="85"/>
      <c r="P110" s="89">
        <f t="shared" ref="P110" si="9">SUM(P105:P108)</f>
        <v>11534</v>
      </c>
      <c r="Q110" s="85"/>
    </row>
    <row r="111" spans="1:17" s="319" customFormat="1" ht="15">
      <c r="A111" s="594" t="s">
        <v>227</v>
      </c>
      <c r="B111" s="595"/>
      <c r="C111" s="596"/>
      <c r="D111" s="90">
        <f>D109+D110</f>
        <v>46773</v>
      </c>
      <c r="E111" s="86"/>
      <c r="F111" s="90">
        <f t="shared" ref="F111:H111" si="10">F109+F110</f>
        <v>21801</v>
      </c>
      <c r="G111" s="86"/>
      <c r="H111" s="90">
        <f t="shared" si="10"/>
        <v>68574</v>
      </c>
      <c r="I111" s="86"/>
      <c r="J111" s="90">
        <f t="shared" ref="J111" si="11">J109+J110</f>
        <v>203969</v>
      </c>
      <c r="K111" s="86"/>
      <c r="L111" s="90">
        <f t="shared" ref="L111" si="12">L109+L110</f>
        <v>62543</v>
      </c>
      <c r="M111" s="86"/>
      <c r="N111" s="90">
        <f t="shared" ref="N111" si="13">N109+N110</f>
        <v>266512</v>
      </c>
      <c r="O111" s="86"/>
      <c r="P111" s="90">
        <f t="shared" ref="P111" si="14">P109+P110</f>
        <v>335086</v>
      </c>
      <c r="Q111" s="86"/>
    </row>
    <row r="112" spans="1:17" s="319" customFormat="1" ht="15">
      <c r="A112" s="8"/>
      <c r="B112" s="24"/>
      <c r="C112" s="4"/>
      <c r="D112" s="10"/>
      <c r="E112" s="64"/>
      <c r="F112" s="10"/>
      <c r="G112" s="64"/>
      <c r="H112" s="10"/>
      <c r="I112" s="64"/>
      <c r="J112" s="1"/>
      <c r="K112" s="1"/>
    </row>
    <row r="113" spans="1:17" s="319" customFormat="1" ht="15">
      <c r="A113" s="8"/>
      <c r="B113" s="24"/>
      <c r="C113" s="4"/>
      <c r="D113" s="10"/>
      <c r="E113" s="64"/>
      <c r="F113" s="10"/>
      <c r="G113" s="64"/>
      <c r="H113" s="10"/>
      <c r="I113" s="64"/>
      <c r="J113" s="1"/>
      <c r="K113" s="1"/>
    </row>
    <row r="114" spans="1:17" s="319" customFormat="1" ht="33" customHeight="1">
      <c r="A114" s="619" t="s">
        <v>487</v>
      </c>
      <c r="B114" s="619"/>
      <c r="C114" s="619"/>
      <c r="D114" s="619"/>
      <c r="E114" s="619"/>
      <c r="F114" s="619"/>
      <c r="G114" s="619"/>
      <c r="H114" s="619"/>
      <c r="I114" s="619"/>
      <c r="J114" s="619"/>
      <c r="K114" s="619"/>
      <c r="L114" s="619"/>
      <c r="M114" s="619"/>
      <c r="N114" s="619"/>
      <c r="O114" s="619"/>
    </row>
    <row r="115" spans="1:17" s="319" customFormat="1" ht="15">
      <c r="A115" s="591"/>
      <c r="B115" s="591"/>
      <c r="C115" s="591"/>
      <c r="D115" s="591"/>
      <c r="E115" s="591"/>
      <c r="F115" s="591"/>
      <c r="G115" s="591"/>
      <c r="H115" s="591"/>
      <c r="I115" s="591"/>
      <c r="J115" s="1"/>
      <c r="K115" s="1"/>
    </row>
    <row r="116" spans="1:17" s="319" customFormat="1" ht="12.75" customHeight="1">
      <c r="A116" s="620" t="s">
        <v>218</v>
      </c>
      <c r="B116" s="629" t="s">
        <v>214</v>
      </c>
      <c r="C116" s="630"/>
      <c r="D116" s="622" t="s">
        <v>278</v>
      </c>
      <c r="E116" s="623"/>
      <c r="F116" s="623"/>
      <c r="G116" s="623"/>
      <c r="H116" s="623"/>
      <c r="I116" s="624"/>
      <c r="J116" s="622" t="s">
        <v>279</v>
      </c>
      <c r="K116" s="623"/>
      <c r="L116" s="623"/>
      <c r="M116" s="623"/>
      <c r="N116" s="623"/>
      <c r="O116" s="623"/>
      <c r="P116" s="625" t="s">
        <v>280</v>
      </c>
      <c r="Q116" s="626"/>
    </row>
    <row r="117" spans="1:17" s="319" customFormat="1" ht="30" customHeight="1">
      <c r="A117" s="621"/>
      <c r="B117" s="631"/>
      <c r="C117" s="632"/>
      <c r="D117" s="622" t="s">
        <v>281</v>
      </c>
      <c r="E117" s="624"/>
      <c r="F117" s="622" t="s">
        <v>282</v>
      </c>
      <c r="G117" s="624"/>
      <c r="H117" s="622" t="s">
        <v>283</v>
      </c>
      <c r="I117" s="624"/>
      <c r="J117" s="622" t="s">
        <v>281</v>
      </c>
      <c r="K117" s="624"/>
      <c r="L117" s="622" t="s">
        <v>282</v>
      </c>
      <c r="M117" s="624"/>
      <c r="N117" s="622" t="s">
        <v>284</v>
      </c>
      <c r="O117" s="623"/>
      <c r="P117" s="627"/>
      <c r="Q117" s="628"/>
    </row>
    <row r="118" spans="1:17" s="319" customFormat="1" ht="15">
      <c r="A118" s="31">
        <v>84</v>
      </c>
      <c r="B118" s="32" t="s">
        <v>83</v>
      </c>
      <c r="C118" s="33"/>
      <c r="D118" s="80">
        <f>D7+D9+D13+D21+D33+D45+D49+D50+D70+D76+D82+D83</f>
        <v>4759</v>
      </c>
      <c r="E118" s="79"/>
      <c r="F118" s="80">
        <f t="shared" ref="F118" si="15">F7+F9+F13+F21+F33+F45+F49+F50+F70+F76+F82+F83</f>
        <v>2317</v>
      </c>
      <c r="G118" s="79"/>
      <c r="H118" s="80">
        <f t="shared" ref="H118:J118" si="16">H7+H9+H13+H21+H33+H45+H49+H50+H70+H76+H82+H83</f>
        <v>7076</v>
      </c>
      <c r="I118" s="79"/>
      <c r="J118" s="80">
        <f t="shared" si="16"/>
        <v>27432</v>
      </c>
      <c r="K118" s="79"/>
      <c r="L118" s="80">
        <f t="shared" ref="L118" si="17">L7+L9+L13+L21+L33+L45+L49+L50+L70+L76+L82+L83</f>
        <v>8337</v>
      </c>
      <c r="M118" s="79"/>
      <c r="N118" s="80">
        <f t="shared" ref="N118" si="18">N7+N9+N13+N21+N33+N45+N49+N50+N70+N76+N82+N83</f>
        <v>35769</v>
      </c>
      <c r="O118" s="79"/>
      <c r="P118" s="80">
        <f t="shared" ref="P118" si="19">P7+P9+P13+P21+P33+P45+P49+P50+P70+P76+P82+P83</f>
        <v>42845</v>
      </c>
      <c r="Q118" s="79"/>
    </row>
    <row r="119" spans="1:17" s="319" customFormat="1" ht="15">
      <c r="A119" s="34">
        <v>27</v>
      </c>
      <c r="B119" s="35" t="s">
        <v>17</v>
      </c>
      <c r="C119" s="36"/>
      <c r="D119" s="72">
        <f>D28+D32+D46+D65+D79+D80+D98+D99</f>
        <v>1751</v>
      </c>
      <c r="E119" s="68"/>
      <c r="F119" s="72">
        <f t="shared" ref="F119" si="20">F28+F32+F46+F65+F79+F80+F98+F99</f>
        <v>977</v>
      </c>
      <c r="G119" s="68"/>
      <c r="H119" s="72">
        <f t="shared" ref="H119:J119" si="21">H28+H32+H46+H65+H79+H80+H98+H99</f>
        <v>2728</v>
      </c>
      <c r="I119" s="68"/>
      <c r="J119" s="72">
        <f t="shared" si="21"/>
        <v>11642</v>
      </c>
      <c r="K119" s="68"/>
      <c r="L119" s="72">
        <f t="shared" ref="L119" si="22">L28+L32+L46+L65+L79+L80+L98+L99</f>
        <v>3695</v>
      </c>
      <c r="M119" s="68"/>
      <c r="N119" s="72">
        <f t="shared" ref="N119" si="23">N28+N32+N46+N65+N79+N80+N98+N99</f>
        <v>15337</v>
      </c>
      <c r="O119" s="68"/>
      <c r="P119" s="72">
        <f t="shared" ref="P119" si="24">P28+P32+P46+P65+P79+P80+P98+P99</f>
        <v>18065</v>
      </c>
      <c r="Q119" s="68"/>
    </row>
    <row r="120" spans="1:17" s="319" customFormat="1" ht="15">
      <c r="A120" s="34">
        <v>53</v>
      </c>
      <c r="B120" s="35" t="s">
        <v>53</v>
      </c>
      <c r="C120" s="36"/>
      <c r="D120" s="72">
        <f>D29+D36+D42+D63</f>
        <v>1908</v>
      </c>
      <c r="E120" s="68"/>
      <c r="F120" s="72">
        <f t="shared" ref="F120" si="25">F29+F36+F42+F63</f>
        <v>940</v>
      </c>
      <c r="G120" s="68"/>
      <c r="H120" s="72">
        <f t="shared" ref="H120:J120" si="26">H29+H36+H42+H63</f>
        <v>2848</v>
      </c>
      <c r="I120" s="68"/>
      <c r="J120" s="72">
        <f t="shared" si="26"/>
        <v>10903</v>
      </c>
      <c r="K120" s="68"/>
      <c r="L120" s="72">
        <f t="shared" ref="L120" si="27">L29+L36+L42+L63</f>
        <v>3185</v>
      </c>
      <c r="M120" s="68"/>
      <c r="N120" s="72">
        <f t="shared" ref="N120" si="28">N29+N36+N42+N63</f>
        <v>14088</v>
      </c>
      <c r="O120" s="68"/>
      <c r="P120" s="72">
        <f t="shared" ref="P120" si="29">P29+P36+P42+P63</f>
        <v>16936</v>
      </c>
      <c r="Q120" s="68"/>
    </row>
    <row r="121" spans="1:17" s="319" customFormat="1" ht="15">
      <c r="A121" s="34">
        <v>24</v>
      </c>
      <c r="B121" s="35" t="s">
        <v>10</v>
      </c>
      <c r="C121" s="36"/>
      <c r="D121" s="72">
        <f>D24+D35+D43+D44+D48+D52</f>
        <v>1562</v>
      </c>
      <c r="E121" s="68"/>
      <c r="F121" s="72">
        <f t="shared" ref="F121" si="30">F24+F35+F43+F44+F48+F52</f>
        <v>770</v>
      </c>
      <c r="G121" s="68"/>
      <c r="H121" s="72">
        <f t="shared" ref="H121:J121" si="31">H24+H35+H43+H44+H48+H52</f>
        <v>2332</v>
      </c>
      <c r="I121" s="68"/>
      <c r="J121" s="72">
        <f t="shared" si="31"/>
        <v>8078</v>
      </c>
      <c r="K121" s="68"/>
      <c r="L121" s="72">
        <f t="shared" ref="L121" si="32">L24+L35+L43+L44+L48+L52</f>
        <v>2423</v>
      </c>
      <c r="M121" s="68"/>
      <c r="N121" s="72">
        <f t="shared" ref="N121" si="33">N24+N35+N43+N44+N48+N52</f>
        <v>10501</v>
      </c>
      <c r="O121" s="68"/>
      <c r="P121" s="72">
        <f t="shared" ref="P121" si="34">P24+P35+P43+P44+P48+P52</f>
        <v>12833</v>
      </c>
      <c r="Q121" s="68"/>
    </row>
    <row r="122" spans="1:17" s="319" customFormat="1" ht="15">
      <c r="A122" s="34">
        <v>94</v>
      </c>
      <c r="B122" s="35" t="s">
        <v>106</v>
      </c>
      <c r="C122" s="36"/>
      <c r="D122" s="72">
        <f>D26+D27</f>
        <v>636</v>
      </c>
      <c r="E122" s="68"/>
      <c r="F122" s="72">
        <f t="shared" ref="F122" si="35">F26+F27</f>
        <v>414</v>
      </c>
      <c r="G122" s="68"/>
      <c r="H122" s="72">
        <f t="shared" ref="H122:J122" si="36">H26+H27</f>
        <v>1050</v>
      </c>
      <c r="I122" s="68"/>
      <c r="J122" s="72">
        <f t="shared" si="36"/>
        <v>1423</v>
      </c>
      <c r="K122" s="68"/>
      <c r="L122" s="72">
        <f t="shared" ref="L122" si="37">L26+L27</f>
        <v>553</v>
      </c>
      <c r="M122" s="68"/>
      <c r="N122" s="72">
        <f t="shared" ref="N122" si="38">N26+N27</f>
        <v>1976</v>
      </c>
      <c r="O122" s="68"/>
      <c r="P122" s="72">
        <f t="shared" ref="P122" si="39">P26+P27</f>
        <v>3026</v>
      </c>
      <c r="Q122" s="68"/>
    </row>
    <row r="123" spans="1:17" s="319" customFormat="1" ht="15">
      <c r="A123" s="34">
        <v>44</v>
      </c>
      <c r="B123" s="35" t="s">
        <v>220</v>
      </c>
      <c r="C123" s="36"/>
      <c r="D123" s="72">
        <f>D14+D16+D58+D59+D61+D62+D64+D74+D75+D97</f>
        <v>4813</v>
      </c>
      <c r="E123" s="68"/>
      <c r="F123" s="72">
        <f t="shared" ref="F123" si="40">F14+F16+F58+F59+F61+F62+F64+F74+F75+F97</f>
        <v>2245</v>
      </c>
      <c r="G123" s="68"/>
      <c r="H123" s="72">
        <f t="shared" ref="H123:J123" si="41">H14+H16+H58+H59+H61+H62+H64+H74+H75+H97</f>
        <v>7058</v>
      </c>
      <c r="I123" s="68"/>
      <c r="J123" s="72">
        <f t="shared" si="41"/>
        <v>17539</v>
      </c>
      <c r="K123" s="68"/>
      <c r="L123" s="72">
        <f t="shared" ref="L123" si="42">L14+L16+L58+L59+L61+L62+L64+L74+L75+L97</f>
        <v>5535</v>
      </c>
      <c r="M123" s="68"/>
      <c r="N123" s="72">
        <f t="shared" ref="N123" si="43">N14+N16+N58+N59+N61+N62+N64+N74+N75+N97</f>
        <v>23074</v>
      </c>
      <c r="O123" s="68"/>
      <c r="P123" s="72">
        <f t="shared" ref="P123" si="44">P14+P16+P58+P59+P61+P62+P64+P74+P75+P97</f>
        <v>30132</v>
      </c>
      <c r="Q123" s="68"/>
    </row>
    <row r="124" spans="1:17" s="319" customFormat="1" ht="15">
      <c r="A124" s="34">
        <v>32</v>
      </c>
      <c r="B124" s="35" t="s">
        <v>221</v>
      </c>
      <c r="C124" s="36"/>
      <c r="D124" s="72">
        <f>D8+D66+D67+D69+D89</f>
        <v>4474</v>
      </c>
      <c r="E124" s="68"/>
      <c r="F124" s="72">
        <f t="shared" ref="F124" si="45">F8+F66+F67+F69+F89</f>
        <v>2144</v>
      </c>
      <c r="G124" s="68"/>
      <c r="H124" s="72">
        <f t="shared" ref="H124:J124" si="46">H8+H66+H67+H69+H89</f>
        <v>6618</v>
      </c>
      <c r="I124" s="68"/>
      <c r="J124" s="72">
        <f t="shared" si="46"/>
        <v>22257</v>
      </c>
      <c r="K124" s="68"/>
      <c r="L124" s="72">
        <f t="shared" ref="L124" si="47">L8+L66+L67+L69+L89</f>
        <v>7312</v>
      </c>
      <c r="M124" s="68"/>
      <c r="N124" s="72">
        <f t="shared" ref="N124" si="48">N8+N66+N67+N69+N89</f>
        <v>29569</v>
      </c>
      <c r="O124" s="68"/>
      <c r="P124" s="72">
        <f t="shared" ref="P124" si="49">P8+P66+P67+P69+P89</f>
        <v>36187</v>
      </c>
      <c r="Q124" s="68"/>
    </row>
    <row r="125" spans="1:17" s="319" customFormat="1" ht="15">
      <c r="A125" s="34">
        <v>11</v>
      </c>
      <c r="B125" s="35" t="s">
        <v>1</v>
      </c>
      <c r="C125" s="36"/>
      <c r="D125" s="72">
        <f>D84+D86+D87+D100+D101+D102+D103+D104</f>
        <v>9360</v>
      </c>
      <c r="E125" s="68"/>
      <c r="F125" s="72">
        <f t="shared" ref="F125" si="50">F84+F86+F87+F100+F101+F102+F103+F104</f>
        <v>3833</v>
      </c>
      <c r="G125" s="68"/>
      <c r="H125" s="72">
        <f t="shared" ref="H125:J125" si="51">H84+H86+H87+H100+H101+H102+H103+H104</f>
        <v>13193</v>
      </c>
      <c r="I125" s="68"/>
      <c r="J125" s="72">
        <f t="shared" si="51"/>
        <v>24201</v>
      </c>
      <c r="K125" s="68"/>
      <c r="L125" s="72">
        <f t="shared" ref="L125" si="52">L84+L86+L87+L100+L101+L102+L103+L104</f>
        <v>7896</v>
      </c>
      <c r="M125" s="68"/>
      <c r="N125" s="72">
        <f t="shared" ref="N125" si="53">N84+N86+N87+N100+N101+N102+N103+N104</f>
        <v>32097</v>
      </c>
      <c r="O125" s="68"/>
      <c r="P125" s="72">
        <f t="shared" ref="P125" si="54">P84+P86+P87+P100+P101+P102+P103+P104</f>
        <v>45290</v>
      </c>
      <c r="Q125" s="68"/>
    </row>
    <row r="126" spans="1:17" s="319" customFormat="1" ht="15">
      <c r="A126" s="34">
        <v>28</v>
      </c>
      <c r="B126" s="35" t="s">
        <v>26</v>
      </c>
      <c r="C126" s="36"/>
      <c r="D126" s="72">
        <f>D20+D34+D57+D68+D85</f>
        <v>2842</v>
      </c>
      <c r="E126" s="68"/>
      <c r="F126" s="72">
        <f t="shared" ref="F126" si="55">F20+F34+F57+F68+F85</f>
        <v>1418</v>
      </c>
      <c r="G126" s="68"/>
      <c r="H126" s="72">
        <f t="shared" ref="H126:J126" si="56">H20+H34+H57+H68+H85</f>
        <v>4260</v>
      </c>
      <c r="I126" s="68"/>
      <c r="J126" s="72">
        <f t="shared" si="56"/>
        <v>9293</v>
      </c>
      <c r="K126" s="68"/>
      <c r="L126" s="72">
        <f t="shared" ref="L126" si="57">L20+L34+L57+L68+L85</f>
        <v>2769</v>
      </c>
      <c r="M126" s="68"/>
      <c r="N126" s="72">
        <f t="shared" ref="N126" si="58">N20+N34+N57+N68+N85</f>
        <v>12062</v>
      </c>
      <c r="O126" s="68"/>
      <c r="P126" s="72">
        <f t="shared" ref="P126" si="59">P20+P34+P57+P68+P85</f>
        <v>16322</v>
      </c>
      <c r="Q126" s="68"/>
    </row>
    <row r="127" spans="1:17" s="319" customFormat="1" ht="15">
      <c r="A127" s="34">
        <v>75</v>
      </c>
      <c r="B127" s="35" t="s">
        <v>222</v>
      </c>
      <c r="C127" s="36"/>
      <c r="D127" s="72">
        <f>D22+D23+D25+D30+D31+D40+D47+D54+D71+D88+D95+D96</f>
        <v>3443</v>
      </c>
      <c r="E127" s="68"/>
      <c r="F127" s="72">
        <f t="shared" ref="F127" si="60">F22+F23+F25+F30+F31+F40+F47+F54+F71+F88+F95+F96</f>
        <v>1883</v>
      </c>
      <c r="G127" s="68"/>
      <c r="H127" s="72">
        <f t="shared" ref="H127:J127" si="61">H22+H23+H25+H30+H31+H40+H47+H54+H71+H88+H95+H96</f>
        <v>5326</v>
      </c>
      <c r="I127" s="68"/>
      <c r="J127" s="72">
        <f t="shared" si="61"/>
        <v>18372</v>
      </c>
      <c r="K127" s="68"/>
      <c r="L127" s="72">
        <f t="shared" ref="L127" si="62">L22+L23+L25+L30+L31+L40+L47+L54+L71+L88+L95+L96</f>
        <v>6116</v>
      </c>
      <c r="M127" s="68"/>
      <c r="N127" s="72">
        <f t="shared" ref="N127" si="63">N22+N23+N25+N30+N31+N40+N47+N54+N71+N88+N95+N96</f>
        <v>24488</v>
      </c>
      <c r="O127" s="68"/>
      <c r="P127" s="72">
        <f t="shared" ref="P127" si="64">P22+P23+P25+P30+P31+P40+P47+P54+P71+P88+P95+P96</f>
        <v>29814</v>
      </c>
      <c r="Q127" s="68"/>
    </row>
    <row r="128" spans="1:17" s="319" customFormat="1" ht="15">
      <c r="A128" s="34">
        <v>76</v>
      </c>
      <c r="B128" s="35" t="s">
        <v>223</v>
      </c>
      <c r="C128" s="36"/>
      <c r="D128" s="72">
        <f>D15+D17+D18+D37+D38+D39+D41+D53+D55+D72+D73+D90+D91</f>
        <v>3850</v>
      </c>
      <c r="E128" s="68"/>
      <c r="F128" s="72">
        <f t="shared" ref="F128" si="65">F15+F17+F18+F37+F38+F39+F41+F53+F55+F72+F73+F90+F91</f>
        <v>1948</v>
      </c>
      <c r="G128" s="68"/>
      <c r="H128" s="72">
        <f t="shared" ref="H128:J128" si="66">H15+H17+H18+H37+H38+H39+H41+H53+H55+H72+H73+H90+H91</f>
        <v>5798</v>
      </c>
      <c r="I128" s="68"/>
      <c r="J128" s="72">
        <f t="shared" si="66"/>
        <v>19922</v>
      </c>
      <c r="K128" s="68"/>
      <c r="L128" s="72">
        <f t="shared" ref="L128" si="67">L15+L17+L18+L37+L38+L39+L41+L53+L55+L72+L73+L90+L91</f>
        <v>6274</v>
      </c>
      <c r="M128" s="68"/>
      <c r="N128" s="72">
        <f t="shared" ref="N128" si="68">N15+N17+N18+N37+N38+N39+N41+N53+N55+N72+N73+N90+N91</f>
        <v>26196</v>
      </c>
      <c r="O128" s="68"/>
      <c r="P128" s="72">
        <f t="shared" ref="P128" si="69">P15+P17+P18+P37+P38+P39+P41+P53+P55+P72+P73+P90+P91</f>
        <v>31994</v>
      </c>
      <c r="Q128" s="68"/>
    </row>
    <row r="129" spans="1:17" s="319" customFormat="1" ht="15">
      <c r="A129" s="34">
        <v>52</v>
      </c>
      <c r="B129" s="35" t="s">
        <v>47</v>
      </c>
      <c r="C129" s="36"/>
      <c r="D129" s="72">
        <f>D51+D56+D60+D81+D94</f>
        <v>1632</v>
      </c>
      <c r="E129" s="68"/>
      <c r="F129" s="72">
        <f t="shared" ref="F129" si="70">F51+F56+F60+F81+F94</f>
        <v>730</v>
      </c>
      <c r="G129" s="68"/>
      <c r="H129" s="72">
        <f t="shared" ref="H129:J129" si="71">H51+H56+H60+H81+H94</f>
        <v>2362</v>
      </c>
      <c r="I129" s="68"/>
      <c r="J129" s="72">
        <f t="shared" si="71"/>
        <v>13236</v>
      </c>
      <c r="K129" s="68"/>
      <c r="L129" s="72">
        <f t="shared" ref="L129" si="72">L51+L56+L60+L81+L94</f>
        <v>3414</v>
      </c>
      <c r="M129" s="68"/>
      <c r="N129" s="72">
        <f t="shared" ref="N129" si="73">N51+N56+N60+N81+N94</f>
        <v>16650</v>
      </c>
      <c r="O129" s="68"/>
      <c r="P129" s="72">
        <f t="shared" ref="P129" si="74">P51+P56+P60+P81+P94</f>
        <v>19012</v>
      </c>
      <c r="Q129" s="68"/>
    </row>
    <row r="130" spans="1:17" s="319" customFormat="1" ht="15">
      <c r="A130" s="37">
        <v>93</v>
      </c>
      <c r="B130" s="38" t="s">
        <v>113</v>
      </c>
      <c r="C130" s="42"/>
      <c r="D130" s="73">
        <f>D10+D11+D12+D19+D92+D93</f>
        <v>3559</v>
      </c>
      <c r="E130" s="68"/>
      <c r="F130" s="73">
        <f t="shared" ref="F130" si="75">F10+F11+F12+F19+F92+F93</f>
        <v>1198</v>
      </c>
      <c r="G130" s="68"/>
      <c r="H130" s="73">
        <f t="shared" ref="H130:J130" si="76">H10+H11+H12+H19+H92+H93</f>
        <v>4757</v>
      </c>
      <c r="I130" s="68"/>
      <c r="J130" s="73">
        <f t="shared" si="76"/>
        <v>12886</v>
      </c>
      <c r="K130" s="68"/>
      <c r="L130" s="73">
        <f t="shared" ref="L130" si="77">L10+L11+L12+L19+L92+L93</f>
        <v>3453</v>
      </c>
      <c r="M130" s="68"/>
      <c r="N130" s="73">
        <f t="shared" ref="N130" si="78">N10+N11+N12+N19+N92+N93</f>
        <v>16339</v>
      </c>
      <c r="O130" s="68"/>
      <c r="P130" s="73">
        <f t="shared" ref="P130" si="79">P10+P11+P12+P19+P92+P93</f>
        <v>21096</v>
      </c>
      <c r="Q130" s="68"/>
    </row>
    <row r="131" spans="1:17" s="319" customFormat="1" ht="15">
      <c r="A131" s="15" t="s">
        <v>225</v>
      </c>
      <c r="B131" s="26"/>
      <c r="C131" s="16"/>
      <c r="D131" s="93">
        <f>SUM(D118:D130)</f>
        <v>44589</v>
      </c>
      <c r="E131" s="94"/>
      <c r="F131" s="93">
        <f t="shared" ref="F131" si="80">SUM(F118:F130)</f>
        <v>20817</v>
      </c>
      <c r="G131" s="94"/>
      <c r="H131" s="93">
        <f t="shared" ref="H131" si="81">SUM(H118:H130)</f>
        <v>65406</v>
      </c>
      <c r="I131" s="94"/>
      <c r="J131" s="93">
        <f t="shared" ref="J131" si="82">SUM(J118:J130)</f>
        <v>197184</v>
      </c>
      <c r="K131" s="94"/>
      <c r="L131" s="93">
        <f t="shared" ref="L131" si="83">SUM(L118:L130)</f>
        <v>60962</v>
      </c>
      <c r="M131" s="94"/>
      <c r="N131" s="93">
        <f t="shared" ref="N131" si="84">SUM(N118:N130)</f>
        <v>258146</v>
      </c>
      <c r="O131" s="94"/>
      <c r="P131" s="93">
        <f t="shared" ref="P131" si="85">SUM(P118:P130)</f>
        <v>323552</v>
      </c>
      <c r="Q131" s="94"/>
    </row>
    <row r="132" spans="1:17" s="319" customFormat="1" ht="15">
      <c r="A132" s="11">
        <v>101</v>
      </c>
      <c r="B132" s="39" t="s">
        <v>215</v>
      </c>
      <c r="C132" s="12"/>
      <c r="D132" s="76">
        <f>D105</f>
        <v>397</v>
      </c>
      <c r="E132" s="74"/>
      <c r="F132" s="76">
        <f>F105</f>
        <v>236</v>
      </c>
      <c r="G132" s="74"/>
      <c r="H132" s="76">
        <f>H105</f>
        <v>633</v>
      </c>
      <c r="I132" s="74"/>
      <c r="J132" s="76">
        <f>J105</f>
        <v>1798</v>
      </c>
      <c r="K132" s="74"/>
      <c r="L132" s="76">
        <f t="shared" ref="L132" si="86">L105</f>
        <v>488</v>
      </c>
      <c r="M132" s="74"/>
      <c r="N132" s="76">
        <f t="shared" ref="N132" si="87">N105</f>
        <v>2286</v>
      </c>
      <c r="O132" s="74"/>
      <c r="P132" s="76">
        <f t="shared" ref="P132" si="88">P105</f>
        <v>2919</v>
      </c>
      <c r="Q132" s="74"/>
    </row>
    <row r="133" spans="1:17" s="319" customFormat="1" ht="15">
      <c r="A133" s="11">
        <v>102</v>
      </c>
      <c r="B133" s="40" t="s">
        <v>216</v>
      </c>
      <c r="C133" s="12"/>
      <c r="D133" s="77">
        <f>D106</f>
        <v>530</v>
      </c>
      <c r="E133" s="74"/>
      <c r="F133" s="77">
        <f>F106</f>
        <v>208</v>
      </c>
      <c r="G133" s="74"/>
      <c r="H133" s="77">
        <f>H106</f>
        <v>738</v>
      </c>
      <c r="I133" s="74"/>
      <c r="J133" s="77">
        <f>J106</f>
        <v>1401</v>
      </c>
      <c r="K133" s="74"/>
      <c r="L133" s="77">
        <f t="shared" ref="L133" si="89">L106</f>
        <v>388</v>
      </c>
      <c r="M133" s="74"/>
      <c r="N133" s="77">
        <f t="shared" ref="N133" si="90">N106</f>
        <v>1789</v>
      </c>
      <c r="O133" s="74"/>
      <c r="P133" s="77">
        <f t="shared" ref="P133" si="91">P106</f>
        <v>2527</v>
      </c>
      <c r="Q133" s="74"/>
    </row>
    <row r="134" spans="1:17" s="319" customFormat="1" ht="15">
      <c r="A134" s="11">
        <v>103</v>
      </c>
      <c r="B134" s="40" t="s">
        <v>111</v>
      </c>
      <c r="C134" s="12"/>
      <c r="D134" s="77">
        <f>D107</f>
        <v>115</v>
      </c>
      <c r="E134" s="74"/>
      <c r="F134" s="77">
        <f>F107</f>
        <v>48</v>
      </c>
      <c r="G134" s="74"/>
      <c r="H134" s="77">
        <f>H107</f>
        <v>163</v>
      </c>
      <c r="I134" s="74"/>
      <c r="J134" s="77">
        <f>J107</f>
        <v>441</v>
      </c>
      <c r="K134" s="74"/>
      <c r="L134" s="77">
        <f t="shared" ref="L134" si="92">L107</f>
        <v>112</v>
      </c>
      <c r="M134" s="74"/>
      <c r="N134" s="77">
        <f t="shared" ref="N134" si="93">N107</f>
        <v>553</v>
      </c>
      <c r="O134" s="74"/>
      <c r="P134" s="77">
        <f t="shared" ref="P134" si="94">P107</f>
        <v>716</v>
      </c>
      <c r="Q134" s="74"/>
    </row>
    <row r="135" spans="1:17" s="319" customFormat="1" ht="15">
      <c r="A135" s="13">
        <v>104</v>
      </c>
      <c r="B135" s="41" t="s">
        <v>112</v>
      </c>
      <c r="C135" s="14"/>
      <c r="D135" s="78">
        <f>D108</f>
        <v>1142</v>
      </c>
      <c r="E135" s="75"/>
      <c r="F135" s="78">
        <f>F108</f>
        <v>492</v>
      </c>
      <c r="G135" s="75"/>
      <c r="H135" s="78">
        <f>H108</f>
        <v>1634</v>
      </c>
      <c r="I135" s="75"/>
      <c r="J135" s="78">
        <f>J108</f>
        <v>3145</v>
      </c>
      <c r="K135" s="75"/>
      <c r="L135" s="78">
        <f t="shared" ref="L135" si="95">L108</f>
        <v>593</v>
      </c>
      <c r="M135" s="75"/>
      <c r="N135" s="78">
        <f t="shared" ref="N135" si="96">N108</f>
        <v>3738</v>
      </c>
      <c r="O135" s="75"/>
      <c r="P135" s="78">
        <f t="shared" ref="P135" si="97">P108</f>
        <v>5372</v>
      </c>
      <c r="Q135" s="75"/>
    </row>
    <row r="136" spans="1:17" s="319" customFormat="1" ht="15">
      <c r="A136" s="17" t="s">
        <v>224</v>
      </c>
      <c r="B136" s="25"/>
      <c r="C136" s="17"/>
      <c r="D136" s="93">
        <f>SUM(D132:D135)</f>
        <v>2184</v>
      </c>
      <c r="E136" s="94"/>
      <c r="F136" s="93">
        <f t="shared" ref="F136" si="98">SUM(F132:F135)</f>
        <v>984</v>
      </c>
      <c r="G136" s="94"/>
      <c r="H136" s="93">
        <f t="shared" ref="H136" si="99">SUM(H132:H135)</f>
        <v>3168</v>
      </c>
      <c r="I136" s="94"/>
      <c r="J136" s="93">
        <f t="shared" ref="J136" si="100">SUM(J132:J135)</f>
        <v>6785</v>
      </c>
      <c r="K136" s="94"/>
      <c r="L136" s="93">
        <f t="shared" ref="L136" si="101">SUM(L132:L135)</f>
        <v>1581</v>
      </c>
      <c r="M136" s="94"/>
      <c r="N136" s="93">
        <f t="shared" ref="N136" si="102">SUM(N132:N135)</f>
        <v>8366</v>
      </c>
      <c r="O136" s="94"/>
      <c r="P136" s="93">
        <f t="shared" ref="P136" si="103">SUM(P132:P135)</f>
        <v>11534</v>
      </c>
      <c r="Q136" s="94"/>
    </row>
    <row r="137" spans="1:17" s="319" customFormat="1" ht="15">
      <c r="A137" s="594" t="s">
        <v>227</v>
      </c>
      <c r="B137" s="595"/>
      <c r="C137" s="596"/>
      <c r="D137" s="93">
        <f>D131+D136</f>
        <v>46773</v>
      </c>
      <c r="E137" s="94"/>
      <c r="F137" s="93">
        <f t="shared" ref="F137" si="104">F131+F136</f>
        <v>21801</v>
      </c>
      <c r="G137" s="94"/>
      <c r="H137" s="93">
        <f t="shared" ref="H137" si="105">H131+H136</f>
        <v>68574</v>
      </c>
      <c r="I137" s="94"/>
      <c r="J137" s="93">
        <f t="shared" ref="J137" si="106">J131+J136</f>
        <v>203969</v>
      </c>
      <c r="K137" s="94"/>
      <c r="L137" s="93">
        <f t="shared" ref="L137" si="107">L131+L136</f>
        <v>62543</v>
      </c>
      <c r="M137" s="94"/>
      <c r="N137" s="93">
        <f t="shared" ref="N137" si="108">N131+N136</f>
        <v>266512</v>
      </c>
      <c r="O137" s="94"/>
      <c r="P137" s="93">
        <f t="shared" ref="P137" si="109">P131+P136</f>
        <v>335086</v>
      </c>
      <c r="Q137" s="94"/>
    </row>
    <row r="138" spans="1:17" s="319" customFormat="1">
      <c r="A138" s="306"/>
      <c r="B138" s="306"/>
      <c r="C138" s="306"/>
      <c r="D138" s="306"/>
      <c r="E138" s="307"/>
      <c r="F138" s="306"/>
      <c r="G138" s="306"/>
      <c r="H138" s="306"/>
      <c r="I138" s="306"/>
    </row>
    <row r="139" spans="1:17" s="319" customFormat="1" ht="25.5" customHeight="1">
      <c r="A139" s="615" t="s">
        <v>262</v>
      </c>
      <c r="B139" s="615"/>
      <c r="C139" s="615"/>
      <c r="D139" s="615"/>
      <c r="E139" s="615"/>
      <c r="F139" s="615"/>
      <c r="G139" s="615"/>
      <c r="H139" s="615"/>
      <c r="I139" s="615"/>
      <c r="J139" s="615"/>
    </row>
    <row r="140" spans="1:17" s="319" customFormat="1">
      <c r="A140" s="589" t="s">
        <v>257</v>
      </c>
      <c r="B140" s="589"/>
      <c r="C140" s="589"/>
      <c r="D140" s="589"/>
      <c r="E140" s="589"/>
      <c r="F140" s="589"/>
      <c r="G140" s="117"/>
      <c r="H140" s="298"/>
      <c r="I140" s="117"/>
      <c r="J140" s="298"/>
    </row>
    <row r="141" spans="1:17" s="319" customFormat="1">
      <c r="A141" s="306"/>
      <c r="B141" s="306"/>
      <c r="C141" s="306"/>
      <c r="D141" s="306"/>
      <c r="E141" s="307"/>
      <c r="F141" s="306"/>
      <c r="G141" s="306"/>
      <c r="H141" s="306"/>
      <c r="I141" s="306"/>
    </row>
    <row r="142" spans="1:17" s="319" customFormat="1">
      <c r="A142" s="306"/>
      <c r="B142" s="306"/>
      <c r="C142" s="306"/>
      <c r="D142" s="306"/>
      <c r="E142" s="307"/>
      <c r="F142" s="306"/>
      <c r="G142" s="306"/>
      <c r="H142" s="306"/>
      <c r="I142" s="306"/>
    </row>
    <row r="143" spans="1:17" s="319" customFormat="1">
      <c r="A143" s="306"/>
      <c r="B143" s="306"/>
      <c r="C143" s="306"/>
      <c r="D143" s="306"/>
      <c r="E143" s="307"/>
      <c r="F143" s="306"/>
      <c r="G143" s="306"/>
      <c r="H143" s="306"/>
      <c r="I143" s="306"/>
    </row>
    <row r="144" spans="1:17" s="319" customFormat="1">
      <c r="A144" s="306"/>
      <c r="B144" s="306"/>
      <c r="C144" s="306"/>
      <c r="D144" s="306"/>
      <c r="E144" s="307"/>
      <c r="F144" s="306"/>
      <c r="G144" s="306"/>
      <c r="H144" s="306"/>
      <c r="I144" s="306"/>
    </row>
    <row r="145" spans="1:9" s="319" customFormat="1">
      <c r="A145" s="306"/>
      <c r="B145" s="306"/>
      <c r="C145" s="306"/>
      <c r="D145" s="306"/>
      <c r="E145" s="307"/>
      <c r="F145" s="306"/>
      <c r="G145" s="306"/>
      <c r="H145" s="306"/>
      <c r="I145" s="306"/>
    </row>
    <row r="146" spans="1:9" s="319" customFormat="1">
      <c r="A146" s="306"/>
      <c r="B146" s="306"/>
      <c r="C146" s="306"/>
      <c r="D146" s="306"/>
      <c r="E146" s="307"/>
      <c r="F146" s="306"/>
      <c r="G146" s="306"/>
      <c r="H146" s="306"/>
      <c r="I146" s="306"/>
    </row>
    <row r="147" spans="1:9" s="319" customFormat="1">
      <c r="A147" s="306"/>
      <c r="B147" s="306"/>
      <c r="C147" s="306"/>
      <c r="D147" s="306"/>
      <c r="E147" s="307"/>
      <c r="F147" s="306"/>
      <c r="G147" s="306"/>
      <c r="H147" s="306"/>
      <c r="I147" s="306"/>
    </row>
    <row r="148" spans="1:9" s="319" customFormat="1">
      <c r="A148" s="306"/>
      <c r="B148" s="306"/>
      <c r="C148" s="306"/>
      <c r="D148" s="306"/>
      <c r="E148" s="307"/>
      <c r="F148" s="306"/>
      <c r="G148" s="306"/>
      <c r="H148" s="306"/>
      <c r="I148" s="306"/>
    </row>
    <row r="149" spans="1:9" s="319" customFormat="1">
      <c r="A149" s="306"/>
      <c r="B149" s="306"/>
      <c r="C149" s="306"/>
      <c r="D149" s="306"/>
      <c r="E149" s="307"/>
      <c r="F149" s="306"/>
      <c r="G149" s="306"/>
      <c r="H149" s="306"/>
      <c r="I149" s="306"/>
    </row>
    <row r="150" spans="1:9" s="319" customFormat="1">
      <c r="A150" s="306"/>
      <c r="B150" s="306"/>
      <c r="C150" s="306"/>
      <c r="D150" s="306"/>
      <c r="E150" s="307"/>
      <c r="F150" s="306"/>
      <c r="G150" s="306"/>
      <c r="H150" s="306"/>
      <c r="I150" s="306"/>
    </row>
    <row r="151" spans="1:9" s="319" customFormat="1">
      <c r="A151" s="306"/>
      <c r="B151" s="306"/>
      <c r="C151" s="306"/>
      <c r="D151" s="306"/>
      <c r="E151" s="307"/>
      <c r="F151" s="306"/>
      <c r="G151" s="306"/>
      <c r="H151" s="306"/>
      <c r="I151" s="306"/>
    </row>
    <row r="152" spans="1:9" s="319" customFormat="1">
      <c r="A152" s="306"/>
      <c r="B152" s="306"/>
      <c r="C152" s="306"/>
      <c r="D152" s="306"/>
      <c r="E152" s="307"/>
      <c r="F152" s="306"/>
      <c r="G152" s="306"/>
      <c r="H152" s="306"/>
      <c r="I152" s="306"/>
    </row>
    <row r="153" spans="1:9" s="319" customFormat="1">
      <c r="A153" s="306"/>
      <c r="B153" s="306"/>
      <c r="C153" s="306"/>
      <c r="D153" s="306"/>
      <c r="E153" s="307"/>
      <c r="F153" s="306"/>
      <c r="G153" s="306"/>
      <c r="H153" s="306"/>
      <c r="I153" s="306"/>
    </row>
    <row r="154" spans="1:9" s="319" customFormat="1">
      <c r="A154" s="306"/>
      <c r="B154" s="306"/>
      <c r="C154" s="306"/>
      <c r="D154" s="306"/>
      <c r="E154" s="307"/>
      <c r="F154" s="306"/>
      <c r="G154" s="306"/>
      <c r="H154" s="306"/>
      <c r="I154" s="306"/>
    </row>
    <row r="155" spans="1:9" s="319" customFormat="1">
      <c r="A155" s="306"/>
      <c r="B155" s="306"/>
      <c r="C155" s="306"/>
      <c r="D155" s="306"/>
      <c r="E155" s="307"/>
      <c r="F155" s="306"/>
      <c r="G155" s="306"/>
      <c r="H155" s="306"/>
      <c r="I155" s="306"/>
    </row>
    <row r="156" spans="1:9" s="319" customFormat="1">
      <c r="A156" s="306"/>
      <c r="B156" s="306"/>
      <c r="C156" s="306"/>
      <c r="D156" s="306"/>
      <c r="E156" s="307"/>
      <c r="F156" s="306"/>
      <c r="G156" s="306"/>
      <c r="H156" s="306"/>
      <c r="I156" s="306"/>
    </row>
    <row r="157" spans="1:9" s="319" customFormat="1">
      <c r="A157" s="306"/>
      <c r="B157" s="306"/>
      <c r="C157" s="306"/>
      <c r="D157" s="306"/>
      <c r="E157" s="307"/>
      <c r="F157" s="306"/>
      <c r="G157" s="306"/>
      <c r="H157" s="306"/>
      <c r="I157" s="306"/>
    </row>
    <row r="158" spans="1:9" s="319" customFormat="1">
      <c r="A158" s="306"/>
      <c r="B158" s="306"/>
      <c r="C158" s="306"/>
      <c r="D158" s="306"/>
      <c r="E158" s="307"/>
      <c r="F158" s="306"/>
      <c r="G158" s="306"/>
      <c r="H158" s="306"/>
      <c r="I158" s="306"/>
    </row>
    <row r="159" spans="1:9" s="319" customFormat="1">
      <c r="A159" s="306"/>
      <c r="B159" s="306"/>
      <c r="C159" s="306"/>
      <c r="D159" s="306"/>
      <c r="E159" s="307"/>
      <c r="F159" s="306"/>
      <c r="G159" s="306"/>
      <c r="H159" s="306"/>
      <c r="I159" s="306"/>
    </row>
    <row r="160" spans="1:9" s="319" customFormat="1">
      <c r="A160" s="306"/>
      <c r="B160" s="306"/>
      <c r="C160" s="306"/>
      <c r="D160" s="306"/>
      <c r="E160" s="307"/>
      <c r="F160" s="306"/>
      <c r="G160" s="306"/>
      <c r="H160" s="306"/>
      <c r="I160" s="306"/>
    </row>
    <row r="161" spans="1:9" s="319" customFormat="1">
      <c r="A161" s="306"/>
      <c r="B161" s="306"/>
      <c r="C161" s="306"/>
      <c r="D161" s="306"/>
      <c r="E161" s="307"/>
      <c r="F161" s="306"/>
      <c r="G161" s="306"/>
      <c r="H161" s="306"/>
      <c r="I161" s="306"/>
    </row>
    <row r="162" spans="1:9" s="319" customFormat="1">
      <c r="A162" s="306"/>
      <c r="B162" s="306"/>
      <c r="C162" s="306"/>
      <c r="D162" s="306"/>
      <c r="E162" s="307"/>
      <c r="F162" s="306"/>
      <c r="G162" s="306"/>
      <c r="H162" s="306"/>
      <c r="I162" s="306"/>
    </row>
    <row r="163" spans="1:9" s="319" customFormat="1">
      <c r="A163" s="306"/>
      <c r="B163" s="306"/>
      <c r="C163" s="306"/>
      <c r="D163" s="306"/>
      <c r="E163" s="307"/>
      <c r="F163" s="306"/>
      <c r="G163" s="306"/>
      <c r="H163" s="306"/>
      <c r="I163" s="306"/>
    </row>
    <row r="164" spans="1:9" s="319" customFormat="1">
      <c r="A164" s="306"/>
      <c r="B164" s="306"/>
      <c r="C164" s="306"/>
      <c r="D164" s="306"/>
      <c r="E164" s="307"/>
      <c r="F164" s="306"/>
      <c r="G164" s="306"/>
      <c r="H164" s="306"/>
      <c r="I164" s="306"/>
    </row>
    <row r="165" spans="1:9" s="319" customFormat="1">
      <c r="A165" s="306"/>
      <c r="B165" s="306"/>
      <c r="C165" s="306"/>
      <c r="D165" s="306"/>
      <c r="E165" s="307"/>
      <c r="F165" s="306"/>
      <c r="G165" s="306"/>
      <c r="H165" s="306"/>
      <c r="I165" s="306"/>
    </row>
    <row r="166" spans="1:9" s="319" customFormat="1">
      <c r="A166" s="306"/>
      <c r="B166" s="306"/>
      <c r="C166" s="306"/>
      <c r="D166" s="306"/>
      <c r="E166" s="307"/>
      <c r="F166" s="306"/>
      <c r="G166" s="306"/>
      <c r="H166" s="306"/>
      <c r="I166" s="306"/>
    </row>
    <row r="167" spans="1:9" s="319" customFormat="1">
      <c r="A167" s="306"/>
      <c r="B167" s="306"/>
      <c r="C167" s="306"/>
      <c r="D167" s="306"/>
      <c r="E167" s="307"/>
      <c r="F167" s="306"/>
      <c r="G167" s="306"/>
      <c r="H167" s="306"/>
      <c r="I167" s="306"/>
    </row>
    <row r="168" spans="1:9" s="319" customFormat="1">
      <c r="A168" s="306"/>
      <c r="B168" s="306"/>
      <c r="C168" s="306"/>
      <c r="D168" s="306"/>
      <c r="E168" s="307"/>
      <c r="F168" s="306"/>
      <c r="G168" s="306"/>
      <c r="H168" s="306"/>
      <c r="I168" s="306"/>
    </row>
    <row r="169" spans="1:9" s="319" customFormat="1">
      <c r="A169" s="306"/>
      <c r="B169" s="306"/>
      <c r="C169" s="306"/>
      <c r="D169" s="306"/>
      <c r="E169" s="307"/>
      <c r="F169" s="306"/>
      <c r="G169" s="306"/>
      <c r="H169" s="306"/>
      <c r="I169" s="306"/>
    </row>
    <row r="170" spans="1:9" s="319" customFormat="1">
      <c r="A170" s="306"/>
      <c r="B170" s="306"/>
      <c r="C170" s="306"/>
      <c r="D170" s="306"/>
      <c r="E170" s="307"/>
      <c r="F170" s="306"/>
      <c r="G170" s="306"/>
      <c r="H170" s="306"/>
      <c r="I170" s="306"/>
    </row>
    <row r="171" spans="1:9" s="319" customFormat="1">
      <c r="A171" s="306"/>
      <c r="B171" s="306"/>
      <c r="C171" s="306"/>
      <c r="D171" s="306"/>
      <c r="E171" s="307"/>
      <c r="F171" s="306"/>
      <c r="G171" s="306"/>
      <c r="H171" s="306"/>
      <c r="I171" s="306"/>
    </row>
    <row r="172" spans="1:9" s="319" customFormat="1">
      <c r="A172" s="306"/>
      <c r="B172" s="306"/>
      <c r="C172" s="306"/>
      <c r="D172" s="306"/>
      <c r="E172" s="307"/>
      <c r="F172" s="306"/>
      <c r="G172" s="306"/>
      <c r="H172" s="306"/>
      <c r="I172" s="306"/>
    </row>
    <row r="173" spans="1:9" s="319" customFormat="1">
      <c r="A173" s="306"/>
      <c r="B173" s="306"/>
      <c r="C173" s="306"/>
      <c r="D173" s="306"/>
      <c r="E173" s="307"/>
      <c r="F173" s="306"/>
      <c r="G173" s="306"/>
      <c r="H173" s="306"/>
      <c r="I173" s="306"/>
    </row>
    <row r="174" spans="1:9" s="319" customFormat="1">
      <c r="A174" s="306"/>
      <c r="B174" s="306"/>
      <c r="C174" s="306"/>
      <c r="D174" s="306"/>
      <c r="E174" s="307"/>
      <c r="F174" s="306"/>
      <c r="G174" s="306"/>
      <c r="H174" s="306"/>
      <c r="I174" s="306"/>
    </row>
    <row r="175" spans="1:9" s="319" customFormat="1">
      <c r="A175" s="306"/>
      <c r="B175" s="306"/>
      <c r="C175" s="306"/>
      <c r="D175" s="306"/>
      <c r="E175" s="307"/>
      <c r="F175" s="306"/>
      <c r="G175" s="306"/>
      <c r="H175" s="306"/>
      <c r="I175" s="306"/>
    </row>
    <row r="176" spans="1:9" s="319" customFormat="1">
      <c r="A176" s="306"/>
      <c r="B176" s="306"/>
      <c r="C176" s="306"/>
      <c r="D176" s="306"/>
      <c r="E176" s="307"/>
      <c r="F176" s="306"/>
      <c r="G176" s="306"/>
      <c r="H176" s="306"/>
      <c r="I176" s="306"/>
    </row>
    <row r="177" spans="1:9" s="319" customFormat="1">
      <c r="A177" s="306"/>
      <c r="B177" s="306"/>
      <c r="C177" s="306"/>
      <c r="D177" s="306"/>
      <c r="E177" s="307"/>
      <c r="F177" s="306"/>
      <c r="G177" s="306"/>
      <c r="H177" s="306"/>
      <c r="I177" s="306"/>
    </row>
    <row r="178" spans="1:9" s="319" customFormat="1">
      <c r="A178" s="306"/>
      <c r="B178" s="306"/>
      <c r="C178" s="306"/>
      <c r="D178" s="306"/>
      <c r="E178" s="307"/>
      <c r="F178" s="306"/>
      <c r="G178" s="306"/>
      <c r="H178" s="306"/>
      <c r="I178" s="306"/>
    </row>
    <row r="179" spans="1:9" s="319" customFormat="1">
      <c r="A179" s="306"/>
      <c r="B179" s="306"/>
      <c r="C179" s="306"/>
      <c r="D179" s="306"/>
      <c r="E179" s="307"/>
      <c r="F179" s="306"/>
      <c r="G179" s="306"/>
      <c r="H179" s="306"/>
      <c r="I179" s="306"/>
    </row>
    <row r="180" spans="1:9" s="319" customFormat="1">
      <c r="A180" s="306"/>
      <c r="B180" s="306"/>
      <c r="C180" s="306"/>
      <c r="D180" s="306"/>
      <c r="E180" s="307"/>
      <c r="F180" s="306"/>
      <c r="G180" s="306"/>
      <c r="H180" s="306"/>
      <c r="I180" s="306"/>
    </row>
    <row r="181" spans="1:9" s="319" customFormat="1">
      <c r="A181" s="306"/>
      <c r="B181" s="306"/>
      <c r="C181" s="306"/>
      <c r="D181" s="306"/>
      <c r="E181" s="307"/>
      <c r="F181" s="306"/>
      <c r="G181" s="306"/>
      <c r="H181" s="306"/>
      <c r="I181" s="306"/>
    </row>
    <row r="182" spans="1:9" s="319" customFormat="1">
      <c r="A182" s="306"/>
      <c r="B182" s="306"/>
      <c r="C182" s="306"/>
      <c r="D182" s="306"/>
      <c r="E182" s="307"/>
      <c r="F182" s="306"/>
      <c r="G182" s="306"/>
      <c r="H182" s="306"/>
      <c r="I182" s="306"/>
    </row>
    <row r="183" spans="1:9" s="319" customFormat="1">
      <c r="A183" s="306"/>
      <c r="B183" s="306"/>
      <c r="C183" s="306"/>
      <c r="D183" s="306"/>
      <c r="E183" s="307"/>
      <c r="F183" s="306"/>
      <c r="G183" s="306"/>
      <c r="H183" s="306"/>
      <c r="I183" s="306"/>
    </row>
    <row r="184" spans="1:9" s="319" customFormat="1">
      <c r="A184" s="306"/>
      <c r="B184" s="306"/>
      <c r="C184" s="306"/>
      <c r="D184" s="306"/>
      <c r="E184" s="307"/>
      <c r="F184" s="306"/>
      <c r="G184" s="306"/>
      <c r="H184" s="306"/>
      <c r="I184" s="306"/>
    </row>
    <row r="185" spans="1:9" s="319" customFormat="1">
      <c r="A185" s="306"/>
      <c r="B185" s="306"/>
      <c r="C185" s="306"/>
      <c r="D185" s="306"/>
      <c r="E185" s="307"/>
      <c r="F185" s="306"/>
      <c r="G185" s="306"/>
      <c r="H185" s="306"/>
      <c r="I185" s="306"/>
    </row>
    <row r="186" spans="1:9" s="319" customFormat="1">
      <c r="A186" s="306"/>
      <c r="B186" s="306"/>
      <c r="C186" s="306"/>
      <c r="D186" s="306"/>
      <c r="E186" s="307"/>
      <c r="F186" s="306"/>
      <c r="G186" s="306"/>
      <c r="H186" s="306"/>
      <c r="I186" s="306"/>
    </row>
    <row r="187" spans="1:9" s="319" customFormat="1">
      <c r="A187" s="306"/>
      <c r="B187" s="306"/>
      <c r="C187" s="306"/>
      <c r="D187" s="306"/>
      <c r="E187" s="307"/>
      <c r="F187" s="306"/>
      <c r="G187" s="306"/>
      <c r="H187" s="306"/>
      <c r="I187" s="306"/>
    </row>
    <row r="188" spans="1:9" s="319" customFormat="1">
      <c r="A188" s="306"/>
      <c r="B188" s="306"/>
      <c r="C188" s="306"/>
      <c r="D188" s="306"/>
      <c r="E188" s="307"/>
      <c r="F188" s="306"/>
      <c r="G188" s="306"/>
      <c r="H188" s="306"/>
      <c r="I188" s="306"/>
    </row>
    <row r="189" spans="1:9" s="319" customFormat="1">
      <c r="A189" s="306"/>
      <c r="B189" s="306"/>
      <c r="C189" s="306"/>
      <c r="D189" s="306"/>
      <c r="E189" s="307"/>
      <c r="F189" s="306"/>
      <c r="G189" s="306"/>
      <c r="H189" s="306"/>
      <c r="I189" s="306"/>
    </row>
    <row r="190" spans="1:9" s="319" customFormat="1">
      <c r="A190" s="306"/>
      <c r="B190" s="306"/>
      <c r="C190" s="306"/>
      <c r="D190" s="306"/>
      <c r="E190" s="307"/>
      <c r="F190" s="306"/>
      <c r="G190" s="306"/>
      <c r="H190" s="306"/>
      <c r="I190" s="306"/>
    </row>
    <row r="191" spans="1:9" s="319" customFormat="1">
      <c r="A191" s="306"/>
      <c r="B191" s="306"/>
      <c r="C191" s="306"/>
      <c r="D191" s="306"/>
      <c r="E191" s="307"/>
      <c r="F191" s="306"/>
      <c r="G191" s="306"/>
      <c r="H191" s="306"/>
      <c r="I191" s="306"/>
    </row>
    <row r="192" spans="1:9" s="319" customFormat="1">
      <c r="A192" s="306"/>
      <c r="B192" s="306"/>
      <c r="C192" s="306"/>
      <c r="D192" s="306"/>
      <c r="E192" s="307"/>
      <c r="F192" s="306"/>
      <c r="G192" s="306"/>
      <c r="H192" s="306"/>
      <c r="I192" s="306"/>
    </row>
    <row r="193" spans="1:9" s="319" customFormat="1">
      <c r="A193" s="306"/>
      <c r="B193" s="306"/>
      <c r="C193" s="306"/>
      <c r="D193" s="306"/>
      <c r="E193" s="307"/>
      <c r="F193" s="306"/>
      <c r="G193" s="306"/>
      <c r="H193" s="306"/>
      <c r="I193" s="306"/>
    </row>
    <row r="194" spans="1:9" s="319" customFormat="1">
      <c r="A194" s="306"/>
      <c r="B194" s="306"/>
      <c r="C194" s="306"/>
      <c r="D194" s="306"/>
      <c r="E194" s="307"/>
      <c r="F194" s="306"/>
      <c r="G194" s="306"/>
      <c r="H194" s="306"/>
      <c r="I194" s="306"/>
    </row>
    <row r="195" spans="1:9" s="319" customFormat="1">
      <c r="A195" s="306"/>
      <c r="B195" s="306"/>
      <c r="C195" s="306"/>
      <c r="D195" s="306"/>
      <c r="E195" s="307"/>
      <c r="F195" s="306"/>
      <c r="G195" s="306"/>
      <c r="H195" s="306"/>
      <c r="I195" s="306"/>
    </row>
    <row r="196" spans="1:9" s="319" customFormat="1">
      <c r="A196" s="306"/>
      <c r="B196" s="306"/>
      <c r="C196" s="306"/>
      <c r="D196" s="306"/>
      <c r="E196" s="307"/>
      <c r="F196" s="306"/>
      <c r="G196" s="306"/>
      <c r="H196" s="306"/>
      <c r="I196" s="306"/>
    </row>
    <row r="197" spans="1:9" s="319" customFormat="1">
      <c r="A197" s="306"/>
      <c r="B197" s="306"/>
      <c r="C197" s="306"/>
      <c r="D197" s="306"/>
      <c r="E197" s="307"/>
      <c r="F197" s="306"/>
      <c r="G197" s="306"/>
      <c r="H197" s="306"/>
      <c r="I197" s="306"/>
    </row>
    <row r="198" spans="1:9" s="319" customFormat="1">
      <c r="A198" s="306"/>
      <c r="B198" s="306"/>
      <c r="C198" s="306"/>
      <c r="D198" s="306"/>
      <c r="E198" s="307"/>
      <c r="F198" s="306"/>
      <c r="G198" s="306"/>
      <c r="H198" s="306"/>
      <c r="I198" s="306"/>
    </row>
    <row r="199" spans="1:9" s="319" customFormat="1">
      <c r="A199" s="306"/>
      <c r="B199" s="306"/>
      <c r="C199" s="306"/>
      <c r="D199" s="306"/>
      <c r="E199" s="307"/>
      <c r="F199" s="306"/>
      <c r="G199" s="306"/>
      <c r="H199" s="306"/>
      <c r="I199" s="306"/>
    </row>
    <row r="200" spans="1:9" s="319" customFormat="1">
      <c r="A200" s="306"/>
      <c r="B200" s="306"/>
      <c r="C200" s="306"/>
      <c r="D200" s="306"/>
      <c r="E200" s="307"/>
      <c r="F200" s="306"/>
      <c r="G200" s="306"/>
      <c r="H200" s="306"/>
      <c r="I200" s="306"/>
    </row>
    <row r="201" spans="1:9" s="319" customFormat="1">
      <c r="A201" s="306"/>
      <c r="B201" s="306"/>
      <c r="C201" s="306"/>
      <c r="D201" s="306"/>
      <c r="E201" s="307"/>
      <c r="F201" s="306"/>
      <c r="G201" s="306"/>
      <c r="H201" s="306"/>
      <c r="I201" s="306"/>
    </row>
    <row r="202" spans="1:9" s="319" customFormat="1">
      <c r="A202" s="306"/>
      <c r="B202" s="306"/>
      <c r="C202" s="306"/>
      <c r="D202" s="306"/>
      <c r="E202" s="307"/>
      <c r="F202" s="306"/>
      <c r="G202" s="306"/>
      <c r="H202" s="306"/>
      <c r="I202" s="306"/>
    </row>
    <row r="203" spans="1:9" s="319" customFormat="1">
      <c r="A203" s="306"/>
      <c r="B203" s="306"/>
      <c r="C203" s="306"/>
      <c r="D203" s="306"/>
      <c r="E203" s="307"/>
      <c r="F203" s="306"/>
      <c r="G203" s="306"/>
      <c r="H203" s="306"/>
      <c r="I203" s="306"/>
    </row>
    <row r="204" spans="1:9" s="319" customFormat="1">
      <c r="A204" s="306"/>
      <c r="B204" s="306"/>
      <c r="C204" s="306"/>
      <c r="D204" s="306"/>
      <c r="E204" s="307"/>
      <c r="F204" s="306"/>
      <c r="G204" s="306"/>
      <c r="H204" s="306"/>
      <c r="I204" s="306"/>
    </row>
    <row r="205" spans="1:9" s="319" customFormat="1">
      <c r="A205" s="306"/>
      <c r="B205" s="306"/>
      <c r="C205" s="306"/>
      <c r="D205" s="306"/>
      <c r="E205" s="307"/>
      <c r="F205" s="306"/>
      <c r="G205" s="306"/>
      <c r="H205" s="306"/>
      <c r="I205" s="306"/>
    </row>
    <row r="206" spans="1:9" s="319" customFormat="1">
      <c r="A206" s="306"/>
      <c r="B206" s="306"/>
      <c r="C206" s="306"/>
      <c r="D206" s="306"/>
      <c r="E206" s="307"/>
      <c r="F206" s="306"/>
      <c r="G206" s="306"/>
      <c r="H206" s="306"/>
      <c r="I206" s="306"/>
    </row>
    <row r="207" spans="1:9" s="319" customFormat="1">
      <c r="A207" s="306"/>
      <c r="B207" s="306"/>
      <c r="C207" s="306"/>
      <c r="D207" s="306"/>
      <c r="E207" s="307"/>
      <c r="F207" s="306"/>
      <c r="G207" s="306"/>
      <c r="H207" s="306"/>
      <c r="I207" s="306"/>
    </row>
    <row r="208" spans="1:9" s="319" customFormat="1">
      <c r="A208" s="306"/>
      <c r="B208" s="306"/>
      <c r="C208" s="306"/>
      <c r="D208" s="306"/>
      <c r="E208" s="307"/>
      <c r="F208" s="306"/>
      <c r="G208" s="306"/>
      <c r="H208" s="306"/>
      <c r="I208" s="306"/>
    </row>
    <row r="209" spans="1:9" s="319" customFormat="1">
      <c r="A209" s="306"/>
      <c r="B209" s="306"/>
      <c r="C209" s="306"/>
      <c r="D209" s="306"/>
      <c r="E209" s="307"/>
      <c r="F209" s="306"/>
      <c r="G209" s="306"/>
      <c r="H209" s="306"/>
      <c r="I209" s="306"/>
    </row>
    <row r="210" spans="1:9" s="319" customFormat="1">
      <c r="A210" s="306"/>
      <c r="B210" s="306"/>
      <c r="C210" s="306"/>
      <c r="D210" s="306"/>
      <c r="E210" s="307"/>
      <c r="F210" s="306"/>
      <c r="G210" s="306"/>
      <c r="H210" s="306"/>
      <c r="I210" s="306"/>
    </row>
    <row r="211" spans="1:9" s="319" customFormat="1">
      <c r="A211" s="306"/>
      <c r="B211" s="306"/>
      <c r="C211" s="306"/>
      <c r="D211" s="306"/>
      <c r="E211" s="307"/>
      <c r="F211" s="306"/>
      <c r="G211" s="306"/>
      <c r="H211" s="306"/>
      <c r="I211" s="306"/>
    </row>
    <row r="212" spans="1:9" s="319" customFormat="1">
      <c r="A212" s="306"/>
      <c r="B212" s="306"/>
      <c r="C212" s="306"/>
      <c r="D212" s="306"/>
      <c r="E212" s="307"/>
      <c r="F212" s="306"/>
      <c r="G212" s="306"/>
      <c r="H212" s="306"/>
      <c r="I212" s="306"/>
    </row>
    <row r="213" spans="1:9" s="319" customFormat="1">
      <c r="A213" s="306"/>
      <c r="B213" s="306"/>
      <c r="C213" s="306"/>
      <c r="D213" s="306"/>
      <c r="E213" s="307"/>
      <c r="F213" s="306"/>
      <c r="G213" s="306"/>
      <c r="H213" s="306"/>
      <c r="I213" s="306"/>
    </row>
    <row r="214" spans="1:9" s="319" customFormat="1">
      <c r="A214" s="306"/>
      <c r="B214" s="306"/>
      <c r="C214" s="306"/>
      <c r="D214" s="306"/>
      <c r="E214" s="307"/>
      <c r="F214" s="306"/>
      <c r="G214" s="306"/>
      <c r="H214" s="306"/>
      <c r="I214" s="306"/>
    </row>
    <row r="215" spans="1:9" s="319" customFormat="1">
      <c r="A215" s="306"/>
      <c r="B215" s="306"/>
      <c r="C215" s="306"/>
      <c r="D215" s="306"/>
      <c r="E215" s="307"/>
      <c r="F215" s="306"/>
      <c r="G215" s="306"/>
      <c r="H215" s="306"/>
      <c r="I215" s="306"/>
    </row>
    <row r="216" spans="1:9" s="319" customFormat="1">
      <c r="A216" s="306"/>
      <c r="B216" s="306"/>
      <c r="C216" s="306"/>
      <c r="D216" s="306"/>
      <c r="E216" s="307"/>
      <c r="F216" s="306"/>
      <c r="G216" s="306"/>
      <c r="H216" s="306"/>
      <c r="I216" s="306"/>
    </row>
    <row r="217" spans="1:9" s="319" customFormat="1">
      <c r="A217" s="306"/>
      <c r="B217" s="306"/>
      <c r="C217" s="306"/>
      <c r="D217" s="306"/>
      <c r="E217" s="307"/>
      <c r="F217" s="306"/>
      <c r="G217" s="306"/>
      <c r="H217" s="306"/>
      <c r="I217" s="306"/>
    </row>
    <row r="218" spans="1:9" s="319" customFormat="1">
      <c r="A218" s="306"/>
      <c r="B218" s="306"/>
      <c r="C218" s="306"/>
      <c r="D218" s="306"/>
      <c r="E218" s="307"/>
      <c r="F218" s="306"/>
      <c r="G218" s="306"/>
      <c r="H218" s="306"/>
      <c r="I218" s="306"/>
    </row>
    <row r="219" spans="1:9" s="319" customFormat="1">
      <c r="A219" s="306"/>
      <c r="B219" s="306"/>
      <c r="C219" s="306"/>
      <c r="D219" s="306"/>
      <c r="E219" s="307"/>
      <c r="F219" s="306"/>
      <c r="G219" s="306"/>
      <c r="H219" s="306"/>
      <c r="I219" s="306"/>
    </row>
    <row r="220" spans="1:9" s="319" customFormat="1">
      <c r="A220" s="306"/>
      <c r="B220" s="306"/>
      <c r="C220" s="306"/>
      <c r="D220" s="306"/>
      <c r="E220" s="307"/>
      <c r="F220" s="306"/>
      <c r="G220" s="306"/>
      <c r="H220" s="306"/>
      <c r="I220" s="306"/>
    </row>
    <row r="221" spans="1:9" s="319" customFormat="1">
      <c r="A221" s="306"/>
      <c r="B221" s="306"/>
      <c r="C221" s="306"/>
      <c r="D221" s="306"/>
      <c r="E221" s="307"/>
      <c r="F221" s="306"/>
      <c r="G221" s="306"/>
      <c r="H221" s="306"/>
      <c r="I221" s="306"/>
    </row>
    <row r="222" spans="1:9" s="319" customFormat="1">
      <c r="A222" s="306"/>
      <c r="B222" s="306"/>
      <c r="C222" s="306"/>
      <c r="D222" s="306"/>
      <c r="E222" s="307"/>
      <c r="F222" s="306"/>
      <c r="G222" s="306"/>
      <c r="H222" s="306"/>
      <c r="I222" s="306"/>
    </row>
    <row r="223" spans="1:9" s="319" customFormat="1">
      <c r="A223" s="306"/>
      <c r="B223" s="306"/>
      <c r="C223" s="306"/>
      <c r="D223" s="306"/>
      <c r="E223" s="307"/>
      <c r="F223" s="306"/>
      <c r="G223" s="306"/>
      <c r="H223" s="306"/>
      <c r="I223" s="306"/>
    </row>
    <row r="224" spans="1:9" s="319" customFormat="1">
      <c r="A224" s="306"/>
      <c r="B224" s="306"/>
      <c r="C224" s="306"/>
      <c r="D224" s="306"/>
      <c r="E224" s="307"/>
      <c r="F224" s="306"/>
      <c r="G224" s="306"/>
      <c r="H224" s="306"/>
      <c r="I224" s="306"/>
    </row>
    <row r="225" spans="1:9" s="319" customFormat="1">
      <c r="A225" s="306"/>
      <c r="B225" s="306"/>
      <c r="C225" s="306"/>
      <c r="D225" s="306"/>
      <c r="E225" s="307"/>
      <c r="F225" s="306"/>
      <c r="G225" s="306"/>
      <c r="H225" s="306"/>
      <c r="I225" s="306"/>
    </row>
    <row r="226" spans="1:9" s="319" customFormat="1">
      <c r="A226" s="306"/>
      <c r="B226" s="306"/>
      <c r="C226" s="306"/>
      <c r="D226" s="306"/>
      <c r="E226" s="307"/>
      <c r="F226" s="306"/>
      <c r="G226" s="306"/>
      <c r="H226" s="306"/>
      <c r="I226" s="306"/>
    </row>
    <row r="227" spans="1:9" s="319" customFormat="1">
      <c r="A227" s="306"/>
      <c r="B227" s="306"/>
      <c r="C227" s="306"/>
      <c r="D227" s="306"/>
      <c r="E227" s="307"/>
      <c r="F227" s="306"/>
      <c r="G227" s="306"/>
      <c r="H227" s="306"/>
      <c r="I227" s="306"/>
    </row>
    <row r="228" spans="1:9" s="319" customFormat="1">
      <c r="A228" s="306"/>
      <c r="B228" s="306"/>
      <c r="C228" s="306"/>
      <c r="D228" s="306"/>
      <c r="E228" s="307"/>
      <c r="F228" s="306"/>
      <c r="G228" s="306"/>
      <c r="H228" s="306"/>
      <c r="I228" s="306"/>
    </row>
    <row r="229" spans="1:9" s="319" customFormat="1">
      <c r="A229" s="306"/>
      <c r="B229" s="306"/>
      <c r="C229" s="306"/>
      <c r="D229" s="306"/>
      <c r="E229" s="307"/>
      <c r="F229" s="306"/>
      <c r="G229" s="306"/>
      <c r="H229" s="306"/>
      <c r="I229" s="306"/>
    </row>
    <row r="230" spans="1:9" s="319" customFormat="1">
      <c r="A230" s="306"/>
      <c r="B230" s="306"/>
      <c r="C230" s="306"/>
      <c r="D230" s="306"/>
      <c r="E230" s="307"/>
      <c r="F230" s="306"/>
      <c r="G230" s="306"/>
      <c r="H230" s="306"/>
      <c r="I230" s="306"/>
    </row>
    <row r="231" spans="1:9" s="319" customFormat="1">
      <c r="A231" s="306"/>
      <c r="B231" s="306"/>
      <c r="C231" s="306"/>
      <c r="D231" s="306"/>
      <c r="E231" s="307"/>
      <c r="F231" s="306"/>
      <c r="G231" s="306"/>
      <c r="H231" s="306"/>
      <c r="I231" s="306"/>
    </row>
    <row r="232" spans="1:9" s="319" customFormat="1">
      <c r="A232" s="306"/>
      <c r="B232" s="306"/>
      <c r="C232" s="306"/>
      <c r="D232" s="306"/>
      <c r="E232" s="307"/>
      <c r="F232" s="306"/>
      <c r="G232" s="306"/>
      <c r="H232" s="306"/>
      <c r="I232" s="306"/>
    </row>
    <row r="233" spans="1:9" s="319" customFormat="1">
      <c r="A233" s="306"/>
      <c r="B233" s="306"/>
      <c r="C233" s="306"/>
      <c r="D233" s="306"/>
      <c r="E233" s="307"/>
      <c r="F233" s="306"/>
      <c r="G233" s="306"/>
      <c r="H233" s="306"/>
      <c r="I233" s="306"/>
    </row>
    <row r="234" spans="1:9" s="319" customFormat="1">
      <c r="A234" s="306"/>
      <c r="B234" s="306"/>
      <c r="C234" s="306"/>
      <c r="D234" s="306"/>
      <c r="E234" s="307"/>
      <c r="F234" s="306"/>
      <c r="G234" s="306"/>
      <c r="H234" s="306"/>
      <c r="I234" s="306"/>
    </row>
    <row r="235" spans="1:9" s="319" customFormat="1">
      <c r="A235" s="306"/>
      <c r="B235" s="306"/>
      <c r="C235" s="306"/>
      <c r="D235" s="306"/>
      <c r="E235" s="307"/>
      <c r="F235" s="306"/>
      <c r="G235" s="306"/>
      <c r="H235" s="306"/>
      <c r="I235" s="306"/>
    </row>
    <row r="236" spans="1:9" s="319" customFormat="1">
      <c r="A236" s="306"/>
      <c r="B236" s="306"/>
      <c r="C236" s="306"/>
      <c r="D236" s="306"/>
      <c r="E236" s="307"/>
      <c r="F236" s="306"/>
      <c r="G236" s="306"/>
      <c r="H236" s="306"/>
      <c r="I236" s="306"/>
    </row>
    <row r="237" spans="1:9" s="319" customFormat="1">
      <c r="A237" s="306"/>
      <c r="B237" s="306"/>
      <c r="C237" s="306"/>
      <c r="D237" s="306"/>
      <c r="E237" s="307"/>
      <c r="F237" s="306"/>
      <c r="G237" s="306"/>
      <c r="H237" s="306"/>
      <c r="I237" s="306"/>
    </row>
    <row r="238" spans="1:9" s="319" customFormat="1">
      <c r="A238" s="306"/>
      <c r="B238" s="306"/>
      <c r="C238" s="306"/>
      <c r="D238" s="306"/>
      <c r="E238" s="307"/>
      <c r="F238" s="306"/>
      <c r="G238" s="306"/>
      <c r="H238" s="306"/>
      <c r="I238" s="306"/>
    </row>
    <row r="239" spans="1:9" s="319" customFormat="1">
      <c r="A239" s="306"/>
      <c r="B239" s="306"/>
      <c r="C239" s="306"/>
      <c r="D239" s="306"/>
      <c r="E239" s="307"/>
      <c r="F239" s="306"/>
      <c r="G239" s="306"/>
      <c r="H239" s="306"/>
      <c r="I239" s="306"/>
    </row>
    <row r="240" spans="1:9" s="319" customFormat="1">
      <c r="A240" s="306"/>
      <c r="B240" s="306"/>
      <c r="C240" s="306"/>
      <c r="D240" s="306"/>
      <c r="E240" s="307"/>
      <c r="F240" s="306"/>
      <c r="G240" s="306"/>
      <c r="H240" s="306"/>
      <c r="I240" s="306"/>
    </row>
    <row r="241" spans="1:9" s="319" customFormat="1">
      <c r="A241" s="306"/>
      <c r="B241" s="306"/>
      <c r="C241" s="306"/>
      <c r="D241" s="306"/>
      <c r="E241" s="307"/>
      <c r="F241" s="306"/>
      <c r="G241" s="306"/>
      <c r="H241" s="306"/>
      <c r="I241" s="306"/>
    </row>
    <row r="242" spans="1:9" s="319" customFormat="1">
      <c r="A242" s="306"/>
      <c r="B242" s="306"/>
      <c r="C242" s="306"/>
      <c r="D242" s="306"/>
      <c r="E242" s="307"/>
      <c r="F242" s="306"/>
      <c r="G242" s="306"/>
      <c r="H242" s="306"/>
      <c r="I242" s="306"/>
    </row>
    <row r="243" spans="1:9" s="319" customFormat="1">
      <c r="A243" s="306"/>
      <c r="B243" s="306"/>
      <c r="C243" s="306"/>
      <c r="D243" s="306"/>
      <c r="E243" s="307"/>
      <c r="F243" s="306"/>
      <c r="G243" s="306"/>
      <c r="H243" s="306"/>
      <c r="I243" s="306"/>
    </row>
    <row r="244" spans="1:9" s="319" customFormat="1">
      <c r="A244" s="306"/>
      <c r="B244" s="306"/>
      <c r="C244" s="306"/>
      <c r="D244" s="306"/>
      <c r="E244" s="307"/>
      <c r="F244" s="306"/>
      <c r="G244" s="306"/>
      <c r="H244" s="306"/>
      <c r="I244" s="306"/>
    </row>
    <row r="245" spans="1:9" s="319" customFormat="1">
      <c r="A245" s="306"/>
      <c r="B245" s="306"/>
      <c r="C245" s="306"/>
      <c r="D245" s="306"/>
      <c r="E245" s="307"/>
      <c r="F245" s="306"/>
      <c r="G245" s="306"/>
      <c r="H245" s="306"/>
      <c r="I245" s="306"/>
    </row>
    <row r="246" spans="1:9" s="319" customFormat="1">
      <c r="A246" s="306"/>
      <c r="B246" s="306"/>
      <c r="C246" s="306"/>
      <c r="D246" s="306"/>
      <c r="E246" s="307"/>
      <c r="F246" s="306"/>
      <c r="G246" s="306"/>
      <c r="H246" s="306"/>
      <c r="I246" s="306"/>
    </row>
    <row r="247" spans="1:9" s="319" customFormat="1">
      <c r="A247" s="306"/>
      <c r="B247" s="306"/>
      <c r="C247" s="306"/>
      <c r="D247" s="306"/>
      <c r="E247" s="307"/>
      <c r="F247" s="306"/>
      <c r="G247" s="306"/>
      <c r="H247" s="306"/>
      <c r="I247" s="306"/>
    </row>
    <row r="248" spans="1:9" s="319" customFormat="1">
      <c r="A248" s="306"/>
      <c r="B248" s="306"/>
      <c r="C248" s="306"/>
      <c r="D248" s="306"/>
      <c r="E248" s="307"/>
      <c r="F248" s="306"/>
      <c r="G248" s="306"/>
      <c r="H248" s="306"/>
      <c r="I248" s="306"/>
    </row>
    <row r="249" spans="1:9" s="319" customFormat="1">
      <c r="A249" s="306"/>
      <c r="B249" s="306"/>
      <c r="C249" s="306"/>
      <c r="D249" s="306"/>
      <c r="E249" s="307"/>
      <c r="F249" s="306"/>
      <c r="G249" s="306"/>
      <c r="H249" s="306"/>
      <c r="I249" s="306"/>
    </row>
    <row r="250" spans="1:9" s="319" customFormat="1">
      <c r="A250" s="306"/>
      <c r="B250" s="306"/>
      <c r="C250" s="306"/>
      <c r="D250" s="306"/>
      <c r="E250" s="307"/>
      <c r="F250" s="306"/>
      <c r="G250" s="306"/>
      <c r="H250" s="306"/>
      <c r="I250" s="306"/>
    </row>
    <row r="251" spans="1:9" s="319" customFormat="1">
      <c r="A251" s="306"/>
      <c r="B251" s="306"/>
      <c r="C251" s="306"/>
      <c r="D251" s="306"/>
      <c r="E251" s="307"/>
      <c r="F251" s="306"/>
      <c r="G251" s="306"/>
      <c r="H251" s="306"/>
      <c r="I251" s="306"/>
    </row>
    <row r="252" spans="1:9" s="319" customFormat="1">
      <c r="A252" s="306"/>
      <c r="B252" s="306"/>
      <c r="C252" s="306"/>
      <c r="D252" s="306"/>
      <c r="E252" s="307"/>
      <c r="F252" s="306"/>
      <c r="G252" s="306"/>
      <c r="H252" s="306"/>
      <c r="I252" s="306"/>
    </row>
    <row r="253" spans="1:9" s="319" customFormat="1">
      <c r="A253" s="306"/>
      <c r="B253" s="306"/>
      <c r="C253" s="306"/>
      <c r="D253" s="306"/>
      <c r="E253" s="307"/>
      <c r="F253" s="306"/>
      <c r="G253" s="306"/>
      <c r="H253" s="306"/>
      <c r="I253" s="306"/>
    </row>
    <row r="254" spans="1:9" s="319" customFormat="1">
      <c r="A254" s="306"/>
      <c r="B254" s="306"/>
      <c r="C254" s="306"/>
      <c r="D254" s="306"/>
      <c r="E254" s="307"/>
      <c r="F254" s="306"/>
      <c r="G254" s="306"/>
      <c r="H254" s="306"/>
      <c r="I254" s="306"/>
    </row>
    <row r="255" spans="1:9" s="319" customFormat="1">
      <c r="A255" s="306"/>
      <c r="B255" s="306"/>
      <c r="C255" s="306"/>
      <c r="D255" s="306"/>
      <c r="E255" s="307"/>
      <c r="F255" s="306"/>
      <c r="G255" s="306"/>
      <c r="H255" s="306"/>
      <c r="I255" s="306"/>
    </row>
    <row r="256" spans="1:9" s="319" customFormat="1">
      <c r="A256" s="306"/>
      <c r="B256" s="306"/>
      <c r="C256" s="306"/>
      <c r="D256" s="306"/>
      <c r="E256" s="307"/>
      <c r="F256" s="306"/>
      <c r="G256" s="306"/>
      <c r="H256" s="306"/>
      <c r="I256" s="306"/>
    </row>
    <row r="257" spans="1:9" s="319" customFormat="1">
      <c r="A257" s="306"/>
      <c r="B257" s="306"/>
      <c r="C257" s="306"/>
      <c r="D257" s="306"/>
      <c r="E257" s="307"/>
      <c r="F257" s="306"/>
      <c r="G257" s="306"/>
      <c r="H257" s="306"/>
      <c r="I257" s="306"/>
    </row>
    <row r="258" spans="1:9" s="319" customFormat="1">
      <c r="A258" s="306"/>
      <c r="B258" s="306"/>
      <c r="C258" s="306"/>
      <c r="D258" s="306"/>
      <c r="E258" s="307"/>
      <c r="F258" s="306"/>
      <c r="G258" s="306"/>
      <c r="H258" s="306"/>
      <c r="I258" s="306"/>
    </row>
    <row r="259" spans="1:9" s="319" customFormat="1">
      <c r="A259" s="306"/>
      <c r="B259" s="306"/>
      <c r="C259" s="306"/>
      <c r="D259" s="306"/>
      <c r="E259" s="307"/>
      <c r="F259" s="306"/>
      <c r="G259" s="306"/>
      <c r="H259" s="306"/>
      <c r="I259" s="306"/>
    </row>
    <row r="260" spans="1:9" s="319" customFormat="1">
      <c r="A260" s="306"/>
      <c r="B260" s="306"/>
      <c r="C260" s="306"/>
      <c r="D260" s="306"/>
      <c r="E260" s="307"/>
      <c r="F260" s="306"/>
      <c r="G260" s="306"/>
      <c r="H260" s="306"/>
      <c r="I260" s="306"/>
    </row>
    <row r="261" spans="1:9" s="319" customFormat="1">
      <c r="A261" s="306"/>
      <c r="B261" s="306"/>
      <c r="C261" s="306"/>
      <c r="D261" s="306"/>
      <c r="E261" s="307"/>
      <c r="F261" s="306"/>
      <c r="G261" s="306"/>
      <c r="H261" s="306"/>
      <c r="I261" s="306"/>
    </row>
    <row r="262" spans="1:9" s="319" customFormat="1">
      <c r="A262" s="306"/>
      <c r="B262" s="306"/>
      <c r="C262" s="306"/>
      <c r="D262" s="306"/>
      <c r="E262" s="307"/>
      <c r="F262" s="306"/>
      <c r="G262" s="306"/>
      <c r="H262" s="306"/>
      <c r="I262" s="306"/>
    </row>
    <row r="263" spans="1:9" s="319" customFormat="1">
      <c r="A263" s="306"/>
      <c r="B263" s="306"/>
      <c r="C263" s="306"/>
      <c r="D263" s="306"/>
      <c r="E263" s="307"/>
      <c r="F263" s="306"/>
      <c r="G263" s="306"/>
      <c r="H263" s="306"/>
      <c r="I263" s="306"/>
    </row>
    <row r="264" spans="1:9" s="319" customFormat="1">
      <c r="A264" s="306"/>
      <c r="B264" s="306"/>
      <c r="C264" s="306"/>
      <c r="D264" s="306"/>
      <c r="E264" s="307"/>
      <c r="F264" s="306"/>
      <c r="G264" s="306"/>
      <c r="H264" s="306"/>
      <c r="I264" s="306"/>
    </row>
    <row r="265" spans="1:9" s="319" customFormat="1">
      <c r="A265" s="306"/>
      <c r="B265" s="306"/>
      <c r="C265" s="306"/>
      <c r="D265" s="306"/>
      <c r="E265" s="307"/>
      <c r="F265" s="306"/>
      <c r="G265" s="306"/>
      <c r="H265" s="306"/>
      <c r="I265" s="306"/>
    </row>
    <row r="266" spans="1:9" s="319" customFormat="1">
      <c r="A266" s="306"/>
      <c r="B266" s="306"/>
      <c r="C266" s="306"/>
      <c r="D266" s="306"/>
      <c r="E266" s="307"/>
      <c r="F266" s="306"/>
      <c r="G266" s="306"/>
      <c r="H266" s="306"/>
      <c r="I266" s="306"/>
    </row>
    <row r="267" spans="1:9" s="319" customFormat="1">
      <c r="A267" s="306"/>
      <c r="B267" s="306"/>
      <c r="C267" s="306"/>
      <c r="D267" s="306"/>
      <c r="E267" s="307"/>
      <c r="F267" s="306"/>
      <c r="G267" s="306"/>
      <c r="H267" s="306"/>
      <c r="I267" s="306"/>
    </row>
    <row r="268" spans="1:9" s="319" customFormat="1">
      <c r="A268" s="306"/>
      <c r="B268" s="306"/>
      <c r="C268" s="306"/>
      <c r="D268" s="306"/>
      <c r="E268" s="307"/>
      <c r="F268" s="306"/>
      <c r="G268" s="306"/>
      <c r="H268" s="306"/>
      <c r="I268" s="306"/>
    </row>
    <row r="269" spans="1:9" s="319" customFormat="1">
      <c r="A269" s="306"/>
      <c r="B269" s="306"/>
      <c r="C269" s="306"/>
      <c r="D269" s="306"/>
      <c r="E269" s="307"/>
      <c r="F269" s="306"/>
      <c r="G269" s="306"/>
      <c r="H269" s="306"/>
      <c r="I269" s="306"/>
    </row>
    <row r="270" spans="1:9" s="319" customFormat="1">
      <c r="A270" s="306"/>
      <c r="B270" s="306"/>
      <c r="C270" s="306"/>
      <c r="D270" s="306"/>
      <c r="E270" s="307"/>
      <c r="F270" s="306"/>
      <c r="G270" s="306"/>
      <c r="H270" s="306"/>
      <c r="I270" s="306"/>
    </row>
    <row r="271" spans="1:9" s="319" customFormat="1">
      <c r="A271" s="306"/>
      <c r="B271" s="306"/>
      <c r="C271" s="306"/>
      <c r="D271" s="306"/>
      <c r="E271" s="307"/>
      <c r="F271" s="306"/>
      <c r="G271" s="306"/>
      <c r="H271" s="306"/>
      <c r="I271" s="306"/>
    </row>
    <row r="272" spans="1:9" s="319" customFormat="1">
      <c r="A272" s="306"/>
      <c r="B272" s="306"/>
      <c r="C272" s="306"/>
      <c r="D272" s="306"/>
      <c r="E272" s="307"/>
      <c r="F272" s="306"/>
      <c r="G272" s="306"/>
      <c r="H272" s="306"/>
      <c r="I272" s="306"/>
    </row>
    <row r="273" spans="1:9" s="319" customFormat="1">
      <c r="A273" s="306"/>
      <c r="B273" s="306"/>
      <c r="C273" s="306"/>
      <c r="D273" s="306"/>
      <c r="E273" s="307"/>
      <c r="F273" s="306"/>
      <c r="G273" s="306"/>
      <c r="H273" s="306"/>
      <c r="I273" s="306"/>
    </row>
    <row r="274" spans="1:9" s="319" customFormat="1">
      <c r="A274" s="306"/>
      <c r="B274" s="306"/>
      <c r="C274" s="306"/>
      <c r="D274" s="306"/>
      <c r="E274" s="307"/>
      <c r="F274" s="306"/>
      <c r="G274" s="306"/>
      <c r="H274" s="306"/>
      <c r="I274" s="306"/>
    </row>
    <row r="275" spans="1:9" s="319" customFormat="1">
      <c r="A275" s="306"/>
      <c r="B275" s="306"/>
      <c r="C275" s="306"/>
      <c r="D275" s="306"/>
      <c r="E275" s="307"/>
      <c r="F275" s="306"/>
      <c r="G275" s="306"/>
      <c r="H275" s="306"/>
      <c r="I275" s="306"/>
    </row>
    <row r="276" spans="1:9" s="319" customFormat="1">
      <c r="A276" s="306"/>
      <c r="B276" s="306"/>
      <c r="C276" s="306"/>
      <c r="D276" s="306"/>
      <c r="E276" s="307"/>
      <c r="F276" s="306"/>
      <c r="G276" s="306"/>
      <c r="H276" s="306"/>
      <c r="I276" s="306"/>
    </row>
    <row r="277" spans="1:9" s="319" customFormat="1">
      <c r="A277" s="306"/>
      <c r="B277" s="306"/>
      <c r="C277" s="306"/>
      <c r="D277" s="306"/>
      <c r="E277" s="307"/>
      <c r="F277" s="306"/>
      <c r="G277" s="306"/>
      <c r="H277" s="306"/>
      <c r="I277" s="306"/>
    </row>
    <row r="278" spans="1:9" s="319" customFormat="1">
      <c r="A278" s="306"/>
      <c r="B278" s="306"/>
      <c r="C278" s="306"/>
      <c r="D278" s="306"/>
      <c r="E278" s="307"/>
      <c r="F278" s="306"/>
      <c r="G278" s="306"/>
      <c r="H278" s="306"/>
      <c r="I278" s="306"/>
    </row>
    <row r="279" spans="1:9" s="319" customFormat="1">
      <c r="A279" s="306"/>
      <c r="B279" s="306"/>
      <c r="C279" s="306"/>
      <c r="D279" s="306"/>
      <c r="E279" s="307"/>
      <c r="F279" s="306"/>
      <c r="G279" s="306"/>
      <c r="H279" s="306"/>
      <c r="I279" s="306"/>
    </row>
    <row r="280" spans="1:9" s="319" customFormat="1">
      <c r="A280" s="306"/>
      <c r="B280" s="306"/>
      <c r="C280" s="306"/>
      <c r="D280" s="306"/>
      <c r="E280" s="307"/>
      <c r="F280" s="306"/>
      <c r="G280" s="306"/>
      <c r="H280" s="306"/>
      <c r="I280" s="306"/>
    </row>
    <row r="281" spans="1:9" s="319" customFormat="1">
      <c r="A281" s="306"/>
      <c r="B281" s="306"/>
      <c r="C281" s="306"/>
      <c r="D281" s="306"/>
      <c r="E281" s="307"/>
      <c r="F281" s="306"/>
      <c r="G281" s="306"/>
      <c r="H281" s="306"/>
      <c r="I281" s="306"/>
    </row>
    <row r="282" spans="1:9" s="319" customFormat="1">
      <c r="A282" s="306"/>
      <c r="B282" s="306"/>
      <c r="C282" s="306"/>
      <c r="D282" s="306"/>
      <c r="E282" s="307"/>
      <c r="F282" s="306"/>
      <c r="G282" s="306"/>
      <c r="H282" s="306"/>
      <c r="I282" s="306"/>
    </row>
    <row r="283" spans="1:9" s="319" customFormat="1">
      <c r="A283" s="306"/>
      <c r="B283" s="306"/>
      <c r="C283" s="306"/>
      <c r="D283" s="306"/>
      <c r="E283" s="307"/>
      <c r="F283" s="306"/>
      <c r="G283" s="306"/>
      <c r="H283" s="306"/>
      <c r="I283" s="306"/>
    </row>
    <row r="284" spans="1:9" s="319" customFormat="1">
      <c r="A284" s="306"/>
      <c r="B284" s="306"/>
      <c r="C284" s="306"/>
      <c r="D284" s="306"/>
      <c r="E284" s="307"/>
      <c r="F284" s="306"/>
      <c r="G284" s="306"/>
      <c r="H284" s="306"/>
      <c r="I284" s="306"/>
    </row>
    <row r="285" spans="1:9" s="319" customFormat="1">
      <c r="A285" s="306"/>
      <c r="B285" s="306"/>
      <c r="C285" s="306"/>
      <c r="D285" s="306"/>
      <c r="E285" s="307"/>
      <c r="F285" s="306"/>
      <c r="G285" s="306"/>
      <c r="H285" s="306"/>
      <c r="I285" s="306"/>
    </row>
    <row r="286" spans="1:9" s="319" customFormat="1">
      <c r="A286" s="306"/>
      <c r="B286" s="306"/>
      <c r="C286" s="306"/>
      <c r="D286" s="306"/>
      <c r="E286" s="307"/>
      <c r="F286" s="306"/>
      <c r="G286" s="306"/>
      <c r="H286" s="306"/>
      <c r="I286" s="306"/>
    </row>
    <row r="287" spans="1:9" s="319" customFormat="1">
      <c r="A287" s="306"/>
      <c r="B287" s="306"/>
      <c r="C287" s="306"/>
      <c r="D287" s="306"/>
      <c r="E287" s="307"/>
      <c r="F287" s="306"/>
      <c r="G287" s="306"/>
      <c r="H287" s="306"/>
      <c r="I287" s="306"/>
    </row>
    <row r="288" spans="1:9" s="319" customFormat="1">
      <c r="A288" s="306"/>
      <c r="B288" s="306"/>
      <c r="C288" s="306"/>
      <c r="D288" s="306"/>
      <c r="E288" s="307"/>
      <c r="F288" s="306"/>
      <c r="G288" s="306"/>
      <c r="H288" s="306"/>
      <c r="I288" s="306"/>
    </row>
    <row r="289" spans="1:9" s="319" customFormat="1">
      <c r="A289" s="306"/>
      <c r="B289" s="306"/>
      <c r="C289" s="306"/>
      <c r="D289" s="306"/>
      <c r="E289" s="307"/>
      <c r="F289" s="306"/>
      <c r="G289" s="306"/>
      <c r="H289" s="306"/>
      <c r="I289" s="306"/>
    </row>
    <row r="290" spans="1:9" s="319" customFormat="1">
      <c r="A290" s="306"/>
      <c r="B290" s="306"/>
      <c r="C290" s="306"/>
      <c r="D290" s="306"/>
      <c r="E290" s="307"/>
      <c r="F290" s="306"/>
      <c r="G290" s="306"/>
      <c r="H290" s="306"/>
      <c r="I290" s="306"/>
    </row>
    <row r="291" spans="1:9" s="319" customFormat="1">
      <c r="A291" s="306"/>
      <c r="B291" s="306"/>
      <c r="C291" s="306"/>
      <c r="D291" s="306"/>
      <c r="E291" s="307"/>
      <c r="F291" s="306"/>
      <c r="G291" s="306"/>
      <c r="H291" s="306"/>
      <c r="I291" s="306"/>
    </row>
    <row r="292" spans="1:9" s="319" customFormat="1">
      <c r="A292" s="306"/>
      <c r="B292" s="306"/>
      <c r="C292" s="306"/>
      <c r="D292" s="306"/>
      <c r="E292" s="307"/>
      <c r="F292" s="306"/>
      <c r="G292" s="306"/>
      <c r="H292" s="306"/>
      <c r="I292" s="306"/>
    </row>
    <row r="293" spans="1:9" s="319" customFormat="1">
      <c r="A293" s="306"/>
      <c r="B293" s="306"/>
      <c r="C293" s="306"/>
      <c r="D293" s="306"/>
      <c r="E293" s="307"/>
      <c r="F293" s="306"/>
      <c r="G293" s="306"/>
      <c r="H293" s="306"/>
      <c r="I293" s="306"/>
    </row>
    <row r="294" spans="1:9" s="319" customFormat="1">
      <c r="A294" s="306"/>
      <c r="B294" s="306"/>
      <c r="C294" s="306"/>
      <c r="D294" s="306"/>
      <c r="E294" s="307"/>
      <c r="F294" s="306"/>
      <c r="G294" s="306"/>
      <c r="H294" s="306"/>
      <c r="I294" s="306"/>
    </row>
    <row r="295" spans="1:9" s="319" customFormat="1">
      <c r="A295" s="306"/>
      <c r="B295" s="306"/>
      <c r="C295" s="306"/>
      <c r="D295" s="306"/>
      <c r="E295" s="307"/>
      <c r="F295" s="306"/>
      <c r="G295" s="306"/>
      <c r="H295" s="306"/>
      <c r="I295" s="306"/>
    </row>
    <row r="296" spans="1:9" s="319" customFormat="1">
      <c r="A296" s="306"/>
      <c r="B296" s="306"/>
      <c r="C296" s="306"/>
      <c r="D296" s="306"/>
      <c r="E296" s="307"/>
      <c r="F296" s="306"/>
      <c r="G296" s="306"/>
      <c r="H296" s="306"/>
      <c r="I296" s="306"/>
    </row>
    <row r="297" spans="1:9" s="319" customFormat="1">
      <c r="A297" s="306"/>
      <c r="B297" s="306"/>
      <c r="C297" s="306"/>
      <c r="D297" s="306"/>
      <c r="E297" s="307"/>
      <c r="F297" s="306"/>
      <c r="G297" s="306"/>
      <c r="H297" s="306"/>
      <c r="I297" s="306"/>
    </row>
    <row r="298" spans="1:9" s="319" customFormat="1">
      <c r="A298" s="306"/>
      <c r="B298" s="306"/>
      <c r="C298" s="306"/>
      <c r="D298" s="306"/>
      <c r="E298" s="307"/>
      <c r="F298" s="306"/>
      <c r="G298" s="306"/>
      <c r="H298" s="306"/>
      <c r="I298" s="306"/>
    </row>
    <row r="299" spans="1:9" s="319" customFormat="1">
      <c r="A299" s="306"/>
      <c r="B299" s="306"/>
      <c r="C299" s="306"/>
      <c r="D299" s="306"/>
      <c r="E299" s="307"/>
      <c r="F299" s="306"/>
      <c r="G299" s="306"/>
      <c r="H299" s="306"/>
      <c r="I299" s="306"/>
    </row>
    <row r="300" spans="1:9" s="319" customFormat="1">
      <c r="A300" s="306"/>
      <c r="B300" s="306"/>
      <c r="C300" s="306"/>
      <c r="D300" s="306"/>
      <c r="E300" s="307"/>
      <c r="F300" s="306"/>
      <c r="G300" s="306"/>
      <c r="H300" s="306"/>
      <c r="I300" s="306"/>
    </row>
    <row r="301" spans="1:9" s="319" customFormat="1">
      <c r="A301" s="306"/>
      <c r="B301" s="306"/>
      <c r="C301" s="306"/>
      <c r="D301" s="306"/>
      <c r="E301" s="307"/>
      <c r="F301" s="306"/>
      <c r="G301" s="306"/>
      <c r="H301" s="306"/>
      <c r="I301" s="306"/>
    </row>
    <row r="302" spans="1:9" s="319" customFormat="1">
      <c r="A302" s="306"/>
      <c r="B302" s="306"/>
      <c r="C302" s="306"/>
      <c r="D302" s="306"/>
      <c r="E302" s="307"/>
      <c r="F302" s="306"/>
      <c r="G302" s="306"/>
      <c r="H302" s="306"/>
      <c r="I302" s="306"/>
    </row>
    <row r="303" spans="1:9" s="319" customFormat="1">
      <c r="A303" s="306"/>
      <c r="B303" s="306"/>
      <c r="C303" s="306"/>
      <c r="D303" s="306"/>
      <c r="E303" s="307"/>
      <c r="F303" s="306"/>
      <c r="G303" s="306"/>
      <c r="H303" s="306"/>
      <c r="I303" s="306"/>
    </row>
    <row r="304" spans="1:9" s="319" customFormat="1">
      <c r="A304" s="306"/>
      <c r="B304" s="306"/>
      <c r="C304" s="306"/>
      <c r="D304" s="306"/>
      <c r="E304" s="307"/>
      <c r="F304" s="306"/>
      <c r="G304" s="306"/>
      <c r="H304" s="306"/>
      <c r="I304" s="306"/>
    </row>
    <row r="305" spans="1:9" s="319" customFormat="1">
      <c r="A305" s="306"/>
      <c r="B305" s="306"/>
      <c r="C305" s="306"/>
      <c r="D305" s="306"/>
      <c r="E305" s="307"/>
      <c r="F305" s="306"/>
      <c r="G305" s="306"/>
      <c r="H305" s="306"/>
      <c r="I305" s="306"/>
    </row>
    <row r="306" spans="1:9" s="319" customFormat="1">
      <c r="A306" s="306"/>
      <c r="B306" s="306"/>
      <c r="C306" s="306"/>
      <c r="D306" s="306"/>
      <c r="E306" s="307"/>
      <c r="F306" s="306"/>
      <c r="G306" s="306"/>
      <c r="H306" s="306"/>
      <c r="I306" s="306"/>
    </row>
    <row r="307" spans="1:9" s="319" customFormat="1">
      <c r="A307" s="306"/>
      <c r="B307" s="306"/>
      <c r="C307" s="306"/>
      <c r="D307" s="306"/>
      <c r="E307" s="307"/>
      <c r="F307" s="306"/>
      <c r="G307" s="306"/>
      <c r="H307" s="306"/>
      <c r="I307" s="306"/>
    </row>
    <row r="308" spans="1:9" s="319" customFormat="1">
      <c r="A308" s="306"/>
      <c r="B308" s="306"/>
      <c r="C308" s="306"/>
      <c r="D308" s="306"/>
      <c r="E308" s="307"/>
      <c r="F308" s="306"/>
      <c r="G308" s="306"/>
      <c r="H308" s="306"/>
      <c r="I308" s="306"/>
    </row>
    <row r="309" spans="1:9" s="319" customFormat="1">
      <c r="A309" s="306"/>
      <c r="B309" s="306"/>
      <c r="C309" s="306"/>
      <c r="D309" s="306"/>
      <c r="E309" s="307"/>
      <c r="F309" s="306"/>
      <c r="G309" s="306"/>
      <c r="H309" s="306"/>
      <c r="I309" s="306"/>
    </row>
    <row r="310" spans="1:9" s="319" customFormat="1">
      <c r="A310" s="306"/>
      <c r="B310" s="306"/>
      <c r="C310" s="306"/>
      <c r="D310" s="306"/>
      <c r="E310" s="307"/>
      <c r="F310" s="306"/>
      <c r="G310" s="306"/>
      <c r="H310" s="306"/>
      <c r="I310" s="306"/>
    </row>
    <row r="311" spans="1:9" s="319" customFormat="1">
      <c r="A311" s="306"/>
      <c r="B311" s="306"/>
      <c r="C311" s="306"/>
      <c r="D311" s="306"/>
      <c r="E311" s="307"/>
      <c r="F311" s="306"/>
      <c r="G311" s="306"/>
      <c r="H311" s="306"/>
      <c r="I311" s="306"/>
    </row>
    <row r="312" spans="1:9" s="319" customFormat="1">
      <c r="A312" s="306"/>
      <c r="B312" s="306"/>
      <c r="C312" s="306"/>
      <c r="D312" s="306"/>
      <c r="E312" s="307"/>
      <c r="F312" s="306"/>
      <c r="G312" s="306"/>
      <c r="H312" s="306"/>
      <c r="I312" s="306"/>
    </row>
    <row r="313" spans="1:9" s="319" customFormat="1">
      <c r="A313" s="306"/>
      <c r="B313" s="306"/>
      <c r="C313" s="306"/>
      <c r="D313" s="306"/>
      <c r="E313" s="307"/>
      <c r="F313" s="306"/>
      <c r="G313" s="306"/>
      <c r="H313" s="306"/>
      <c r="I313" s="306"/>
    </row>
    <row r="314" spans="1:9" s="319" customFormat="1">
      <c r="A314" s="306"/>
      <c r="B314" s="306"/>
      <c r="C314" s="306"/>
      <c r="D314" s="306"/>
      <c r="E314" s="307"/>
      <c r="F314" s="306"/>
      <c r="G314" s="306"/>
      <c r="H314" s="306"/>
      <c r="I314" s="306"/>
    </row>
    <row r="315" spans="1:9" s="319" customFormat="1">
      <c r="A315" s="306"/>
      <c r="B315" s="306"/>
      <c r="C315" s="306"/>
      <c r="D315" s="306"/>
      <c r="E315" s="307"/>
      <c r="F315" s="306"/>
      <c r="G315" s="306"/>
      <c r="H315" s="306"/>
      <c r="I315" s="306"/>
    </row>
    <row r="316" spans="1:9" s="319" customFormat="1">
      <c r="A316" s="306"/>
      <c r="B316" s="306"/>
      <c r="C316" s="306"/>
      <c r="D316" s="306"/>
      <c r="E316" s="307"/>
      <c r="F316" s="306"/>
      <c r="G316" s="306"/>
      <c r="H316" s="306"/>
      <c r="I316" s="306"/>
    </row>
    <row r="317" spans="1:9" s="319" customFormat="1">
      <c r="A317" s="306"/>
      <c r="B317" s="306"/>
      <c r="C317" s="306"/>
      <c r="D317" s="306"/>
      <c r="E317" s="307"/>
      <c r="F317" s="306"/>
      <c r="G317" s="306"/>
      <c r="H317" s="306"/>
      <c r="I317" s="306"/>
    </row>
    <row r="318" spans="1:9" s="319" customFormat="1">
      <c r="A318" s="306"/>
      <c r="B318" s="306"/>
      <c r="C318" s="306"/>
      <c r="D318" s="306"/>
      <c r="E318" s="307"/>
      <c r="F318" s="306"/>
      <c r="G318" s="306"/>
      <c r="H318" s="306"/>
      <c r="I318" s="306"/>
    </row>
    <row r="319" spans="1:9" s="319" customFormat="1">
      <c r="A319" s="306"/>
      <c r="B319" s="306"/>
      <c r="C319" s="306"/>
      <c r="D319" s="306"/>
      <c r="E319" s="307"/>
      <c r="F319" s="306"/>
      <c r="G319" s="306"/>
      <c r="H319" s="306"/>
      <c r="I319" s="306"/>
    </row>
    <row r="320" spans="1:9" s="319" customFormat="1">
      <c r="A320" s="306"/>
      <c r="B320" s="306"/>
      <c r="C320" s="306"/>
      <c r="D320" s="306"/>
      <c r="E320" s="307"/>
      <c r="F320" s="306"/>
      <c r="G320" s="306"/>
      <c r="H320" s="306"/>
      <c r="I320" s="306"/>
    </row>
    <row r="321" spans="1:9" s="319" customFormat="1">
      <c r="A321" s="306"/>
      <c r="B321" s="306"/>
      <c r="C321" s="306"/>
      <c r="D321" s="306"/>
      <c r="E321" s="307"/>
      <c r="F321" s="306"/>
      <c r="G321" s="306"/>
      <c r="H321" s="306"/>
      <c r="I321" s="306"/>
    </row>
    <row r="322" spans="1:9" s="319" customFormat="1">
      <c r="A322" s="306"/>
      <c r="B322" s="306"/>
      <c r="C322" s="306"/>
      <c r="D322" s="306"/>
      <c r="E322" s="307"/>
      <c r="F322" s="306"/>
      <c r="G322" s="306"/>
      <c r="H322" s="306"/>
      <c r="I322" s="306"/>
    </row>
    <row r="323" spans="1:9" s="319" customFormat="1">
      <c r="A323" s="306"/>
      <c r="B323" s="306"/>
      <c r="C323" s="306"/>
      <c r="D323" s="306"/>
      <c r="E323" s="307"/>
      <c r="F323" s="306"/>
      <c r="G323" s="306"/>
      <c r="H323" s="306"/>
      <c r="I323" s="306"/>
    </row>
    <row r="324" spans="1:9" s="319" customFormat="1">
      <c r="A324" s="306"/>
      <c r="B324" s="306"/>
      <c r="C324" s="306"/>
      <c r="D324" s="306"/>
      <c r="E324" s="307"/>
      <c r="F324" s="306"/>
      <c r="G324" s="306"/>
      <c r="H324" s="306"/>
      <c r="I324" s="306"/>
    </row>
    <row r="325" spans="1:9" s="319" customFormat="1">
      <c r="A325" s="306"/>
      <c r="B325" s="306"/>
      <c r="C325" s="306"/>
      <c r="D325" s="306"/>
      <c r="E325" s="307"/>
      <c r="F325" s="306"/>
      <c r="G325" s="306"/>
      <c r="H325" s="306"/>
      <c r="I325" s="306"/>
    </row>
    <row r="326" spans="1:9" s="319" customFormat="1">
      <c r="A326" s="306"/>
      <c r="B326" s="306"/>
      <c r="C326" s="306"/>
      <c r="D326" s="306"/>
      <c r="E326" s="307"/>
      <c r="F326" s="306"/>
      <c r="G326" s="306"/>
      <c r="H326" s="306"/>
      <c r="I326" s="306"/>
    </row>
    <row r="327" spans="1:9" s="319" customFormat="1">
      <c r="A327" s="306"/>
      <c r="B327" s="306"/>
      <c r="C327" s="306"/>
      <c r="D327" s="306"/>
      <c r="E327" s="307"/>
      <c r="F327" s="306"/>
      <c r="G327" s="306"/>
      <c r="H327" s="306"/>
      <c r="I327" s="306"/>
    </row>
    <row r="328" spans="1:9" s="319" customFormat="1">
      <c r="A328" s="306"/>
      <c r="B328" s="306"/>
      <c r="C328" s="306"/>
      <c r="D328" s="306"/>
      <c r="E328" s="307"/>
      <c r="F328" s="306"/>
      <c r="G328" s="306"/>
      <c r="H328" s="306"/>
      <c r="I328" s="306"/>
    </row>
    <row r="329" spans="1:9" s="319" customFormat="1">
      <c r="A329" s="306"/>
      <c r="B329" s="306"/>
      <c r="C329" s="306"/>
      <c r="D329" s="306"/>
      <c r="E329" s="307"/>
      <c r="F329" s="306"/>
      <c r="G329" s="306"/>
      <c r="H329" s="306"/>
      <c r="I329" s="306"/>
    </row>
    <row r="330" spans="1:9" s="319" customFormat="1">
      <c r="A330" s="306"/>
      <c r="B330" s="306"/>
      <c r="C330" s="306"/>
      <c r="D330" s="306"/>
      <c r="E330" s="307"/>
      <c r="F330" s="306"/>
      <c r="G330" s="306"/>
      <c r="H330" s="306"/>
      <c r="I330" s="306"/>
    </row>
    <row r="331" spans="1:9" s="319" customFormat="1">
      <c r="A331" s="306"/>
      <c r="B331" s="306"/>
      <c r="C331" s="306"/>
      <c r="D331" s="306"/>
      <c r="E331" s="307"/>
      <c r="F331" s="306"/>
      <c r="G331" s="306"/>
      <c r="H331" s="306"/>
      <c r="I331" s="306"/>
    </row>
    <row r="332" spans="1:9" s="319" customFormat="1">
      <c r="A332" s="306"/>
      <c r="B332" s="306"/>
      <c r="C332" s="306"/>
      <c r="D332" s="306"/>
      <c r="E332" s="307"/>
      <c r="F332" s="306"/>
      <c r="G332" s="306"/>
      <c r="H332" s="306"/>
      <c r="I332" s="306"/>
    </row>
    <row r="333" spans="1:9" s="319" customFormat="1">
      <c r="A333" s="306"/>
      <c r="B333" s="306"/>
      <c r="C333" s="306"/>
      <c r="D333" s="306"/>
      <c r="E333" s="307"/>
      <c r="F333" s="306"/>
      <c r="G333" s="306"/>
      <c r="H333" s="306"/>
      <c r="I333" s="306"/>
    </row>
    <row r="334" spans="1:9" s="319" customFormat="1">
      <c r="A334" s="306"/>
      <c r="B334" s="306"/>
      <c r="C334" s="306"/>
      <c r="D334" s="306"/>
      <c r="E334" s="307"/>
      <c r="F334" s="306"/>
      <c r="G334" s="306"/>
      <c r="H334" s="306"/>
      <c r="I334" s="306"/>
    </row>
    <row r="335" spans="1:9" s="319" customFormat="1">
      <c r="A335" s="306"/>
      <c r="B335" s="306"/>
      <c r="C335" s="306"/>
      <c r="D335" s="306"/>
      <c r="E335" s="307"/>
      <c r="F335" s="306"/>
      <c r="G335" s="306"/>
      <c r="H335" s="306"/>
      <c r="I335" s="306"/>
    </row>
    <row r="336" spans="1:9" s="319" customFormat="1">
      <c r="A336" s="306"/>
      <c r="B336" s="306"/>
      <c r="C336" s="306"/>
      <c r="D336" s="306"/>
      <c r="E336" s="307"/>
      <c r="F336" s="306"/>
      <c r="G336" s="306"/>
      <c r="H336" s="306"/>
      <c r="I336" s="306"/>
    </row>
    <row r="337" spans="1:9" s="319" customFormat="1">
      <c r="A337" s="306"/>
      <c r="B337" s="306"/>
      <c r="C337" s="306"/>
      <c r="D337" s="306"/>
      <c r="E337" s="307"/>
      <c r="F337" s="306"/>
      <c r="G337" s="306"/>
      <c r="H337" s="306"/>
      <c r="I337" s="306"/>
    </row>
    <row r="338" spans="1:9" s="319" customFormat="1">
      <c r="A338" s="306"/>
      <c r="B338" s="306"/>
      <c r="C338" s="306"/>
      <c r="D338" s="306"/>
      <c r="E338" s="307"/>
      <c r="F338" s="306"/>
      <c r="G338" s="306"/>
      <c r="H338" s="306"/>
      <c r="I338" s="306"/>
    </row>
    <row r="339" spans="1:9" s="319" customFormat="1">
      <c r="A339" s="306"/>
      <c r="B339" s="306"/>
      <c r="C339" s="306"/>
      <c r="D339" s="306"/>
      <c r="E339" s="307"/>
      <c r="F339" s="306"/>
      <c r="G339" s="306"/>
      <c r="H339" s="306"/>
      <c r="I339" s="306"/>
    </row>
    <row r="340" spans="1:9" s="319" customFormat="1">
      <c r="A340" s="306"/>
      <c r="B340" s="306"/>
      <c r="C340" s="306"/>
      <c r="D340" s="306"/>
      <c r="E340" s="307"/>
      <c r="F340" s="306"/>
      <c r="G340" s="306"/>
      <c r="H340" s="306"/>
      <c r="I340" s="306"/>
    </row>
    <row r="341" spans="1:9" s="319" customFormat="1">
      <c r="A341" s="306"/>
      <c r="B341" s="306"/>
      <c r="C341" s="306"/>
      <c r="D341" s="306"/>
      <c r="E341" s="307"/>
      <c r="F341" s="306"/>
      <c r="G341" s="306"/>
      <c r="H341" s="306"/>
      <c r="I341" s="306"/>
    </row>
    <row r="342" spans="1:9" s="319" customFormat="1">
      <c r="A342" s="306"/>
      <c r="B342" s="306"/>
      <c r="C342" s="306"/>
      <c r="D342" s="306"/>
      <c r="E342" s="307"/>
      <c r="F342" s="306"/>
      <c r="G342" s="306"/>
      <c r="H342" s="306"/>
      <c r="I342" s="306"/>
    </row>
    <row r="343" spans="1:9" s="319" customFormat="1">
      <c r="A343" s="306"/>
      <c r="B343" s="306"/>
      <c r="C343" s="306"/>
      <c r="D343" s="307"/>
      <c r="E343" s="320"/>
      <c r="F343" s="307"/>
      <c r="G343" s="307"/>
      <c r="H343" s="307"/>
      <c r="I343" s="307"/>
    </row>
  </sheetData>
  <mergeCells count="34">
    <mergeCell ref="P5:Q6"/>
    <mergeCell ref="D6:E6"/>
    <mergeCell ref="F6:G6"/>
    <mergeCell ref="H6:I6"/>
    <mergeCell ref="J6:K6"/>
    <mergeCell ref="L6:M6"/>
    <mergeCell ref="N6:O6"/>
    <mergeCell ref="D5:I5"/>
    <mergeCell ref="P116:Q117"/>
    <mergeCell ref="B116:C117"/>
    <mergeCell ref="A137:C137"/>
    <mergeCell ref="J5:O5"/>
    <mergeCell ref="B5:B6"/>
    <mergeCell ref="C5:C6"/>
    <mergeCell ref="L117:M117"/>
    <mergeCell ref="N117:O117"/>
    <mergeCell ref="A111:C111"/>
    <mergeCell ref="A115:I115"/>
    <mergeCell ref="D117:E117"/>
    <mergeCell ref="F117:G117"/>
    <mergeCell ref="H117:I117"/>
    <mergeCell ref="J117:K117"/>
    <mergeCell ref="A109:C109"/>
    <mergeCell ref="A110:C110"/>
    <mergeCell ref="A139:J139"/>
    <mergeCell ref="A140:F140"/>
    <mergeCell ref="A1:L1"/>
    <mergeCell ref="A116:A117"/>
    <mergeCell ref="D116:I116"/>
    <mergeCell ref="J116:O116"/>
    <mergeCell ref="A2:C2"/>
    <mergeCell ref="A3:I3"/>
    <mergeCell ref="A5:A6"/>
    <mergeCell ref="A114:O114"/>
  </mergeCells>
  <hyperlinks>
    <hyperlink ref="P2" location="Sommaire!A1" display="RETOUR AU SOMMAIRE"/>
  </hyperlinks>
  <printOptions horizontalCentered="1" verticalCentered="1"/>
  <pageMargins left="0.15748031496062992" right="0.15748031496062992" top="0.51181102362204722" bottom="0.47244094488188981" header="0.27559055118110237" footer="0.15748031496062992"/>
  <pageSetup paperSize="9" scale="7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92D050"/>
  </sheetPr>
  <dimension ref="A1:O138"/>
  <sheetViews>
    <sheetView topLeftCell="A88" zoomScaleNormal="100" workbookViewId="0">
      <selection activeCell="A114" sqref="A114:I114"/>
    </sheetView>
  </sheetViews>
  <sheetFormatPr baseColWidth="10" defaultColWidth="14" defaultRowHeight="12.75"/>
  <cols>
    <col min="1" max="1" width="7.42578125" style="306" customWidth="1"/>
    <col min="2" max="2" width="14.28515625" style="307" customWidth="1"/>
    <col min="3" max="3" width="27.140625" style="307" customWidth="1"/>
    <col min="4" max="4" width="8.140625" style="307" bestFit="1" customWidth="1"/>
    <col min="5" max="5" width="3.140625" style="308" bestFit="1" customWidth="1"/>
    <col min="6" max="6" width="8.140625" style="307" bestFit="1" customWidth="1"/>
    <col min="7" max="7" width="3.140625" style="336" bestFit="1" customWidth="1"/>
    <col min="8" max="8" width="8.140625" style="307" bestFit="1" customWidth="1"/>
    <col min="9" max="9" width="3.140625" style="336" bestFit="1" customWidth="1"/>
    <col min="10" max="10" width="8.140625" style="306" bestFit="1" customWidth="1"/>
    <col min="11" max="11" width="3.140625" style="306" bestFit="1" customWidth="1"/>
    <col min="12" max="12" width="8.140625" style="306" bestFit="1" customWidth="1"/>
    <col min="13" max="13" width="3.140625" style="306" bestFit="1" customWidth="1"/>
    <col min="14" max="14" width="8.140625" style="306" customWidth="1"/>
    <col min="15" max="15" width="3.140625" style="306" customWidth="1"/>
    <col min="16" max="16384" width="14" style="306"/>
  </cols>
  <sheetData>
    <row r="1" spans="1:15" s="112" customFormat="1" ht="24.75" customHeight="1">
      <c r="A1" s="637" t="s">
        <v>473</v>
      </c>
      <c r="B1" s="637"/>
      <c r="C1" s="637"/>
      <c r="D1" s="637"/>
      <c r="E1" s="637"/>
      <c r="F1" s="637"/>
      <c r="G1" s="637"/>
      <c r="H1" s="637"/>
      <c r="I1" s="637"/>
    </row>
    <row r="2" spans="1:15" s="112" customFormat="1" ht="13.5" customHeight="1">
      <c r="A2" s="55" t="s">
        <v>285</v>
      </c>
      <c r="B2" s="321"/>
      <c r="C2" s="321"/>
      <c r="D2" s="321"/>
      <c r="E2" s="321"/>
      <c r="F2" s="321"/>
      <c r="G2" s="321"/>
      <c r="H2" s="321"/>
      <c r="I2" s="321"/>
    </row>
    <row r="3" spans="1:15" s="112" customFormat="1" ht="16.5" customHeight="1">
      <c r="A3" s="591" t="s">
        <v>252</v>
      </c>
      <c r="B3" s="591"/>
      <c r="C3" s="591"/>
      <c r="D3" s="591"/>
      <c r="E3" s="591"/>
      <c r="F3" s="591"/>
      <c r="G3" s="591"/>
      <c r="H3" s="591"/>
      <c r="I3" s="591"/>
      <c r="N3" s="571" t="s">
        <v>440</v>
      </c>
    </row>
    <row r="4" spans="1:15" s="112" customFormat="1" ht="16.5" customHeight="1">
      <c r="A4" s="55"/>
      <c r="B4" s="316"/>
      <c r="C4" s="316"/>
      <c r="D4" s="316"/>
      <c r="E4" s="322"/>
      <c r="F4" s="316"/>
      <c r="G4" s="323"/>
      <c r="H4" s="316"/>
      <c r="I4" s="323"/>
    </row>
    <row r="5" spans="1:15" s="324" customFormat="1" ht="36" customHeight="1">
      <c r="A5" s="122" t="s">
        <v>218</v>
      </c>
      <c r="B5" s="123" t="s">
        <v>219</v>
      </c>
      <c r="C5" s="123" t="s">
        <v>213</v>
      </c>
      <c r="D5" s="635">
        <v>2010</v>
      </c>
      <c r="E5" s="636"/>
      <c r="F5" s="635">
        <v>2011</v>
      </c>
      <c r="G5" s="636"/>
      <c r="H5" s="635">
        <v>2012</v>
      </c>
      <c r="I5" s="636"/>
      <c r="J5" s="635">
        <v>2013</v>
      </c>
      <c r="K5" s="636"/>
      <c r="L5" s="635" t="s">
        <v>286</v>
      </c>
      <c r="M5" s="636"/>
      <c r="N5" s="635" t="s">
        <v>258</v>
      </c>
      <c r="O5" s="636"/>
    </row>
    <row r="6" spans="1:15" ht="14.1" customHeight="1">
      <c r="A6" s="135">
        <v>84</v>
      </c>
      <c r="B6" s="21" t="s">
        <v>115</v>
      </c>
      <c r="C6" s="3" t="s">
        <v>82</v>
      </c>
      <c r="D6" s="311">
        <v>3156</v>
      </c>
      <c r="E6" s="325"/>
      <c r="F6" s="313">
        <v>3615</v>
      </c>
      <c r="G6" s="325"/>
      <c r="H6" s="313">
        <v>3769</v>
      </c>
      <c r="I6" s="325"/>
      <c r="J6" s="313">
        <v>3838</v>
      </c>
      <c r="K6" s="325"/>
      <c r="L6" s="313">
        <v>4080</v>
      </c>
      <c r="M6" s="325"/>
      <c r="N6" s="313">
        <v>4246</v>
      </c>
      <c r="O6" s="325"/>
    </row>
    <row r="7" spans="1:15" ht="14.1" customHeight="1">
      <c r="A7" s="140">
        <v>32</v>
      </c>
      <c r="B7" s="23" t="s">
        <v>116</v>
      </c>
      <c r="C7" s="4" t="s">
        <v>31</v>
      </c>
      <c r="D7" s="113">
        <v>3587</v>
      </c>
      <c r="E7" s="326"/>
      <c r="F7" s="120">
        <v>3570</v>
      </c>
      <c r="G7" s="326"/>
      <c r="H7" s="120">
        <v>3729</v>
      </c>
      <c r="I7" s="326"/>
      <c r="J7" s="120">
        <v>3792</v>
      </c>
      <c r="K7" s="326"/>
      <c r="L7" s="120">
        <v>4171</v>
      </c>
      <c r="M7" s="326"/>
      <c r="N7" s="120">
        <v>4036</v>
      </c>
      <c r="O7" s="326"/>
    </row>
    <row r="8" spans="1:15" ht="14.1" customHeight="1">
      <c r="A8" s="140">
        <v>84</v>
      </c>
      <c r="B8" s="23" t="s">
        <v>117</v>
      </c>
      <c r="C8" s="4" t="s">
        <v>84</v>
      </c>
      <c r="D8" s="113">
        <v>2105</v>
      </c>
      <c r="E8" s="326"/>
      <c r="F8" s="120">
        <v>2314</v>
      </c>
      <c r="G8" s="326"/>
      <c r="H8" s="120">
        <v>2542</v>
      </c>
      <c r="I8" s="326"/>
      <c r="J8" s="120">
        <v>2670</v>
      </c>
      <c r="K8" s="326"/>
      <c r="L8" s="120">
        <v>2860</v>
      </c>
      <c r="M8" s="326"/>
      <c r="N8" s="120">
        <v>2991</v>
      </c>
      <c r="O8" s="326"/>
    </row>
    <row r="9" spans="1:15" ht="14.1" customHeight="1">
      <c r="A9" s="140">
        <v>93</v>
      </c>
      <c r="B9" s="23" t="s">
        <v>118</v>
      </c>
      <c r="C9" s="4" t="s">
        <v>98</v>
      </c>
      <c r="D9" s="113">
        <v>1036</v>
      </c>
      <c r="E9" s="326"/>
      <c r="F9" s="120">
        <v>1081</v>
      </c>
      <c r="G9" s="326" t="s">
        <v>256</v>
      </c>
      <c r="H9" s="120">
        <v>1233</v>
      </c>
      <c r="I9" s="326" t="s">
        <v>256</v>
      </c>
      <c r="J9" s="120">
        <v>1119</v>
      </c>
      <c r="K9" s="326"/>
      <c r="L9" s="120">
        <v>1225</v>
      </c>
      <c r="M9" s="326"/>
      <c r="N9" s="120">
        <v>1343</v>
      </c>
      <c r="O9" s="326"/>
    </row>
    <row r="10" spans="1:15" ht="14.1" customHeight="1">
      <c r="A10" s="140">
        <v>93</v>
      </c>
      <c r="B10" s="23" t="s">
        <v>119</v>
      </c>
      <c r="C10" s="4" t="s">
        <v>99</v>
      </c>
      <c r="D10" s="113">
        <v>790</v>
      </c>
      <c r="E10" s="326" t="s">
        <v>256</v>
      </c>
      <c r="F10" s="120">
        <v>912</v>
      </c>
      <c r="G10" s="326"/>
      <c r="H10" s="120">
        <v>995</v>
      </c>
      <c r="I10" s="326"/>
      <c r="J10" s="120">
        <v>1091</v>
      </c>
      <c r="K10" s="326"/>
      <c r="L10" s="120">
        <v>1065</v>
      </c>
      <c r="M10" s="326"/>
      <c r="N10" s="120">
        <v>1129</v>
      </c>
      <c r="O10" s="326"/>
    </row>
    <row r="11" spans="1:15" ht="14.1" customHeight="1">
      <c r="A11" s="140">
        <v>93</v>
      </c>
      <c r="B11" s="23" t="s">
        <v>120</v>
      </c>
      <c r="C11" s="4" t="s">
        <v>100</v>
      </c>
      <c r="D11" s="113">
        <v>6773</v>
      </c>
      <c r="E11" s="326" t="s">
        <v>256</v>
      </c>
      <c r="F11" s="120">
        <v>7302</v>
      </c>
      <c r="G11" s="326" t="s">
        <v>256</v>
      </c>
      <c r="H11" s="120">
        <v>7750</v>
      </c>
      <c r="I11" s="326" t="s">
        <v>256</v>
      </c>
      <c r="J11" s="120">
        <v>8079</v>
      </c>
      <c r="K11" s="326" t="s">
        <v>256</v>
      </c>
      <c r="L11" s="120">
        <v>6795</v>
      </c>
      <c r="M11" s="326" t="s">
        <v>256</v>
      </c>
      <c r="N11" s="120">
        <v>6143</v>
      </c>
      <c r="O11" s="326" t="s">
        <v>256</v>
      </c>
    </row>
    <row r="12" spans="1:15" ht="14.1" customHeight="1">
      <c r="A12" s="140">
        <v>84</v>
      </c>
      <c r="B12" s="23" t="s">
        <v>121</v>
      </c>
      <c r="C12" s="4" t="s">
        <v>85</v>
      </c>
      <c r="D12" s="113">
        <v>2034</v>
      </c>
      <c r="E12" s="326"/>
      <c r="F12" s="120">
        <v>2250</v>
      </c>
      <c r="G12" s="326"/>
      <c r="H12" s="120">
        <v>2422</v>
      </c>
      <c r="I12" s="326"/>
      <c r="J12" s="120">
        <v>2583</v>
      </c>
      <c r="K12" s="326"/>
      <c r="L12" s="120">
        <v>2740</v>
      </c>
      <c r="M12" s="326"/>
      <c r="N12" s="120">
        <v>2729</v>
      </c>
      <c r="O12" s="326"/>
    </row>
    <row r="13" spans="1:15" ht="14.1" customHeight="1">
      <c r="A13" s="140">
        <v>44</v>
      </c>
      <c r="B13" s="23" t="s">
        <v>122</v>
      </c>
      <c r="C13" s="4" t="s">
        <v>36</v>
      </c>
      <c r="D13" s="113">
        <v>2151</v>
      </c>
      <c r="E13" s="326"/>
      <c r="F13" s="120">
        <v>2106</v>
      </c>
      <c r="G13" s="326"/>
      <c r="H13" s="120">
        <v>2160</v>
      </c>
      <c r="I13" s="326"/>
      <c r="J13" s="120">
        <v>2326</v>
      </c>
      <c r="K13" s="326"/>
      <c r="L13" s="120">
        <v>2498</v>
      </c>
      <c r="M13" s="326"/>
      <c r="N13" s="120">
        <v>2451</v>
      </c>
      <c r="O13" s="326"/>
    </row>
    <row r="14" spans="1:15" ht="15.75" customHeight="1">
      <c r="A14" s="140">
        <v>76</v>
      </c>
      <c r="B14" s="23" t="s">
        <v>123</v>
      </c>
      <c r="C14" s="4" t="s">
        <v>69</v>
      </c>
      <c r="D14" s="113">
        <v>943</v>
      </c>
      <c r="E14" s="326"/>
      <c r="F14" s="120">
        <v>977</v>
      </c>
      <c r="G14" s="326"/>
      <c r="H14" s="120">
        <v>898</v>
      </c>
      <c r="I14" s="326"/>
      <c r="J14" s="120">
        <v>1047</v>
      </c>
      <c r="K14" s="326"/>
      <c r="L14" s="120">
        <v>1114</v>
      </c>
      <c r="M14" s="326"/>
      <c r="N14" s="120">
        <v>1269</v>
      </c>
      <c r="O14" s="326"/>
    </row>
    <row r="15" spans="1:15" ht="14.1" customHeight="1">
      <c r="A15" s="147">
        <v>44</v>
      </c>
      <c r="B15" s="23" t="s">
        <v>124</v>
      </c>
      <c r="C15" s="4" t="s">
        <v>37</v>
      </c>
      <c r="D15" s="113">
        <v>1934</v>
      </c>
      <c r="E15" s="326" t="s">
        <v>256</v>
      </c>
      <c r="F15" s="120">
        <v>2042</v>
      </c>
      <c r="G15" s="326"/>
      <c r="H15" s="120">
        <v>2187</v>
      </c>
      <c r="I15" s="326"/>
      <c r="J15" s="120">
        <v>2358</v>
      </c>
      <c r="K15" s="326"/>
      <c r="L15" s="120">
        <v>2479</v>
      </c>
      <c r="M15" s="326"/>
      <c r="N15" s="120">
        <v>2538</v>
      </c>
      <c r="O15" s="326" t="s">
        <v>256</v>
      </c>
    </row>
    <row r="16" spans="1:15" ht="14.1" customHeight="1">
      <c r="A16" s="147">
        <v>76</v>
      </c>
      <c r="B16" s="23" t="s">
        <v>125</v>
      </c>
      <c r="C16" s="4" t="s">
        <v>70</v>
      </c>
      <c r="D16" s="113">
        <v>3536</v>
      </c>
      <c r="E16" s="326"/>
      <c r="F16" s="120">
        <v>3873</v>
      </c>
      <c r="G16" s="326"/>
      <c r="H16" s="120">
        <v>4019</v>
      </c>
      <c r="I16" s="326"/>
      <c r="J16" s="120">
        <v>4166</v>
      </c>
      <c r="K16" s="326"/>
      <c r="L16" s="120">
        <v>4569</v>
      </c>
      <c r="M16" s="326"/>
      <c r="N16" s="120">
        <v>4728</v>
      </c>
      <c r="O16" s="326"/>
    </row>
    <row r="17" spans="1:15" ht="14.1" customHeight="1">
      <c r="A17" s="147">
        <v>76</v>
      </c>
      <c r="B17" s="23" t="s">
        <v>126</v>
      </c>
      <c r="C17" s="4" t="s">
        <v>71</v>
      </c>
      <c r="D17" s="113">
        <v>2128</v>
      </c>
      <c r="E17" s="326"/>
      <c r="F17" s="120">
        <v>2337</v>
      </c>
      <c r="G17" s="326" t="s">
        <v>256</v>
      </c>
      <c r="H17" s="120">
        <v>2490</v>
      </c>
      <c r="I17" s="326" t="s">
        <v>256</v>
      </c>
      <c r="J17" s="120">
        <v>2628</v>
      </c>
      <c r="K17" s="326"/>
      <c r="L17" s="120">
        <v>2866</v>
      </c>
      <c r="M17" s="326"/>
      <c r="N17" s="120">
        <v>3321</v>
      </c>
      <c r="O17" s="326"/>
    </row>
    <row r="18" spans="1:15" ht="14.1" customHeight="1">
      <c r="A18" s="147">
        <v>93</v>
      </c>
      <c r="B18" s="23" t="s">
        <v>127</v>
      </c>
      <c r="C18" s="4" t="s">
        <v>101</v>
      </c>
      <c r="D18" s="113">
        <v>9347</v>
      </c>
      <c r="E18" s="326" t="s">
        <v>256</v>
      </c>
      <c r="F18" s="120">
        <v>10531</v>
      </c>
      <c r="G18" s="326" t="s">
        <v>256</v>
      </c>
      <c r="H18" s="120">
        <v>10318</v>
      </c>
      <c r="I18" s="326" t="s">
        <v>256</v>
      </c>
      <c r="J18" s="120">
        <v>10918</v>
      </c>
      <c r="K18" s="326" t="s">
        <v>256</v>
      </c>
      <c r="L18" s="120">
        <v>12010</v>
      </c>
      <c r="M18" s="326" t="s">
        <v>256</v>
      </c>
      <c r="N18" s="120">
        <v>13189</v>
      </c>
      <c r="O18" s="326" t="s">
        <v>256</v>
      </c>
    </row>
    <row r="19" spans="1:15" ht="14.1" customHeight="1">
      <c r="A19" s="147">
        <v>28</v>
      </c>
      <c r="B19" s="23" t="s">
        <v>128</v>
      </c>
      <c r="C19" s="4" t="s">
        <v>25</v>
      </c>
      <c r="D19" s="113">
        <v>4170</v>
      </c>
      <c r="E19" s="326"/>
      <c r="F19" s="120">
        <v>4583</v>
      </c>
      <c r="G19" s="326"/>
      <c r="H19" s="120">
        <v>4820</v>
      </c>
      <c r="I19" s="326"/>
      <c r="J19" s="120">
        <v>4987</v>
      </c>
      <c r="K19" s="326"/>
      <c r="L19" s="120">
        <v>5112</v>
      </c>
      <c r="M19" s="326"/>
      <c r="N19" s="120">
        <v>5269</v>
      </c>
      <c r="O19" s="326" t="s">
        <v>256</v>
      </c>
    </row>
    <row r="20" spans="1:15" ht="14.1" customHeight="1">
      <c r="A20" s="147">
        <v>84</v>
      </c>
      <c r="B20" s="23" t="s">
        <v>129</v>
      </c>
      <c r="C20" s="4" t="s">
        <v>86</v>
      </c>
      <c r="D20" s="113">
        <v>1122</v>
      </c>
      <c r="E20" s="327"/>
      <c r="F20" s="120">
        <v>1082</v>
      </c>
      <c r="G20" s="327"/>
      <c r="H20" s="120">
        <v>1113</v>
      </c>
      <c r="I20" s="327" t="s">
        <v>256</v>
      </c>
      <c r="J20" s="120">
        <v>1206</v>
      </c>
      <c r="K20" s="327" t="s">
        <v>256</v>
      </c>
      <c r="L20" s="120">
        <v>1175</v>
      </c>
      <c r="M20" s="327" t="s">
        <v>256</v>
      </c>
      <c r="N20" s="120">
        <v>1194</v>
      </c>
      <c r="O20" s="327" t="s">
        <v>256</v>
      </c>
    </row>
    <row r="21" spans="1:15" ht="14.1" customHeight="1">
      <c r="A21" s="147">
        <v>75</v>
      </c>
      <c r="B21" s="23" t="s">
        <v>130</v>
      </c>
      <c r="C21" s="4" t="s">
        <v>57</v>
      </c>
      <c r="D21" s="113">
        <v>2738</v>
      </c>
      <c r="E21" s="326"/>
      <c r="F21" s="120">
        <v>3033</v>
      </c>
      <c r="G21" s="326"/>
      <c r="H21" s="120">
        <v>3038</v>
      </c>
      <c r="I21" s="326"/>
      <c r="J21" s="120">
        <v>3182</v>
      </c>
      <c r="K21" s="326"/>
      <c r="L21" s="120">
        <v>3315</v>
      </c>
      <c r="M21" s="326"/>
      <c r="N21" s="120">
        <v>3382</v>
      </c>
      <c r="O21" s="326"/>
    </row>
    <row r="22" spans="1:15" ht="14.1" customHeight="1">
      <c r="A22" s="147">
        <v>75</v>
      </c>
      <c r="B22" s="23" t="s">
        <v>131</v>
      </c>
      <c r="C22" s="4" t="s">
        <v>58</v>
      </c>
      <c r="D22" s="113">
        <v>4640</v>
      </c>
      <c r="E22" s="326" t="s">
        <v>256</v>
      </c>
      <c r="F22" s="120">
        <v>5359</v>
      </c>
      <c r="G22" s="326"/>
      <c r="H22" s="120">
        <v>5614</v>
      </c>
      <c r="I22" s="326"/>
      <c r="J22" s="120">
        <v>6072</v>
      </c>
      <c r="K22" s="326"/>
      <c r="L22" s="120">
        <v>5893</v>
      </c>
      <c r="M22" s="326"/>
      <c r="N22" s="120">
        <v>6168</v>
      </c>
      <c r="O22" s="326" t="s">
        <v>256</v>
      </c>
    </row>
    <row r="23" spans="1:15" ht="14.1" customHeight="1">
      <c r="A23" s="147">
        <v>24</v>
      </c>
      <c r="B23" s="23" t="s">
        <v>132</v>
      </c>
      <c r="C23" s="4" t="s">
        <v>9</v>
      </c>
      <c r="D23" s="113">
        <v>2716</v>
      </c>
      <c r="E23" s="326"/>
      <c r="F23" s="120">
        <v>2830</v>
      </c>
      <c r="G23" s="326"/>
      <c r="H23" s="120">
        <v>3117</v>
      </c>
      <c r="I23" s="326"/>
      <c r="J23" s="120">
        <v>3248</v>
      </c>
      <c r="K23" s="326"/>
      <c r="L23" s="120">
        <v>3480</v>
      </c>
      <c r="M23" s="326" t="s">
        <v>256</v>
      </c>
      <c r="N23" s="120">
        <v>3633</v>
      </c>
      <c r="O23" s="326" t="s">
        <v>256</v>
      </c>
    </row>
    <row r="24" spans="1:15" ht="14.1" customHeight="1">
      <c r="A24" s="147">
        <v>75</v>
      </c>
      <c r="B24" s="23" t="s">
        <v>133</v>
      </c>
      <c r="C24" s="4" t="s">
        <v>59</v>
      </c>
      <c r="D24" s="113">
        <v>1730</v>
      </c>
      <c r="E24" s="326"/>
      <c r="F24" s="120">
        <v>1900</v>
      </c>
      <c r="G24" s="326" t="s">
        <v>256</v>
      </c>
      <c r="H24" s="120">
        <v>2183</v>
      </c>
      <c r="I24" s="326" t="s">
        <v>256</v>
      </c>
      <c r="J24" s="120">
        <v>1750</v>
      </c>
      <c r="K24" s="326" t="s">
        <v>256</v>
      </c>
      <c r="L24" s="120">
        <v>1756</v>
      </c>
      <c r="M24" s="326"/>
      <c r="N24" s="120">
        <v>1739</v>
      </c>
      <c r="O24" s="326" t="s">
        <v>256</v>
      </c>
    </row>
    <row r="25" spans="1:15" ht="14.1" customHeight="1">
      <c r="A25" s="147">
        <v>94</v>
      </c>
      <c r="B25" s="23" t="s">
        <v>104</v>
      </c>
      <c r="C25" s="4" t="s">
        <v>105</v>
      </c>
      <c r="D25" s="113">
        <v>1510</v>
      </c>
      <c r="E25" s="326" t="s">
        <v>256</v>
      </c>
      <c r="F25" s="120">
        <v>1747</v>
      </c>
      <c r="G25" s="326"/>
      <c r="H25" s="120">
        <v>1802</v>
      </c>
      <c r="I25" s="326"/>
      <c r="J25" s="120">
        <v>1806</v>
      </c>
      <c r="K25" s="326" t="s">
        <v>256</v>
      </c>
      <c r="L25" s="120">
        <v>1837</v>
      </c>
      <c r="M25" s="326" t="s">
        <v>256</v>
      </c>
      <c r="N25" s="120">
        <v>1877</v>
      </c>
      <c r="O25" s="326" t="s">
        <v>256</v>
      </c>
    </row>
    <row r="26" spans="1:15" ht="14.1" customHeight="1">
      <c r="A26" s="147">
        <v>94</v>
      </c>
      <c r="B26" s="23" t="s">
        <v>107</v>
      </c>
      <c r="C26" s="4" t="s">
        <v>108</v>
      </c>
      <c r="D26" s="113">
        <v>1138</v>
      </c>
      <c r="E26" s="326"/>
      <c r="F26" s="120">
        <v>1466</v>
      </c>
      <c r="G26" s="326"/>
      <c r="H26" s="120">
        <v>1512</v>
      </c>
      <c r="I26" s="326" t="s">
        <v>256</v>
      </c>
      <c r="J26" s="120">
        <v>1504</v>
      </c>
      <c r="K26" s="326" t="s">
        <v>256</v>
      </c>
      <c r="L26" s="120">
        <v>1487</v>
      </c>
      <c r="M26" s="326" t="s">
        <v>256</v>
      </c>
      <c r="N26" s="120">
        <v>1636</v>
      </c>
      <c r="O26" s="326" t="s">
        <v>256</v>
      </c>
    </row>
    <row r="27" spans="1:15" ht="14.1" customHeight="1">
      <c r="A27" s="147">
        <v>27</v>
      </c>
      <c r="B27" s="23" t="s">
        <v>134</v>
      </c>
      <c r="C27" s="4" t="s">
        <v>16</v>
      </c>
      <c r="D27" s="113">
        <v>3817</v>
      </c>
      <c r="E27" s="326"/>
      <c r="F27" s="120">
        <v>4168</v>
      </c>
      <c r="G27" s="326"/>
      <c r="H27" s="120">
        <v>4520</v>
      </c>
      <c r="I27" s="326"/>
      <c r="J27" s="120">
        <v>4618</v>
      </c>
      <c r="K27" s="326"/>
      <c r="L27" s="120">
        <v>5406</v>
      </c>
      <c r="M27" s="326"/>
      <c r="N27" s="120">
        <v>5219</v>
      </c>
      <c r="O27" s="326"/>
    </row>
    <row r="28" spans="1:15" ht="14.1" customHeight="1">
      <c r="A28" s="147">
        <v>53</v>
      </c>
      <c r="B28" s="23" t="s">
        <v>135</v>
      </c>
      <c r="C28" s="4" t="s">
        <v>52</v>
      </c>
      <c r="D28" s="113">
        <v>3658</v>
      </c>
      <c r="E28" s="326"/>
      <c r="F28" s="120">
        <v>3828</v>
      </c>
      <c r="G28" s="326"/>
      <c r="H28" s="120">
        <v>3900</v>
      </c>
      <c r="I28" s="326"/>
      <c r="J28" s="120">
        <v>4119</v>
      </c>
      <c r="K28" s="326"/>
      <c r="L28" s="120">
        <v>4062</v>
      </c>
      <c r="M28" s="326"/>
      <c r="N28" s="120">
        <v>4161</v>
      </c>
      <c r="O28" s="326"/>
    </row>
    <row r="29" spans="1:15" ht="14.1" customHeight="1">
      <c r="A29" s="147">
        <v>75</v>
      </c>
      <c r="B29" s="23" t="s">
        <v>136</v>
      </c>
      <c r="C29" s="4" t="s">
        <v>60</v>
      </c>
      <c r="D29" s="113">
        <v>902</v>
      </c>
      <c r="E29" s="326"/>
      <c r="F29" s="120">
        <v>954</v>
      </c>
      <c r="G29" s="326"/>
      <c r="H29" s="120">
        <v>1017</v>
      </c>
      <c r="I29" s="326"/>
      <c r="J29" s="120">
        <v>1035</v>
      </c>
      <c r="K29" s="326"/>
      <c r="L29" s="120">
        <v>911</v>
      </c>
      <c r="M29" s="326"/>
      <c r="N29" s="120">
        <v>1146</v>
      </c>
      <c r="O29" s="326" t="s">
        <v>256</v>
      </c>
    </row>
    <row r="30" spans="1:15" ht="14.1" customHeight="1">
      <c r="A30" s="147">
        <v>75</v>
      </c>
      <c r="B30" s="23" t="s">
        <v>137</v>
      </c>
      <c r="C30" s="4" t="s">
        <v>61</v>
      </c>
      <c r="D30" s="113">
        <v>2987</v>
      </c>
      <c r="E30" s="326"/>
      <c r="F30" s="120">
        <v>3029</v>
      </c>
      <c r="G30" s="326"/>
      <c r="H30" s="120">
        <v>2975</v>
      </c>
      <c r="I30" s="326"/>
      <c r="J30" s="120">
        <v>2983</v>
      </c>
      <c r="K30" s="326"/>
      <c r="L30" s="120">
        <v>3009</v>
      </c>
      <c r="M30" s="326"/>
      <c r="N30" s="120">
        <v>3009</v>
      </c>
      <c r="O30" s="326"/>
    </row>
    <row r="31" spans="1:15" ht="14.1" customHeight="1">
      <c r="A31" s="147">
        <v>27</v>
      </c>
      <c r="B31" s="23" t="s">
        <v>138</v>
      </c>
      <c r="C31" s="4" t="s">
        <v>18</v>
      </c>
      <c r="D31" s="113">
        <v>3988</v>
      </c>
      <c r="E31" s="326"/>
      <c r="F31" s="120">
        <v>4439</v>
      </c>
      <c r="G31" s="326" t="s">
        <v>256</v>
      </c>
      <c r="H31" s="120">
        <v>4555</v>
      </c>
      <c r="I31" s="326"/>
      <c r="J31" s="120">
        <v>5063</v>
      </c>
      <c r="K31" s="326"/>
      <c r="L31" s="120">
        <v>5383</v>
      </c>
      <c r="M31" s="326"/>
      <c r="N31" s="120">
        <v>5566</v>
      </c>
      <c r="O31" s="326"/>
    </row>
    <row r="32" spans="1:15" ht="14.1" customHeight="1">
      <c r="A32" s="147">
        <v>84</v>
      </c>
      <c r="B32" s="23" t="s">
        <v>139</v>
      </c>
      <c r="C32" s="4" t="s">
        <v>87</v>
      </c>
      <c r="D32" s="113">
        <v>3927</v>
      </c>
      <c r="E32" s="326"/>
      <c r="F32" s="120">
        <v>4368</v>
      </c>
      <c r="G32" s="326"/>
      <c r="H32" s="120">
        <v>4307</v>
      </c>
      <c r="I32" s="326"/>
      <c r="J32" s="120">
        <v>4636</v>
      </c>
      <c r="K32" s="326"/>
      <c r="L32" s="120">
        <v>4677</v>
      </c>
      <c r="M32" s="326"/>
      <c r="N32" s="120">
        <v>4685</v>
      </c>
      <c r="O32" s="326"/>
    </row>
    <row r="33" spans="1:15" ht="14.1" customHeight="1">
      <c r="A33" s="147">
        <v>28</v>
      </c>
      <c r="B33" s="23" t="s">
        <v>140</v>
      </c>
      <c r="C33" s="4" t="s">
        <v>27</v>
      </c>
      <c r="D33" s="113">
        <v>3664</v>
      </c>
      <c r="E33" s="326"/>
      <c r="F33" s="120">
        <v>3979</v>
      </c>
      <c r="G33" s="326"/>
      <c r="H33" s="120">
        <v>4226</v>
      </c>
      <c r="I33" s="326"/>
      <c r="J33" s="120">
        <v>4508</v>
      </c>
      <c r="K33" s="326"/>
      <c r="L33" s="120">
        <v>4789</v>
      </c>
      <c r="M33" s="326"/>
      <c r="N33" s="120">
        <v>4894</v>
      </c>
      <c r="O33" s="326"/>
    </row>
    <row r="34" spans="1:15" ht="14.1" customHeight="1">
      <c r="A34" s="147">
        <v>24</v>
      </c>
      <c r="B34" s="23" t="s">
        <v>141</v>
      </c>
      <c r="C34" s="4" t="s">
        <v>11</v>
      </c>
      <c r="D34" s="113">
        <v>2295</v>
      </c>
      <c r="E34" s="326" t="s">
        <v>256</v>
      </c>
      <c r="F34" s="120">
        <v>2574</v>
      </c>
      <c r="G34" s="326"/>
      <c r="H34" s="120">
        <v>2579</v>
      </c>
      <c r="I34" s="326"/>
      <c r="J34" s="120">
        <v>2680</v>
      </c>
      <c r="K34" s="326"/>
      <c r="L34" s="120">
        <v>2737</v>
      </c>
      <c r="M34" s="326"/>
      <c r="N34" s="120">
        <v>2584</v>
      </c>
      <c r="O34" s="326" t="s">
        <v>256</v>
      </c>
    </row>
    <row r="35" spans="1:15" ht="14.1" customHeight="1">
      <c r="A35" s="147">
        <v>53</v>
      </c>
      <c r="B35" s="23" t="s">
        <v>142</v>
      </c>
      <c r="C35" s="4" t="s">
        <v>54</v>
      </c>
      <c r="D35" s="113">
        <v>7450</v>
      </c>
      <c r="E35" s="326" t="s">
        <v>256</v>
      </c>
      <c r="F35" s="120">
        <v>7134</v>
      </c>
      <c r="G35" s="326" t="s">
        <v>256</v>
      </c>
      <c r="H35" s="120">
        <v>7492</v>
      </c>
      <c r="I35" s="326" t="s">
        <v>256</v>
      </c>
      <c r="J35" s="120">
        <v>7475</v>
      </c>
      <c r="K35" s="326" t="s">
        <v>256</v>
      </c>
      <c r="L35" s="120">
        <v>7937</v>
      </c>
      <c r="M35" s="326" t="s">
        <v>256</v>
      </c>
      <c r="N35" s="120">
        <v>9803</v>
      </c>
      <c r="O35" s="326" t="s">
        <v>256</v>
      </c>
    </row>
    <row r="36" spans="1:15" ht="14.1" customHeight="1">
      <c r="A36" s="147">
        <v>76</v>
      </c>
      <c r="B36" s="23" t="s">
        <v>143</v>
      </c>
      <c r="C36" s="4" t="s">
        <v>72</v>
      </c>
      <c r="D36" s="113">
        <v>3403</v>
      </c>
      <c r="E36" s="326"/>
      <c r="F36" s="120">
        <v>4018</v>
      </c>
      <c r="G36" s="326"/>
      <c r="H36" s="120">
        <v>3924</v>
      </c>
      <c r="I36" s="326"/>
      <c r="J36" s="120">
        <v>4093</v>
      </c>
      <c r="K36" s="326"/>
      <c r="L36" s="120">
        <v>4519</v>
      </c>
      <c r="M36" s="326"/>
      <c r="N36" s="120">
        <v>4672</v>
      </c>
      <c r="O36" s="326"/>
    </row>
    <row r="37" spans="1:15" ht="14.1" customHeight="1">
      <c r="A37" s="147">
        <v>76</v>
      </c>
      <c r="B37" s="23" t="s">
        <v>144</v>
      </c>
      <c r="C37" s="4" t="s">
        <v>73</v>
      </c>
      <c r="D37" s="113">
        <v>6783</v>
      </c>
      <c r="E37" s="326" t="s">
        <v>256</v>
      </c>
      <c r="F37" s="120">
        <v>7089</v>
      </c>
      <c r="G37" s="326" t="s">
        <v>256</v>
      </c>
      <c r="H37" s="120">
        <v>7680</v>
      </c>
      <c r="I37" s="326" t="s">
        <v>256</v>
      </c>
      <c r="J37" s="120">
        <v>8604</v>
      </c>
      <c r="K37" s="326" t="s">
        <v>256</v>
      </c>
      <c r="L37" s="120">
        <v>8697</v>
      </c>
      <c r="M37" s="326" t="s">
        <v>256</v>
      </c>
      <c r="N37" s="120">
        <v>9460</v>
      </c>
      <c r="O37" s="326" t="s">
        <v>256</v>
      </c>
    </row>
    <row r="38" spans="1:15" ht="14.1" customHeight="1">
      <c r="A38" s="147">
        <v>76</v>
      </c>
      <c r="B38" s="23" t="s">
        <v>145</v>
      </c>
      <c r="C38" s="4" t="s">
        <v>74</v>
      </c>
      <c r="D38" s="113">
        <v>1468</v>
      </c>
      <c r="E38" s="326"/>
      <c r="F38" s="120">
        <v>1654</v>
      </c>
      <c r="G38" s="326"/>
      <c r="H38" s="120">
        <v>1729</v>
      </c>
      <c r="I38" s="326"/>
      <c r="J38" s="120">
        <v>1918</v>
      </c>
      <c r="K38" s="326"/>
      <c r="L38" s="120">
        <v>1788</v>
      </c>
      <c r="M38" s="326"/>
      <c r="N38" s="120">
        <v>1853</v>
      </c>
      <c r="O38" s="326" t="s">
        <v>256</v>
      </c>
    </row>
    <row r="39" spans="1:15" ht="14.1" customHeight="1">
      <c r="A39" s="147">
        <v>75</v>
      </c>
      <c r="B39" s="23" t="s">
        <v>146</v>
      </c>
      <c r="C39" s="4" t="s">
        <v>62</v>
      </c>
      <c r="D39" s="113">
        <v>7199</v>
      </c>
      <c r="E39" s="326"/>
      <c r="F39" s="120">
        <v>8445</v>
      </c>
      <c r="G39" s="326"/>
      <c r="H39" s="120">
        <v>8831</v>
      </c>
      <c r="I39" s="326"/>
      <c r="J39" s="120">
        <v>9200</v>
      </c>
      <c r="K39" s="326"/>
      <c r="L39" s="120">
        <v>9920</v>
      </c>
      <c r="M39" s="326"/>
      <c r="N39" s="120">
        <v>10521</v>
      </c>
      <c r="O39" s="326"/>
    </row>
    <row r="40" spans="1:15" ht="14.1" customHeight="1">
      <c r="A40" s="147">
        <v>76</v>
      </c>
      <c r="B40" s="23" t="s">
        <v>147</v>
      </c>
      <c r="C40" s="4" t="s">
        <v>75</v>
      </c>
      <c r="D40" s="113">
        <v>6727</v>
      </c>
      <c r="E40" s="326"/>
      <c r="F40" s="120">
        <v>7151</v>
      </c>
      <c r="G40" s="326"/>
      <c r="H40" s="120">
        <v>7748</v>
      </c>
      <c r="I40" s="326"/>
      <c r="J40" s="120">
        <v>8184</v>
      </c>
      <c r="K40" s="326"/>
      <c r="L40" s="120">
        <v>8640</v>
      </c>
      <c r="M40" s="326"/>
      <c r="N40" s="120">
        <v>8745</v>
      </c>
      <c r="O40" s="326"/>
    </row>
    <row r="41" spans="1:15" ht="14.1" customHeight="1">
      <c r="A41" s="147">
        <v>53</v>
      </c>
      <c r="B41" s="23" t="s">
        <v>148</v>
      </c>
      <c r="C41" s="4" t="s">
        <v>55</v>
      </c>
      <c r="D41" s="113">
        <v>4905</v>
      </c>
      <c r="E41" s="326"/>
      <c r="F41" s="120">
        <v>5738</v>
      </c>
      <c r="G41" s="326"/>
      <c r="H41" s="120">
        <v>6263</v>
      </c>
      <c r="I41" s="326"/>
      <c r="J41" s="120">
        <v>7085</v>
      </c>
      <c r="K41" s="326"/>
      <c r="L41" s="120">
        <v>7425</v>
      </c>
      <c r="M41" s="326"/>
      <c r="N41" s="120">
        <v>8278</v>
      </c>
      <c r="O41" s="326"/>
    </row>
    <row r="42" spans="1:15" ht="14.1" customHeight="1">
      <c r="A42" s="147">
        <v>24</v>
      </c>
      <c r="B42" s="23" t="s">
        <v>149</v>
      </c>
      <c r="C42" s="4" t="s">
        <v>12</v>
      </c>
      <c r="D42" s="113">
        <v>1449</v>
      </c>
      <c r="E42" s="326"/>
      <c r="F42" s="120">
        <v>1553</v>
      </c>
      <c r="G42" s="326" t="s">
        <v>256</v>
      </c>
      <c r="H42" s="120">
        <v>1654</v>
      </c>
      <c r="I42" s="326"/>
      <c r="J42" s="120">
        <v>1770</v>
      </c>
      <c r="K42" s="326"/>
      <c r="L42" s="120">
        <v>1845</v>
      </c>
      <c r="M42" s="326"/>
      <c r="N42" s="120">
        <v>2040</v>
      </c>
      <c r="O42" s="326" t="s">
        <v>256</v>
      </c>
    </row>
    <row r="43" spans="1:15" ht="14.1" customHeight="1">
      <c r="A43" s="147">
        <v>24</v>
      </c>
      <c r="B43" s="23" t="s">
        <v>150</v>
      </c>
      <c r="C43" s="4" t="s">
        <v>13</v>
      </c>
      <c r="D43" s="113">
        <v>3647</v>
      </c>
      <c r="E43" s="326"/>
      <c r="F43" s="120">
        <v>3877</v>
      </c>
      <c r="G43" s="326"/>
      <c r="H43" s="120">
        <v>4049</v>
      </c>
      <c r="I43" s="326"/>
      <c r="J43" s="120">
        <v>3946</v>
      </c>
      <c r="K43" s="326"/>
      <c r="L43" s="120">
        <v>3938</v>
      </c>
      <c r="M43" s="326"/>
      <c r="N43" s="120">
        <v>3783</v>
      </c>
      <c r="O43" s="326"/>
    </row>
    <row r="44" spans="1:15" ht="14.1" customHeight="1">
      <c r="A44" s="147">
        <v>84</v>
      </c>
      <c r="B44" s="23" t="s">
        <v>151</v>
      </c>
      <c r="C44" s="4" t="s">
        <v>88</v>
      </c>
      <c r="D44" s="113">
        <v>6926</v>
      </c>
      <c r="E44" s="326" t="s">
        <v>256</v>
      </c>
      <c r="F44" s="120">
        <v>7845</v>
      </c>
      <c r="G44" s="326" t="s">
        <v>256</v>
      </c>
      <c r="H44" s="120">
        <v>8548</v>
      </c>
      <c r="I44" s="326" t="s">
        <v>256</v>
      </c>
      <c r="J44" s="120">
        <v>8961</v>
      </c>
      <c r="K44" s="326" t="s">
        <v>256</v>
      </c>
      <c r="L44" s="120">
        <v>8845</v>
      </c>
      <c r="M44" s="326"/>
      <c r="N44" s="120">
        <v>9184</v>
      </c>
      <c r="O44" s="326"/>
    </row>
    <row r="45" spans="1:15" ht="14.1" customHeight="1">
      <c r="A45" s="147">
        <v>27</v>
      </c>
      <c r="B45" s="23" t="s">
        <v>152</v>
      </c>
      <c r="C45" s="4" t="s">
        <v>19</v>
      </c>
      <c r="D45" s="113">
        <v>2397</v>
      </c>
      <c r="E45" s="326"/>
      <c r="F45" s="120">
        <v>2690</v>
      </c>
      <c r="G45" s="326"/>
      <c r="H45" s="120">
        <v>2719</v>
      </c>
      <c r="I45" s="326"/>
      <c r="J45" s="120">
        <v>2746</v>
      </c>
      <c r="K45" s="326"/>
      <c r="L45" s="120">
        <v>2365</v>
      </c>
      <c r="M45" s="326" t="s">
        <v>256</v>
      </c>
      <c r="N45" s="120">
        <v>2403</v>
      </c>
      <c r="O45" s="326" t="s">
        <v>256</v>
      </c>
    </row>
    <row r="46" spans="1:15" ht="14.1" customHeight="1">
      <c r="A46" s="147">
        <v>75</v>
      </c>
      <c r="B46" s="23" t="s">
        <v>153</v>
      </c>
      <c r="C46" s="4" t="s">
        <v>63</v>
      </c>
      <c r="D46" s="113">
        <v>1878</v>
      </c>
      <c r="E46" s="326" t="s">
        <v>256</v>
      </c>
      <c r="F46" s="120">
        <v>1969</v>
      </c>
      <c r="G46" s="326" t="s">
        <v>256</v>
      </c>
      <c r="H46" s="120">
        <v>2130</v>
      </c>
      <c r="I46" s="326" t="s">
        <v>256</v>
      </c>
      <c r="J46" s="120">
        <v>2188</v>
      </c>
      <c r="K46" s="326" t="s">
        <v>256</v>
      </c>
      <c r="L46" s="120">
        <v>2276</v>
      </c>
      <c r="M46" s="326" t="s">
        <v>256</v>
      </c>
      <c r="N46" s="120">
        <v>2341</v>
      </c>
      <c r="O46" s="326" t="s">
        <v>256</v>
      </c>
    </row>
    <row r="47" spans="1:15" ht="14.1" customHeight="1">
      <c r="A47" s="147">
        <v>24</v>
      </c>
      <c r="B47" s="23" t="s">
        <v>154</v>
      </c>
      <c r="C47" s="4" t="s">
        <v>14</v>
      </c>
      <c r="D47" s="113">
        <v>2008</v>
      </c>
      <c r="E47" s="326"/>
      <c r="F47" s="120">
        <v>2144</v>
      </c>
      <c r="G47" s="326"/>
      <c r="H47" s="120">
        <v>2446</v>
      </c>
      <c r="I47" s="326"/>
      <c r="J47" s="120">
        <v>2522</v>
      </c>
      <c r="K47" s="326"/>
      <c r="L47" s="120">
        <v>2766</v>
      </c>
      <c r="M47" s="326"/>
      <c r="N47" s="120">
        <v>2780</v>
      </c>
      <c r="O47" s="326"/>
    </row>
    <row r="48" spans="1:15" ht="14.1" customHeight="1">
      <c r="A48" s="147">
        <v>84</v>
      </c>
      <c r="B48" s="23" t="s">
        <v>155</v>
      </c>
      <c r="C48" s="4" t="s">
        <v>89</v>
      </c>
      <c r="D48" s="113">
        <v>6568</v>
      </c>
      <c r="E48" s="326"/>
      <c r="F48" s="120">
        <v>6727</v>
      </c>
      <c r="G48" s="326"/>
      <c r="H48" s="120">
        <v>7033</v>
      </c>
      <c r="I48" s="326"/>
      <c r="J48" s="120">
        <v>7263</v>
      </c>
      <c r="K48" s="326"/>
      <c r="L48" s="120">
        <v>7436</v>
      </c>
      <c r="M48" s="326"/>
      <c r="N48" s="120">
        <v>7618</v>
      </c>
      <c r="O48" s="326"/>
    </row>
    <row r="49" spans="1:15" ht="14.1" customHeight="1">
      <c r="A49" s="147">
        <v>84</v>
      </c>
      <c r="B49" s="23" t="s">
        <v>156</v>
      </c>
      <c r="C49" s="4" t="s">
        <v>90</v>
      </c>
      <c r="D49" s="113">
        <v>1420</v>
      </c>
      <c r="E49" s="326"/>
      <c r="F49" s="120">
        <v>1481</v>
      </c>
      <c r="G49" s="326"/>
      <c r="H49" s="120">
        <v>1475</v>
      </c>
      <c r="I49" s="326" t="s">
        <v>256</v>
      </c>
      <c r="J49" s="120">
        <v>1561</v>
      </c>
      <c r="K49" s="326" t="s">
        <v>256</v>
      </c>
      <c r="L49" s="120">
        <v>1804</v>
      </c>
      <c r="M49" s="326"/>
      <c r="N49" s="120">
        <v>1955</v>
      </c>
      <c r="O49" s="326"/>
    </row>
    <row r="50" spans="1:15" ht="14.1" customHeight="1">
      <c r="A50" s="147">
        <v>52</v>
      </c>
      <c r="B50" s="23" t="s">
        <v>157</v>
      </c>
      <c r="C50" s="4" t="s">
        <v>46</v>
      </c>
      <c r="D50" s="113">
        <v>7890</v>
      </c>
      <c r="E50" s="326"/>
      <c r="F50" s="120">
        <v>8796</v>
      </c>
      <c r="G50" s="326"/>
      <c r="H50" s="120">
        <v>9201</v>
      </c>
      <c r="I50" s="326"/>
      <c r="J50" s="120">
        <v>9680</v>
      </c>
      <c r="K50" s="326"/>
      <c r="L50" s="120">
        <v>9924</v>
      </c>
      <c r="M50" s="326"/>
      <c r="N50" s="120">
        <v>10339</v>
      </c>
      <c r="O50" s="326"/>
    </row>
    <row r="51" spans="1:15" ht="14.1" customHeight="1">
      <c r="A51" s="147">
        <v>24</v>
      </c>
      <c r="B51" s="23" t="s">
        <v>158</v>
      </c>
      <c r="C51" s="4" t="s">
        <v>15</v>
      </c>
      <c r="D51" s="113">
        <v>4037</v>
      </c>
      <c r="E51" s="326"/>
      <c r="F51" s="120">
        <v>4239</v>
      </c>
      <c r="G51" s="326"/>
      <c r="H51" s="120">
        <v>4434</v>
      </c>
      <c r="I51" s="326"/>
      <c r="J51" s="120">
        <v>4541</v>
      </c>
      <c r="K51" s="326"/>
      <c r="L51" s="120">
        <v>4604</v>
      </c>
      <c r="M51" s="326"/>
      <c r="N51" s="120">
        <v>4663</v>
      </c>
      <c r="O51" s="326"/>
    </row>
    <row r="52" spans="1:15" ht="14.1" customHeight="1">
      <c r="A52" s="147">
        <v>76</v>
      </c>
      <c r="B52" s="23" t="s">
        <v>159</v>
      </c>
      <c r="C52" s="4" t="s">
        <v>76</v>
      </c>
      <c r="D52" s="113">
        <v>2291</v>
      </c>
      <c r="E52" s="326" t="s">
        <v>256</v>
      </c>
      <c r="F52" s="120">
        <v>2590</v>
      </c>
      <c r="G52" s="326" t="s">
        <v>256</v>
      </c>
      <c r="H52" s="120">
        <v>1232</v>
      </c>
      <c r="I52" s="326"/>
      <c r="J52" s="120">
        <v>1270</v>
      </c>
      <c r="K52" s="326" t="s">
        <v>256</v>
      </c>
      <c r="L52" s="120">
        <v>1493</v>
      </c>
      <c r="M52" s="326" t="s">
        <v>256</v>
      </c>
      <c r="N52" s="120">
        <v>1560</v>
      </c>
      <c r="O52" s="326" t="s">
        <v>256</v>
      </c>
    </row>
    <row r="53" spans="1:15" ht="14.1" customHeight="1">
      <c r="A53" s="147">
        <v>75</v>
      </c>
      <c r="B53" s="23" t="s">
        <v>160</v>
      </c>
      <c r="C53" s="4" t="s">
        <v>64</v>
      </c>
      <c r="D53" s="113">
        <v>2505</v>
      </c>
      <c r="E53" s="326"/>
      <c r="F53" s="120">
        <v>2619</v>
      </c>
      <c r="G53" s="326"/>
      <c r="H53" s="120">
        <v>2707</v>
      </c>
      <c r="I53" s="326"/>
      <c r="J53" s="120">
        <v>2728</v>
      </c>
      <c r="K53" s="326"/>
      <c r="L53" s="120">
        <v>2723</v>
      </c>
      <c r="M53" s="326"/>
      <c r="N53" s="120">
        <v>2780</v>
      </c>
      <c r="O53" s="326"/>
    </row>
    <row r="54" spans="1:15" ht="14.1" customHeight="1">
      <c r="A54" s="147">
        <v>76</v>
      </c>
      <c r="B54" s="23" t="s">
        <v>161</v>
      </c>
      <c r="C54" s="4" t="s">
        <v>77</v>
      </c>
      <c r="D54" s="113">
        <v>1118</v>
      </c>
      <c r="E54" s="326"/>
      <c r="F54" s="120">
        <v>1245</v>
      </c>
      <c r="G54" s="326"/>
      <c r="H54" s="120">
        <v>1027</v>
      </c>
      <c r="I54" s="326"/>
      <c r="J54" s="120">
        <v>1072</v>
      </c>
      <c r="K54" s="326" t="s">
        <v>256</v>
      </c>
      <c r="L54" s="120">
        <v>1122</v>
      </c>
      <c r="M54" s="326"/>
      <c r="N54" s="120">
        <v>1154</v>
      </c>
      <c r="O54" s="326"/>
    </row>
    <row r="55" spans="1:15" ht="14.1" customHeight="1">
      <c r="A55" s="147">
        <v>52</v>
      </c>
      <c r="B55" s="23" t="s">
        <v>162</v>
      </c>
      <c r="C55" s="4" t="s">
        <v>48</v>
      </c>
      <c r="D55" s="113">
        <v>4185</v>
      </c>
      <c r="E55" s="326"/>
      <c r="F55" s="120">
        <v>4571</v>
      </c>
      <c r="G55" s="326" t="s">
        <v>256</v>
      </c>
      <c r="H55" s="120">
        <v>5375</v>
      </c>
      <c r="I55" s="326"/>
      <c r="J55" s="120">
        <v>5599</v>
      </c>
      <c r="K55" s="326"/>
      <c r="L55" s="120">
        <v>5644</v>
      </c>
      <c r="M55" s="326"/>
      <c r="N55" s="120">
        <v>5805</v>
      </c>
      <c r="O55" s="326" t="s">
        <v>256</v>
      </c>
    </row>
    <row r="56" spans="1:15" ht="14.1" customHeight="1">
      <c r="A56" s="147">
        <v>28</v>
      </c>
      <c r="B56" s="23" t="s">
        <v>163</v>
      </c>
      <c r="C56" s="4" t="s">
        <v>28</v>
      </c>
      <c r="D56" s="113">
        <v>3618</v>
      </c>
      <c r="E56" s="326"/>
      <c r="F56" s="120">
        <v>3996</v>
      </c>
      <c r="G56" s="326"/>
      <c r="H56" s="120">
        <v>4300</v>
      </c>
      <c r="I56" s="326"/>
      <c r="J56" s="120">
        <v>4580</v>
      </c>
      <c r="K56" s="326" t="s">
        <v>256</v>
      </c>
      <c r="L56" s="120">
        <v>4714</v>
      </c>
      <c r="M56" s="326"/>
      <c r="N56" s="120">
        <v>4480</v>
      </c>
      <c r="O56" s="326" t="s">
        <v>256</v>
      </c>
    </row>
    <row r="57" spans="1:15" ht="14.1" customHeight="1">
      <c r="A57" s="147">
        <v>44</v>
      </c>
      <c r="B57" s="23" t="s">
        <v>164</v>
      </c>
      <c r="C57" s="4" t="s">
        <v>38</v>
      </c>
      <c r="D57" s="113">
        <v>3785</v>
      </c>
      <c r="E57" s="326"/>
      <c r="F57" s="120">
        <v>3869</v>
      </c>
      <c r="G57" s="326"/>
      <c r="H57" s="120">
        <v>3838</v>
      </c>
      <c r="I57" s="326"/>
      <c r="J57" s="120">
        <v>3844</v>
      </c>
      <c r="K57" s="326"/>
      <c r="L57" s="120">
        <v>4033</v>
      </c>
      <c r="M57" s="326"/>
      <c r="N57" s="120">
        <v>3988</v>
      </c>
      <c r="O57" s="326"/>
    </row>
    <row r="58" spans="1:15" ht="14.1" customHeight="1">
      <c r="A58" s="148">
        <v>44</v>
      </c>
      <c r="B58" s="23" t="s">
        <v>165</v>
      </c>
      <c r="C58" s="4" t="s">
        <v>39</v>
      </c>
      <c r="D58" s="113">
        <v>1566</v>
      </c>
      <c r="E58" s="326"/>
      <c r="F58" s="120">
        <v>1692</v>
      </c>
      <c r="G58" s="326"/>
      <c r="H58" s="120">
        <v>1725</v>
      </c>
      <c r="I58" s="326"/>
      <c r="J58" s="120">
        <v>1766</v>
      </c>
      <c r="K58" s="326"/>
      <c r="L58" s="120">
        <v>1813</v>
      </c>
      <c r="M58" s="326"/>
      <c r="N58" s="120">
        <v>1895</v>
      </c>
      <c r="O58" s="326"/>
    </row>
    <row r="59" spans="1:15" ht="14.1" customHeight="1">
      <c r="A59" s="147">
        <v>52</v>
      </c>
      <c r="B59" s="23" t="s">
        <v>166</v>
      </c>
      <c r="C59" s="4" t="s">
        <v>49</v>
      </c>
      <c r="D59" s="113">
        <v>2088</v>
      </c>
      <c r="E59" s="326"/>
      <c r="F59" s="120">
        <v>2019</v>
      </c>
      <c r="G59" s="326"/>
      <c r="H59" s="120">
        <v>2226</v>
      </c>
      <c r="I59" s="326" t="s">
        <v>256</v>
      </c>
      <c r="J59" s="328">
        <v>2492</v>
      </c>
      <c r="K59" s="326"/>
      <c r="L59" s="328">
        <v>2758</v>
      </c>
      <c r="M59" s="326"/>
      <c r="N59" s="328">
        <v>2783</v>
      </c>
      <c r="O59" s="326" t="s">
        <v>256</v>
      </c>
    </row>
    <row r="60" spans="1:15" ht="14.1" customHeight="1">
      <c r="A60" s="147">
        <v>44</v>
      </c>
      <c r="B60" s="23" t="s">
        <v>167</v>
      </c>
      <c r="C60" s="4" t="s">
        <v>40</v>
      </c>
      <c r="D60" s="113">
        <v>4614</v>
      </c>
      <c r="E60" s="326"/>
      <c r="F60" s="120">
        <v>5281</v>
      </c>
      <c r="G60" s="326"/>
      <c r="H60" s="120">
        <v>5729</v>
      </c>
      <c r="I60" s="326"/>
      <c r="J60" s="328">
        <v>5935</v>
      </c>
      <c r="K60" s="326"/>
      <c r="L60" s="328">
        <v>6231</v>
      </c>
      <c r="M60" s="326"/>
      <c r="N60" s="328">
        <v>6379</v>
      </c>
      <c r="O60" s="326" t="s">
        <v>256</v>
      </c>
    </row>
    <row r="61" spans="1:15" ht="14.1" customHeight="1">
      <c r="A61" s="147">
        <v>44</v>
      </c>
      <c r="B61" s="23" t="s">
        <v>168</v>
      </c>
      <c r="C61" s="4" t="s">
        <v>41</v>
      </c>
      <c r="D61" s="113">
        <v>1111</v>
      </c>
      <c r="E61" s="326"/>
      <c r="F61" s="120">
        <v>1236</v>
      </c>
      <c r="G61" s="326"/>
      <c r="H61" s="120">
        <v>1282</v>
      </c>
      <c r="I61" s="326"/>
      <c r="J61" s="328">
        <v>1373</v>
      </c>
      <c r="K61" s="326"/>
      <c r="L61" s="328">
        <v>1414</v>
      </c>
      <c r="M61" s="326"/>
      <c r="N61" s="328">
        <v>1375</v>
      </c>
      <c r="O61" s="326"/>
    </row>
    <row r="62" spans="1:15" ht="14.1" customHeight="1">
      <c r="A62" s="147">
        <v>53</v>
      </c>
      <c r="B62" s="23" t="s">
        <v>169</v>
      </c>
      <c r="C62" s="4" t="s">
        <v>56</v>
      </c>
      <c r="D62" s="113">
        <v>4681</v>
      </c>
      <c r="E62" s="326"/>
      <c r="F62" s="120">
        <v>4976</v>
      </c>
      <c r="G62" s="326"/>
      <c r="H62" s="120">
        <v>5267</v>
      </c>
      <c r="I62" s="326" t="s">
        <v>256</v>
      </c>
      <c r="J62" s="328">
        <v>5388</v>
      </c>
      <c r="K62" s="326" t="s">
        <v>256</v>
      </c>
      <c r="L62" s="328">
        <v>5532</v>
      </c>
      <c r="M62" s="326"/>
      <c r="N62" s="328">
        <v>5075</v>
      </c>
      <c r="O62" s="326" t="s">
        <v>256</v>
      </c>
    </row>
    <row r="63" spans="1:15" ht="14.1" customHeight="1">
      <c r="A63" s="147">
        <v>44</v>
      </c>
      <c r="B63" s="23" t="s">
        <v>170</v>
      </c>
      <c r="C63" s="4" t="s">
        <v>42</v>
      </c>
      <c r="D63" s="113">
        <v>5675</v>
      </c>
      <c r="E63" s="326"/>
      <c r="F63" s="120">
        <v>5364</v>
      </c>
      <c r="G63" s="326"/>
      <c r="H63" s="120">
        <v>6120</v>
      </c>
      <c r="I63" s="326"/>
      <c r="J63" s="328">
        <v>6372</v>
      </c>
      <c r="K63" s="326"/>
      <c r="L63" s="328">
        <v>6540</v>
      </c>
      <c r="M63" s="326"/>
      <c r="N63" s="328">
        <v>6564</v>
      </c>
      <c r="O63" s="326"/>
    </row>
    <row r="64" spans="1:15" ht="14.1" customHeight="1">
      <c r="A64" s="147">
        <v>27</v>
      </c>
      <c r="B64" s="23" t="s">
        <v>171</v>
      </c>
      <c r="C64" s="4" t="s">
        <v>20</v>
      </c>
      <c r="D64" s="113">
        <v>2027</v>
      </c>
      <c r="E64" s="326"/>
      <c r="F64" s="120">
        <v>2116</v>
      </c>
      <c r="G64" s="326"/>
      <c r="H64" s="120">
        <v>2200</v>
      </c>
      <c r="I64" s="326"/>
      <c r="J64" s="328">
        <v>2275</v>
      </c>
      <c r="K64" s="326"/>
      <c r="L64" s="328">
        <v>2243</v>
      </c>
      <c r="M64" s="326"/>
      <c r="N64" s="328">
        <v>2305</v>
      </c>
      <c r="O64" s="326"/>
    </row>
    <row r="65" spans="1:15" ht="14.1" customHeight="1">
      <c r="A65" s="147">
        <v>32</v>
      </c>
      <c r="B65" s="23" t="s">
        <v>172</v>
      </c>
      <c r="C65" s="4" t="s">
        <v>32</v>
      </c>
      <c r="D65" s="113">
        <v>13971</v>
      </c>
      <c r="E65" s="326" t="s">
        <v>256</v>
      </c>
      <c r="F65" s="120">
        <v>15868</v>
      </c>
      <c r="G65" s="326" t="s">
        <v>256</v>
      </c>
      <c r="H65" s="120">
        <v>17122</v>
      </c>
      <c r="I65" s="326" t="s">
        <v>256</v>
      </c>
      <c r="J65" s="328">
        <v>17779</v>
      </c>
      <c r="K65" s="326" t="s">
        <v>256</v>
      </c>
      <c r="L65" s="328">
        <v>20100</v>
      </c>
      <c r="M65" s="326"/>
      <c r="N65" s="328">
        <v>21671</v>
      </c>
      <c r="O65" s="326" t="s">
        <v>256</v>
      </c>
    </row>
    <row r="66" spans="1:15" ht="14.1" customHeight="1">
      <c r="A66" s="147">
        <v>32</v>
      </c>
      <c r="B66" s="23" t="s">
        <v>173</v>
      </c>
      <c r="C66" s="4" t="s">
        <v>33</v>
      </c>
      <c r="D66" s="113">
        <v>5655</v>
      </c>
      <c r="E66" s="326" t="s">
        <v>256</v>
      </c>
      <c r="F66" s="120">
        <v>7144</v>
      </c>
      <c r="G66" s="326" t="s">
        <v>256</v>
      </c>
      <c r="H66" s="120">
        <v>7316</v>
      </c>
      <c r="I66" s="326"/>
      <c r="J66" s="328">
        <v>7549</v>
      </c>
      <c r="K66" s="326" t="s">
        <v>256</v>
      </c>
      <c r="L66" s="328">
        <v>7593</v>
      </c>
      <c r="M66" s="326" t="s">
        <v>256</v>
      </c>
      <c r="N66" s="328">
        <v>7811</v>
      </c>
      <c r="O66" s="326"/>
    </row>
    <row r="67" spans="1:15" ht="14.1" customHeight="1">
      <c r="A67" s="147">
        <v>28</v>
      </c>
      <c r="B67" s="23" t="s">
        <v>174</v>
      </c>
      <c r="C67" s="4" t="s">
        <v>29</v>
      </c>
      <c r="D67" s="113">
        <v>1819</v>
      </c>
      <c r="E67" s="326"/>
      <c r="F67" s="120">
        <v>2159</v>
      </c>
      <c r="G67" s="326" t="s">
        <v>256</v>
      </c>
      <c r="H67" s="120">
        <v>2291</v>
      </c>
      <c r="I67" s="326"/>
      <c r="J67" s="328">
        <v>2302</v>
      </c>
      <c r="K67" s="326"/>
      <c r="L67" s="328">
        <v>2548</v>
      </c>
      <c r="M67" s="326"/>
      <c r="N67" s="328">
        <v>2516</v>
      </c>
      <c r="O67" s="326" t="s">
        <v>256</v>
      </c>
    </row>
    <row r="68" spans="1:15" ht="14.1" customHeight="1">
      <c r="A68" s="147">
        <v>32</v>
      </c>
      <c r="B68" s="23" t="s">
        <v>175</v>
      </c>
      <c r="C68" s="4" t="s">
        <v>34</v>
      </c>
      <c r="D68" s="113">
        <v>7382</v>
      </c>
      <c r="E68" s="326"/>
      <c r="F68" s="120">
        <v>7606</v>
      </c>
      <c r="G68" s="326"/>
      <c r="H68" s="120">
        <v>8206</v>
      </c>
      <c r="I68" s="326" t="s">
        <v>256</v>
      </c>
      <c r="J68" s="328">
        <v>8523</v>
      </c>
      <c r="K68" s="326"/>
      <c r="L68" s="328">
        <v>11369</v>
      </c>
      <c r="M68" s="326"/>
      <c r="N68" s="328">
        <v>12451</v>
      </c>
      <c r="O68" s="326"/>
    </row>
    <row r="69" spans="1:15" ht="14.1" customHeight="1">
      <c r="A69" s="147">
        <v>84</v>
      </c>
      <c r="B69" s="23" t="s">
        <v>176</v>
      </c>
      <c r="C69" s="4" t="s">
        <v>91</v>
      </c>
      <c r="D69" s="113">
        <v>3899</v>
      </c>
      <c r="E69" s="326"/>
      <c r="F69" s="120">
        <v>4158</v>
      </c>
      <c r="G69" s="326"/>
      <c r="H69" s="120">
        <v>4237</v>
      </c>
      <c r="I69" s="326"/>
      <c r="J69" s="328">
        <v>4346</v>
      </c>
      <c r="K69" s="326"/>
      <c r="L69" s="328">
        <v>4453</v>
      </c>
      <c r="M69" s="326"/>
      <c r="N69" s="328">
        <v>4780</v>
      </c>
      <c r="O69" s="326"/>
    </row>
    <row r="70" spans="1:15" ht="14.1" customHeight="1">
      <c r="A70" s="147">
        <v>75</v>
      </c>
      <c r="B70" s="23" t="s">
        <v>177</v>
      </c>
      <c r="C70" s="4" t="s">
        <v>65</v>
      </c>
      <c r="D70" s="113">
        <v>3729</v>
      </c>
      <c r="E70" s="326"/>
      <c r="F70" s="120">
        <v>4056</v>
      </c>
      <c r="G70" s="326"/>
      <c r="H70" s="120">
        <v>4059</v>
      </c>
      <c r="I70" s="326" t="s">
        <v>256</v>
      </c>
      <c r="J70" s="328">
        <v>4765</v>
      </c>
      <c r="K70" s="326"/>
      <c r="L70" s="328">
        <v>4934</v>
      </c>
      <c r="M70" s="326"/>
      <c r="N70" s="328">
        <v>4877</v>
      </c>
      <c r="O70" s="326"/>
    </row>
    <row r="71" spans="1:15" ht="14.1" customHeight="1">
      <c r="A71" s="147">
        <v>76</v>
      </c>
      <c r="B71" s="23" t="s">
        <v>178</v>
      </c>
      <c r="C71" s="4" t="s">
        <v>78</v>
      </c>
      <c r="D71" s="113">
        <v>1665</v>
      </c>
      <c r="E71" s="326"/>
      <c r="F71" s="120">
        <v>1705</v>
      </c>
      <c r="G71" s="326"/>
      <c r="H71" s="120">
        <v>1752</v>
      </c>
      <c r="I71" s="326"/>
      <c r="J71" s="328">
        <v>1798</v>
      </c>
      <c r="K71" s="326"/>
      <c r="L71" s="328">
        <v>1843</v>
      </c>
      <c r="M71" s="326"/>
      <c r="N71" s="328">
        <v>1936</v>
      </c>
      <c r="O71" s="326" t="s">
        <v>256</v>
      </c>
    </row>
    <row r="72" spans="1:15" ht="14.1" customHeight="1">
      <c r="A72" s="147">
        <v>76</v>
      </c>
      <c r="B72" s="23" t="s">
        <v>179</v>
      </c>
      <c r="C72" s="4" t="s">
        <v>79</v>
      </c>
      <c r="D72" s="113">
        <v>2998</v>
      </c>
      <c r="E72" s="326" t="s">
        <v>256</v>
      </c>
      <c r="F72" s="120">
        <v>3270</v>
      </c>
      <c r="G72" s="326" t="s">
        <v>256</v>
      </c>
      <c r="H72" s="120">
        <v>3073</v>
      </c>
      <c r="I72" s="326" t="s">
        <v>256</v>
      </c>
      <c r="J72" s="328">
        <v>3152</v>
      </c>
      <c r="K72" s="326" t="s">
        <v>256</v>
      </c>
      <c r="L72" s="328">
        <v>3318</v>
      </c>
      <c r="M72" s="326" t="s">
        <v>256</v>
      </c>
      <c r="N72" s="328">
        <v>3314</v>
      </c>
      <c r="O72" s="326" t="s">
        <v>256</v>
      </c>
    </row>
    <row r="73" spans="1:15" ht="14.1" customHeight="1">
      <c r="A73" s="147">
        <v>44</v>
      </c>
      <c r="B73" s="23" t="s">
        <v>180</v>
      </c>
      <c r="C73" s="4" t="s">
        <v>43</v>
      </c>
      <c r="D73" s="113">
        <v>6196</v>
      </c>
      <c r="E73" s="326" t="s">
        <v>256</v>
      </c>
      <c r="F73" s="120">
        <v>6786</v>
      </c>
      <c r="G73" s="326" t="s">
        <v>256</v>
      </c>
      <c r="H73" s="120">
        <v>6516</v>
      </c>
      <c r="I73" s="326"/>
      <c r="J73" s="328">
        <v>6750</v>
      </c>
      <c r="K73" s="326"/>
      <c r="L73" s="328">
        <v>7733</v>
      </c>
      <c r="M73" s="326"/>
      <c r="N73" s="328">
        <v>7953</v>
      </c>
      <c r="O73" s="326"/>
    </row>
    <row r="74" spans="1:15" ht="14.1" customHeight="1">
      <c r="A74" s="147">
        <v>44</v>
      </c>
      <c r="B74" s="23" t="s">
        <v>181</v>
      </c>
      <c r="C74" s="4" t="s">
        <v>44</v>
      </c>
      <c r="D74" s="113">
        <v>5551</v>
      </c>
      <c r="E74" s="326"/>
      <c r="F74" s="120">
        <v>6087</v>
      </c>
      <c r="G74" s="326"/>
      <c r="H74" s="120">
        <v>6587</v>
      </c>
      <c r="I74" s="326"/>
      <c r="J74" s="328">
        <v>6876</v>
      </c>
      <c r="K74" s="326"/>
      <c r="L74" s="328">
        <v>7516</v>
      </c>
      <c r="M74" s="326"/>
      <c r="N74" s="328">
        <v>7880</v>
      </c>
      <c r="O74" s="326"/>
    </row>
    <row r="75" spans="1:15" ht="14.1" customHeight="1">
      <c r="A75" s="147">
        <v>84</v>
      </c>
      <c r="B75" s="23" t="s">
        <v>182</v>
      </c>
      <c r="C75" s="4" t="s">
        <v>93</v>
      </c>
      <c r="D75" s="113">
        <v>10733</v>
      </c>
      <c r="E75" s="326" t="s">
        <v>256</v>
      </c>
      <c r="F75" s="120">
        <v>11749</v>
      </c>
      <c r="G75" s="326" t="s">
        <v>256</v>
      </c>
      <c r="H75" s="120">
        <v>12665</v>
      </c>
      <c r="I75" s="326" t="s">
        <v>256</v>
      </c>
      <c r="J75" s="328">
        <v>13330</v>
      </c>
      <c r="K75" s="326"/>
      <c r="L75" s="328">
        <v>12964</v>
      </c>
      <c r="M75" s="326"/>
      <c r="N75" s="328">
        <v>14594</v>
      </c>
      <c r="O75" s="326" t="s">
        <v>256</v>
      </c>
    </row>
    <row r="76" spans="1:15" s="370" customFormat="1" ht="13.5" customHeight="1">
      <c r="A76" s="363"/>
      <c r="B76" s="44" t="s">
        <v>92</v>
      </c>
      <c r="C76" s="45" t="s">
        <v>114</v>
      </c>
      <c r="D76" s="113"/>
      <c r="E76" s="326"/>
      <c r="F76" s="120"/>
      <c r="G76" s="326"/>
      <c r="H76" s="120"/>
      <c r="I76" s="326"/>
      <c r="J76" s="328"/>
      <c r="K76" s="326"/>
      <c r="L76" s="328"/>
      <c r="M76" s="326"/>
      <c r="N76" s="328">
        <v>3731</v>
      </c>
      <c r="O76" s="326"/>
    </row>
    <row r="77" spans="1:15" s="370" customFormat="1" ht="13.5" customHeight="1">
      <c r="A77" s="363"/>
      <c r="B77" s="44" t="s">
        <v>94</v>
      </c>
      <c r="C77" s="45" t="s">
        <v>95</v>
      </c>
      <c r="D77" s="113"/>
      <c r="E77" s="326"/>
      <c r="F77" s="120"/>
      <c r="G77" s="326"/>
      <c r="H77" s="120"/>
      <c r="I77" s="326"/>
      <c r="J77" s="328"/>
      <c r="K77" s="326"/>
      <c r="L77" s="328"/>
      <c r="M77" s="326"/>
      <c r="N77" s="328">
        <v>10863</v>
      </c>
      <c r="O77" s="326" t="s">
        <v>256</v>
      </c>
    </row>
    <row r="78" spans="1:15" ht="14.1" customHeight="1">
      <c r="A78" s="147">
        <v>27</v>
      </c>
      <c r="B78" s="23" t="s">
        <v>183</v>
      </c>
      <c r="C78" s="4" t="s">
        <v>21</v>
      </c>
      <c r="D78" s="113">
        <v>1343</v>
      </c>
      <c r="E78" s="326"/>
      <c r="F78" s="120">
        <v>1258</v>
      </c>
      <c r="G78" s="326"/>
      <c r="H78" s="120">
        <v>1462</v>
      </c>
      <c r="I78" s="326"/>
      <c r="J78" s="328">
        <v>1335</v>
      </c>
      <c r="K78" s="326"/>
      <c r="L78" s="328">
        <v>1382</v>
      </c>
      <c r="M78" s="326"/>
      <c r="N78" s="328">
        <v>1437</v>
      </c>
      <c r="O78" s="326"/>
    </row>
    <row r="79" spans="1:15" ht="14.1" customHeight="1">
      <c r="A79" s="147">
        <v>27</v>
      </c>
      <c r="B79" s="23" t="s">
        <v>184</v>
      </c>
      <c r="C79" s="4" t="s">
        <v>22</v>
      </c>
      <c r="D79" s="113">
        <v>3929</v>
      </c>
      <c r="E79" s="326"/>
      <c r="F79" s="120">
        <v>4168</v>
      </c>
      <c r="G79" s="326" t="s">
        <v>256</v>
      </c>
      <c r="H79" s="120">
        <v>4356</v>
      </c>
      <c r="I79" s="326"/>
      <c r="J79" s="328">
        <v>5151</v>
      </c>
      <c r="K79" s="326"/>
      <c r="L79" s="328">
        <v>5302</v>
      </c>
      <c r="M79" s="326"/>
      <c r="N79" s="328">
        <v>5473</v>
      </c>
      <c r="O79" s="326"/>
    </row>
    <row r="80" spans="1:15" ht="14.1" customHeight="1">
      <c r="A80" s="147">
        <v>52</v>
      </c>
      <c r="B80" s="23" t="s">
        <v>185</v>
      </c>
      <c r="C80" s="4" t="s">
        <v>50</v>
      </c>
      <c r="D80" s="113">
        <v>3477</v>
      </c>
      <c r="E80" s="326"/>
      <c r="F80" s="120">
        <v>3561</v>
      </c>
      <c r="G80" s="326"/>
      <c r="H80" s="120">
        <v>3785</v>
      </c>
      <c r="I80" s="326"/>
      <c r="J80" s="328">
        <v>3862</v>
      </c>
      <c r="K80" s="326"/>
      <c r="L80" s="328">
        <v>4105</v>
      </c>
      <c r="M80" s="326"/>
      <c r="N80" s="328">
        <v>4272</v>
      </c>
      <c r="O80" s="326"/>
    </row>
    <row r="81" spans="1:15" ht="14.1" customHeight="1">
      <c r="A81" s="147">
        <v>84</v>
      </c>
      <c r="B81" s="23" t="s">
        <v>186</v>
      </c>
      <c r="C81" s="4" t="s">
        <v>96</v>
      </c>
      <c r="D81" s="113">
        <v>2840</v>
      </c>
      <c r="E81" s="326"/>
      <c r="F81" s="120">
        <v>3018</v>
      </c>
      <c r="G81" s="326"/>
      <c r="H81" s="120">
        <v>3275</v>
      </c>
      <c r="I81" s="326"/>
      <c r="J81" s="328">
        <v>3597</v>
      </c>
      <c r="K81" s="326"/>
      <c r="L81" s="328">
        <v>3635</v>
      </c>
      <c r="M81" s="326"/>
      <c r="N81" s="328">
        <v>3625</v>
      </c>
      <c r="O81" s="326"/>
    </row>
    <row r="82" spans="1:15" ht="14.1" customHeight="1">
      <c r="A82" s="147">
        <v>84</v>
      </c>
      <c r="B82" s="23" t="s">
        <v>187</v>
      </c>
      <c r="C82" s="4" t="s">
        <v>97</v>
      </c>
      <c r="D82" s="113">
        <v>3641</v>
      </c>
      <c r="E82" s="326"/>
      <c r="F82" s="120">
        <v>4191</v>
      </c>
      <c r="G82" s="326"/>
      <c r="H82" s="120">
        <v>4491</v>
      </c>
      <c r="I82" s="326"/>
      <c r="J82" s="328">
        <v>4723</v>
      </c>
      <c r="K82" s="326"/>
      <c r="L82" s="328">
        <v>4970</v>
      </c>
      <c r="M82" s="326"/>
      <c r="N82" s="328">
        <v>5206</v>
      </c>
      <c r="O82" s="326"/>
    </row>
    <row r="83" spans="1:15" ht="14.1" customHeight="1">
      <c r="A83" s="147">
        <v>11</v>
      </c>
      <c r="B83" s="23" t="s">
        <v>188</v>
      </c>
      <c r="C83" s="4" t="s">
        <v>0</v>
      </c>
      <c r="D83" s="113">
        <v>10177</v>
      </c>
      <c r="E83" s="326" t="s">
        <v>256</v>
      </c>
      <c r="F83" s="120">
        <v>10804</v>
      </c>
      <c r="G83" s="326" t="s">
        <v>256</v>
      </c>
      <c r="H83" s="120">
        <v>11096</v>
      </c>
      <c r="I83" s="326" t="s">
        <v>256</v>
      </c>
      <c r="J83" s="328">
        <v>11482</v>
      </c>
      <c r="K83" s="326" t="s">
        <v>256</v>
      </c>
      <c r="L83" s="328">
        <v>12151</v>
      </c>
      <c r="M83" s="326" t="s">
        <v>256</v>
      </c>
      <c r="N83" s="328">
        <v>14941</v>
      </c>
      <c r="O83" s="326"/>
    </row>
    <row r="84" spans="1:15" ht="14.1" customHeight="1">
      <c r="A84" s="147">
        <v>28</v>
      </c>
      <c r="B84" s="23" t="s">
        <v>189</v>
      </c>
      <c r="C84" s="4" t="s">
        <v>30</v>
      </c>
      <c r="D84" s="113">
        <v>8473</v>
      </c>
      <c r="E84" s="326"/>
      <c r="F84" s="120">
        <v>8728</v>
      </c>
      <c r="G84" s="326"/>
      <c r="H84" s="120">
        <v>8698</v>
      </c>
      <c r="I84" s="326"/>
      <c r="J84" s="328">
        <v>8130</v>
      </c>
      <c r="K84" s="326"/>
      <c r="L84" s="328">
        <v>8105</v>
      </c>
      <c r="M84" s="326"/>
      <c r="N84" s="328">
        <v>8837</v>
      </c>
      <c r="O84" s="326"/>
    </row>
    <row r="85" spans="1:15" ht="14.1" customHeight="1">
      <c r="A85" s="147">
        <v>11</v>
      </c>
      <c r="B85" s="23" t="s">
        <v>190</v>
      </c>
      <c r="C85" s="4" t="s">
        <v>2</v>
      </c>
      <c r="D85" s="113">
        <v>5274</v>
      </c>
      <c r="E85" s="326"/>
      <c r="F85" s="120">
        <v>5906</v>
      </c>
      <c r="G85" s="326"/>
      <c r="H85" s="120">
        <v>6291</v>
      </c>
      <c r="I85" s="326"/>
      <c r="J85" s="328">
        <v>6474</v>
      </c>
      <c r="K85" s="326"/>
      <c r="L85" s="328">
        <v>7048</v>
      </c>
      <c r="M85" s="326"/>
      <c r="N85" s="328">
        <v>7395</v>
      </c>
      <c r="O85" s="326"/>
    </row>
    <row r="86" spans="1:15" ht="14.1" customHeight="1">
      <c r="A86" s="147">
        <v>11</v>
      </c>
      <c r="B86" s="23" t="s">
        <v>191</v>
      </c>
      <c r="C86" s="4" t="s">
        <v>3</v>
      </c>
      <c r="D86" s="113">
        <v>7742</v>
      </c>
      <c r="E86" s="326"/>
      <c r="F86" s="120">
        <v>8502</v>
      </c>
      <c r="G86" s="326"/>
      <c r="H86" s="120">
        <v>8406</v>
      </c>
      <c r="I86" s="326"/>
      <c r="J86" s="328">
        <v>8812</v>
      </c>
      <c r="K86" s="326"/>
      <c r="L86" s="328">
        <v>8663</v>
      </c>
      <c r="M86" s="326"/>
      <c r="N86" s="328">
        <v>9024</v>
      </c>
      <c r="O86" s="326"/>
    </row>
    <row r="87" spans="1:15" ht="14.1" customHeight="1">
      <c r="A87" s="147">
        <v>75</v>
      </c>
      <c r="B87" s="23" t="s">
        <v>192</v>
      </c>
      <c r="C87" s="4" t="s">
        <v>66</v>
      </c>
      <c r="D87" s="113">
        <v>3181</v>
      </c>
      <c r="E87" s="326"/>
      <c r="F87" s="120">
        <v>3594</v>
      </c>
      <c r="G87" s="326"/>
      <c r="H87" s="120">
        <v>3843</v>
      </c>
      <c r="I87" s="326" t="s">
        <v>256</v>
      </c>
      <c r="J87" s="328">
        <v>4070</v>
      </c>
      <c r="K87" s="326"/>
      <c r="L87" s="328">
        <v>4179</v>
      </c>
      <c r="M87" s="326"/>
      <c r="N87" s="328">
        <v>4328</v>
      </c>
      <c r="O87" s="326"/>
    </row>
    <row r="88" spans="1:15" ht="14.1" customHeight="1">
      <c r="A88" s="147">
        <v>32</v>
      </c>
      <c r="B88" s="23" t="s">
        <v>193</v>
      </c>
      <c r="C88" s="4" t="s">
        <v>35</v>
      </c>
      <c r="D88" s="113">
        <v>4211</v>
      </c>
      <c r="E88" s="326" t="s">
        <v>256</v>
      </c>
      <c r="F88" s="120">
        <v>4531</v>
      </c>
      <c r="G88" s="326"/>
      <c r="H88" s="120">
        <v>4736</v>
      </c>
      <c r="I88" s="326"/>
      <c r="J88" s="328">
        <v>4608</v>
      </c>
      <c r="K88" s="326"/>
      <c r="L88" s="328">
        <v>5080</v>
      </c>
      <c r="M88" s="326"/>
      <c r="N88" s="328">
        <v>5269</v>
      </c>
      <c r="O88" s="326" t="s">
        <v>256</v>
      </c>
    </row>
    <row r="89" spans="1:15" s="333" customFormat="1" ht="14.1" customHeight="1">
      <c r="A89" s="147">
        <v>76</v>
      </c>
      <c r="B89" s="23" t="s">
        <v>194</v>
      </c>
      <c r="C89" s="4" t="s">
        <v>80</v>
      </c>
      <c r="D89" s="329">
        <v>2528</v>
      </c>
      <c r="E89" s="330"/>
      <c r="F89" s="331">
        <v>2912</v>
      </c>
      <c r="G89" s="330"/>
      <c r="H89" s="331">
        <v>3024</v>
      </c>
      <c r="I89" s="330" t="s">
        <v>256</v>
      </c>
      <c r="J89" s="332">
        <v>3191</v>
      </c>
      <c r="K89" s="330" t="s">
        <v>256</v>
      </c>
      <c r="L89" s="332">
        <v>3107</v>
      </c>
      <c r="M89" s="330"/>
      <c r="N89" s="332">
        <v>2708</v>
      </c>
      <c r="O89" s="330"/>
    </row>
    <row r="90" spans="1:15" ht="14.1" customHeight="1">
      <c r="A90" s="147">
        <v>76</v>
      </c>
      <c r="B90" s="23" t="s">
        <v>195</v>
      </c>
      <c r="C90" s="4" t="s">
        <v>81</v>
      </c>
      <c r="D90" s="113">
        <v>1628</v>
      </c>
      <c r="E90" s="326"/>
      <c r="F90" s="120">
        <v>1810</v>
      </c>
      <c r="G90" s="326" t="s">
        <v>256</v>
      </c>
      <c r="H90" s="120">
        <v>2001</v>
      </c>
      <c r="I90" s="326" t="s">
        <v>256</v>
      </c>
      <c r="J90" s="328">
        <v>2041</v>
      </c>
      <c r="K90" s="326" t="s">
        <v>256</v>
      </c>
      <c r="L90" s="328">
        <v>2066</v>
      </c>
      <c r="M90" s="326"/>
      <c r="N90" s="328">
        <v>2195</v>
      </c>
      <c r="O90" s="326"/>
    </row>
    <row r="91" spans="1:15" ht="14.1" customHeight="1">
      <c r="A91" s="147">
        <v>93</v>
      </c>
      <c r="B91" s="23" t="s">
        <v>196</v>
      </c>
      <c r="C91" s="4" t="s">
        <v>102</v>
      </c>
      <c r="D91" s="113">
        <v>4621</v>
      </c>
      <c r="E91" s="326"/>
      <c r="F91" s="120">
        <v>5174</v>
      </c>
      <c r="G91" s="326"/>
      <c r="H91" s="120">
        <v>5680</v>
      </c>
      <c r="I91" s="326"/>
      <c r="J91" s="328">
        <v>6249</v>
      </c>
      <c r="K91" s="326"/>
      <c r="L91" s="328">
        <v>6605</v>
      </c>
      <c r="M91" s="326"/>
      <c r="N91" s="328">
        <v>7086</v>
      </c>
      <c r="O91" s="326"/>
    </row>
    <row r="92" spans="1:15" ht="14.1" customHeight="1">
      <c r="A92" s="147">
        <v>93</v>
      </c>
      <c r="B92" s="23" t="s">
        <v>197</v>
      </c>
      <c r="C92" s="4" t="s">
        <v>103</v>
      </c>
      <c r="D92" s="113">
        <v>2542</v>
      </c>
      <c r="E92" s="326"/>
      <c r="F92" s="120">
        <v>2858</v>
      </c>
      <c r="G92" s="326"/>
      <c r="H92" s="120">
        <v>3053</v>
      </c>
      <c r="I92" s="326"/>
      <c r="J92" s="328">
        <v>3240</v>
      </c>
      <c r="K92" s="326" t="s">
        <v>256</v>
      </c>
      <c r="L92" s="328">
        <v>3282</v>
      </c>
      <c r="M92" s="326" t="s">
        <v>256</v>
      </c>
      <c r="N92" s="328">
        <v>3124</v>
      </c>
      <c r="O92" s="326" t="s">
        <v>256</v>
      </c>
    </row>
    <row r="93" spans="1:15" ht="14.1" customHeight="1">
      <c r="A93" s="147">
        <v>52</v>
      </c>
      <c r="B93" s="23" t="s">
        <v>198</v>
      </c>
      <c r="C93" s="4" t="s">
        <v>51</v>
      </c>
      <c r="D93" s="113">
        <v>4311</v>
      </c>
      <c r="E93" s="326"/>
      <c r="F93" s="120">
        <v>4800</v>
      </c>
      <c r="G93" s="326"/>
      <c r="H93" s="120">
        <v>5041</v>
      </c>
      <c r="I93" s="326"/>
      <c r="J93" s="328">
        <v>5076</v>
      </c>
      <c r="K93" s="326"/>
      <c r="L93" s="328">
        <v>5367</v>
      </c>
      <c r="M93" s="326"/>
      <c r="N93" s="328">
        <v>5729</v>
      </c>
      <c r="O93" s="326"/>
    </row>
    <row r="94" spans="1:15" ht="14.1" customHeight="1">
      <c r="A94" s="147">
        <v>75</v>
      </c>
      <c r="B94" s="23" t="s">
        <v>199</v>
      </c>
      <c r="C94" s="4" t="s">
        <v>67</v>
      </c>
      <c r="D94" s="113">
        <v>2765</v>
      </c>
      <c r="E94" s="326"/>
      <c r="F94" s="120">
        <v>2934</v>
      </c>
      <c r="G94" s="326"/>
      <c r="H94" s="120">
        <v>2969</v>
      </c>
      <c r="I94" s="326"/>
      <c r="J94" s="328">
        <v>3054</v>
      </c>
      <c r="K94" s="326"/>
      <c r="L94" s="328">
        <v>3132</v>
      </c>
      <c r="M94" s="326"/>
      <c r="N94" s="328">
        <v>3101</v>
      </c>
      <c r="O94" s="326"/>
    </row>
    <row r="95" spans="1:15" ht="14.1" customHeight="1">
      <c r="A95" s="147">
        <v>75</v>
      </c>
      <c r="B95" s="23" t="s">
        <v>200</v>
      </c>
      <c r="C95" s="4" t="s">
        <v>68</v>
      </c>
      <c r="D95" s="113">
        <v>2783</v>
      </c>
      <c r="E95" s="326" t="s">
        <v>256</v>
      </c>
      <c r="F95" s="120">
        <v>3067</v>
      </c>
      <c r="G95" s="326"/>
      <c r="H95" s="120">
        <v>3208</v>
      </c>
      <c r="I95" s="326"/>
      <c r="J95" s="328">
        <v>3274</v>
      </c>
      <c r="K95" s="326"/>
      <c r="L95" s="328">
        <v>3231</v>
      </c>
      <c r="M95" s="326"/>
      <c r="N95" s="328">
        <v>3321</v>
      </c>
      <c r="O95" s="326"/>
    </row>
    <row r="96" spans="1:15" ht="14.1" customHeight="1">
      <c r="A96" s="147">
        <v>44</v>
      </c>
      <c r="B96" s="23" t="s">
        <v>201</v>
      </c>
      <c r="C96" s="4" t="s">
        <v>45</v>
      </c>
      <c r="D96" s="113">
        <v>2718</v>
      </c>
      <c r="E96" s="326"/>
      <c r="F96" s="120">
        <v>2810</v>
      </c>
      <c r="G96" s="326"/>
      <c r="H96" s="120">
        <v>2867</v>
      </c>
      <c r="I96" s="326"/>
      <c r="J96" s="328">
        <v>2994</v>
      </c>
      <c r="K96" s="326"/>
      <c r="L96" s="328">
        <v>3086</v>
      </c>
      <c r="M96" s="326"/>
      <c r="N96" s="328">
        <v>3195</v>
      </c>
      <c r="O96" s="326"/>
    </row>
    <row r="97" spans="1:15" ht="14.1" customHeight="1">
      <c r="A97" s="147">
        <v>27</v>
      </c>
      <c r="B97" s="23" t="s">
        <v>202</v>
      </c>
      <c r="C97" s="4" t="s">
        <v>23</v>
      </c>
      <c r="D97" s="113">
        <v>2749</v>
      </c>
      <c r="E97" s="326"/>
      <c r="F97" s="120">
        <v>2749</v>
      </c>
      <c r="G97" s="326"/>
      <c r="H97" s="120">
        <v>2917</v>
      </c>
      <c r="I97" s="326"/>
      <c r="J97" s="328">
        <v>2736</v>
      </c>
      <c r="K97" s="326"/>
      <c r="L97" s="328">
        <v>2834</v>
      </c>
      <c r="M97" s="326"/>
      <c r="N97" s="328">
        <v>2768</v>
      </c>
      <c r="O97" s="326"/>
    </row>
    <row r="98" spans="1:15" ht="14.1" customHeight="1">
      <c r="A98" s="147">
        <v>27</v>
      </c>
      <c r="B98" s="23" t="s">
        <v>203</v>
      </c>
      <c r="C98" s="4" t="s">
        <v>24</v>
      </c>
      <c r="D98" s="113">
        <v>837</v>
      </c>
      <c r="E98" s="326"/>
      <c r="F98" s="120">
        <v>913</v>
      </c>
      <c r="G98" s="326"/>
      <c r="H98" s="120">
        <v>1003</v>
      </c>
      <c r="I98" s="326"/>
      <c r="J98" s="328">
        <v>1103</v>
      </c>
      <c r="K98" s="326"/>
      <c r="L98" s="328">
        <v>1185</v>
      </c>
      <c r="M98" s="326"/>
      <c r="N98" s="328">
        <v>1190</v>
      </c>
      <c r="O98" s="326"/>
    </row>
    <row r="99" spans="1:15" ht="14.1" customHeight="1">
      <c r="A99" s="147">
        <v>11</v>
      </c>
      <c r="B99" s="23" t="s">
        <v>204</v>
      </c>
      <c r="C99" s="4" t="s">
        <v>4</v>
      </c>
      <c r="D99" s="113">
        <v>5617</v>
      </c>
      <c r="E99" s="326"/>
      <c r="F99" s="120">
        <v>5851</v>
      </c>
      <c r="G99" s="326"/>
      <c r="H99" s="120">
        <v>5987</v>
      </c>
      <c r="I99" s="326"/>
      <c r="J99" s="328">
        <v>6523</v>
      </c>
      <c r="K99" s="326"/>
      <c r="L99" s="328">
        <v>7073</v>
      </c>
      <c r="M99" s="326"/>
      <c r="N99" s="328">
        <v>7476</v>
      </c>
      <c r="O99" s="326"/>
    </row>
    <row r="100" spans="1:15" ht="14.1" customHeight="1">
      <c r="A100" s="147">
        <v>11</v>
      </c>
      <c r="B100" s="23" t="s">
        <v>205</v>
      </c>
      <c r="C100" s="4" t="s">
        <v>5</v>
      </c>
      <c r="D100" s="113">
        <v>6147</v>
      </c>
      <c r="E100" s="326"/>
      <c r="F100" s="120">
        <v>6659</v>
      </c>
      <c r="G100" s="326"/>
      <c r="H100" s="120">
        <v>7016</v>
      </c>
      <c r="I100" s="326"/>
      <c r="J100" s="328">
        <v>7041</v>
      </c>
      <c r="K100" s="326"/>
      <c r="L100" s="328">
        <v>6956</v>
      </c>
      <c r="M100" s="326"/>
      <c r="N100" s="328">
        <v>7309</v>
      </c>
      <c r="O100" s="326"/>
    </row>
    <row r="101" spans="1:15" ht="14.1" customHeight="1">
      <c r="A101" s="147">
        <v>11</v>
      </c>
      <c r="B101" s="23" t="s">
        <v>206</v>
      </c>
      <c r="C101" s="4" t="s">
        <v>6</v>
      </c>
      <c r="D101" s="113">
        <v>7425</v>
      </c>
      <c r="E101" s="326" t="s">
        <v>256</v>
      </c>
      <c r="F101" s="120">
        <v>7568</v>
      </c>
      <c r="G101" s="326" t="s">
        <v>256</v>
      </c>
      <c r="H101" s="120">
        <v>8509</v>
      </c>
      <c r="I101" s="326" t="s">
        <v>256</v>
      </c>
      <c r="J101" s="328">
        <v>9705</v>
      </c>
      <c r="K101" s="326"/>
      <c r="L101" s="328">
        <v>10569</v>
      </c>
      <c r="M101" s="326"/>
      <c r="N101" s="328">
        <v>10623</v>
      </c>
      <c r="O101" s="326"/>
    </row>
    <row r="102" spans="1:15" ht="14.1" customHeight="1">
      <c r="A102" s="147">
        <v>11</v>
      </c>
      <c r="B102" s="23" t="s">
        <v>207</v>
      </c>
      <c r="C102" s="4" t="s">
        <v>7</v>
      </c>
      <c r="D102" s="113">
        <v>7729</v>
      </c>
      <c r="E102" s="326"/>
      <c r="F102" s="120">
        <v>8335</v>
      </c>
      <c r="G102" s="326"/>
      <c r="H102" s="120">
        <v>8281</v>
      </c>
      <c r="I102" s="326"/>
      <c r="J102" s="328">
        <v>8270</v>
      </c>
      <c r="K102" s="326"/>
      <c r="L102" s="328">
        <v>8130</v>
      </c>
      <c r="M102" s="326"/>
      <c r="N102" s="328">
        <v>7923</v>
      </c>
      <c r="O102" s="326"/>
    </row>
    <row r="103" spans="1:15" ht="14.1" customHeight="1">
      <c r="A103" s="140">
        <v>11</v>
      </c>
      <c r="B103" s="23" t="s">
        <v>208</v>
      </c>
      <c r="C103" s="4" t="s">
        <v>8</v>
      </c>
      <c r="D103" s="113">
        <v>5482</v>
      </c>
      <c r="E103" s="326" t="s">
        <v>256</v>
      </c>
      <c r="F103" s="120">
        <v>5860</v>
      </c>
      <c r="G103" s="326" t="s">
        <v>256</v>
      </c>
      <c r="H103" s="120">
        <v>7032</v>
      </c>
      <c r="I103" s="326"/>
      <c r="J103" s="328">
        <v>7533</v>
      </c>
      <c r="K103" s="326" t="s">
        <v>256</v>
      </c>
      <c r="L103" s="328">
        <v>5827</v>
      </c>
      <c r="M103" s="326" t="s">
        <v>256</v>
      </c>
      <c r="N103" s="328">
        <v>6050</v>
      </c>
      <c r="O103" s="326" t="s">
        <v>256</v>
      </c>
    </row>
    <row r="104" spans="1:15" ht="14.1" customHeight="1">
      <c r="A104" s="147" t="s">
        <v>115</v>
      </c>
      <c r="B104" s="23" t="s">
        <v>209</v>
      </c>
      <c r="C104" s="4" t="s">
        <v>109</v>
      </c>
      <c r="D104" s="113">
        <v>2258</v>
      </c>
      <c r="E104" s="326"/>
      <c r="F104" s="120">
        <v>2470</v>
      </c>
      <c r="G104" s="326"/>
      <c r="H104" s="120">
        <v>2500</v>
      </c>
      <c r="I104" s="326"/>
      <c r="J104" s="328">
        <v>2778</v>
      </c>
      <c r="K104" s="326" t="s">
        <v>256</v>
      </c>
      <c r="L104" s="328">
        <v>3016</v>
      </c>
      <c r="M104" s="326"/>
      <c r="N104" s="328">
        <v>3329</v>
      </c>
      <c r="O104" s="326"/>
    </row>
    <row r="105" spans="1:15" ht="14.1" customHeight="1">
      <c r="A105" s="147" t="s">
        <v>116</v>
      </c>
      <c r="B105" s="23" t="s">
        <v>210</v>
      </c>
      <c r="C105" s="4" t="s">
        <v>110</v>
      </c>
      <c r="D105" s="113">
        <v>2122</v>
      </c>
      <c r="E105" s="326"/>
      <c r="F105" s="120">
        <v>2144</v>
      </c>
      <c r="G105" s="326"/>
      <c r="H105" s="120">
        <v>2348</v>
      </c>
      <c r="I105" s="326"/>
      <c r="J105" s="328">
        <v>2410</v>
      </c>
      <c r="K105" s="326"/>
      <c r="L105" s="328">
        <v>2459</v>
      </c>
      <c r="M105" s="326"/>
      <c r="N105" s="328">
        <v>2760</v>
      </c>
      <c r="O105" s="326" t="s">
        <v>256</v>
      </c>
    </row>
    <row r="106" spans="1:15" ht="14.1" customHeight="1">
      <c r="A106" s="147" t="s">
        <v>117</v>
      </c>
      <c r="B106" s="23" t="s">
        <v>211</v>
      </c>
      <c r="C106" s="4" t="s">
        <v>111</v>
      </c>
      <c r="D106" s="113">
        <v>385</v>
      </c>
      <c r="E106" s="326"/>
      <c r="F106" s="120">
        <v>468</v>
      </c>
      <c r="G106" s="326"/>
      <c r="H106" s="120">
        <v>571</v>
      </c>
      <c r="I106" s="326"/>
      <c r="J106" s="328">
        <v>660</v>
      </c>
      <c r="K106" s="326"/>
      <c r="L106" s="328">
        <v>767</v>
      </c>
      <c r="M106" s="326"/>
      <c r="N106" s="328">
        <v>780</v>
      </c>
      <c r="O106" s="326" t="s">
        <v>256</v>
      </c>
    </row>
    <row r="107" spans="1:15" ht="14.1" customHeight="1">
      <c r="A107" s="152" t="s">
        <v>118</v>
      </c>
      <c r="B107" s="9" t="s">
        <v>212</v>
      </c>
      <c r="C107" s="5" t="s">
        <v>112</v>
      </c>
      <c r="D107" s="115">
        <v>4425</v>
      </c>
      <c r="E107" s="334" t="s">
        <v>256</v>
      </c>
      <c r="F107" s="121">
        <v>5472</v>
      </c>
      <c r="G107" s="334" t="s">
        <v>256</v>
      </c>
      <c r="H107" s="121">
        <v>6422</v>
      </c>
      <c r="I107" s="334"/>
      <c r="J107" s="335">
        <v>6802</v>
      </c>
      <c r="K107" s="334"/>
      <c r="L107" s="335">
        <v>7475</v>
      </c>
      <c r="M107" s="334"/>
      <c r="N107" s="335">
        <v>7844</v>
      </c>
      <c r="O107" s="334" t="s">
        <v>256</v>
      </c>
    </row>
    <row r="108" spans="1:15" s="1" customFormat="1" ht="15">
      <c r="A108" s="597" t="s">
        <v>225</v>
      </c>
      <c r="B108" s="598"/>
      <c r="C108" s="599"/>
      <c r="D108" s="88">
        <f>SUM(D6:D103)-D76-D77</f>
        <v>377709</v>
      </c>
      <c r="E108" s="84"/>
      <c r="F108" s="88">
        <f t="shared" ref="F108:H108" si="0">SUM(F6:F103)-F76-F77</f>
        <v>409522</v>
      </c>
      <c r="G108" s="84"/>
      <c r="H108" s="88">
        <f t="shared" si="0"/>
        <v>429025</v>
      </c>
      <c r="I108" s="84"/>
      <c r="J108" s="88">
        <f t="shared" ref="J108" si="1">SUM(J6:J103)-J76-J77</f>
        <v>447887</v>
      </c>
      <c r="K108" s="84"/>
      <c r="L108" s="88">
        <f t="shared" ref="L108" si="2">SUM(L6:L103)-L76-L77</f>
        <v>465931</v>
      </c>
      <c r="M108" s="84"/>
      <c r="N108" s="88">
        <v>486244</v>
      </c>
      <c r="O108" s="84"/>
    </row>
    <row r="109" spans="1:15" s="1" customFormat="1" ht="15">
      <c r="A109" s="600" t="s">
        <v>226</v>
      </c>
      <c r="B109" s="601"/>
      <c r="C109" s="602"/>
      <c r="D109" s="89">
        <f>SUM(D104:D107)</f>
        <v>9190</v>
      </c>
      <c r="E109" s="85"/>
      <c r="F109" s="89">
        <f t="shared" ref="F109:H109" si="3">SUM(F104:F107)</f>
        <v>10554</v>
      </c>
      <c r="G109" s="85"/>
      <c r="H109" s="89">
        <f t="shared" si="3"/>
        <v>11841</v>
      </c>
      <c r="I109" s="85"/>
      <c r="J109" s="89">
        <f t="shared" ref="J109" si="4">SUM(J104:J107)</f>
        <v>12650</v>
      </c>
      <c r="K109" s="85"/>
      <c r="L109" s="89">
        <f t="shared" ref="L109" si="5">SUM(L104:L107)</f>
        <v>13717</v>
      </c>
      <c r="M109" s="85"/>
      <c r="N109" s="89">
        <v>14713</v>
      </c>
      <c r="O109" s="85"/>
    </row>
    <row r="110" spans="1:15" s="1" customFormat="1" ht="15">
      <c r="A110" s="594" t="s">
        <v>227</v>
      </c>
      <c r="B110" s="595"/>
      <c r="C110" s="596"/>
      <c r="D110" s="90">
        <f>D108+D109</f>
        <v>386899</v>
      </c>
      <c r="E110" s="86"/>
      <c r="F110" s="90">
        <f t="shared" ref="F110:H110" si="6">F108+F109</f>
        <v>420076</v>
      </c>
      <c r="G110" s="86"/>
      <c r="H110" s="90">
        <f t="shared" si="6"/>
        <v>440866</v>
      </c>
      <c r="I110" s="86"/>
      <c r="J110" s="90">
        <f t="shared" ref="J110" si="7">J108+J109</f>
        <v>460537</v>
      </c>
      <c r="K110" s="86"/>
      <c r="L110" s="90">
        <f t="shared" ref="L110" si="8">L108+L109</f>
        <v>479648</v>
      </c>
      <c r="M110" s="86"/>
      <c r="N110" s="90">
        <v>500957</v>
      </c>
      <c r="O110" s="86"/>
    </row>
    <row r="111" spans="1:15" s="1" customFormat="1" ht="15">
      <c r="A111" s="8"/>
      <c r="B111" s="24"/>
      <c r="C111" s="4"/>
      <c r="D111" s="10"/>
      <c r="E111" s="64"/>
      <c r="F111" s="10"/>
      <c r="G111" s="64"/>
      <c r="H111" s="10"/>
      <c r="I111" s="64"/>
    </row>
    <row r="112" spans="1:15" s="1" customFormat="1" ht="15">
      <c r="A112" s="8"/>
      <c r="B112" s="24"/>
      <c r="C112" s="4"/>
      <c r="D112" s="10"/>
      <c r="E112" s="64"/>
      <c r="F112" s="10"/>
      <c r="G112" s="64"/>
      <c r="H112" s="10"/>
      <c r="I112" s="64"/>
    </row>
    <row r="113" spans="1:15" s="1" customFormat="1" ht="31.5" customHeight="1">
      <c r="A113" s="637" t="s">
        <v>486</v>
      </c>
      <c r="B113" s="637"/>
      <c r="C113" s="637"/>
      <c r="D113" s="637"/>
      <c r="E113" s="637"/>
      <c r="F113" s="637"/>
      <c r="G113" s="637"/>
      <c r="H113" s="637"/>
      <c r="I113" s="637"/>
    </row>
    <row r="114" spans="1:15" s="1" customFormat="1" ht="15">
      <c r="A114" s="591"/>
      <c r="B114" s="591"/>
      <c r="C114" s="591"/>
      <c r="D114" s="591"/>
      <c r="E114" s="591"/>
      <c r="F114" s="591"/>
      <c r="G114" s="591"/>
      <c r="H114" s="591"/>
      <c r="I114" s="591"/>
    </row>
    <row r="115" spans="1:15" s="1" customFormat="1" ht="30">
      <c r="A115" s="122" t="s">
        <v>218</v>
      </c>
      <c r="B115" s="592" t="s">
        <v>214</v>
      </c>
      <c r="C115" s="593"/>
      <c r="D115" s="609">
        <v>2010</v>
      </c>
      <c r="E115" s="610"/>
      <c r="F115" s="609">
        <v>2011</v>
      </c>
      <c r="G115" s="610"/>
      <c r="H115" s="609">
        <v>2012</v>
      </c>
      <c r="I115" s="610"/>
      <c r="J115" s="609">
        <v>2013</v>
      </c>
      <c r="K115" s="610"/>
      <c r="L115" s="609">
        <v>2014</v>
      </c>
      <c r="M115" s="610"/>
      <c r="N115" s="609">
        <v>2015</v>
      </c>
      <c r="O115" s="610"/>
    </row>
    <row r="116" spans="1:15" s="1" customFormat="1" ht="15">
      <c r="A116" s="31">
        <v>84</v>
      </c>
      <c r="B116" s="32" t="s">
        <v>83</v>
      </c>
      <c r="C116" s="33"/>
      <c r="D116" s="80">
        <f>D6+D8+D12+D20+D32+D44+D48+D49+D69+D75+D81+D82</f>
        <v>48371</v>
      </c>
      <c r="E116" s="79"/>
      <c r="F116" s="80">
        <f t="shared" ref="F116" si="9">F6+F8+F12+F20+F32+F44+F48+F49+F69+F75+F81+F82</f>
        <v>52798</v>
      </c>
      <c r="G116" s="79"/>
      <c r="H116" s="80">
        <f t="shared" ref="H116" si="10">H6+H8+H12+H20+H32+H44+H48+H49+H69+H75+H81+H82</f>
        <v>55877</v>
      </c>
      <c r="I116" s="79"/>
      <c r="J116" s="80">
        <f t="shared" ref="J116" si="11">J6+J8+J12+J20+J32+J44+J48+J49+J69+J75+J81+J82</f>
        <v>58714</v>
      </c>
      <c r="K116" s="79"/>
      <c r="L116" s="80">
        <f t="shared" ref="L116" si="12">L6+L8+L12+L20+L32+L44+L48+L49+L69+L75+L81+L82</f>
        <v>59639</v>
      </c>
      <c r="M116" s="79"/>
      <c r="N116" s="80">
        <v>62807</v>
      </c>
      <c r="O116" s="79"/>
    </row>
    <row r="117" spans="1:15" s="1" customFormat="1" ht="15">
      <c r="A117" s="34">
        <v>27</v>
      </c>
      <c r="B117" s="35" t="s">
        <v>17</v>
      </c>
      <c r="C117" s="36"/>
      <c r="D117" s="72">
        <f>D27+D31+D45+D64+D78+D79+D97+D98</f>
        <v>21087</v>
      </c>
      <c r="E117" s="68"/>
      <c r="F117" s="72">
        <f t="shared" ref="F117" si="13">F27+F31+F45+F64+F78+F79+F97+F98</f>
        <v>22501</v>
      </c>
      <c r="G117" s="68"/>
      <c r="H117" s="72">
        <f t="shared" ref="H117" si="14">H27+H31+H45+H64+H78+H79+H97+H98</f>
        <v>23732</v>
      </c>
      <c r="I117" s="68"/>
      <c r="J117" s="72">
        <f t="shared" ref="J117" si="15">J27+J31+J45+J64+J78+J79+J97+J98</f>
        <v>25027</v>
      </c>
      <c r="K117" s="68"/>
      <c r="L117" s="72">
        <f t="shared" ref="L117" si="16">L27+L31+L45+L64+L78+L79+L97+L98</f>
        <v>26100</v>
      </c>
      <c r="M117" s="68"/>
      <c r="N117" s="72">
        <v>26361</v>
      </c>
      <c r="O117" s="68"/>
    </row>
    <row r="118" spans="1:15" s="1" customFormat="1" ht="15">
      <c r="A118" s="34">
        <v>53</v>
      </c>
      <c r="B118" s="35" t="s">
        <v>53</v>
      </c>
      <c r="C118" s="36"/>
      <c r="D118" s="72">
        <f>D28+D35+D41+D62</f>
        <v>20694</v>
      </c>
      <c r="E118" s="68"/>
      <c r="F118" s="72">
        <f t="shared" ref="F118" si="17">F28+F35+F41+F62</f>
        <v>21676</v>
      </c>
      <c r="G118" s="68"/>
      <c r="H118" s="72">
        <f t="shared" ref="H118" si="18">H28+H35+H41+H62</f>
        <v>22922</v>
      </c>
      <c r="I118" s="68"/>
      <c r="J118" s="72">
        <f t="shared" ref="J118" si="19">J28+J35+J41+J62</f>
        <v>24067</v>
      </c>
      <c r="K118" s="68"/>
      <c r="L118" s="72">
        <f t="shared" ref="L118" si="20">L28+L35+L41+L62</f>
        <v>24956</v>
      </c>
      <c r="M118" s="68"/>
      <c r="N118" s="72">
        <v>27317</v>
      </c>
      <c r="O118" s="68"/>
    </row>
    <row r="119" spans="1:15" s="1" customFormat="1" ht="15">
      <c r="A119" s="34">
        <v>24</v>
      </c>
      <c r="B119" s="35" t="s">
        <v>10</v>
      </c>
      <c r="C119" s="36"/>
      <c r="D119" s="72">
        <f>D23+D34+D42+D43+D47+D51</f>
        <v>16152</v>
      </c>
      <c r="E119" s="68"/>
      <c r="F119" s="72">
        <f t="shared" ref="F119" si="21">F23+F34+F42+F43+F47+F51</f>
        <v>17217</v>
      </c>
      <c r="G119" s="68"/>
      <c r="H119" s="72">
        <f t="shared" ref="H119" si="22">H23+H34+H42+H43+H47+H51</f>
        <v>18279</v>
      </c>
      <c r="I119" s="68"/>
      <c r="J119" s="72">
        <f t="shared" ref="J119" si="23">J23+J34+J42+J43+J47+J51</f>
        <v>18707</v>
      </c>
      <c r="K119" s="68"/>
      <c r="L119" s="72">
        <f t="shared" ref="L119" si="24">L23+L34+L42+L43+L47+L51</f>
        <v>19370</v>
      </c>
      <c r="M119" s="68"/>
      <c r="N119" s="72">
        <v>19483</v>
      </c>
      <c r="O119" s="68"/>
    </row>
    <row r="120" spans="1:15" s="1" customFormat="1" ht="15">
      <c r="A120" s="34">
        <v>94</v>
      </c>
      <c r="B120" s="35" t="s">
        <v>106</v>
      </c>
      <c r="C120" s="36"/>
      <c r="D120" s="72">
        <f>D25+D26</f>
        <v>2648</v>
      </c>
      <c r="E120" s="68"/>
      <c r="F120" s="72">
        <f t="shared" ref="F120" si="25">F25+F26</f>
        <v>3213</v>
      </c>
      <c r="G120" s="68"/>
      <c r="H120" s="72">
        <f t="shared" ref="H120" si="26">H25+H26</f>
        <v>3314</v>
      </c>
      <c r="I120" s="68"/>
      <c r="J120" s="72">
        <f t="shared" ref="J120" si="27">J25+J26</f>
        <v>3310</v>
      </c>
      <c r="K120" s="68"/>
      <c r="L120" s="72">
        <f t="shared" ref="L120" si="28">L25+L26</f>
        <v>3324</v>
      </c>
      <c r="M120" s="68"/>
      <c r="N120" s="72">
        <v>3513</v>
      </c>
      <c r="O120" s="68"/>
    </row>
    <row r="121" spans="1:15" s="1" customFormat="1" ht="15">
      <c r="A121" s="34">
        <v>44</v>
      </c>
      <c r="B121" s="35" t="s">
        <v>220</v>
      </c>
      <c r="C121" s="36"/>
      <c r="D121" s="72">
        <f>D13+D15+D57+D58+D60+D61+D63+D73+D74+D96</f>
        <v>35301</v>
      </c>
      <c r="E121" s="68"/>
      <c r="F121" s="72">
        <f t="shared" ref="F121" si="29">F13+F15+F57+F58+F60+F61+F63+F73+F74+F96</f>
        <v>37273</v>
      </c>
      <c r="G121" s="68"/>
      <c r="H121" s="72">
        <f t="shared" ref="H121" si="30">H13+H15+H57+H58+H60+H61+H63+H73+H74+H96</f>
        <v>39011</v>
      </c>
      <c r="I121" s="68"/>
      <c r="J121" s="72">
        <f t="shared" ref="J121" si="31">J13+J15+J57+J58+J60+J61+J63+J73+J74+J96</f>
        <v>40594</v>
      </c>
      <c r="K121" s="68"/>
      <c r="L121" s="72">
        <f t="shared" ref="L121" si="32">L13+L15+L57+L58+L60+L61+L63+L73+L74+L96</f>
        <v>43343</v>
      </c>
      <c r="M121" s="68"/>
      <c r="N121" s="72">
        <v>44218</v>
      </c>
      <c r="O121" s="68"/>
    </row>
    <row r="122" spans="1:15" s="1" customFormat="1" ht="15">
      <c r="A122" s="34">
        <v>32</v>
      </c>
      <c r="B122" s="35" t="s">
        <v>221</v>
      </c>
      <c r="C122" s="36"/>
      <c r="D122" s="72">
        <f>D7+D65+D66+D68+D88</f>
        <v>34806</v>
      </c>
      <c r="E122" s="68"/>
      <c r="F122" s="72">
        <f t="shared" ref="F122" si="33">F7+F65+F66+F68+F88</f>
        <v>38719</v>
      </c>
      <c r="G122" s="68"/>
      <c r="H122" s="72">
        <f t="shared" ref="H122" si="34">H7+H65+H66+H68+H88</f>
        <v>41109</v>
      </c>
      <c r="I122" s="68"/>
      <c r="J122" s="72">
        <f t="shared" ref="J122" si="35">J7+J65+J66+J68+J88</f>
        <v>42251</v>
      </c>
      <c r="K122" s="68"/>
      <c r="L122" s="72">
        <f t="shared" ref="L122" si="36">L7+L65+L66+L68+L88</f>
        <v>48313</v>
      </c>
      <c r="M122" s="68"/>
      <c r="N122" s="72">
        <v>51238</v>
      </c>
      <c r="O122" s="68"/>
    </row>
    <row r="123" spans="1:15" s="1" customFormat="1" ht="15">
      <c r="A123" s="34">
        <v>11</v>
      </c>
      <c r="B123" s="35" t="s">
        <v>1</v>
      </c>
      <c r="C123" s="36"/>
      <c r="D123" s="72">
        <f>D83+D85+D86+D99+D100+D101+D102+D103</f>
        <v>55593</v>
      </c>
      <c r="E123" s="68"/>
      <c r="F123" s="72">
        <f t="shared" ref="F123" si="37">F83+F85+F86+F99+F100+F101+F102+F103</f>
        <v>59485</v>
      </c>
      <c r="G123" s="68"/>
      <c r="H123" s="72">
        <f t="shared" ref="H123" si="38">H83+H85+H86+H99+H100+H101+H102+H103</f>
        <v>62618</v>
      </c>
      <c r="I123" s="68"/>
      <c r="J123" s="72">
        <f t="shared" ref="J123" si="39">J83+J85+J86+J99+J100+J101+J102+J103</f>
        <v>65840</v>
      </c>
      <c r="K123" s="68"/>
      <c r="L123" s="72">
        <f t="shared" ref="L123" si="40">L83+L85+L86+L99+L100+L101+L102+L103</f>
        <v>66417</v>
      </c>
      <c r="M123" s="68"/>
      <c r="N123" s="72">
        <v>70741</v>
      </c>
      <c r="O123" s="68"/>
    </row>
    <row r="124" spans="1:15" s="1" customFormat="1" ht="15">
      <c r="A124" s="34">
        <v>28</v>
      </c>
      <c r="B124" s="35" t="s">
        <v>26</v>
      </c>
      <c r="C124" s="36"/>
      <c r="D124" s="72">
        <f>D19+D33+D56+D67+D84</f>
        <v>21744</v>
      </c>
      <c r="E124" s="68"/>
      <c r="F124" s="72">
        <f t="shared" ref="F124" si="41">F19+F33+F56+F67+F84</f>
        <v>23445</v>
      </c>
      <c r="G124" s="68"/>
      <c r="H124" s="72">
        <f t="shared" ref="H124" si="42">H19+H33+H56+H67+H84</f>
        <v>24335</v>
      </c>
      <c r="I124" s="68"/>
      <c r="J124" s="72">
        <f t="shared" ref="J124" si="43">J19+J33+J56+J67+J84</f>
        <v>24507</v>
      </c>
      <c r="K124" s="68"/>
      <c r="L124" s="72">
        <f t="shared" ref="L124" si="44">L19+L33+L56+L67+L84</f>
        <v>25268</v>
      </c>
      <c r="M124" s="68"/>
      <c r="N124" s="72">
        <v>25996</v>
      </c>
      <c r="O124" s="68"/>
    </row>
    <row r="125" spans="1:15" s="1" customFormat="1" ht="15">
      <c r="A125" s="34">
        <v>75</v>
      </c>
      <c r="B125" s="35" t="s">
        <v>222</v>
      </c>
      <c r="C125" s="36"/>
      <c r="D125" s="72">
        <f>D21+D22+D24+D29+D30+D39+D46+D53+D70+D87+D94+D95</f>
        <v>37037</v>
      </c>
      <c r="E125" s="68"/>
      <c r="F125" s="72">
        <f t="shared" ref="F125" si="45">F21+F22+F24+F29+F30+F39+F46+F53+F70+F87+F94+F95</f>
        <v>40959</v>
      </c>
      <c r="G125" s="68"/>
      <c r="H125" s="72">
        <f t="shared" ref="H125" si="46">H21+H22+H24+H29+H30+H39+H46+H53+H70+H87+H94+H95</f>
        <v>42574</v>
      </c>
      <c r="I125" s="68"/>
      <c r="J125" s="72">
        <f t="shared" ref="J125" si="47">J21+J22+J24+J29+J30+J39+J46+J53+J70+J87+J94+J95</f>
        <v>44301</v>
      </c>
      <c r="K125" s="68"/>
      <c r="L125" s="72">
        <f t="shared" ref="L125" si="48">L21+L22+L24+L29+L30+L39+L46+L53+L70+L87+L94+L95</f>
        <v>45279</v>
      </c>
      <c r="M125" s="68"/>
      <c r="N125" s="72">
        <v>46713</v>
      </c>
      <c r="O125" s="68"/>
    </row>
    <row r="126" spans="1:15" s="1" customFormat="1" ht="15">
      <c r="A126" s="34">
        <v>76</v>
      </c>
      <c r="B126" s="35" t="s">
        <v>223</v>
      </c>
      <c r="C126" s="36"/>
      <c r="D126" s="72">
        <f>D14+D16+D17+D36+D37+D38+D40+D52+D54+D71+D72+D89+D90</f>
        <v>37216</v>
      </c>
      <c r="E126" s="68"/>
      <c r="F126" s="72">
        <f t="shared" ref="F126" si="49">F14+F16+F17+F36+F37+F38+F40+F52+F54+F71+F72+F89+F90</f>
        <v>40631</v>
      </c>
      <c r="G126" s="68"/>
      <c r="H126" s="72">
        <f t="shared" ref="H126" si="50">H14+H16+H17+H36+H37+H38+H40+H52+H54+H71+H72+H89+H90</f>
        <v>40597</v>
      </c>
      <c r="I126" s="68"/>
      <c r="J126" s="72">
        <f t="shared" ref="J126" si="51">J14+J16+J17+J36+J37+J38+J40+J52+J54+J71+J72+J89+J90</f>
        <v>43164</v>
      </c>
      <c r="K126" s="68"/>
      <c r="L126" s="72">
        <f t="shared" ref="L126" si="52">L14+L16+L17+L36+L37+L38+L40+L52+L54+L71+L72+L89+L90</f>
        <v>45142</v>
      </c>
      <c r="M126" s="68"/>
      <c r="N126" s="72">
        <v>46915</v>
      </c>
      <c r="O126" s="68"/>
    </row>
    <row r="127" spans="1:15" s="1" customFormat="1" ht="15">
      <c r="A127" s="34">
        <v>52</v>
      </c>
      <c r="B127" s="35" t="s">
        <v>47</v>
      </c>
      <c r="C127" s="36"/>
      <c r="D127" s="72">
        <f>D50+D55+D59+D80+D93</f>
        <v>21951</v>
      </c>
      <c r="E127" s="68"/>
      <c r="F127" s="72">
        <f t="shared" ref="F127" si="53">F50+F55+F59+F80+F93</f>
        <v>23747</v>
      </c>
      <c r="G127" s="68"/>
      <c r="H127" s="72">
        <f t="shared" ref="H127" si="54">H50+H55+H59+H80+H93</f>
        <v>25628</v>
      </c>
      <c r="I127" s="68"/>
      <c r="J127" s="72">
        <f t="shared" ref="J127" si="55">J50+J55+J59+J80+J93</f>
        <v>26709</v>
      </c>
      <c r="K127" s="68"/>
      <c r="L127" s="72">
        <f t="shared" ref="L127" si="56">L50+L55+L59+L80+L93</f>
        <v>27798</v>
      </c>
      <c r="M127" s="68"/>
      <c r="N127" s="72">
        <v>28928</v>
      </c>
      <c r="O127" s="68"/>
    </row>
    <row r="128" spans="1:15" s="1" customFormat="1" ht="15">
      <c r="A128" s="37">
        <v>93</v>
      </c>
      <c r="B128" s="38" t="s">
        <v>113</v>
      </c>
      <c r="C128" s="42"/>
      <c r="D128" s="73">
        <f>D9+D10+D11+D18+D91+D92</f>
        <v>25109</v>
      </c>
      <c r="E128" s="68"/>
      <c r="F128" s="73">
        <f t="shared" ref="F128" si="57">F9+F10+F11+F18+F91+F92</f>
        <v>27858</v>
      </c>
      <c r="G128" s="68"/>
      <c r="H128" s="73">
        <f t="shared" ref="H128" si="58">H9+H10+H11+H18+H91+H92</f>
        <v>29029</v>
      </c>
      <c r="I128" s="68"/>
      <c r="J128" s="73">
        <f t="shared" ref="J128" si="59">J9+J10+J11+J18+J91+J92</f>
        <v>30696</v>
      </c>
      <c r="K128" s="68"/>
      <c r="L128" s="73">
        <f t="shared" ref="L128" si="60">L9+L10+L11+L18+L91+L92</f>
        <v>30982</v>
      </c>
      <c r="M128" s="68"/>
      <c r="N128" s="73">
        <v>32014</v>
      </c>
      <c r="O128" s="68"/>
    </row>
    <row r="129" spans="1:15" s="1" customFormat="1" ht="15">
      <c r="A129" s="15" t="s">
        <v>225</v>
      </c>
      <c r="B129" s="26"/>
      <c r="C129" s="16"/>
      <c r="D129" s="93">
        <f>SUM(D116:D128)</f>
        <v>377709</v>
      </c>
      <c r="E129" s="94"/>
      <c r="F129" s="93">
        <f t="shared" ref="F129" si="61">SUM(F116:F128)</f>
        <v>409522</v>
      </c>
      <c r="G129" s="94"/>
      <c r="H129" s="93">
        <f t="shared" ref="H129" si="62">SUM(H116:H128)</f>
        <v>429025</v>
      </c>
      <c r="I129" s="94"/>
      <c r="J129" s="93">
        <f t="shared" ref="J129" si="63">SUM(J116:J128)</f>
        <v>447887</v>
      </c>
      <c r="K129" s="94"/>
      <c r="L129" s="93">
        <f t="shared" ref="L129" si="64">SUM(L116:L128)</f>
        <v>465931</v>
      </c>
      <c r="M129" s="94"/>
      <c r="N129" s="93">
        <v>486244</v>
      </c>
      <c r="O129" s="94"/>
    </row>
    <row r="130" spans="1:15" s="1" customFormat="1" ht="14.25" customHeight="1">
      <c r="A130" s="11">
        <v>101</v>
      </c>
      <c r="B130" s="39" t="s">
        <v>215</v>
      </c>
      <c r="C130" s="12"/>
      <c r="D130" s="76">
        <f>D104</f>
        <v>2258</v>
      </c>
      <c r="E130" s="74"/>
      <c r="F130" s="76">
        <f t="shared" ref="F130:F133" si="65">F104</f>
        <v>2470</v>
      </c>
      <c r="G130" s="74"/>
      <c r="H130" s="76">
        <f t="shared" ref="H130:H133" si="66">H104</f>
        <v>2500</v>
      </c>
      <c r="I130" s="74"/>
      <c r="J130" s="76">
        <f t="shared" ref="J130:J133" si="67">J104</f>
        <v>2778</v>
      </c>
      <c r="K130" s="74"/>
      <c r="L130" s="76">
        <f t="shared" ref="L130:L133" si="68">L104</f>
        <v>3016</v>
      </c>
      <c r="M130" s="74"/>
      <c r="N130" s="76">
        <v>3329</v>
      </c>
      <c r="O130" s="74"/>
    </row>
    <row r="131" spans="1:15" s="1" customFormat="1" ht="14.25" customHeight="1">
      <c r="A131" s="11">
        <v>102</v>
      </c>
      <c r="B131" s="40" t="s">
        <v>216</v>
      </c>
      <c r="C131" s="12"/>
      <c r="D131" s="77">
        <f t="shared" ref="D131:D133" si="69">D105</f>
        <v>2122</v>
      </c>
      <c r="E131" s="74"/>
      <c r="F131" s="77">
        <f t="shared" si="65"/>
        <v>2144</v>
      </c>
      <c r="G131" s="74"/>
      <c r="H131" s="77">
        <f t="shared" si="66"/>
        <v>2348</v>
      </c>
      <c r="I131" s="74"/>
      <c r="J131" s="77">
        <f t="shared" si="67"/>
        <v>2410</v>
      </c>
      <c r="K131" s="74"/>
      <c r="L131" s="77">
        <f t="shared" si="68"/>
        <v>2459</v>
      </c>
      <c r="M131" s="74"/>
      <c r="N131" s="77">
        <v>2760</v>
      </c>
      <c r="O131" s="74"/>
    </row>
    <row r="132" spans="1:15" s="1" customFormat="1" ht="14.25" customHeight="1">
      <c r="A132" s="11">
        <v>103</v>
      </c>
      <c r="B132" s="40" t="s">
        <v>111</v>
      </c>
      <c r="C132" s="12"/>
      <c r="D132" s="77">
        <f t="shared" si="69"/>
        <v>385</v>
      </c>
      <c r="E132" s="74"/>
      <c r="F132" s="77">
        <f t="shared" si="65"/>
        <v>468</v>
      </c>
      <c r="G132" s="74"/>
      <c r="H132" s="77">
        <f t="shared" si="66"/>
        <v>571</v>
      </c>
      <c r="I132" s="74"/>
      <c r="J132" s="77">
        <f t="shared" si="67"/>
        <v>660</v>
      </c>
      <c r="K132" s="74"/>
      <c r="L132" s="77">
        <f t="shared" si="68"/>
        <v>767</v>
      </c>
      <c r="M132" s="74"/>
      <c r="N132" s="77">
        <v>780</v>
      </c>
      <c r="O132" s="74"/>
    </row>
    <row r="133" spans="1:15" s="1" customFormat="1" ht="14.25" customHeight="1">
      <c r="A133" s="13">
        <v>104</v>
      </c>
      <c r="B133" s="41" t="s">
        <v>112</v>
      </c>
      <c r="C133" s="14"/>
      <c r="D133" s="78">
        <f t="shared" si="69"/>
        <v>4425</v>
      </c>
      <c r="E133" s="75"/>
      <c r="F133" s="78">
        <f t="shared" si="65"/>
        <v>5472</v>
      </c>
      <c r="G133" s="75"/>
      <c r="H133" s="78">
        <f t="shared" si="66"/>
        <v>6422</v>
      </c>
      <c r="I133" s="75"/>
      <c r="J133" s="78">
        <f t="shared" si="67"/>
        <v>6802</v>
      </c>
      <c r="K133" s="75"/>
      <c r="L133" s="78">
        <f t="shared" si="68"/>
        <v>7475</v>
      </c>
      <c r="M133" s="75"/>
      <c r="N133" s="78">
        <v>7844</v>
      </c>
      <c r="O133" s="75"/>
    </row>
    <row r="134" spans="1:15" s="1" customFormat="1" ht="15">
      <c r="A134" s="17" t="s">
        <v>224</v>
      </c>
      <c r="B134" s="25"/>
      <c r="C134" s="17"/>
      <c r="D134" s="93">
        <f>SUM(D130:D133)</f>
        <v>9190</v>
      </c>
      <c r="E134" s="94"/>
      <c r="F134" s="93">
        <f t="shared" ref="F134" si="70">SUM(F130:F133)</f>
        <v>10554</v>
      </c>
      <c r="G134" s="94"/>
      <c r="H134" s="93">
        <f t="shared" ref="H134" si="71">SUM(H130:H133)</f>
        <v>11841</v>
      </c>
      <c r="I134" s="94"/>
      <c r="J134" s="93">
        <f t="shared" ref="J134" si="72">SUM(J130:J133)</f>
        <v>12650</v>
      </c>
      <c r="K134" s="94"/>
      <c r="L134" s="93">
        <f t="shared" ref="L134" si="73">SUM(L130:L133)</f>
        <v>13717</v>
      </c>
      <c r="M134" s="94"/>
      <c r="N134" s="93">
        <v>14713</v>
      </c>
      <c r="O134" s="94"/>
    </row>
    <row r="135" spans="1:15" s="1" customFormat="1" ht="15" customHeight="1">
      <c r="A135" s="594" t="s">
        <v>227</v>
      </c>
      <c r="B135" s="595"/>
      <c r="C135" s="596"/>
      <c r="D135" s="93">
        <f>D129+D134</f>
        <v>386899</v>
      </c>
      <c r="E135" s="94"/>
      <c r="F135" s="93">
        <f t="shared" ref="F135" si="74">F129+F134</f>
        <v>420076</v>
      </c>
      <c r="G135" s="94"/>
      <c r="H135" s="93">
        <f t="shared" ref="H135" si="75">H129+H134</f>
        <v>440866</v>
      </c>
      <c r="I135" s="94"/>
      <c r="J135" s="93">
        <f t="shared" ref="J135" si="76">J129+J134</f>
        <v>460537</v>
      </c>
      <c r="K135" s="94"/>
      <c r="L135" s="93">
        <f t="shared" ref="L135" si="77">L129+L134</f>
        <v>479648</v>
      </c>
      <c r="M135" s="94"/>
      <c r="N135" s="93">
        <v>500957</v>
      </c>
      <c r="O135" s="94"/>
    </row>
    <row r="136" spans="1:15" s="139" customFormat="1" ht="15"/>
    <row r="137" spans="1:15" s="139" customFormat="1" ht="28.5" customHeight="1">
      <c r="A137" s="618" t="s">
        <v>254</v>
      </c>
      <c r="B137" s="618"/>
      <c r="C137" s="618"/>
      <c r="D137" s="618"/>
      <c r="E137" s="618"/>
      <c r="F137" s="618"/>
      <c r="G137" s="618"/>
      <c r="H137" s="618"/>
      <c r="I137" s="618"/>
      <c r="J137" s="618"/>
    </row>
    <row r="138" spans="1:15">
      <c r="A138" s="589" t="s">
        <v>257</v>
      </c>
      <c r="B138" s="589"/>
      <c r="C138" s="589"/>
      <c r="D138" s="589"/>
      <c r="E138" s="589"/>
      <c r="F138" s="589"/>
    </row>
  </sheetData>
  <mergeCells count="23">
    <mergeCell ref="J5:K5"/>
    <mergeCell ref="L5:M5"/>
    <mergeCell ref="A1:I1"/>
    <mergeCell ref="A3:I3"/>
    <mergeCell ref="D5:E5"/>
    <mergeCell ref="F5:G5"/>
    <mergeCell ref="H5:I5"/>
    <mergeCell ref="A137:J137"/>
    <mergeCell ref="A138:F138"/>
    <mergeCell ref="N115:O115"/>
    <mergeCell ref="A135:C135"/>
    <mergeCell ref="N5:O5"/>
    <mergeCell ref="J115:K115"/>
    <mergeCell ref="L115:M115"/>
    <mergeCell ref="A113:I113"/>
    <mergeCell ref="A108:C108"/>
    <mergeCell ref="A109:C109"/>
    <mergeCell ref="A110:C110"/>
    <mergeCell ref="A114:I114"/>
    <mergeCell ref="B115:C115"/>
    <mergeCell ref="D115:E115"/>
    <mergeCell ref="F115:G115"/>
    <mergeCell ref="H115:I115"/>
  </mergeCells>
  <hyperlinks>
    <hyperlink ref="N3" location="Sommaire!A1" display="RETOUR AU SOMMAIRE"/>
  </hyperlinks>
  <printOptions horizontalCentered="1"/>
  <pageMargins left="0.17" right="0.17" top="0.7" bottom="1" header="0.51181102362204722" footer="0.17"/>
  <pageSetup paperSize="9" scale="7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/>
    <pageSetUpPr fitToPage="1"/>
  </sheetPr>
  <dimension ref="A1:Q139"/>
  <sheetViews>
    <sheetView zoomScaleNormal="100" workbookViewId="0">
      <selection activeCell="A114" sqref="A114:L114"/>
    </sheetView>
  </sheetViews>
  <sheetFormatPr baseColWidth="10" defaultRowHeight="15"/>
  <cols>
    <col min="1" max="1" width="7.42578125" style="6" customWidth="1"/>
    <col min="2" max="2" width="14.28515625" style="6" customWidth="1"/>
    <col min="3" max="3" width="27.140625" style="1" customWidth="1"/>
    <col min="4" max="4" width="14.85546875" style="2" customWidth="1"/>
    <col min="5" max="5" width="3.5703125" style="67" customWidth="1"/>
    <col min="6" max="6" width="15.85546875" style="2" customWidth="1"/>
    <col min="7" max="7" width="3.5703125" style="67" customWidth="1"/>
    <col min="8" max="8" width="18.140625" style="2" customWidth="1"/>
    <col min="9" max="9" width="3.5703125" style="67" customWidth="1"/>
    <col min="10" max="10" width="19.28515625" style="2" customWidth="1"/>
    <col min="11" max="11" width="4" style="67" customWidth="1"/>
    <col min="12" max="12" width="14" style="2" customWidth="1"/>
    <col min="13" max="16384" width="11.42578125" style="1"/>
  </cols>
  <sheetData>
    <row r="1" spans="1:12" ht="33" customHeight="1">
      <c r="A1" s="588" t="s">
        <v>444</v>
      </c>
      <c r="B1" s="588"/>
      <c r="C1" s="588"/>
      <c r="D1" s="588"/>
      <c r="E1" s="588"/>
      <c r="F1" s="588"/>
      <c r="G1" s="588"/>
      <c r="H1" s="588"/>
      <c r="I1" s="588"/>
      <c r="J1" s="588"/>
      <c r="K1" s="588"/>
      <c r="L1" s="588"/>
    </row>
    <row r="2" spans="1:12">
      <c r="A2" s="20" t="s">
        <v>217</v>
      </c>
      <c r="B2" s="22"/>
      <c r="C2" s="20"/>
      <c r="D2" s="19"/>
      <c r="E2" s="63"/>
      <c r="F2" s="19"/>
      <c r="G2" s="63"/>
      <c r="I2" s="63"/>
      <c r="J2" s="19"/>
      <c r="K2" s="63"/>
      <c r="L2" s="571" t="s">
        <v>440</v>
      </c>
    </row>
    <row r="3" spans="1:12">
      <c r="A3" s="591" t="s">
        <v>228</v>
      </c>
      <c r="B3" s="591"/>
      <c r="C3" s="591"/>
      <c r="D3" s="591"/>
      <c r="E3" s="591"/>
      <c r="F3" s="591"/>
      <c r="G3" s="591"/>
      <c r="H3" s="591"/>
      <c r="I3" s="591"/>
      <c r="J3" s="591"/>
      <c r="K3" s="591"/>
      <c r="L3" s="591"/>
    </row>
    <row r="4" spans="1:12">
      <c r="A4" s="20"/>
      <c r="B4" s="20"/>
      <c r="C4" s="20"/>
      <c r="D4" s="20"/>
      <c r="E4" s="61"/>
      <c r="F4" s="20"/>
      <c r="G4" s="61"/>
      <c r="H4" s="20"/>
      <c r="I4" s="61"/>
      <c r="J4" s="20"/>
      <c r="K4" s="61"/>
      <c r="L4" s="20"/>
    </row>
    <row r="5" spans="1:12" ht="34.5" customHeight="1">
      <c r="A5" s="27" t="s">
        <v>218</v>
      </c>
      <c r="B5" s="28" t="s">
        <v>219</v>
      </c>
      <c r="C5" s="29" t="s">
        <v>213</v>
      </c>
      <c r="D5" s="92" t="s">
        <v>240</v>
      </c>
      <c r="E5" s="91"/>
      <c r="F5" s="92" t="s">
        <v>241</v>
      </c>
      <c r="G5" s="91"/>
      <c r="H5" s="92" t="s">
        <v>242</v>
      </c>
      <c r="I5" s="91"/>
      <c r="J5" s="92" t="s">
        <v>233</v>
      </c>
      <c r="K5" s="91"/>
      <c r="L5" s="30" t="s">
        <v>234</v>
      </c>
    </row>
    <row r="6" spans="1:12">
      <c r="A6" s="7">
        <v>84</v>
      </c>
      <c r="B6" s="21" t="s">
        <v>115</v>
      </c>
      <c r="C6" s="3" t="s">
        <v>82</v>
      </c>
      <c r="D6" s="69">
        <v>9673</v>
      </c>
      <c r="E6" s="68"/>
      <c r="F6" s="69">
        <v>105</v>
      </c>
      <c r="G6" s="79"/>
      <c r="H6" s="69">
        <v>839</v>
      </c>
      <c r="I6" s="79"/>
      <c r="J6" s="69">
        <v>11</v>
      </c>
      <c r="K6" s="79"/>
      <c r="L6" s="48">
        <v>10628</v>
      </c>
    </row>
    <row r="7" spans="1:12">
      <c r="A7" s="8">
        <v>32</v>
      </c>
      <c r="B7" s="23" t="s">
        <v>116</v>
      </c>
      <c r="C7" s="4" t="s">
        <v>31</v>
      </c>
      <c r="D7" s="70">
        <v>13096</v>
      </c>
      <c r="E7" s="68"/>
      <c r="F7" s="70">
        <v>54</v>
      </c>
      <c r="G7" s="68"/>
      <c r="H7" s="70">
        <v>1098</v>
      </c>
      <c r="I7" s="68"/>
      <c r="J7" s="70">
        <v>30</v>
      </c>
      <c r="K7" s="68"/>
      <c r="L7" s="49">
        <v>14278</v>
      </c>
    </row>
    <row r="8" spans="1:12">
      <c r="A8" s="8">
        <v>84</v>
      </c>
      <c r="B8" s="23" t="s">
        <v>117</v>
      </c>
      <c r="C8" s="4" t="s">
        <v>84</v>
      </c>
      <c r="D8" s="70">
        <v>11225</v>
      </c>
      <c r="E8" s="68"/>
      <c r="F8" s="70">
        <v>87</v>
      </c>
      <c r="G8" s="68" t="s">
        <v>256</v>
      </c>
      <c r="H8" s="70">
        <v>1083</v>
      </c>
      <c r="I8" s="68"/>
      <c r="J8" s="70">
        <v>0</v>
      </c>
      <c r="K8" s="68" t="s">
        <v>256</v>
      </c>
      <c r="L8" s="49">
        <v>12395</v>
      </c>
    </row>
    <row r="9" spans="1:12">
      <c r="A9" s="8">
        <v>93</v>
      </c>
      <c r="B9" s="23" t="s">
        <v>118</v>
      </c>
      <c r="C9" s="4" t="s">
        <v>98</v>
      </c>
      <c r="D9" s="70">
        <v>3233</v>
      </c>
      <c r="E9" s="68"/>
      <c r="F9" s="70">
        <v>63</v>
      </c>
      <c r="G9" s="68"/>
      <c r="H9" s="70">
        <v>258</v>
      </c>
      <c r="I9" s="68"/>
      <c r="J9" s="70">
        <v>0</v>
      </c>
      <c r="K9" s="68"/>
      <c r="L9" s="49">
        <v>3554</v>
      </c>
    </row>
    <row r="10" spans="1:12">
      <c r="A10" s="8">
        <v>93</v>
      </c>
      <c r="B10" s="23" t="s">
        <v>119</v>
      </c>
      <c r="C10" s="4" t="s">
        <v>99</v>
      </c>
      <c r="D10" s="70">
        <v>2869</v>
      </c>
      <c r="E10" s="68" t="s">
        <v>256</v>
      </c>
      <c r="F10" s="70">
        <v>18</v>
      </c>
      <c r="G10" s="68"/>
      <c r="H10" s="70">
        <v>231</v>
      </c>
      <c r="I10" s="68"/>
      <c r="J10" s="70">
        <v>1</v>
      </c>
      <c r="K10" s="68"/>
      <c r="L10" s="49">
        <v>3119</v>
      </c>
    </row>
    <row r="11" spans="1:12">
      <c r="A11" s="8">
        <v>93</v>
      </c>
      <c r="B11" s="23" t="s">
        <v>120</v>
      </c>
      <c r="C11" s="4" t="s">
        <v>100</v>
      </c>
      <c r="D11" s="70">
        <v>24135</v>
      </c>
      <c r="E11" s="68"/>
      <c r="F11" s="70">
        <v>425</v>
      </c>
      <c r="G11" s="68"/>
      <c r="H11" s="70">
        <v>3040</v>
      </c>
      <c r="I11" s="68"/>
      <c r="J11" s="70">
        <v>7</v>
      </c>
      <c r="K11" s="68"/>
      <c r="L11" s="49">
        <v>27607</v>
      </c>
    </row>
    <row r="12" spans="1:12">
      <c r="A12" s="8">
        <v>84</v>
      </c>
      <c r="B12" s="23" t="s">
        <v>121</v>
      </c>
      <c r="C12" s="4" t="s">
        <v>85</v>
      </c>
      <c r="D12" s="70">
        <v>10307</v>
      </c>
      <c r="E12" s="68" t="s">
        <v>256</v>
      </c>
      <c r="F12" s="70">
        <v>71</v>
      </c>
      <c r="G12" s="68"/>
      <c r="H12" s="70">
        <v>903</v>
      </c>
      <c r="I12" s="68"/>
      <c r="J12" s="70">
        <v>1</v>
      </c>
      <c r="K12" s="68"/>
      <c r="L12" s="49">
        <v>11282</v>
      </c>
    </row>
    <row r="13" spans="1:12">
      <c r="A13" s="8">
        <v>44</v>
      </c>
      <c r="B13" s="23" t="s">
        <v>122</v>
      </c>
      <c r="C13" s="4" t="s">
        <v>36</v>
      </c>
      <c r="D13" s="70">
        <v>8080</v>
      </c>
      <c r="E13" s="68"/>
      <c r="F13" s="70">
        <v>16</v>
      </c>
      <c r="G13" s="68"/>
      <c r="H13" s="70">
        <v>456</v>
      </c>
      <c r="I13" s="68"/>
      <c r="J13" s="70">
        <v>6</v>
      </c>
      <c r="K13" s="68"/>
      <c r="L13" s="49">
        <v>8558</v>
      </c>
    </row>
    <row r="14" spans="1:12">
      <c r="A14" s="8">
        <v>76</v>
      </c>
      <c r="B14" s="23" t="s">
        <v>123</v>
      </c>
      <c r="C14" s="4" t="s">
        <v>69</v>
      </c>
      <c r="D14" s="70">
        <v>4796</v>
      </c>
      <c r="E14" s="68"/>
      <c r="F14" s="70">
        <v>20</v>
      </c>
      <c r="G14" s="68"/>
      <c r="H14" s="70">
        <v>469</v>
      </c>
      <c r="I14" s="68"/>
      <c r="J14" s="70">
        <v>18</v>
      </c>
      <c r="K14" s="68"/>
      <c r="L14" s="49">
        <v>5303</v>
      </c>
    </row>
    <row r="15" spans="1:12">
      <c r="A15" s="8">
        <v>44</v>
      </c>
      <c r="B15" s="23" t="s">
        <v>124</v>
      </c>
      <c r="C15" s="4" t="s">
        <v>37</v>
      </c>
      <c r="D15" s="70">
        <v>6956</v>
      </c>
      <c r="E15" s="68"/>
      <c r="F15" s="70">
        <v>118</v>
      </c>
      <c r="G15" s="68"/>
      <c r="H15" s="70">
        <v>680</v>
      </c>
      <c r="I15" s="68"/>
      <c r="J15" s="70">
        <v>15</v>
      </c>
      <c r="K15" s="68"/>
      <c r="L15" s="49">
        <v>7769</v>
      </c>
    </row>
    <row r="16" spans="1:12">
      <c r="A16" s="8">
        <v>76</v>
      </c>
      <c r="B16" s="23" t="s">
        <v>125</v>
      </c>
      <c r="C16" s="4" t="s">
        <v>70</v>
      </c>
      <c r="D16" s="70">
        <v>7246</v>
      </c>
      <c r="E16" s="68"/>
      <c r="F16" s="70">
        <v>298</v>
      </c>
      <c r="G16" s="68"/>
      <c r="H16" s="70">
        <v>835</v>
      </c>
      <c r="I16" s="68"/>
      <c r="J16" s="70">
        <v>18</v>
      </c>
      <c r="K16" s="68"/>
      <c r="L16" s="49">
        <v>8397</v>
      </c>
    </row>
    <row r="17" spans="1:12">
      <c r="A17" s="8">
        <v>76</v>
      </c>
      <c r="B17" s="23" t="s">
        <v>126</v>
      </c>
      <c r="C17" s="4" t="s">
        <v>71</v>
      </c>
      <c r="D17" s="70">
        <v>11239</v>
      </c>
      <c r="E17" s="68" t="s">
        <v>256</v>
      </c>
      <c r="F17" s="70">
        <v>134</v>
      </c>
      <c r="G17" s="68"/>
      <c r="H17" s="70">
        <v>616</v>
      </c>
      <c r="I17" s="68"/>
      <c r="J17" s="70">
        <v>15</v>
      </c>
      <c r="K17" s="68"/>
      <c r="L17" s="49">
        <v>12004</v>
      </c>
    </row>
    <row r="18" spans="1:12">
      <c r="A18" s="8">
        <v>93</v>
      </c>
      <c r="B18" s="23" t="s">
        <v>127</v>
      </c>
      <c r="C18" s="4" t="s">
        <v>101</v>
      </c>
      <c r="D18" s="70">
        <v>36173</v>
      </c>
      <c r="E18" s="68"/>
      <c r="F18" s="70">
        <v>1180</v>
      </c>
      <c r="G18" s="68"/>
      <c r="H18" s="70">
        <v>4220</v>
      </c>
      <c r="I18" s="68"/>
      <c r="J18" s="70">
        <v>39</v>
      </c>
      <c r="K18" s="68"/>
      <c r="L18" s="49">
        <v>41612</v>
      </c>
    </row>
    <row r="19" spans="1:12">
      <c r="A19" s="8">
        <v>28</v>
      </c>
      <c r="B19" s="23" t="s">
        <v>128</v>
      </c>
      <c r="C19" s="4" t="s">
        <v>25</v>
      </c>
      <c r="D19" s="70">
        <v>14900</v>
      </c>
      <c r="E19" s="68" t="s">
        <v>256</v>
      </c>
      <c r="F19" s="70">
        <v>271</v>
      </c>
      <c r="G19" s="68" t="s">
        <v>256</v>
      </c>
      <c r="H19" s="70">
        <v>1762</v>
      </c>
      <c r="I19" s="68" t="s">
        <v>256</v>
      </c>
      <c r="J19" s="70">
        <v>32</v>
      </c>
      <c r="K19" s="68" t="s">
        <v>256</v>
      </c>
      <c r="L19" s="49">
        <v>16965</v>
      </c>
    </row>
    <row r="20" spans="1:12">
      <c r="A20" s="8">
        <v>84</v>
      </c>
      <c r="B20" s="23" t="s">
        <v>129</v>
      </c>
      <c r="C20" s="4" t="s">
        <v>86</v>
      </c>
      <c r="D20" s="70">
        <v>5141</v>
      </c>
      <c r="E20" s="68"/>
      <c r="F20" s="70">
        <v>90</v>
      </c>
      <c r="G20" s="68"/>
      <c r="H20" s="70">
        <v>468</v>
      </c>
      <c r="I20" s="68"/>
      <c r="J20" s="70">
        <v>6</v>
      </c>
      <c r="K20" s="68"/>
      <c r="L20" s="49">
        <v>5705</v>
      </c>
    </row>
    <row r="21" spans="1:12">
      <c r="A21" s="8">
        <v>75</v>
      </c>
      <c r="B21" s="23" t="s">
        <v>130</v>
      </c>
      <c r="C21" s="4" t="s">
        <v>57</v>
      </c>
      <c r="D21" s="70">
        <v>8592</v>
      </c>
      <c r="E21" s="68"/>
      <c r="F21" s="70">
        <v>144</v>
      </c>
      <c r="G21" s="68"/>
      <c r="H21" s="70">
        <v>643</v>
      </c>
      <c r="I21" s="68"/>
      <c r="J21" s="70">
        <v>59</v>
      </c>
      <c r="K21" s="68"/>
      <c r="L21" s="49">
        <v>9438</v>
      </c>
    </row>
    <row r="22" spans="1:12">
      <c r="A22" s="8">
        <v>75</v>
      </c>
      <c r="B22" s="23" t="s">
        <v>131</v>
      </c>
      <c r="C22" s="4" t="s">
        <v>58</v>
      </c>
      <c r="D22" s="70">
        <v>14100</v>
      </c>
      <c r="E22" s="68" t="s">
        <v>256</v>
      </c>
      <c r="F22" s="70">
        <v>201</v>
      </c>
      <c r="G22" s="68"/>
      <c r="H22" s="70">
        <v>1103</v>
      </c>
      <c r="I22" s="68"/>
      <c r="J22" s="70">
        <v>73</v>
      </c>
      <c r="K22" s="68"/>
      <c r="L22" s="49">
        <v>15477</v>
      </c>
    </row>
    <row r="23" spans="1:12">
      <c r="A23" s="8">
        <v>24</v>
      </c>
      <c r="B23" s="23" t="s">
        <v>132</v>
      </c>
      <c r="C23" s="4" t="s">
        <v>9</v>
      </c>
      <c r="D23" s="70">
        <v>7567</v>
      </c>
      <c r="E23" s="68"/>
      <c r="F23" s="70">
        <v>32</v>
      </c>
      <c r="G23" s="68"/>
      <c r="H23" s="70">
        <v>579</v>
      </c>
      <c r="I23" s="68"/>
      <c r="J23" s="70">
        <v>42</v>
      </c>
      <c r="K23" s="68"/>
      <c r="L23" s="49">
        <v>8220</v>
      </c>
    </row>
    <row r="24" spans="1:12">
      <c r="A24" s="8">
        <v>75</v>
      </c>
      <c r="B24" s="23" t="s">
        <v>133</v>
      </c>
      <c r="C24" s="4" t="s">
        <v>59</v>
      </c>
      <c r="D24" s="70">
        <v>7138</v>
      </c>
      <c r="E24" s="68" t="s">
        <v>256</v>
      </c>
      <c r="F24" s="70">
        <v>180</v>
      </c>
      <c r="G24" s="68"/>
      <c r="H24" s="70">
        <v>522</v>
      </c>
      <c r="I24" s="68"/>
      <c r="J24" s="70">
        <v>7</v>
      </c>
      <c r="K24" s="68"/>
      <c r="L24" s="49">
        <v>7847</v>
      </c>
    </row>
    <row r="25" spans="1:12">
      <c r="A25" s="8">
        <v>94</v>
      </c>
      <c r="B25" s="23" t="s">
        <v>104</v>
      </c>
      <c r="C25" s="4" t="s">
        <v>105</v>
      </c>
      <c r="D25" s="70">
        <v>3929</v>
      </c>
      <c r="E25" s="68" t="s">
        <v>256</v>
      </c>
      <c r="F25" s="70">
        <v>3</v>
      </c>
      <c r="G25" s="68" t="s">
        <v>256</v>
      </c>
      <c r="H25" s="70">
        <v>898</v>
      </c>
      <c r="I25" s="68" t="s">
        <v>256</v>
      </c>
      <c r="J25" s="70">
        <v>8</v>
      </c>
      <c r="K25" s="68" t="s">
        <v>256</v>
      </c>
      <c r="L25" s="49">
        <v>4838</v>
      </c>
    </row>
    <row r="26" spans="1:12">
      <c r="A26" s="8">
        <v>94</v>
      </c>
      <c r="B26" s="23" t="s">
        <v>107</v>
      </c>
      <c r="C26" s="4" t="s">
        <v>108</v>
      </c>
      <c r="D26" s="70">
        <v>5478</v>
      </c>
      <c r="E26" s="68"/>
      <c r="F26" s="70">
        <v>0</v>
      </c>
      <c r="G26" s="68"/>
      <c r="H26" s="70">
        <v>450</v>
      </c>
      <c r="I26" s="68"/>
      <c r="J26" s="70">
        <v>0</v>
      </c>
      <c r="K26" s="68" t="s">
        <v>256</v>
      </c>
      <c r="L26" s="49">
        <v>5928</v>
      </c>
    </row>
    <row r="27" spans="1:12">
      <c r="A27" s="8">
        <v>27</v>
      </c>
      <c r="B27" s="23" t="s">
        <v>134</v>
      </c>
      <c r="C27" s="4" t="s">
        <v>16</v>
      </c>
      <c r="D27" s="70">
        <v>10778</v>
      </c>
      <c r="E27" s="68"/>
      <c r="F27" s="70">
        <v>64</v>
      </c>
      <c r="G27" s="68"/>
      <c r="H27" s="70">
        <v>1257</v>
      </c>
      <c r="I27" s="68"/>
      <c r="J27" s="70">
        <v>70</v>
      </c>
      <c r="K27" s="68"/>
      <c r="L27" s="49">
        <v>12169</v>
      </c>
    </row>
    <row r="28" spans="1:12">
      <c r="A28" s="8">
        <v>53</v>
      </c>
      <c r="B28" s="23" t="s">
        <v>135</v>
      </c>
      <c r="C28" s="4" t="s">
        <v>52</v>
      </c>
      <c r="D28" s="70">
        <v>14705</v>
      </c>
      <c r="E28" s="68"/>
      <c r="F28" s="70">
        <v>186</v>
      </c>
      <c r="G28" s="68"/>
      <c r="H28" s="70">
        <v>1438</v>
      </c>
      <c r="I28" s="68"/>
      <c r="J28" s="70">
        <v>1</v>
      </c>
      <c r="K28" s="68" t="s">
        <v>256</v>
      </c>
      <c r="L28" s="49">
        <v>16330</v>
      </c>
    </row>
    <row r="29" spans="1:12">
      <c r="A29" s="8">
        <v>75</v>
      </c>
      <c r="B29" s="23" t="s">
        <v>136</v>
      </c>
      <c r="C29" s="4" t="s">
        <v>60</v>
      </c>
      <c r="D29" s="70">
        <v>5436</v>
      </c>
      <c r="E29" s="68"/>
      <c r="F29" s="70">
        <v>24</v>
      </c>
      <c r="G29" s="68"/>
      <c r="H29" s="70">
        <v>420</v>
      </c>
      <c r="I29" s="68"/>
      <c r="J29" s="70">
        <v>4</v>
      </c>
      <c r="K29" s="68"/>
      <c r="L29" s="49">
        <v>5884</v>
      </c>
    </row>
    <row r="30" spans="1:12">
      <c r="A30" s="8">
        <v>75</v>
      </c>
      <c r="B30" s="23" t="s">
        <v>137</v>
      </c>
      <c r="C30" s="4" t="s">
        <v>61</v>
      </c>
      <c r="D30" s="70">
        <v>12869</v>
      </c>
      <c r="E30" s="68"/>
      <c r="F30" s="70">
        <v>63</v>
      </c>
      <c r="G30" s="68"/>
      <c r="H30" s="70">
        <v>893</v>
      </c>
      <c r="I30" s="68"/>
      <c r="J30" s="70">
        <v>4</v>
      </c>
      <c r="K30" s="68"/>
      <c r="L30" s="49">
        <v>13829</v>
      </c>
    </row>
    <row r="31" spans="1:12">
      <c r="A31" s="8">
        <v>27</v>
      </c>
      <c r="B31" s="23" t="s">
        <v>138</v>
      </c>
      <c r="C31" s="4" t="s">
        <v>18</v>
      </c>
      <c r="D31" s="70">
        <v>10908</v>
      </c>
      <c r="E31" s="68"/>
      <c r="F31" s="70">
        <v>67</v>
      </c>
      <c r="G31" s="68"/>
      <c r="H31" s="70">
        <v>662</v>
      </c>
      <c r="I31" s="68"/>
      <c r="J31" s="70">
        <v>1</v>
      </c>
      <c r="K31" s="68"/>
      <c r="L31" s="49">
        <v>11638</v>
      </c>
    </row>
    <row r="32" spans="1:12">
      <c r="A32" s="8">
        <v>84</v>
      </c>
      <c r="B32" s="23" t="s">
        <v>139</v>
      </c>
      <c r="C32" s="4" t="s">
        <v>87</v>
      </c>
      <c r="D32" s="70">
        <v>12014</v>
      </c>
      <c r="E32" s="68"/>
      <c r="F32" s="70">
        <v>61</v>
      </c>
      <c r="G32" s="68"/>
      <c r="H32" s="70">
        <v>1117</v>
      </c>
      <c r="I32" s="68"/>
      <c r="J32" s="70">
        <v>38</v>
      </c>
      <c r="K32" s="68"/>
      <c r="L32" s="49">
        <v>13230</v>
      </c>
    </row>
    <row r="33" spans="1:12">
      <c r="A33" s="8">
        <v>28</v>
      </c>
      <c r="B33" s="23" t="s">
        <v>140</v>
      </c>
      <c r="C33" s="4" t="s">
        <v>27</v>
      </c>
      <c r="D33" s="70">
        <v>7910</v>
      </c>
      <c r="E33" s="68"/>
      <c r="F33" s="70">
        <v>70</v>
      </c>
      <c r="G33" s="68"/>
      <c r="H33" s="70">
        <v>805</v>
      </c>
      <c r="I33" s="68"/>
      <c r="J33" s="70">
        <v>62</v>
      </c>
      <c r="K33" s="68"/>
      <c r="L33" s="49">
        <v>8847</v>
      </c>
    </row>
    <row r="34" spans="1:12">
      <c r="A34" s="8">
        <v>24</v>
      </c>
      <c r="B34" s="23" t="s">
        <v>141</v>
      </c>
      <c r="C34" s="4" t="s">
        <v>11</v>
      </c>
      <c r="D34" s="70">
        <v>7717</v>
      </c>
      <c r="E34" s="68"/>
      <c r="F34" s="70">
        <v>8</v>
      </c>
      <c r="G34" s="68"/>
      <c r="H34" s="70">
        <v>587</v>
      </c>
      <c r="I34" s="68"/>
      <c r="J34" s="70">
        <v>11</v>
      </c>
      <c r="K34" s="68"/>
      <c r="L34" s="49">
        <v>8323</v>
      </c>
    </row>
    <row r="35" spans="1:12">
      <c r="A35" s="8">
        <v>53</v>
      </c>
      <c r="B35" s="23" t="s">
        <v>142</v>
      </c>
      <c r="C35" s="4" t="s">
        <v>54</v>
      </c>
      <c r="D35" s="70">
        <v>20830</v>
      </c>
      <c r="E35" s="68" t="s">
        <v>256</v>
      </c>
      <c r="F35" s="70">
        <v>388</v>
      </c>
      <c r="G35" s="68"/>
      <c r="H35" s="70">
        <v>1361</v>
      </c>
      <c r="I35" s="68"/>
      <c r="J35" s="70">
        <v>14</v>
      </c>
      <c r="K35" s="68"/>
      <c r="L35" s="49">
        <v>22593</v>
      </c>
    </row>
    <row r="36" spans="1:12">
      <c r="A36" s="8">
        <v>76</v>
      </c>
      <c r="B36" s="23" t="s">
        <v>143</v>
      </c>
      <c r="C36" s="4" t="s">
        <v>72</v>
      </c>
      <c r="D36" s="70">
        <v>15402</v>
      </c>
      <c r="E36" s="68"/>
      <c r="F36" s="70">
        <v>483</v>
      </c>
      <c r="G36" s="68"/>
      <c r="H36" s="70">
        <v>1641</v>
      </c>
      <c r="I36" s="68"/>
      <c r="J36" s="70">
        <v>0</v>
      </c>
      <c r="K36" s="68"/>
      <c r="L36" s="49">
        <v>17526</v>
      </c>
    </row>
    <row r="37" spans="1:12">
      <c r="A37" s="8">
        <v>76</v>
      </c>
      <c r="B37" s="23" t="s">
        <v>144</v>
      </c>
      <c r="C37" s="4" t="s">
        <v>73</v>
      </c>
      <c r="D37" s="70">
        <v>26220</v>
      </c>
      <c r="E37" s="68"/>
      <c r="F37" s="70">
        <v>91</v>
      </c>
      <c r="G37" s="68"/>
      <c r="H37" s="70">
        <v>1378</v>
      </c>
      <c r="I37" s="68"/>
      <c r="J37" s="70">
        <v>14</v>
      </c>
      <c r="K37" s="68"/>
      <c r="L37" s="49">
        <v>27703</v>
      </c>
    </row>
    <row r="38" spans="1:12">
      <c r="A38" s="8">
        <v>76</v>
      </c>
      <c r="B38" s="23" t="s">
        <v>145</v>
      </c>
      <c r="C38" s="4" t="s">
        <v>74</v>
      </c>
      <c r="D38" s="70">
        <v>6639</v>
      </c>
      <c r="E38" s="68"/>
      <c r="F38" s="70">
        <v>111</v>
      </c>
      <c r="G38" s="68" t="s">
        <v>256</v>
      </c>
      <c r="H38" s="70">
        <v>995</v>
      </c>
      <c r="I38" s="68" t="s">
        <v>256</v>
      </c>
      <c r="J38" s="70">
        <v>56</v>
      </c>
      <c r="K38" s="68"/>
      <c r="L38" s="49">
        <v>7801</v>
      </c>
    </row>
    <row r="39" spans="1:12">
      <c r="A39" s="8">
        <v>75</v>
      </c>
      <c r="B39" s="23" t="s">
        <v>146</v>
      </c>
      <c r="C39" s="4" t="s">
        <v>62</v>
      </c>
      <c r="D39" s="70">
        <v>33802</v>
      </c>
      <c r="E39" s="68"/>
      <c r="F39" s="70">
        <v>366</v>
      </c>
      <c r="G39" s="68" t="s">
        <v>256</v>
      </c>
      <c r="H39" s="70">
        <v>1768</v>
      </c>
      <c r="I39" s="68" t="s">
        <v>256</v>
      </c>
      <c r="J39" s="70">
        <v>11</v>
      </c>
      <c r="K39" s="68" t="s">
        <v>256</v>
      </c>
      <c r="L39" s="49">
        <v>35947</v>
      </c>
    </row>
    <row r="40" spans="1:12">
      <c r="A40" s="8">
        <v>76</v>
      </c>
      <c r="B40" s="23" t="s">
        <v>147</v>
      </c>
      <c r="C40" s="4" t="s">
        <v>75</v>
      </c>
      <c r="D40" s="70">
        <v>31033</v>
      </c>
      <c r="E40" s="68"/>
      <c r="F40" s="70">
        <v>271</v>
      </c>
      <c r="G40" s="68"/>
      <c r="H40" s="70">
        <v>2128</v>
      </c>
      <c r="I40" s="68"/>
      <c r="J40" s="70">
        <v>38</v>
      </c>
      <c r="K40" s="68"/>
      <c r="L40" s="49">
        <v>33470</v>
      </c>
    </row>
    <row r="41" spans="1:12">
      <c r="A41" s="8">
        <v>53</v>
      </c>
      <c r="B41" s="23" t="s">
        <v>148</v>
      </c>
      <c r="C41" s="4" t="s">
        <v>55</v>
      </c>
      <c r="D41" s="70">
        <v>19101</v>
      </c>
      <c r="E41" s="68"/>
      <c r="F41" s="70">
        <v>373</v>
      </c>
      <c r="G41" s="68"/>
      <c r="H41" s="70">
        <v>1445</v>
      </c>
      <c r="I41" s="68"/>
      <c r="J41" s="70">
        <v>11</v>
      </c>
      <c r="K41" s="68"/>
      <c r="L41" s="49">
        <v>20930</v>
      </c>
    </row>
    <row r="42" spans="1:12">
      <c r="A42" s="8">
        <v>24</v>
      </c>
      <c r="B42" s="23" t="s">
        <v>149</v>
      </c>
      <c r="C42" s="4" t="s">
        <v>12</v>
      </c>
      <c r="D42" s="70">
        <v>5261</v>
      </c>
      <c r="E42" s="68"/>
      <c r="F42" s="70">
        <v>51</v>
      </c>
      <c r="G42" s="68"/>
      <c r="H42" s="70">
        <v>329</v>
      </c>
      <c r="I42" s="68"/>
      <c r="J42" s="70">
        <v>6</v>
      </c>
      <c r="K42" s="68"/>
      <c r="L42" s="49">
        <v>5647</v>
      </c>
    </row>
    <row r="43" spans="1:12">
      <c r="A43" s="8">
        <v>24</v>
      </c>
      <c r="B43" s="23" t="s">
        <v>150</v>
      </c>
      <c r="C43" s="4" t="s">
        <v>13</v>
      </c>
      <c r="D43" s="70">
        <v>10659</v>
      </c>
      <c r="E43" s="68" t="s">
        <v>256</v>
      </c>
      <c r="F43" s="70">
        <v>146</v>
      </c>
      <c r="G43" s="68"/>
      <c r="H43" s="70">
        <v>982</v>
      </c>
      <c r="I43" s="68"/>
      <c r="J43" s="70">
        <v>19</v>
      </c>
      <c r="K43" s="68"/>
      <c r="L43" s="49">
        <v>11806</v>
      </c>
    </row>
    <row r="44" spans="1:12">
      <c r="A44" s="8">
        <v>84</v>
      </c>
      <c r="B44" s="23" t="s">
        <v>151</v>
      </c>
      <c r="C44" s="4" t="s">
        <v>88</v>
      </c>
      <c r="D44" s="70">
        <v>24277</v>
      </c>
      <c r="E44" s="68" t="s">
        <v>256</v>
      </c>
      <c r="F44" s="70">
        <v>281</v>
      </c>
      <c r="G44" s="68"/>
      <c r="H44" s="70">
        <v>1987</v>
      </c>
      <c r="I44" s="68"/>
      <c r="J44" s="70">
        <v>46</v>
      </c>
      <c r="K44" s="68"/>
      <c r="L44" s="49">
        <v>26591</v>
      </c>
    </row>
    <row r="45" spans="1:12">
      <c r="A45" s="8">
        <v>27</v>
      </c>
      <c r="B45" s="23" t="s">
        <v>152</v>
      </c>
      <c r="C45" s="4" t="s">
        <v>19</v>
      </c>
      <c r="D45" s="70">
        <v>5404</v>
      </c>
      <c r="E45" s="68"/>
      <c r="F45" s="70">
        <v>12</v>
      </c>
      <c r="G45" s="68"/>
      <c r="H45" s="70">
        <v>402</v>
      </c>
      <c r="I45" s="68"/>
      <c r="J45" s="70">
        <v>1</v>
      </c>
      <c r="K45" s="68"/>
      <c r="L45" s="49">
        <v>5819</v>
      </c>
    </row>
    <row r="46" spans="1:12">
      <c r="A46" s="8">
        <v>75</v>
      </c>
      <c r="B46" s="23" t="s">
        <v>153</v>
      </c>
      <c r="C46" s="4" t="s">
        <v>63</v>
      </c>
      <c r="D46" s="70">
        <v>10016</v>
      </c>
      <c r="E46" s="68"/>
      <c r="F46" s="70">
        <v>288</v>
      </c>
      <c r="G46" s="68"/>
      <c r="H46" s="70">
        <v>1114</v>
      </c>
      <c r="I46" s="68"/>
      <c r="J46" s="70">
        <v>7</v>
      </c>
      <c r="K46" s="68"/>
      <c r="L46" s="49">
        <v>11425</v>
      </c>
    </row>
    <row r="47" spans="1:12">
      <c r="A47" s="8">
        <v>24</v>
      </c>
      <c r="B47" s="23" t="s">
        <v>154</v>
      </c>
      <c r="C47" s="4" t="s">
        <v>14</v>
      </c>
      <c r="D47" s="70">
        <v>8717</v>
      </c>
      <c r="E47" s="68"/>
      <c r="F47" s="70">
        <v>51</v>
      </c>
      <c r="G47" s="68"/>
      <c r="H47" s="70">
        <v>566</v>
      </c>
      <c r="I47" s="68"/>
      <c r="J47" s="70">
        <v>11</v>
      </c>
      <c r="K47" s="68"/>
      <c r="L47" s="49">
        <v>9345</v>
      </c>
    </row>
    <row r="48" spans="1:12">
      <c r="A48" s="8">
        <v>84</v>
      </c>
      <c r="B48" s="23" t="s">
        <v>155</v>
      </c>
      <c r="C48" s="4" t="s">
        <v>89</v>
      </c>
      <c r="D48" s="70">
        <v>19326</v>
      </c>
      <c r="E48" s="68"/>
      <c r="F48" s="70">
        <v>158</v>
      </c>
      <c r="G48" s="68"/>
      <c r="H48" s="70">
        <v>1389</v>
      </c>
      <c r="I48" s="68"/>
      <c r="J48" s="70">
        <v>0</v>
      </c>
      <c r="K48" s="68"/>
      <c r="L48" s="49">
        <v>20873</v>
      </c>
    </row>
    <row r="49" spans="1:12">
      <c r="A49" s="8">
        <v>84</v>
      </c>
      <c r="B49" s="23" t="s">
        <v>156</v>
      </c>
      <c r="C49" s="4" t="s">
        <v>90</v>
      </c>
      <c r="D49" s="70">
        <v>7081</v>
      </c>
      <c r="E49" s="68"/>
      <c r="F49" s="70">
        <v>53</v>
      </c>
      <c r="G49" s="68"/>
      <c r="H49" s="70">
        <v>521</v>
      </c>
      <c r="I49" s="68"/>
      <c r="J49" s="70">
        <v>14</v>
      </c>
      <c r="K49" s="68"/>
      <c r="L49" s="49">
        <v>7669</v>
      </c>
    </row>
    <row r="50" spans="1:12">
      <c r="A50" s="8">
        <v>52</v>
      </c>
      <c r="B50" s="23" t="s">
        <v>157</v>
      </c>
      <c r="C50" s="4" t="s">
        <v>46</v>
      </c>
      <c r="D50" s="70">
        <v>21437</v>
      </c>
      <c r="E50" s="68"/>
      <c r="F50" s="70">
        <v>466</v>
      </c>
      <c r="G50" s="68"/>
      <c r="H50" s="70">
        <v>2001</v>
      </c>
      <c r="I50" s="68"/>
      <c r="J50" s="70">
        <v>12</v>
      </c>
      <c r="K50" s="68"/>
      <c r="L50" s="49">
        <v>23916</v>
      </c>
    </row>
    <row r="51" spans="1:12">
      <c r="A51" s="8">
        <v>24</v>
      </c>
      <c r="B51" s="23" t="s">
        <v>158</v>
      </c>
      <c r="C51" s="4" t="s">
        <v>15</v>
      </c>
      <c r="D51" s="70">
        <v>11460</v>
      </c>
      <c r="E51" s="68"/>
      <c r="F51" s="70">
        <v>32</v>
      </c>
      <c r="G51" s="68"/>
      <c r="H51" s="70">
        <v>622</v>
      </c>
      <c r="I51" s="68"/>
      <c r="J51" s="70">
        <v>9</v>
      </c>
      <c r="K51" s="68"/>
      <c r="L51" s="49">
        <v>12123</v>
      </c>
    </row>
    <row r="52" spans="1:12">
      <c r="A52" s="8">
        <v>76</v>
      </c>
      <c r="B52" s="23" t="s">
        <v>159</v>
      </c>
      <c r="C52" s="4" t="s">
        <v>76</v>
      </c>
      <c r="D52" s="70">
        <v>6274</v>
      </c>
      <c r="E52" s="68"/>
      <c r="F52" s="70">
        <v>26</v>
      </c>
      <c r="G52" s="68"/>
      <c r="H52" s="70">
        <v>412</v>
      </c>
      <c r="I52" s="68"/>
      <c r="J52" s="70">
        <v>0</v>
      </c>
      <c r="K52" s="68"/>
      <c r="L52" s="49">
        <v>6712</v>
      </c>
    </row>
    <row r="53" spans="1:12">
      <c r="A53" s="8">
        <v>75</v>
      </c>
      <c r="B53" s="23" t="s">
        <v>160</v>
      </c>
      <c r="C53" s="4" t="s">
        <v>64</v>
      </c>
      <c r="D53" s="70">
        <v>8423</v>
      </c>
      <c r="E53" s="68"/>
      <c r="F53" s="70">
        <v>346</v>
      </c>
      <c r="G53" s="68"/>
      <c r="H53" s="70">
        <v>760</v>
      </c>
      <c r="I53" s="68"/>
      <c r="J53" s="70">
        <v>0</v>
      </c>
      <c r="K53" s="68"/>
      <c r="L53" s="49">
        <v>9529</v>
      </c>
    </row>
    <row r="54" spans="1:12">
      <c r="A54" s="8">
        <v>76</v>
      </c>
      <c r="B54" s="23" t="s">
        <v>161</v>
      </c>
      <c r="C54" s="4" t="s">
        <v>77</v>
      </c>
      <c r="D54" s="70">
        <v>2675</v>
      </c>
      <c r="E54" s="68" t="s">
        <v>256</v>
      </c>
      <c r="F54" s="70">
        <v>36</v>
      </c>
      <c r="G54" s="68"/>
      <c r="H54" s="70">
        <v>226</v>
      </c>
      <c r="I54" s="68"/>
      <c r="J54" s="70">
        <v>0</v>
      </c>
      <c r="K54" s="68"/>
      <c r="L54" s="49">
        <v>2937</v>
      </c>
    </row>
    <row r="55" spans="1:12">
      <c r="A55" s="8">
        <v>52</v>
      </c>
      <c r="B55" s="23" t="s">
        <v>162</v>
      </c>
      <c r="C55" s="4" t="s">
        <v>48</v>
      </c>
      <c r="D55" s="70">
        <v>13014</v>
      </c>
      <c r="E55" s="68"/>
      <c r="F55" s="70">
        <v>193</v>
      </c>
      <c r="G55" s="68"/>
      <c r="H55" s="70">
        <v>1958</v>
      </c>
      <c r="I55" s="68"/>
      <c r="J55" s="70">
        <v>14</v>
      </c>
      <c r="K55" s="68"/>
      <c r="L55" s="49">
        <v>15179</v>
      </c>
    </row>
    <row r="56" spans="1:12">
      <c r="A56" s="8">
        <v>28</v>
      </c>
      <c r="B56" s="23" t="s">
        <v>163</v>
      </c>
      <c r="C56" s="4" t="s">
        <v>28</v>
      </c>
      <c r="D56" s="70">
        <v>9596</v>
      </c>
      <c r="E56" s="68" t="s">
        <v>256</v>
      </c>
      <c r="F56" s="70">
        <v>59</v>
      </c>
      <c r="G56" s="68"/>
      <c r="H56" s="70">
        <v>1042</v>
      </c>
      <c r="I56" s="68"/>
      <c r="J56" s="70">
        <v>13</v>
      </c>
      <c r="K56" s="68"/>
      <c r="L56" s="49">
        <v>10710</v>
      </c>
    </row>
    <row r="57" spans="1:12">
      <c r="A57" s="8">
        <v>44</v>
      </c>
      <c r="B57" s="23" t="s">
        <v>164</v>
      </c>
      <c r="C57" s="4" t="s">
        <v>38</v>
      </c>
      <c r="D57" s="70">
        <v>7802</v>
      </c>
      <c r="E57" s="68"/>
      <c r="F57" s="70">
        <v>101</v>
      </c>
      <c r="G57" s="68"/>
      <c r="H57" s="70">
        <v>973</v>
      </c>
      <c r="I57" s="68"/>
      <c r="J57" s="70">
        <v>9</v>
      </c>
      <c r="K57" s="68"/>
      <c r="L57" s="49">
        <v>8885</v>
      </c>
    </row>
    <row r="58" spans="1:12">
      <c r="A58" s="8">
        <v>44</v>
      </c>
      <c r="B58" s="23" t="s">
        <v>165</v>
      </c>
      <c r="C58" s="4" t="s">
        <v>39</v>
      </c>
      <c r="D58" s="70">
        <v>3787</v>
      </c>
      <c r="E58" s="68"/>
      <c r="F58" s="70">
        <v>33</v>
      </c>
      <c r="G58" s="68"/>
      <c r="H58" s="70">
        <v>329</v>
      </c>
      <c r="I58" s="68"/>
      <c r="J58" s="70">
        <v>72</v>
      </c>
      <c r="K58" s="68"/>
      <c r="L58" s="49">
        <v>4221</v>
      </c>
    </row>
    <row r="59" spans="1:12">
      <c r="A59" s="8">
        <v>52</v>
      </c>
      <c r="B59" s="23" t="s">
        <v>166</v>
      </c>
      <c r="C59" s="4" t="s">
        <v>49</v>
      </c>
      <c r="D59" s="70">
        <v>6734</v>
      </c>
      <c r="E59" s="68"/>
      <c r="F59" s="70">
        <v>42</v>
      </c>
      <c r="G59" s="68"/>
      <c r="H59" s="70">
        <v>711</v>
      </c>
      <c r="I59" s="68"/>
      <c r="J59" s="70">
        <v>1</v>
      </c>
      <c r="K59" s="68"/>
      <c r="L59" s="49">
        <v>7488</v>
      </c>
    </row>
    <row r="60" spans="1:12">
      <c r="A60" s="8">
        <v>44</v>
      </c>
      <c r="B60" s="23" t="s">
        <v>167</v>
      </c>
      <c r="C60" s="4" t="s">
        <v>40</v>
      </c>
      <c r="D60" s="70">
        <v>14419</v>
      </c>
      <c r="E60" s="68"/>
      <c r="F60" s="70">
        <v>109</v>
      </c>
      <c r="G60" s="68"/>
      <c r="H60" s="70">
        <v>867</v>
      </c>
      <c r="I60" s="68"/>
      <c r="J60" s="70">
        <v>4</v>
      </c>
      <c r="K60" s="68"/>
      <c r="L60" s="49">
        <v>15399</v>
      </c>
    </row>
    <row r="61" spans="1:12">
      <c r="A61" s="8">
        <v>44</v>
      </c>
      <c r="B61" s="23" t="s">
        <v>168</v>
      </c>
      <c r="C61" s="4" t="s">
        <v>41</v>
      </c>
      <c r="D61" s="70">
        <v>3736</v>
      </c>
      <c r="E61" s="68" t="s">
        <v>256</v>
      </c>
      <c r="F61" s="70">
        <v>22</v>
      </c>
      <c r="G61" s="68"/>
      <c r="H61" s="70">
        <v>336</v>
      </c>
      <c r="I61" s="68"/>
      <c r="J61" s="70">
        <v>4</v>
      </c>
      <c r="K61" s="68"/>
      <c r="L61" s="49">
        <v>4098</v>
      </c>
    </row>
    <row r="62" spans="1:12">
      <c r="A62" s="8">
        <v>53</v>
      </c>
      <c r="B62" s="23" t="s">
        <v>169</v>
      </c>
      <c r="C62" s="4" t="s">
        <v>56</v>
      </c>
      <c r="D62" s="70">
        <v>14843</v>
      </c>
      <c r="E62" s="68" t="s">
        <v>256</v>
      </c>
      <c r="F62" s="70">
        <v>367</v>
      </c>
      <c r="G62" s="68"/>
      <c r="H62" s="70">
        <v>779</v>
      </c>
      <c r="I62" s="68"/>
      <c r="J62" s="70">
        <v>9</v>
      </c>
      <c r="K62" s="68"/>
      <c r="L62" s="49">
        <v>15998</v>
      </c>
    </row>
    <row r="63" spans="1:12">
      <c r="A63" s="8">
        <v>44</v>
      </c>
      <c r="B63" s="23" t="s">
        <v>170</v>
      </c>
      <c r="C63" s="4" t="s">
        <v>42</v>
      </c>
      <c r="D63" s="70">
        <v>19138</v>
      </c>
      <c r="E63" s="68"/>
      <c r="F63" s="70">
        <v>375</v>
      </c>
      <c r="G63" s="68"/>
      <c r="H63" s="70">
        <v>1493</v>
      </c>
      <c r="I63" s="68"/>
      <c r="J63" s="70">
        <v>28</v>
      </c>
      <c r="K63" s="68"/>
      <c r="L63" s="49">
        <v>21034</v>
      </c>
    </row>
    <row r="64" spans="1:12">
      <c r="A64" s="8">
        <v>27</v>
      </c>
      <c r="B64" s="23" t="s">
        <v>171</v>
      </c>
      <c r="C64" s="4" t="s">
        <v>20</v>
      </c>
      <c r="D64" s="70">
        <v>6616</v>
      </c>
      <c r="E64" s="68"/>
      <c r="F64" s="70">
        <v>28</v>
      </c>
      <c r="G64" s="68"/>
      <c r="H64" s="70">
        <v>1013</v>
      </c>
      <c r="I64" s="68"/>
      <c r="J64" s="70">
        <v>21</v>
      </c>
      <c r="K64" s="68"/>
      <c r="L64" s="49">
        <v>7678</v>
      </c>
    </row>
    <row r="65" spans="1:12">
      <c r="A65" s="8">
        <v>32</v>
      </c>
      <c r="B65" s="23" t="s">
        <v>172</v>
      </c>
      <c r="C65" s="4" t="s">
        <v>32</v>
      </c>
      <c r="D65" s="70">
        <v>43482</v>
      </c>
      <c r="E65" s="68"/>
      <c r="F65" s="70">
        <v>435</v>
      </c>
      <c r="G65" s="68"/>
      <c r="H65" s="70">
        <v>5670</v>
      </c>
      <c r="I65" s="68"/>
      <c r="J65" s="70">
        <v>191</v>
      </c>
      <c r="K65" s="68"/>
      <c r="L65" s="49">
        <v>49778</v>
      </c>
    </row>
    <row r="66" spans="1:12">
      <c r="A66" s="8">
        <v>32</v>
      </c>
      <c r="B66" s="23" t="s">
        <v>173</v>
      </c>
      <c r="C66" s="4" t="s">
        <v>33</v>
      </c>
      <c r="D66" s="70">
        <v>9674</v>
      </c>
      <c r="E66" s="68" t="s">
        <v>256</v>
      </c>
      <c r="F66" s="70">
        <v>118</v>
      </c>
      <c r="G66" s="68"/>
      <c r="H66" s="70">
        <v>852</v>
      </c>
      <c r="I66" s="68"/>
      <c r="J66" s="70">
        <v>13</v>
      </c>
      <c r="K66" s="68"/>
      <c r="L66" s="49">
        <v>10657</v>
      </c>
    </row>
    <row r="67" spans="1:12">
      <c r="A67" s="8">
        <v>28</v>
      </c>
      <c r="B67" s="23" t="s">
        <v>174</v>
      </c>
      <c r="C67" s="4" t="s">
        <v>29</v>
      </c>
      <c r="D67" s="70">
        <v>7971</v>
      </c>
      <c r="E67" s="68"/>
      <c r="F67" s="70">
        <v>61</v>
      </c>
      <c r="G67" s="68"/>
      <c r="H67" s="70">
        <v>960</v>
      </c>
      <c r="I67" s="68"/>
      <c r="J67" s="70">
        <v>13</v>
      </c>
      <c r="K67" s="68"/>
      <c r="L67" s="49">
        <v>9005</v>
      </c>
    </row>
    <row r="68" spans="1:12">
      <c r="A68" s="8">
        <v>32</v>
      </c>
      <c r="B68" s="23" t="s">
        <v>175</v>
      </c>
      <c r="C68" s="4" t="s">
        <v>34</v>
      </c>
      <c r="D68" s="70">
        <v>35902</v>
      </c>
      <c r="E68" s="68"/>
      <c r="F68" s="70">
        <v>219</v>
      </c>
      <c r="G68" s="68"/>
      <c r="H68" s="70">
        <v>3235</v>
      </c>
      <c r="I68" s="68"/>
      <c r="J68" s="70">
        <v>121</v>
      </c>
      <c r="K68" s="68"/>
      <c r="L68" s="49">
        <v>39477</v>
      </c>
    </row>
    <row r="69" spans="1:12">
      <c r="A69" s="8">
        <v>84</v>
      </c>
      <c r="B69" s="23" t="s">
        <v>176</v>
      </c>
      <c r="C69" s="4" t="s">
        <v>91</v>
      </c>
      <c r="D69" s="70">
        <v>14012</v>
      </c>
      <c r="E69" s="68"/>
      <c r="F69" s="70">
        <v>207</v>
      </c>
      <c r="G69" s="68"/>
      <c r="H69" s="70">
        <v>1368</v>
      </c>
      <c r="I69" s="68"/>
      <c r="J69" s="70">
        <v>41</v>
      </c>
      <c r="K69" s="68"/>
      <c r="L69" s="49">
        <v>15628</v>
      </c>
    </row>
    <row r="70" spans="1:12">
      <c r="A70" s="8">
        <v>75</v>
      </c>
      <c r="B70" s="23" t="s">
        <v>177</v>
      </c>
      <c r="C70" s="4" t="s">
        <v>65</v>
      </c>
      <c r="D70" s="70">
        <v>14559</v>
      </c>
      <c r="E70" s="68"/>
      <c r="F70" s="70">
        <v>207</v>
      </c>
      <c r="G70" s="68"/>
      <c r="H70" s="70">
        <v>1474</v>
      </c>
      <c r="I70" s="68"/>
      <c r="J70" s="70">
        <v>39</v>
      </c>
      <c r="K70" s="68"/>
      <c r="L70" s="49">
        <v>16279</v>
      </c>
    </row>
    <row r="71" spans="1:12">
      <c r="A71" s="8">
        <v>76</v>
      </c>
      <c r="B71" s="23" t="s">
        <v>178</v>
      </c>
      <c r="C71" s="4" t="s">
        <v>78</v>
      </c>
      <c r="D71" s="70">
        <v>8216</v>
      </c>
      <c r="E71" s="68"/>
      <c r="F71" s="70">
        <v>182</v>
      </c>
      <c r="G71" s="68"/>
      <c r="H71" s="70">
        <v>907</v>
      </c>
      <c r="I71" s="68"/>
      <c r="J71" s="70">
        <v>28</v>
      </c>
      <c r="K71" s="68"/>
      <c r="L71" s="49">
        <v>9333</v>
      </c>
    </row>
    <row r="72" spans="1:12">
      <c r="A72" s="8">
        <v>76</v>
      </c>
      <c r="B72" s="23" t="s">
        <v>179</v>
      </c>
      <c r="C72" s="4" t="s">
        <v>79</v>
      </c>
      <c r="D72" s="70">
        <v>11935</v>
      </c>
      <c r="E72" s="68"/>
      <c r="F72" s="70">
        <v>326</v>
      </c>
      <c r="G72" s="68"/>
      <c r="H72" s="70">
        <v>611</v>
      </c>
      <c r="I72" s="68" t="s">
        <v>256</v>
      </c>
      <c r="J72" s="70">
        <v>23</v>
      </c>
      <c r="K72" s="68"/>
      <c r="L72" s="49">
        <v>12895</v>
      </c>
    </row>
    <row r="73" spans="1:12">
      <c r="A73" s="8">
        <v>44</v>
      </c>
      <c r="B73" s="23" t="s">
        <v>180</v>
      </c>
      <c r="C73" s="4" t="s">
        <v>43</v>
      </c>
      <c r="D73" s="70">
        <v>18490</v>
      </c>
      <c r="E73" s="68" t="s">
        <v>256</v>
      </c>
      <c r="F73" s="70">
        <v>221</v>
      </c>
      <c r="G73" s="68"/>
      <c r="H73" s="70">
        <v>1176</v>
      </c>
      <c r="I73" s="68"/>
      <c r="J73" s="70">
        <v>3</v>
      </c>
      <c r="K73" s="68"/>
      <c r="L73" s="49">
        <v>19890</v>
      </c>
    </row>
    <row r="74" spans="1:12">
      <c r="A74" s="8">
        <v>44</v>
      </c>
      <c r="B74" s="23" t="s">
        <v>181</v>
      </c>
      <c r="C74" s="4" t="s">
        <v>44</v>
      </c>
      <c r="D74" s="70">
        <v>13007</v>
      </c>
      <c r="E74" s="68"/>
      <c r="F74" s="70">
        <v>244</v>
      </c>
      <c r="G74" s="68"/>
      <c r="H74" s="70">
        <v>804</v>
      </c>
      <c r="I74" s="68"/>
      <c r="J74" s="70">
        <v>1</v>
      </c>
      <c r="K74" s="68"/>
      <c r="L74" s="49">
        <v>14056</v>
      </c>
    </row>
    <row r="75" spans="1:12">
      <c r="A75" s="8">
        <v>84</v>
      </c>
      <c r="B75" s="23" t="s">
        <v>182</v>
      </c>
      <c r="C75" s="4" t="s">
        <v>93</v>
      </c>
      <c r="D75" s="70">
        <v>30439</v>
      </c>
      <c r="E75" s="68"/>
      <c r="F75" s="70">
        <v>165</v>
      </c>
      <c r="G75" s="68"/>
      <c r="H75" s="70">
        <v>3410</v>
      </c>
      <c r="I75" s="68"/>
      <c r="J75" s="70">
        <v>6</v>
      </c>
      <c r="K75" s="68"/>
      <c r="L75" s="49">
        <v>34020</v>
      </c>
    </row>
    <row r="76" spans="1:12" s="398" customFormat="1">
      <c r="A76" s="43">
        <v>84</v>
      </c>
      <c r="B76" s="44" t="s">
        <v>92</v>
      </c>
      <c r="C76" s="45" t="s">
        <v>114</v>
      </c>
      <c r="D76" s="395">
        <v>8289</v>
      </c>
      <c r="E76" s="68"/>
      <c r="F76" s="87">
        <v>27</v>
      </c>
      <c r="G76" s="82"/>
      <c r="H76" s="87">
        <v>508</v>
      </c>
      <c r="I76" s="82"/>
      <c r="J76" s="87">
        <v>1</v>
      </c>
      <c r="K76" s="82"/>
      <c r="L76" s="50">
        <v>8825</v>
      </c>
    </row>
    <row r="77" spans="1:12" s="398" customFormat="1">
      <c r="A77" s="43">
        <v>84</v>
      </c>
      <c r="B77" s="44" t="s">
        <v>94</v>
      </c>
      <c r="C77" s="45" t="s">
        <v>95</v>
      </c>
      <c r="D77" s="395">
        <v>22150</v>
      </c>
      <c r="E77" s="68"/>
      <c r="F77" s="87">
        <v>138</v>
      </c>
      <c r="G77" s="82"/>
      <c r="H77" s="87">
        <v>2902</v>
      </c>
      <c r="I77" s="82"/>
      <c r="J77" s="87">
        <v>5</v>
      </c>
      <c r="K77" s="82"/>
      <c r="L77" s="50">
        <v>25195</v>
      </c>
    </row>
    <row r="78" spans="1:12">
      <c r="A78" s="8">
        <v>27</v>
      </c>
      <c r="B78" s="23" t="s">
        <v>183</v>
      </c>
      <c r="C78" s="4" t="s">
        <v>21</v>
      </c>
      <c r="D78" s="70">
        <v>4905</v>
      </c>
      <c r="E78" s="68"/>
      <c r="F78" s="70">
        <v>52</v>
      </c>
      <c r="G78" s="68"/>
      <c r="H78" s="70">
        <v>300</v>
      </c>
      <c r="I78" s="68"/>
      <c r="J78" s="70">
        <v>11</v>
      </c>
      <c r="K78" s="68"/>
      <c r="L78" s="49">
        <v>5268</v>
      </c>
    </row>
    <row r="79" spans="1:12">
      <c r="A79" s="8">
        <v>27</v>
      </c>
      <c r="B79" s="23" t="s">
        <v>184</v>
      </c>
      <c r="C79" s="4" t="s">
        <v>22</v>
      </c>
      <c r="D79" s="70">
        <v>16582</v>
      </c>
      <c r="E79" s="68"/>
      <c r="F79" s="70">
        <v>59</v>
      </c>
      <c r="G79" s="68"/>
      <c r="H79" s="70">
        <v>859</v>
      </c>
      <c r="I79" s="68"/>
      <c r="J79" s="70">
        <v>4</v>
      </c>
      <c r="K79" s="68"/>
      <c r="L79" s="49">
        <v>17504</v>
      </c>
    </row>
    <row r="80" spans="1:12">
      <c r="A80" s="8">
        <v>52</v>
      </c>
      <c r="B80" s="23" t="s">
        <v>185</v>
      </c>
      <c r="C80" s="4" t="s">
        <v>50</v>
      </c>
      <c r="D80" s="70">
        <v>10839</v>
      </c>
      <c r="E80" s="68"/>
      <c r="F80" s="70">
        <v>78</v>
      </c>
      <c r="G80" s="68"/>
      <c r="H80" s="70">
        <v>1265</v>
      </c>
      <c r="I80" s="68"/>
      <c r="J80" s="70">
        <v>93</v>
      </c>
      <c r="K80" s="68"/>
      <c r="L80" s="49">
        <v>12275</v>
      </c>
    </row>
    <row r="81" spans="1:12">
      <c r="A81" s="8">
        <v>84</v>
      </c>
      <c r="B81" s="23" t="s">
        <v>186</v>
      </c>
      <c r="C81" s="4" t="s">
        <v>96</v>
      </c>
      <c r="D81" s="70">
        <v>9311</v>
      </c>
      <c r="E81" s="68"/>
      <c r="F81" s="70">
        <v>24</v>
      </c>
      <c r="G81" s="68"/>
      <c r="H81" s="70">
        <v>394</v>
      </c>
      <c r="I81" s="68"/>
      <c r="J81" s="70">
        <v>1</v>
      </c>
      <c r="K81" s="68"/>
      <c r="L81" s="49">
        <v>9730</v>
      </c>
    </row>
    <row r="82" spans="1:12">
      <c r="A82" s="8">
        <v>84</v>
      </c>
      <c r="B82" s="23" t="s">
        <v>187</v>
      </c>
      <c r="C82" s="4" t="s">
        <v>97</v>
      </c>
      <c r="D82" s="70">
        <v>12302</v>
      </c>
      <c r="E82" s="68"/>
      <c r="F82" s="70">
        <v>61</v>
      </c>
      <c r="G82" s="68"/>
      <c r="H82" s="70">
        <v>662</v>
      </c>
      <c r="I82" s="68"/>
      <c r="J82" s="70">
        <v>2</v>
      </c>
      <c r="K82" s="68"/>
      <c r="L82" s="49">
        <v>13027</v>
      </c>
    </row>
    <row r="83" spans="1:12">
      <c r="A83" s="8">
        <v>11</v>
      </c>
      <c r="B83" s="23" t="s">
        <v>188</v>
      </c>
      <c r="C83" s="4" t="s">
        <v>0</v>
      </c>
      <c r="D83" s="70">
        <v>28451</v>
      </c>
      <c r="E83" s="68" t="s">
        <v>256</v>
      </c>
      <c r="F83" s="70">
        <v>1124</v>
      </c>
      <c r="G83" s="68"/>
      <c r="H83" s="70">
        <v>5971</v>
      </c>
      <c r="I83" s="68"/>
      <c r="J83" s="70">
        <v>9</v>
      </c>
      <c r="K83" s="68"/>
      <c r="L83" s="49">
        <v>35555</v>
      </c>
    </row>
    <row r="84" spans="1:12">
      <c r="A84" s="8">
        <v>28</v>
      </c>
      <c r="B84" s="23" t="s">
        <v>189</v>
      </c>
      <c r="C84" s="4" t="s">
        <v>30</v>
      </c>
      <c r="D84" s="70">
        <v>28472</v>
      </c>
      <c r="E84" s="68"/>
      <c r="F84" s="70">
        <v>153</v>
      </c>
      <c r="G84" s="68"/>
      <c r="H84" s="70">
        <v>2685</v>
      </c>
      <c r="I84" s="68"/>
      <c r="J84" s="70">
        <v>15</v>
      </c>
      <c r="K84" s="68"/>
      <c r="L84" s="49">
        <v>31325</v>
      </c>
    </row>
    <row r="85" spans="1:12">
      <c r="A85" s="8">
        <v>11</v>
      </c>
      <c r="B85" s="23" t="s">
        <v>190</v>
      </c>
      <c r="C85" s="4" t="s">
        <v>2</v>
      </c>
      <c r="D85" s="70">
        <v>14005</v>
      </c>
      <c r="E85" s="68"/>
      <c r="F85" s="70">
        <v>247</v>
      </c>
      <c r="G85" s="68"/>
      <c r="H85" s="70">
        <v>1329</v>
      </c>
      <c r="I85" s="68"/>
      <c r="J85" s="70">
        <v>2</v>
      </c>
      <c r="K85" s="68"/>
      <c r="L85" s="49">
        <v>15583</v>
      </c>
    </row>
    <row r="86" spans="1:12">
      <c r="A86" s="8">
        <v>11</v>
      </c>
      <c r="B86" s="23" t="s">
        <v>191</v>
      </c>
      <c r="C86" s="4" t="s">
        <v>3</v>
      </c>
      <c r="D86" s="70">
        <v>13475</v>
      </c>
      <c r="E86" s="68"/>
      <c r="F86" s="70">
        <v>59</v>
      </c>
      <c r="G86" s="68"/>
      <c r="H86" s="70">
        <v>1348</v>
      </c>
      <c r="I86" s="68"/>
      <c r="J86" s="70">
        <v>1</v>
      </c>
      <c r="K86" s="68"/>
      <c r="L86" s="49">
        <v>14883</v>
      </c>
    </row>
    <row r="87" spans="1:12">
      <c r="A87" s="8">
        <v>75</v>
      </c>
      <c r="B87" s="23" t="s">
        <v>192</v>
      </c>
      <c r="C87" s="4" t="s">
        <v>66</v>
      </c>
      <c r="D87" s="70">
        <v>8313</v>
      </c>
      <c r="E87" s="68"/>
      <c r="F87" s="70">
        <v>184</v>
      </c>
      <c r="G87" s="68"/>
      <c r="H87" s="70">
        <v>692</v>
      </c>
      <c r="I87" s="68"/>
      <c r="J87" s="70">
        <v>4</v>
      </c>
      <c r="K87" s="68"/>
      <c r="L87" s="49">
        <v>9193</v>
      </c>
    </row>
    <row r="88" spans="1:12">
      <c r="A88" s="8">
        <v>32</v>
      </c>
      <c r="B88" s="23" t="s">
        <v>193</v>
      </c>
      <c r="C88" s="4" t="s">
        <v>35</v>
      </c>
      <c r="D88" s="70">
        <v>11140</v>
      </c>
      <c r="E88" s="68"/>
      <c r="F88" s="70">
        <v>138</v>
      </c>
      <c r="G88" s="68"/>
      <c r="H88" s="70">
        <v>1381</v>
      </c>
      <c r="I88" s="68"/>
      <c r="J88" s="70">
        <v>73</v>
      </c>
      <c r="K88" s="68"/>
      <c r="L88" s="49">
        <v>12732</v>
      </c>
    </row>
    <row r="89" spans="1:12">
      <c r="A89" s="8">
        <v>76</v>
      </c>
      <c r="B89" s="23" t="s">
        <v>194</v>
      </c>
      <c r="C89" s="4" t="s">
        <v>80</v>
      </c>
      <c r="D89" s="70">
        <v>10590</v>
      </c>
      <c r="E89" s="68"/>
      <c r="F89" s="70">
        <v>68</v>
      </c>
      <c r="G89" s="68"/>
      <c r="H89" s="70">
        <v>624</v>
      </c>
      <c r="I89" s="68"/>
      <c r="J89" s="70">
        <v>4</v>
      </c>
      <c r="K89" s="68"/>
      <c r="L89" s="49">
        <v>11286</v>
      </c>
    </row>
    <row r="90" spans="1:12">
      <c r="A90" s="8">
        <v>76</v>
      </c>
      <c r="B90" s="23" t="s">
        <v>195</v>
      </c>
      <c r="C90" s="4" t="s">
        <v>81</v>
      </c>
      <c r="D90" s="70">
        <v>6311</v>
      </c>
      <c r="E90" s="68"/>
      <c r="F90" s="70">
        <v>81</v>
      </c>
      <c r="G90" s="68"/>
      <c r="H90" s="70">
        <v>518</v>
      </c>
      <c r="I90" s="68"/>
      <c r="J90" s="70">
        <v>25</v>
      </c>
      <c r="K90" s="68"/>
      <c r="L90" s="49">
        <v>6935</v>
      </c>
    </row>
    <row r="91" spans="1:12">
      <c r="A91" s="8">
        <v>93</v>
      </c>
      <c r="B91" s="23" t="s">
        <v>196</v>
      </c>
      <c r="C91" s="4" t="s">
        <v>102</v>
      </c>
      <c r="D91" s="70">
        <v>21688</v>
      </c>
      <c r="E91" s="68"/>
      <c r="F91" s="70">
        <v>310</v>
      </c>
      <c r="G91" s="68"/>
      <c r="H91" s="70">
        <v>2818</v>
      </c>
      <c r="I91" s="68"/>
      <c r="J91" s="70">
        <v>2</v>
      </c>
      <c r="K91" s="68"/>
      <c r="L91" s="49">
        <v>24818</v>
      </c>
    </row>
    <row r="92" spans="1:12">
      <c r="A92" s="8">
        <v>93</v>
      </c>
      <c r="B92" s="23" t="s">
        <v>197</v>
      </c>
      <c r="C92" s="4" t="s">
        <v>103</v>
      </c>
      <c r="D92" s="70">
        <v>10276</v>
      </c>
      <c r="E92" s="68" t="s">
        <v>256</v>
      </c>
      <c r="F92" s="70">
        <v>143</v>
      </c>
      <c r="G92" s="68"/>
      <c r="H92" s="70">
        <v>991</v>
      </c>
      <c r="I92" s="68" t="s">
        <v>256</v>
      </c>
      <c r="J92" s="70">
        <v>4</v>
      </c>
      <c r="K92" s="68" t="s">
        <v>256</v>
      </c>
      <c r="L92" s="49">
        <v>11414</v>
      </c>
    </row>
    <row r="93" spans="1:12">
      <c r="A93" s="8">
        <v>52</v>
      </c>
      <c r="B93" s="23" t="s">
        <v>198</v>
      </c>
      <c r="C93" s="4" t="s">
        <v>51</v>
      </c>
      <c r="D93" s="70">
        <v>13476</v>
      </c>
      <c r="E93" s="68" t="s">
        <v>256</v>
      </c>
      <c r="F93" s="70">
        <v>192</v>
      </c>
      <c r="G93" s="68"/>
      <c r="H93" s="70">
        <v>1268</v>
      </c>
      <c r="I93" s="68"/>
      <c r="J93" s="70">
        <v>12</v>
      </c>
      <c r="K93" s="68"/>
      <c r="L93" s="49">
        <v>14948</v>
      </c>
    </row>
    <row r="94" spans="1:12">
      <c r="A94" s="8">
        <v>75</v>
      </c>
      <c r="B94" s="23" t="s">
        <v>199</v>
      </c>
      <c r="C94" s="4" t="s">
        <v>67</v>
      </c>
      <c r="D94" s="70">
        <v>8916</v>
      </c>
      <c r="E94" s="68"/>
      <c r="F94" s="70">
        <v>116</v>
      </c>
      <c r="G94" s="68"/>
      <c r="H94" s="70">
        <v>602</v>
      </c>
      <c r="I94" s="68"/>
      <c r="J94" s="70">
        <v>16</v>
      </c>
      <c r="K94" s="68"/>
      <c r="L94" s="49">
        <v>9650</v>
      </c>
    </row>
    <row r="95" spans="1:12">
      <c r="A95" s="8">
        <v>75</v>
      </c>
      <c r="B95" s="23" t="s">
        <v>200</v>
      </c>
      <c r="C95" s="4" t="s">
        <v>68</v>
      </c>
      <c r="D95" s="70">
        <v>9278</v>
      </c>
      <c r="E95" s="68"/>
      <c r="F95" s="70">
        <v>64</v>
      </c>
      <c r="G95" s="68"/>
      <c r="H95" s="70">
        <v>441</v>
      </c>
      <c r="I95" s="68"/>
      <c r="J95" s="70">
        <v>1</v>
      </c>
      <c r="K95" s="68" t="s">
        <v>256</v>
      </c>
      <c r="L95" s="49">
        <v>9784</v>
      </c>
    </row>
    <row r="96" spans="1:12">
      <c r="A96" s="8">
        <v>44</v>
      </c>
      <c r="B96" s="23" t="s">
        <v>201</v>
      </c>
      <c r="C96" s="4" t="s">
        <v>45</v>
      </c>
      <c r="D96" s="70">
        <v>7719</v>
      </c>
      <c r="E96" s="68"/>
      <c r="F96" s="70">
        <v>38</v>
      </c>
      <c r="G96" s="68"/>
      <c r="H96" s="70">
        <v>697</v>
      </c>
      <c r="I96" s="68"/>
      <c r="J96" s="70">
        <v>6</v>
      </c>
      <c r="K96" s="68"/>
      <c r="L96" s="49">
        <v>8460</v>
      </c>
    </row>
    <row r="97" spans="1:12">
      <c r="A97" s="8">
        <v>27</v>
      </c>
      <c r="B97" s="23" t="s">
        <v>202</v>
      </c>
      <c r="C97" s="4" t="s">
        <v>23</v>
      </c>
      <c r="D97" s="70">
        <v>8088</v>
      </c>
      <c r="E97" s="68"/>
      <c r="F97" s="70">
        <v>54</v>
      </c>
      <c r="G97" s="68"/>
      <c r="H97" s="70">
        <v>1096</v>
      </c>
      <c r="I97" s="68"/>
      <c r="J97" s="70">
        <v>15</v>
      </c>
      <c r="K97" s="68"/>
      <c r="L97" s="49">
        <v>9253</v>
      </c>
    </row>
    <row r="98" spans="1:12">
      <c r="A98" s="8">
        <v>27</v>
      </c>
      <c r="B98" s="23" t="s">
        <v>203</v>
      </c>
      <c r="C98" s="4" t="s">
        <v>24</v>
      </c>
      <c r="D98" s="70">
        <v>2951</v>
      </c>
      <c r="E98" s="68"/>
      <c r="F98" s="70">
        <v>25</v>
      </c>
      <c r="G98" s="68"/>
      <c r="H98" s="70">
        <v>296</v>
      </c>
      <c r="I98" s="68"/>
      <c r="J98" s="70">
        <v>4</v>
      </c>
      <c r="K98" s="68"/>
      <c r="L98" s="49">
        <v>3276</v>
      </c>
    </row>
    <row r="99" spans="1:12">
      <c r="A99" s="8">
        <v>11</v>
      </c>
      <c r="B99" s="23" t="s">
        <v>204</v>
      </c>
      <c r="C99" s="4" t="s">
        <v>4</v>
      </c>
      <c r="D99" s="70">
        <v>10374</v>
      </c>
      <c r="E99" s="68"/>
      <c r="F99" s="70">
        <v>147</v>
      </c>
      <c r="G99" s="68"/>
      <c r="H99" s="70">
        <v>1421</v>
      </c>
      <c r="I99" s="68"/>
      <c r="J99" s="70">
        <v>16</v>
      </c>
      <c r="K99" s="68"/>
      <c r="L99" s="49">
        <v>11958</v>
      </c>
    </row>
    <row r="100" spans="1:12">
      <c r="A100" s="8">
        <v>11</v>
      </c>
      <c r="B100" s="23" t="s">
        <v>205</v>
      </c>
      <c r="C100" s="4" t="s">
        <v>5</v>
      </c>
      <c r="D100" s="70">
        <v>16666</v>
      </c>
      <c r="E100" s="68"/>
      <c r="F100" s="70">
        <v>371</v>
      </c>
      <c r="G100" s="68"/>
      <c r="H100" s="70">
        <v>2566</v>
      </c>
      <c r="I100" s="68"/>
      <c r="J100" s="70">
        <v>4</v>
      </c>
      <c r="K100" s="68"/>
      <c r="L100" s="49">
        <v>19607</v>
      </c>
    </row>
    <row r="101" spans="1:12">
      <c r="A101" s="8">
        <v>11</v>
      </c>
      <c r="B101" s="23" t="s">
        <v>206</v>
      </c>
      <c r="C101" s="4" t="s">
        <v>6</v>
      </c>
      <c r="D101" s="70">
        <v>20062</v>
      </c>
      <c r="E101" s="68"/>
      <c r="F101" s="70">
        <v>115</v>
      </c>
      <c r="G101" s="68"/>
      <c r="H101" s="70">
        <v>2512</v>
      </c>
      <c r="I101" s="68"/>
      <c r="J101" s="70">
        <v>1</v>
      </c>
      <c r="K101" s="68"/>
      <c r="L101" s="49">
        <v>22690</v>
      </c>
    </row>
    <row r="102" spans="1:12">
      <c r="A102" s="8">
        <v>11</v>
      </c>
      <c r="B102" s="23" t="s">
        <v>207</v>
      </c>
      <c r="C102" s="4" t="s">
        <v>7</v>
      </c>
      <c r="D102" s="70">
        <v>16976</v>
      </c>
      <c r="E102" s="68"/>
      <c r="F102" s="70">
        <v>264</v>
      </c>
      <c r="G102" s="68"/>
      <c r="H102" s="70">
        <v>1704</v>
      </c>
      <c r="I102" s="68"/>
      <c r="J102" s="70">
        <v>4</v>
      </c>
      <c r="K102" s="68"/>
      <c r="L102" s="49">
        <v>18948</v>
      </c>
    </row>
    <row r="103" spans="1:12">
      <c r="A103" s="8">
        <v>11</v>
      </c>
      <c r="B103" s="23" t="s">
        <v>208</v>
      </c>
      <c r="C103" s="4" t="s">
        <v>8</v>
      </c>
      <c r="D103" s="70">
        <v>12207</v>
      </c>
      <c r="E103" s="68"/>
      <c r="F103" s="70">
        <v>176</v>
      </c>
      <c r="G103" s="68"/>
      <c r="H103" s="70">
        <v>1506</v>
      </c>
      <c r="I103" s="68"/>
      <c r="J103" s="70">
        <v>3</v>
      </c>
      <c r="K103" s="68"/>
      <c r="L103" s="49">
        <v>13892</v>
      </c>
    </row>
    <row r="104" spans="1:12">
      <c r="A104" s="8">
        <v>101</v>
      </c>
      <c r="B104" s="23" t="s">
        <v>209</v>
      </c>
      <c r="C104" s="4" t="s">
        <v>109</v>
      </c>
      <c r="D104" s="70">
        <v>7737</v>
      </c>
      <c r="E104" s="68"/>
      <c r="F104" s="70">
        <v>438</v>
      </c>
      <c r="G104" s="68"/>
      <c r="H104" s="70">
        <v>894</v>
      </c>
      <c r="I104" s="68"/>
      <c r="J104" s="70">
        <v>186</v>
      </c>
      <c r="K104" s="68"/>
      <c r="L104" s="49">
        <v>9255</v>
      </c>
    </row>
    <row r="105" spans="1:12">
      <c r="A105" s="8">
        <v>102</v>
      </c>
      <c r="B105" s="23" t="s">
        <v>210</v>
      </c>
      <c r="C105" s="4" t="s">
        <v>110</v>
      </c>
      <c r="D105" s="70">
        <v>9162</v>
      </c>
      <c r="E105" s="68"/>
      <c r="F105" s="70">
        <v>643</v>
      </c>
      <c r="G105" s="68" t="s">
        <v>256</v>
      </c>
      <c r="H105" s="70">
        <v>1458</v>
      </c>
      <c r="I105" s="68"/>
      <c r="J105" s="70">
        <v>62</v>
      </c>
      <c r="K105" s="68"/>
      <c r="L105" s="49">
        <v>11325</v>
      </c>
    </row>
    <row r="106" spans="1:12">
      <c r="A106" s="8">
        <v>103</v>
      </c>
      <c r="B106" s="23" t="s">
        <v>211</v>
      </c>
      <c r="C106" s="4" t="s">
        <v>111</v>
      </c>
      <c r="D106" s="70">
        <v>813</v>
      </c>
      <c r="E106" s="68"/>
      <c r="F106" s="70">
        <v>124</v>
      </c>
      <c r="G106" s="68"/>
      <c r="H106" s="70">
        <v>254</v>
      </c>
      <c r="I106" s="68"/>
      <c r="J106" s="70">
        <v>7</v>
      </c>
      <c r="K106" s="68"/>
      <c r="L106" s="49">
        <v>1198</v>
      </c>
    </row>
    <row r="107" spans="1:12">
      <c r="A107" s="9">
        <v>104</v>
      </c>
      <c r="B107" s="9" t="s">
        <v>212</v>
      </c>
      <c r="C107" s="5" t="s">
        <v>112</v>
      </c>
      <c r="D107" s="71">
        <v>14332</v>
      </c>
      <c r="E107" s="68"/>
      <c r="F107" s="71">
        <v>2123</v>
      </c>
      <c r="G107" s="83"/>
      <c r="H107" s="71">
        <v>988</v>
      </c>
      <c r="I107" s="83"/>
      <c r="J107" s="71">
        <v>166</v>
      </c>
      <c r="K107" s="83"/>
      <c r="L107" s="51">
        <v>17609</v>
      </c>
    </row>
    <row r="108" spans="1:12">
      <c r="A108" s="597" t="s">
        <v>225</v>
      </c>
      <c r="B108" s="598"/>
      <c r="C108" s="599"/>
      <c r="D108" s="88">
        <f>SUM(D6:D103)-D76-D77</f>
        <v>1232992</v>
      </c>
      <c r="E108" s="84"/>
      <c r="F108" s="88">
        <f t="shared" ref="F108:L108" si="0">SUM(F6:F103)-F76-F77</f>
        <v>16139</v>
      </c>
      <c r="G108" s="84"/>
      <c r="H108" s="88">
        <f t="shared" si="0"/>
        <v>116273</v>
      </c>
      <c r="I108" s="84"/>
      <c r="J108" s="88">
        <f t="shared" si="0"/>
        <v>1834</v>
      </c>
      <c r="K108" s="84"/>
      <c r="L108" s="52">
        <f t="shared" si="0"/>
        <v>1367238</v>
      </c>
    </row>
    <row r="109" spans="1:12">
      <c r="A109" s="600" t="s">
        <v>226</v>
      </c>
      <c r="B109" s="601"/>
      <c r="C109" s="602"/>
      <c r="D109" s="89">
        <f>SUM(D104:D107)</f>
        <v>32044</v>
      </c>
      <c r="E109" s="85"/>
      <c r="F109" s="89">
        <f t="shared" ref="F109:L109" si="1">SUM(F104:F107)</f>
        <v>3328</v>
      </c>
      <c r="G109" s="85"/>
      <c r="H109" s="89">
        <f t="shared" si="1"/>
        <v>3594</v>
      </c>
      <c r="I109" s="85"/>
      <c r="J109" s="89">
        <f t="shared" si="1"/>
        <v>421</v>
      </c>
      <c r="K109" s="85"/>
      <c r="L109" s="53">
        <f t="shared" si="1"/>
        <v>39387</v>
      </c>
    </row>
    <row r="110" spans="1:12">
      <c r="A110" s="594" t="s">
        <v>227</v>
      </c>
      <c r="B110" s="595"/>
      <c r="C110" s="596"/>
      <c r="D110" s="90">
        <f>D108+D109</f>
        <v>1265036</v>
      </c>
      <c r="E110" s="86"/>
      <c r="F110" s="90">
        <f t="shared" ref="F110:L110" si="2">F108+F109</f>
        <v>19467</v>
      </c>
      <c r="G110" s="86"/>
      <c r="H110" s="90">
        <f t="shared" si="2"/>
        <v>119867</v>
      </c>
      <c r="I110" s="86"/>
      <c r="J110" s="90">
        <f t="shared" si="2"/>
        <v>2255</v>
      </c>
      <c r="K110" s="86"/>
      <c r="L110" s="54">
        <f t="shared" si="2"/>
        <v>1406625</v>
      </c>
    </row>
    <row r="111" spans="1:12" ht="20.25" customHeight="1">
      <c r="A111" s="8"/>
      <c r="B111" s="24"/>
      <c r="C111" s="4"/>
      <c r="D111" s="10"/>
      <c r="E111" s="64"/>
      <c r="F111" s="10"/>
      <c r="G111" s="64"/>
      <c r="H111" s="10"/>
      <c r="I111" s="64"/>
      <c r="J111" s="10"/>
      <c r="K111" s="64"/>
      <c r="L111" s="10"/>
    </row>
    <row r="112" spans="1:12" ht="19.5" customHeight="1">
      <c r="A112" s="8"/>
      <c r="B112" s="24"/>
      <c r="C112" s="4"/>
      <c r="D112" s="10"/>
      <c r="E112" s="64"/>
      <c r="F112" s="10"/>
      <c r="G112" s="64"/>
      <c r="H112" s="10"/>
      <c r="I112" s="64"/>
      <c r="J112" s="10"/>
      <c r="K112" s="64"/>
      <c r="L112" s="10"/>
    </row>
    <row r="113" spans="1:12" ht="34.5" customHeight="1">
      <c r="A113" s="588" t="s">
        <v>446</v>
      </c>
      <c r="B113" s="588"/>
      <c r="C113" s="588"/>
      <c r="D113" s="588"/>
      <c r="E113" s="588"/>
      <c r="F113" s="588"/>
      <c r="G113" s="588"/>
      <c r="H113" s="588"/>
      <c r="I113" s="588"/>
      <c r="J113" s="588"/>
      <c r="K113" s="588"/>
      <c r="L113" s="588"/>
    </row>
    <row r="114" spans="1:12" ht="19.5" customHeight="1">
      <c r="A114" s="591"/>
      <c r="B114" s="591"/>
      <c r="C114" s="591"/>
      <c r="D114" s="591"/>
      <c r="E114" s="591"/>
      <c r="F114" s="591"/>
      <c r="G114" s="591"/>
      <c r="H114" s="591"/>
      <c r="I114" s="591"/>
      <c r="J114" s="591"/>
      <c r="K114" s="591"/>
      <c r="L114" s="591"/>
    </row>
    <row r="115" spans="1:12" ht="38.25" customHeight="1">
      <c r="A115" s="122" t="s">
        <v>218</v>
      </c>
      <c r="B115" s="592" t="s">
        <v>214</v>
      </c>
      <c r="C115" s="593"/>
      <c r="D115" s="92" t="s">
        <v>230</v>
      </c>
      <c r="E115" s="91"/>
      <c r="F115" s="92" t="s">
        <v>231</v>
      </c>
      <c r="G115" s="91"/>
      <c r="H115" s="92" t="s">
        <v>232</v>
      </c>
      <c r="I115" s="91"/>
      <c r="J115" s="92" t="s">
        <v>233</v>
      </c>
      <c r="K115" s="91"/>
      <c r="L115" s="30" t="s">
        <v>234</v>
      </c>
    </row>
    <row r="116" spans="1:12" ht="16.5" customHeight="1">
      <c r="A116" s="31">
        <v>84</v>
      </c>
      <c r="B116" s="32" t="s">
        <v>83</v>
      </c>
      <c r="C116" s="33"/>
      <c r="D116" s="80">
        <f>D6+D8+D12+D20+D32+D44+D48+D49+D69+D75+D81+D82</f>
        <v>165108</v>
      </c>
      <c r="E116" s="79"/>
      <c r="F116" s="80">
        <f t="shared" ref="F116:L116" si="3">F6+F8+F12+F20+F32+F44+F48+F49+F69+F75+F81+F82</f>
        <v>1363</v>
      </c>
      <c r="G116" s="79"/>
      <c r="H116" s="80">
        <f t="shared" si="3"/>
        <v>14141</v>
      </c>
      <c r="I116" s="79"/>
      <c r="J116" s="80">
        <f t="shared" si="3"/>
        <v>166</v>
      </c>
      <c r="K116" s="79"/>
      <c r="L116" s="56">
        <f t="shared" si="3"/>
        <v>180778</v>
      </c>
    </row>
    <row r="117" spans="1:12" ht="16.5" customHeight="1">
      <c r="A117" s="34">
        <v>27</v>
      </c>
      <c r="B117" s="35" t="s">
        <v>17</v>
      </c>
      <c r="C117" s="36"/>
      <c r="D117" s="72">
        <f>D27+D31+D45+D64+D78+D79+D97+D98</f>
        <v>66232</v>
      </c>
      <c r="E117" s="68"/>
      <c r="F117" s="72">
        <f t="shared" ref="F117:L117" si="4">F27+F31+F45+F64+F78+F79+F97+F98</f>
        <v>361</v>
      </c>
      <c r="G117" s="68"/>
      <c r="H117" s="72">
        <f t="shared" si="4"/>
        <v>5885</v>
      </c>
      <c r="I117" s="68"/>
      <c r="J117" s="72">
        <f t="shared" si="4"/>
        <v>127</v>
      </c>
      <c r="K117" s="68"/>
      <c r="L117" s="57">
        <f t="shared" si="4"/>
        <v>72605</v>
      </c>
    </row>
    <row r="118" spans="1:12" ht="16.5" customHeight="1">
      <c r="A118" s="34">
        <v>53</v>
      </c>
      <c r="B118" s="35" t="s">
        <v>53</v>
      </c>
      <c r="C118" s="36"/>
      <c r="D118" s="72">
        <f>D28+D35+D41+D62</f>
        <v>69479</v>
      </c>
      <c r="E118" s="68"/>
      <c r="F118" s="72">
        <f t="shared" ref="F118:L118" si="5">F28+F35+F41+F62</f>
        <v>1314</v>
      </c>
      <c r="G118" s="68"/>
      <c r="H118" s="72">
        <f t="shared" si="5"/>
        <v>5023</v>
      </c>
      <c r="I118" s="68"/>
      <c r="J118" s="72">
        <f t="shared" si="5"/>
        <v>35</v>
      </c>
      <c r="K118" s="68"/>
      <c r="L118" s="57">
        <f t="shared" si="5"/>
        <v>75851</v>
      </c>
    </row>
    <row r="119" spans="1:12" ht="16.5" customHeight="1">
      <c r="A119" s="34">
        <v>24</v>
      </c>
      <c r="B119" s="35" t="s">
        <v>10</v>
      </c>
      <c r="C119" s="36"/>
      <c r="D119" s="72">
        <f>D23+D34+D42+D43+D47+D51</f>
        <v>51381</v>
      </c>
      <c r="E119" s="68"/>
      <c r="F119" s="72">
        <f t="shared" ref="F119:L119" si="6">F23+F34+F42+F43+F47+F51</f>
        <v>320</v>
      </c>
      <c r="G119" s="68"/>
      <c r="H119" s="72">
        <f t="shared" si="6"/>
        <v>3665</v>
      </c>
      <c r="I119" s="68"/>
      <c r="J119" s="72">
        <f t="shared" si="6"/>
        <v>98</v>
      </c>
      <c r="K119" s="68"/>
      <c r="L119" s="57">
        <f t="shared" si="6"/>
        <v>55464</v>
      </c>
    </row>
    <row r="120" spans="1:12" ht="16.5" customHeight="1">
      <c r="A120" s="34">
        <v>94</v>
      </c>
      <c r="B120" s="35" t="s">
        <v>106</v>
      </c>
      <c r="C120" s="36"/>
      <c r="D120" s="72">
        <f>D25+D26</f>
        <v>9407</v>
      </c>
      <c r="E120" s="68"/>
      <c r="F120" s="72">
        <f t="shared" ref="F120:L120" si="7">F25+F26</f>
        <v>3</v>
      </c>
      <c r="G120" s="68"/>
      <c r="H120" s="72">
        <f t="shared" si="7"/>
        <v>1348</v>
      </c>
      <c r="I120" s="68"/>
      <c r="J120" s="72">
        <f t="shared" si="7"/>
        <v>8</v>
      </c>
      <c r="K120" s="68"/>
      <c r="L120" s="57">
        <f t="shared" si="7"/>
        <v>10766</v>
      </c>
    </row>
    <row r="121" spans="1:12" ht="16.5" customHeight="1">
      <c r="A121" s="34">
        <v>44</v>
      </c>
      <c r="B121" s="35" t="s">
        <v>220</v>
      </c>
      <c r="C121" s="36"/>
      <c r="D121" s="72">
        <f>D13+D15+D57+D58+D60+D61+D63+D73+D74+D96</f>
        <v>103134</v>
      </c>
      <c r="E121" s="68"/>
      <c r="F121" s="72">
        <f t="shared" ref="F121:L121" si="8">F13+F15+F57+F58+F60+F61+F63+F73+F74+F96</f>
        <v>1277</v>
      </c>
      <c r="G121" s="68"/>
      <c r="H121" s="72">
        <f t="shared" si="8"/>
        <v>7811</v>
      </c>
      <c r="I121" s="68"/>
      <c r="J121" s="72">
        <f t="shared" si="8"/>
        <v>148</v>
      </c>
      <c r="K121" s="68"/>
      <c r="L121" s="57">
        <f t="shared" si="8"/>
        <v>112370</v>
      </c>
    </row>
    <row r="122" spans="1:12" ht="16.5" customHeight="1">
      <c r="A122" s="34">
        <v>32</v>
      </c>
      <c r="B122" s="35" t="s">
        <v>221</v>
      </c>
      <c r="C122" s="36"/>
      <c r="D122" s="72">
        <f>D7+D65+D66+D68+D88</f>
        <v>113294</v>
      </c>
      <c r="E122" s="68"/>
      <c r="F122" s="72">
        <f t="shared" ref="F122:L122" si="9">F7+F65+F66+F68+F88</f>
        <v>964</v>
      </c>
      <c r="G122" s="68"/>
      <c r="H122" s="72">
        <f t="shared" si="9"/>
        <v>12236</v>
      </c>
      <c r="I122" s="68"/>
      <c r="J122" s="72">
        <f t="shared" si="9"/>
        <v>428</v>
      </c>
      <c r="K122" s="68"/>
      <c r="L122" s="57">
        <f t="shared" si="9"/>
        <v>126922</v>
      </c>
    </row>
    <row r="123" spans="1:12" ht="16.5" customHeight="1">
      <c r="A123" s="34">
        <v>11</v>
      </c>
      <c r="B123" s="35" t="s">
        <v>1</v>
      </c>
      <c r="C123" s="36"/>
      <c r="D123" s="72">
        <f>D83+D85+D86+D99+D100+D101+D102+D103</f>
        <v>132216</v>
      </c>
      <c r="E123" s="68"/>
      <c r="F123" s="72">
        <f t="shared" ref="F123:L123" si="10">F83+F85+F86+F99+F100+F101+F102+F103</f>
        <v>2503</v>
      </c>
      <c r="G123" s="68"/>
      <c r="H123" s="72">
        <f t="shared" si="10"/>
        <v>18357</v>
      </c>
      <c r="I123" s="68"/>
      <c r="J123" s="72">
        <f t="shared" si="10"/>
        <v>40</v>
      </c>
      <c r="K123" s="68"/>
      <c r="L123" s="57">
        <f t="shared" si="10"/>
        <v>153116</v>
      </c>
    </row>
    <row r="124" spans="1:12" ht="16.5" customHeight="1">
      <c r="A124" s="34">
        <v>28</v>
      </c>
      <c r="B124" s="35" t="s">
        <v>26</v>
      </c>
      <c r="C124" s="36"/>
      <c r="D124" s="72">
        <f>D19+D33+D56+D67+D84</f>
        <v>68849</v>
      </c>
      <c r="E124" s="68"/>
      <c r="F124" s="72">
        <f t="shared" ref="F124:L124" si="11">F19+F33+F56+F67+F84</f>
        <v>614</v>
      </c>
      <c r="G124" s="68"/>
      <c r="H124" s="72">
        <f t="shared" si="11"/>
        <v>7254</v>
      </c>
      <c r="I124" s="68"/>
      <c r="J124" s="72">
        <f t="shared" si="11"/>
        <v>135</v>
      </c>
      <c r="K124" s="68"/>
      <c r="L124" s="57">
        <f t="shared" si="11"/>
        <v>76852</v>
      </c>
    </row>
    <row r="125" spans="1:12" ht="16.5" customHeight="1">
      <c r="A125" s="34">
        <v>75</v>
      </c>
      <c r="B125" s="35" t="s">
        <v>222</v>
      </c>
      <c r="C125" s="36"/>
      <c r="D125" s="72">
        <f>D21+D22+D24+D29+D30+D39+D46+D53+D70+D87+D94+D95</f>
        <v>141442</v>
      </c>
      <c r="E125" s="68"/>
      <c r="F125" s="72">
        <f t="shared" ref="F125:L125" si="12">F21+F22+F24+F29+F30+F39+F46+F53+F70+F87+F94+F95</f>
        <v>2183</v>
      </c>
      <c r="G125" s="68"/>
      <c r="H125" s="72">
        <f t="shared" si="12"/>
        <v>10432</v>
      </c>
      <c r="I125" s="68"/>
      <c r="J125" s="72">
        <f t="shared" si="12"/>
        <v>225</v>
      </c>
      <c r="K125" s="68"/>
      <c r="L125" s="57">
        <f t="shared" si="12"/>
        <v>154282</v>
      </c>
    </row>
    <row r="126" spans="1:12" ht="16.5" customHeight="1">
      <c r="A126" s="34">
        <v>76</v>
      </c>
      <c r="B126" s="35" t="s">
        <v>223</v>
      </c>
      <c r="C126" s="36"/>
      <c r="D126" s="72">
        <f>D14+D16+D17+D36+D37+D38+D40+D52+D54+D71+D72+D89+D90</f>
        <v>148576</v>
      </c>
      <c r="E126" s="68"/>
      <c r="F126" s="72">
        <f t="shared" ref="F126:L126" si="13">F14+F16+F17+F36+F37+F38+F40+F52+F54+F71+F72+F89+F90</f>
        <v>2127</v>
      </c>
      <c r="G126" s="68"/>
      <c r="H126" s="72">
        <f t="shared" si="13"/>
        <v>11360</v>
      </c>
      <c r="I126" s="68"/>
      <c r="J126" s="72">
        <f t="shared" si="13"/>
        <v>239</v>
      </c>
      <c r="K126" s="68"/>
      <c r="L126" s="57">
        <f t="shared" si="13"/>
        <v>162302</v>
      </c>
    </row>
    <row r="127" spans="1:12" ht="16.5" customHeight="1">
      <c r="A127" s="34">
        <v>52</v>
      </c>
      <c r="B127" s="35" t="s">
        <v>47</v>
      </c>
      <c r="C127" s="36"/>
      <c r="D127" s="72">
        <f>D50+D55+D59+D80+D93</f>
        <v>65500</v>
      </c>
      <c r="E127" s="68"/>
      <c r="F127" s="72">
        <f t="shared" ref="F127:L127" si="14">F50+F55+F59+F80+F93</f>
        <v>971</v>
      </c>
      <c r="G127" s="68"/>
      <c r="H127" s="72">
        <f t="shared" si="14"/>
        <v>7203</v>
      </c>
      <c r="I127" s="68"/>
      <c r="J127" s="72">
        <f t="shared" si="14"/>
        <v>132</v>
      </c>
      <c r="K127" s="68"/>
      <c r="L127" s="57">
        <f t="shared" si="14"/>
        <v>73806</v>
      </c>
    </row>
    <row r="128" spans="1:12" ht="16.5" customHeight="1">
      <c r="A128" s="37">
        <v>93</v>
      </c>
      <c r="B128" s="38" t="s">
        <v>113</v>
      </c>
      <c r="C128" s="42"/>
      <c r="D128" s="73">
        <f>D9+D10+D11+D18+D91+D92</f>
        <v>98374</v>
      </c>
      <c r="E128" s="68"/>
      <c r="F128" s="73">
        <f t="shared" ref="F128:L128" si="15">F9+F10+F11+F18+F91+F92</f>
        <v>2139</v>
      </c>
      <c r="G128" s="68"/>
      <c r="H128" s="73">
        <f t="shared" si="15"/>
        <v>11558</v>
      </c>
      <c r="I128" s="68"/>
      <c r="J128" s="73">
        <f t="shared" si="15"/>
        <v>53</v>
      </c>
      <c r="K128" s="68"/>
      <c r="L128" s="57">
        <f t="shared" si="15"/>
        <v>112124</v>
      </c>
    </row>
    <row r="129" spans="1:17">
      <c r="A129" s="15" t="s">
        <v>225</v>
      </c>
      <c r="B129" s="26"/>
      <c r="C129" s="16"/>
      <c r="D129" s="93">
        <f>SUM(D116:D128)</f>
        <v>1232992</v>
      </c>
      <c r="E129" s="94"/>
      <c r="F129" s="93">
        <f t="shared" ref="F129:L129" si="16">SUM(F116:F128)</f>
        <v>16139</v>
      </c>
      <c r="G129" s="94"/>
      <c r="H129" s="93">
        <f t="shared" si="16"/>
        <v>116273</v>
      </c>
      <c r="I129" s="94"/>
      <c r="J129" s="93">
        <f t="shared" si="16"/>
        <v>1834</v>
      </c>
      <c r="K129" s="94"/>
      <c r="L129" s="60">
        <f t="shared" si="16"/>
        <v>1367238</v>
      </c>
    </row>
    <row r="130" spans="1:17" ht="14.25" customHeight="1">
      <c r="A130" s="11">
        <v>101</v>
      </c>
      <c r="B130" s="39" t="s">
        <v>215</v>
      </c>
      <c r="C130" s="12"/>
      <c r="D130" s="76">
        <f>D104</f>
        <v>7737</v>
      </c>
      <c r="E130" s="74"/>
      <c r="F130" s="76">
        <f t="shared" ref="F130:L130" si="17">F104</f>
        <v>438</v>
      </c>
      <c r="G130" s="74"/>
      <c r="H130" s="76">
        <f t="shared" si="17"/>
        <v>894</v>
      </c>
      <c r="I130" s="74"/>
      <c r="J130" s="76">
        <f t="shared" si="17"/>
        <v>186</v>
      </c>
      <c r="K130" s="74"/>
      <c r="L130" s="58">
        <f t="shared" si="17"/>
        <v>9255</v>
      </c>
    </row>
    <row r="131" spans="1:17" ht="14.25" customHeight="1">
      <c r="A131" s="11">
        <v>102</v>
      </c>
      <c r="B131" s="40" t="s">
        <v>216</v>
      </c>
      <c r="C131" s="12"/>
      <c r="D131" s="77">
        <f t="shared" ref="D131:L133" si="18">D105</f>
        <v>9162</v>
      </c>
      <c r="E131" s="74"/>
      <c r="F131" s="77">
        <f t="shared" si="18"/>
        <v>643</v>
      </c>
      <c r="G131" s="74"/>
      <c r="H131" s="77">
        <f t="shared" si="18"/>
        <v>1458</v>
      </c>
      <c r="I131" s="74"/>
      <c r="J131" s="77">
        <f t="shared" si="18"/>
        <v>62</v>
      </c>
      <c r="K131" s="74"/>
      <c r="L131" s="58">
        <f t="shared" si="18"/>
        <v>11325</v>
      </c>
    </row>
    <row r="132" spans="1:17" ht="14.25" customHeight="1">
      <c r="A132" s="11">
        <v>103</v>
      </c>
      <c r="B132" s="40" t="s">
        <v>111</v>
      </c>
      <c r="C132" s="12"/>
      <c r="D132" s="77">
        <f t="shared" si="18"/>
        <v>813</v>
      </c>
      <c r="E132" s="74"/>
      <c r="F132" s="77">
        <f t="shared" si="18"/>
        <v>124</v>
      </c>
      <c r="G132" s="74"/>
      <c r="H132" s="77">
        <f t="shared" si="18"/>
        <v>254</v>
      </c>
      <c r="I132" s="74"/>
      <c r="J132" s="77">
        <f t="shared" si="18"/>
        <v>7</v>
      </c>
      <c r="K132" s="74"/>
      <c r="L132" s="58">
        <f t="shared" si="18"/>
        <v>1198</v>
      </c>
    </row>
    <row r="133" spans="1:17" ht="14.25" customHeight="1">
      <c r="A133" s="13">
        <v>104</v>
      </c>
      <c r="B133" s="41" t="s">
        <v>112</v>
      </c>
      <c r="C133" s="14"/>
      <c r="D133" s="78">
        <f t="shared" si="18"/>
        <v>14332</v>
      </c>
      <c r="E133" s="75"/>
      <c r="F133" s="78">
        <f t="shared" si="18"/>
        <v>2123</v>
      </c>
      <c r="G133" s="75"/>
      <c r="H133" s="78">
        <f t="shared" si="18"/>
        <v>988</v>
      </c>
      <c r="I133" s="75"/>
      <c r="J133" s="78">
        <f t="shared" si="18"/>
        <v>166</v>
      </c>
      <c r="K133" s="75"/>
      <c r="L133" s="59">
        <f t="shared" si="18"/>
        <v>17609</v>
      </c>
    </row>
    <row r="134" spans="1:17">
      <c r="A134" s="17" t="s">
        <v>224</v>
      </c>
      <c r="B134" s="25"/>
      <c r="C134" s="17"/>
      <c r="D134" s="93">
        <f>SUM(D130:D133)</f>
        <v>32044</v>
      </c>
      <c r="E134" s="94"/>
      <c r="F134" s="93">
        <f t="shared" ref="F134:L134" si="19">SUM(F130:F133)</f>
        <v>3328</v>
      </c>
      <c r="G134" s="94"/>
      <c r="H134" s="93">
        <f t="shared" si="19"/>
        <v>3594</v>
      </c>
      <c r="I134" s="94"/>
      <c r="J134" s="93">
        <f t="shared" si="19"/>
        <v>421</v>
      </c>
      <c r="K134" s="94"/>
      <c r="L134" s="60">
        <f t="shared" si="19"/>
        <v>39387</v>
      </c>
    </row>
    <row r="135" spans="1:17" ht="15" customHeight="1">
      <c r="A135" s="594" t="s">
        <v>227</v>
      </c>
      <c r="B135" s="595"/>
      <c r="C135" s="596"/>
      <c r="D135" s="93">
        <f>D129+D134</f>
        <v>1265036</v>
      </c>
      <c r="E135" s="94"/>
      <c r="F135" s="93">
        <f t="shared" ref="F135:L135" si="20">F129+F134</f>
        <v>19467</v>
      </c>
      <c r="G135" s="94"/>
      <c r="H135" s="93">
        <f t="shared" si="20"/>
        <v>119867</v>
      </c>
      <c r="I135" s="94"/>
      <c r="J135" s="93">
        <f t="shared" si="20"/>
        <v>2255</v>
      </c>
      <c r="K135" s="94"/>
      <c r="L135" s="60">
        <f t="shared" si="20"/>
        <v>1406625</v>
      </c>
    </row>
    <row r="136" spans="1:17">
      <c r="J136" s="95"/>
    </row>
    <row r="137" spans="1:17">
      <c r="A137" s="590" t="s">
        <v>235</v>
      </c>
      <c r="B137" s="590"/>
      <c r="C137" s="590"/>
      <c r="D137" s="590"/>
      <c r="E137" s="590"/>
      <c r="F137" s="590"/>
      <c r="G137" s="590"/>
      <c r="H137" s="590"/>
      <c r="I137" s="590"/>
      <c r="J137" s="590"/>
      <c r="K137" s="590"/>
      <c r="L137" s="590"/>
      <c r="M137" s="590"/>
      <c r="N137" s="590"/>
      <c r="O137" s="590"/>
      <c r="P137" s="590"/>
      <c r="Q137" s="590"/>
    </row>
    <row r="138" spans="1:17">
      <c r="A138" s="590" t="s">
        <v>236</v>
      </c>
      <c r="B138" s="590"/>
      <c r="C138" s="590"/>
      <c r="D138" s="590"/>
      <c r="E138" s="590"/>
      <c r="F138" s="590"/>
      <c r="G138" s="590"/>
      <c r="H138" s="590"/>
      <c r="I138" s="590"/>
      <c r="J138" s="590"/>
      <c r="K138" s="590"/>
      <c r="L138" s="590"/>
      <c r="M138" s="590"/>
      <c r="N138" s="590"/>
      <c r="O138" s="590"/>
      <c r="P138" s="590"/>
      <c r="Q138" s="590"/>
    </row>
    <row r="139" spans="1:17">
      <c r="A139" s="589" t="s">
        <v>257</v>
      </c>
      <c r="B139" s="589"/>
      <c r="C139" s="589"/>
      <c r="D139" s="589"/>
      <c r="E139" s="589"/>
      <c r="F139" s="589"/>
    </row>
  </sheetData>
  <sortState ref="A6:H103">
    <sortCondition ref="B6:B103"/>
  </sortState>
  <mergeCells count="12">
    <mergeCell ref="A1:L1"/>
    <mergeCell ref="A139:F139"/>
    <mergeCell ref="A137:Q137"/>
    <mergeCell ref="A138:Q138"/>
    <mergeCell ref="A3:L3"/>
    <mergeCell ref="A114:L114"/>
    <mergeCell ref="B115:C115"/>
    <mergeCell ref="A135:C135"/>
    <mergeCell ref="A113:L113"/>
    <mergeCell ref="A108:C108"/>
    <mergeCell ref="A109:C109"/>
    <mergeCell ref="A110:C110"/>
  </mergeCells>
  <hyperlinks>
    <hyperlink ref="L2" location="Sommaire!A1" display="RETOUR AU SOMMAIRE"/>
  </hyperlinks>
  <pageMargins left="0.7" right="0.7" top="0.75" bottom="0.75" header="0.3" footer="0.3"/>
  <pageSetup paperSize="9" scale="64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92D050"/>
  </sheetPr>
  <dimension ref="A1:O137"/>
  <sheetViews>
    <sheetView topLeftCell="A85" zoomScaleNormal="100" workbookViewId="0">
      <selection activeCell="A114" sqref="A114:I114"/>
    </sheetView>
  </sheetViews>
  <sheetFormatPr baseColWidth="10" defaultColWidth="14" defaultRowHeight="12.75"/>
  <cols>
    <col min="1" max="1" width="7.42578125" style="306" customWidth="1"/>
    <col min="2" max="2" width="14.28515625" style="307" customWidth="1"/>
    <col min="3" max="3" width="27.140625" style="307" customWidth="1"/>
    <col min="4" max="4" width="8.140625" style="307" bestFit="1" customWidth="1"/>
    <col min="5" max="5" width="3.140625" style="308" bestFit="1" customWidth="1"/>
    <col min="6" max="6" width="8.140625" style="307" bestFit="1" customWidth="1"/>
    <col min="7" max="7" width="3.140625" style="336" bestFit="1" customWidth="1"/>
    <col min="8" max="8" width="8.140625" style="307" bestFit="1" customWidth="1"/>
    <col min="9" max="9" width="3.140625" style="336" bestFit="1" customWidth="1"/>
    <col min="10" max="10" width="8.140625" style="306" bestFit="1" customWidth="1"/>
    <col min="11" max="11" width="3.140625" style="306" bestFit="1" customWidth="1"/>
    <col min="12" max="12" width="8.140625" style="306" bestFit="1" customWidth="1"/>
    <col min="13" max="13" width="3.140625" style="306" bestFit="1" customWidth="1"/>
    <col min="14" max="14" width="8.140625" style="306" customWidth="1"/>
    <col min="15" max="15" width="3.140625" style="306" customWidth="1"/>
    <col min="16" max="16384" width="14" style="306"/>
  </cols>
  <sheetData>
    <row r="1" spans="1:15" s="112" customFormat="1" ht="24.75" customHeight="1">
      <c r="A1" s="619" t="s">
        <v>474</v>
      </c>
      <c r="B1" s="619"/>
      <c r="C1" s="619"/>
      <c r="D1" s="619"/>
      <c r="E1" s="619"/>
      <c r="F1" s="619"/>
      <c r="G1" s="619"/>
      <c r="H1" s="619"/>
      <c r="I1" s="619"/>
      <c r="J1" s="619"/>
      <c r="K1" s="619"/>
      <c r="L1" s="619"/>
      <c r="M1" s="619"/>
    </row>
    <row r="2" spans="1:15" s="112" customFormat="1" ht="13.5" customHeight="1">
      <c r="A2" s="55" t="s">
        <v>285</v>
      </c>
      <c r="B2" s="321"/>
      <c r="C2" s="321"/>
      <c r="D2" s="321"/>
      <c r="E2" s="321"/>
      <c r="F2" s="321"/>
      <c r="G2" s="321"/>
      <c r="H2" s="321"/>
      <c r="I2" s="321"/>
      <c r="N2" s="571" t="s">
        <v>440</v>
      </c>
    </row>
    <row r="3" spans="1:15" s="112" customFormat="1" ht="16.5" customHeight="1">
      <c r="A3" s="591" t="s">
        <v>252</v>
      </c>
      <c r="B3" s="591"/>
      <c r="C3" s="591"/>
      <c r="D3" s="591"/>
      <c r="E3" s="591"/>
      <c r="F3" s="591"/>
      <c r="G3" s="591"/>
      <c r="H3" s="591"/>
      <c r="I3" s="591"/>
    </row>
    <row r="4" spans="1:15" s="112" customFormat="1" ht="16.5" customHeight="1">
      <c r="A4" s="55"/>
      <c r="B4" s="316"/>
      <c r="C4" s="316"/>
      <c r="D4" s="316"/>
      <c r="E4" s="322"/>
      <c r="F4" s="316"/>
      <c r="G4" s="323"/>
      <c r="H4" s="316"/>
      <c r="I4" s="323"/>
    </row>
    <row r="5" spans="1:15" s="324" customFormat="1" ht="36" customHeight="1">
      <c r="A5" s="122" t="s">
        <v>218</v>
      </c>
      <c r="B5" s="123" t="s">
        <v>219</v>
      </c>
      <c r="C5" s="123" t="s">
        <v>213</v>
      </c>
      <c r="D5" s="635">
        <v>2010</v>
      </c>
      <c r="E5" s="636"/>
      <c r="F5" s="635">
        <v>2011</v>
      </c>
      <c r="G5" s="636"/>
      <c r="H5" s="635">
        <v>2012</v>
      </c>
      <c r="I5" s="636"/>
      <c r="J5" s="635">
        <v>2013</v>
      </c>
      <c r="K5" s="636"/>
      <c r="L5" s="635" t="s">
        <v>286</v>
      </c>
      <c r="M5" s="636"/>
      <c r="N5" s="635" t="s">
        <v>258</v>
      </c>
      <c r="O5" s="636"/>
    </row>
    <row r="6" spans="1:15" ht="14.1" customHeight="1">
      <c r="A6" s="135">
        <v>84</v>
      </c>
      <c r="B6" s="21" t="s">
        <v>115</v>
      </c>
      <c r="C6" s="3" t="s">
        <v>82</v>
      </c>
      <c r="D6" s="311">
        <v>1942</v>
      </c>
      <c r="E6" s="325"/>
      <c r="F6" s="313">
        <v>2216</v>
      </c>
      <c r="G6" s="325"/>
      <c r="H6" s="313">
        <v>2364</v>
      </c>
      <c r="I6" s="325"/>
      <c r="J6" s="313">
        <v>2471</v>
      </c>
      <c r="K6" s="325"/>
      <c r="L6" s="337">
        <v>2666</v>
      </c>
      <c r="M6" s="325"/>
      <c r="N6" s="399">
        <v>2819</v>
      </c>
      <c r="O6" s="325"/>
    </row>
    <row r="7" spans="1:15" ht="14.1" customHeight="1">
      <c r="A7" s="140">
        <v>32</v>
      </c>
      <c r="B7" s="23" t="s">
        <v>116</v>
      </c>
      <c r="C7" s="4" t="s">
        <v>31</v>
      </c>
      <c r="D7" s="113">
        <v>2215</v>
      </c>
      <c r="E7" s="326"/>
      <c r="F7" s="120">
        <v>2197</v>
      </c>
      <c r="G7" s="326"/>
      <c r="H7" s="120">
        <v>2329</v>
      </c>
      <c r="I7" s="326"/>
      <c r="J7" s="120">
        <v>2406</v>
      </c>
      <c r="K7" s="326"/>
      <c r="L7" s="306">
        <v>2711</v>
      </c>
      <c r="M7" s="326"/>
      <c r="N7" s="306">
        <v>2712</v>
      </c>
      <c r="O7" s="326"/>
    </row>
    <row r="8" spans="1:15" ht="14.1" customHeight="1">
      <c r="A8" s="140">
        <v>84</v>
      </c>
      <c r="B8" s="23" t="s">
        <v>117</v>
      </c>
      <c r="C8" s="4" t="s">
        <v>84</v>
      </c>
      <c r="D8" s="113">
        <v>1337</v>
      </c>
      <c r="E8" s="326"/>
      <c r="F8" s="120">
        <v>1470</v>
      </c>
      <c r="G8" s="326"/>
      <c r="H8" s="120">
        <v>1663</v>
      </c>
      <c r="I8" s="326"/>
      <c r="J8" s="120">
        <v>1783</v>
      </c>
      <c r="K8" s="326"/>
      <c r="L8" s="306">
        <v>1927</v>
      </c>
      <c r="M8" s="326"/>
      <c r="N8" s="306">
        <v>2026</v>
      </c>
      <c r="O8" s="326"/>
    </row>
    <row r="9" spans="1:15" ht="14.1" customHeight="1">
      <c r="A9" s="140">
        <v>93</v>
      </c>
      <c r="B9" s="23" t="s">
        <v>118</v>
      </c>
      <c r="C9" s="4" t="s">
        <v>98</v>
      </c>
      <c r="D9" s="113">
        <v>759</v>
      </c>
      <c r="E9" s="326"/>
      <c r="F9" s="120">
        <v>801</v>
      </c>
      <c r="G9" s="326" t="s">
        <v>256</v>
      </c>
      <c r="H9" s="120">
        <v>944</v>
      </c>
      <c r="I9" s="326"/>
      <c r="J9" s="120">
        <v>803</v>
      </c>
      <c r="K9" s="326"/>
      <c r="L9" s="306">
        <v>871</v>
      </c>
      <c r="M9" s="326"/>
      <c r="N9" s="306">
        <v>961</v>
      </c>
      <c r="O9" s="326"/>
    </row>
    <row r="10" spans="1:15" ht="14.1" customHeight="1">
      <c r="A10" s="140">
        <v>93</v>
      </c>
      <c r="B10" s="23" t="s">
        <v>119</v>
      </c>
      <c r="C10" s="4" t="s">
        <v>99</v>
      </c>
      <c r="D10" s="113">
        <v>475</v>
      </c>
      <c r="E10" s="326" t="s">
        <v>256</v>
      </c>
      <c r="F10" s="120">
        <v>599</v>
      </c>
      <c r="G10" s="326"/>
      <c r="H10" s="120">
        <v>672</v>
      </c>
      <c r="I10" s="326"/>
      <c r="J10" s="120">
        <v>773</v>
      </c>
      <c r="K10" s="326"/>
      <c r="L10" s="306">
        <v>735</v>
      </c>
      <c r="M10" s="326"/>
      <c r="N10" s="306">
        <v>793</v>
      </c>
      <c r="O10" s="326"/>
    </row>
    <row r="11" spans="1:15" ht="14.1" customHeight="1">
      <c r="A11" s="140">
        <v>93</v>
      </c>
      <c r="B11" s="23" t="s">
        <v>120</v>
      </c>
      <c r="C11" s="4" t="s">
        <v>100</v>
      </c>
      <c r="D11" s="113">
        <v>4853</v>
      </c>
      <c r="E11" s="326" t="s">
        <v>256</v>
      </c>
      <c r="F11" s="120">
        <v>5391</v>
      </c>
      <c r="G11" s="326" t="s">
        <v>256</v>
      </c>
      <c r="H11" s="120">
        <v>5661</v>
      </c>
      <c r="I11" s="326" t="s">
        <v>256</v>
      </c>
      <c r="J11" s="120">
        <v>6068</v>
      </c>
      <c r="K11" s="326" t="s">
        <v>256</v>
      </c>
      <c r="L11" s="306">
        <v>4886</v>
      </c>
      <c r="M11" s="326" t="s">
        <v>256</v>
      </c>
      <c r="N11" s="306">
        <v>4219</v>
      </c>
      <c r="O11" s="326" t="s">
        <v>256</v>
      </c>
    </row>
    <row r="12" spans="1:15" ht="14.1" customHeight="1">
      <c r="A12" s="140">
        <v>84</v>
      </c>
      <c r="B12" s="23" t="s">
        <v>121</v>
      </c>
      <c r="C12" s="4" t="s">
        <v>85</v>
      </c>
      <c r="D12" s="113">
        <v>1415</v>
      </c>
      <c r="E12" s="326"/>
      <c r="F12" s="120">
        <v>1586</v>
      </c>
      <c r="G12" s="326"/>
      <c r="H12" s="120">
        <v>1772</v>
      </c>
      <c r="I12" s="326"/>
      <c r="J12" s="120">
        <v>1918</v>
      </c>
      <c r="K12" s="326"/>
      <c r="L12" s="306">
        <v>2056</v>
      </c>
      <c r="M12" s="326"/>
      <c r="N12" s="306">
        <v>2021</v>
      </c>
      <c r="O12" s="326"/>
    </row>
    <row r="13" spans="1:15" ht="14.1" customHeight="1">
      <c r="A13" s="140">
        <v>44</v>
      </c>
      <c r="B13" s="23" t="s">
        <v>122</v>
      </c>
      <c r="C13" s="4" t="s">
        <v>36</v>
      </c>
      <c r="D13" s="113">
        <v>1665</v>
      </c>
      <c r="E13" s="326"/>
      <c r="F13" s="120">
        <v>1572</v>
      </c>
      <c r="G13" s="326"/>
      <c r="H13" s="120">
        <v>1611</v>
      </c>
      <c r="I13" s="326"/>
      <c r="J13" s="120">
        <v>1820</v>
      </c>
      <c r="K13" s="326"/>
      <c r="L13" s="306">
        <v>1912</v>
      </c>
      <c r="M13" s="326"/>
      <c r="N13" s="306">
        <v>1875</v>
      </c>
      <c r="O13" s="326"/>
    </row>
    <row r="14" spans="1:15" ht="14.1" customHeight="1">
      <c r="A14" s="140">
        <v>76</v>
      </c>
      <c r="B14" s="23" t="s">
        <v>123</v>
      </c>
      <c r="C14" s="4" t="s">
        <v>69</v>
      </c>
      <c r="D14" s="113">
        <v>609</v>
      </c>
      <c r="E14" s="326"/>
      <c r="F14" s="120">
        <v>641</v>
      </c>
      <c r="G14" s="326"/>
      <c r="H14" s="120">
        <v>619</v>
      </c>
      <c r="I14" s="326"/>
      <c r="J14" s="120">
        <v>754</v>
      </c>
      <c r="K14" s="326"/>
      <c r="L14" s="306">
        <v>796</v>
      </c>
      <c r="M14" s="326"/>
      <c r="N14" s="306">
        <v>846</v>
      </c>
      <c r="O14" s="326"/>
    </row>
    <row r="15" spans="1:15" ht="14.1" customHeight="1">
      <c r="A15" s="147">
        <v>44</v>
      </c>
      <c r="B15" s="23" t="s">
        <v>124</v>
      </c>
      <c r="C15" s="4" t="s">
        <v>37</v>
      </c>
      <c r="D15" s="113">
        <v>1261</v>
      </c>
      <c r="E15" s="326" t="s">
        <v>256</v>
      </c>
      <c r="F15" s="120">
        <v>1355</v>
      </c>
      <c r="G15" s="326" t="s">
        <v>256</v>
      </c>
      <c r="H15" s="120">
        <v>1450</v>
      </c>
      <c r="I15" s="326" t="s">
        <v>256</v>
      </c>
      <c r="J15" s="120">
        <v>1531</v>
      </c>
      <c r="K15" s="326" t="s">
        <v>256</v>
      </c>
      <c r="L15" s="306">
        <v>1604</v>
      </c>
      <c r="M15" s="326" t="s">
        <v>256</v>
      </c>
      <c r="N15" s="306">
        <v>1659</v>
      </c>
      <c r="O15" s="326" t="s">
        <v>256</v>
      </c>
    </row>
    <row r="16" spans="1:15" ht="14.1" customHeight="1">
      <c r="A16" s="147">
        <v>76</v>
      </c>
      <c r="B16" s="23" t="s">
        <v>125</v>
      </c>
      <c r="C16" s="4" t="s">
        <v>70</v>
      </c>
      <c r="D16" s="113">
        <v>2603</v>
      </c>
      <c r="E16" s="326" t="s">
        <v>256</v>
      </c>
      <c r="F16" s="120">
        <v>2945</v>
      </c>
      <c r="G16" s="326" t="s">
        <v>256</v>
      </c>
      <c r="H16" s="120">
        <v>3103</v>
      </c>
      <c r="I16" s="326" t="s">
        <v>256</v>
      </c>
      <c r="J16" s="120">
        <v>3262</v>
      </c>
      <c r="K16" s="326" t="s">
        <v>256</v>
      </c>
      <c r="L16" s="306">
        <v>3545</v>
      </c>
      <c r="M16" s="326"/>
      <c r="N16" s="306">
        <v>3750</v>
      </c>
      <c r="O16" s="326"/>
    </row>
    <row r="17" spans="1:15" ht="14.1" customHeight="1">
      <c r="A17" s="147">
        <v>76</v>
      </c>
      <c r="B17" s="23" t="s">
        <v>126</v>
      </c>
      <c r="C17" s="4" t="s">
        <v>71</v>
      </c>
      <c r="D17" s="113">
        <v>1390</v>
      </c>
      <c r="E17" s="326"/>
      <c r="F17" s="120">
        <v>1557</v>
      </c>
      <c r="G17" s="326" t="s">
        <v>256</v>
      </c>
      <c r="H17" s="120">
        <v>1649</v>
      </c>
      <c r="I17" s="326" t="s">
        <v>256</v>
      </c>
      <c r="J17" s="120">
        <v>1703</v>
      </c>
      <c r="K17" s="326"/>
      <c r="L17" s="306">
        <v>1816</v>
      </c>
      <c r="M17" s="326"/>
      <c r="N17" s="306">
        <v>2243</v>
      </c>
      <c r="O17" s="326"/>
    </row>
    <row r="18" spans="1:15" ht="14.1" customHeight="1">
      <c r="A18" s="147">
        <v>93</v>
      </c>
      <c r="B18" s="23" t="s">
        <v>127</v>
      </c>
      <c r="C18" s="4" t="s">
        <v>101</v>
      </c>
      <c r="D18" s="113">
        <v>6475</v>
      </c>
      <c r="E18" s="326" t="s">
        <v>256</v>
      </c>
      <c r="F18" s="120">
        <v>7573</v>
      </c>
      <c r="G18" s="326" t="s">
        <v>256</v>
      </c>
      <c r="H18" s="120">
        <v>7335</v>
      </c>
      <c r="I18" s="326" t="s">
        <v>256</v>
      </c>
      <c r="J18" s="120">
        <v>7927</v>
      </c>
      <c r="K18" s="326" t="s">
        <v>256</v>
      </c>
      <c r="L18" s="306">
        <v>8030</v>
      </c>
      <c r="M18" s="326" t="s">
        <v>256</v>
      </c>
      <c r="N18" s="306">
        <v>9245</v>
      </c>
      <c r="O18" s="326" t="s">
        <v>256</v>
      </c>
    </row>
    <row r="19" spans="1:15" ht="14.1" customHeight="1">
      <c r="A19" s="147">
        <v>28</v>
      </c>
      <c r="B19" s="23" t="s">
        <v>128</v>
      </c>
      <c r="C19" s="4" t="s">
        <v>25</v>
      </c>
      <c r="D19" s="113">
        <v>2280</v>
      </c>
      <c r="E19" s="326"/>
      <c r="F19" s="120">
        <v>2600</v>
      </c>
      <c r="G19" s="326"/>
      <c r="H19" s="120">
        <v>2756</v>
      </c>
      <c r="I19" s="326"/>
      <c r="J19" s="120">
        <v>3022</v>
      </c>
      <c r="K19" s="326"/>
      <c r="L19" s="306">
        <v>3137</v>
      </c>
      <c r="M19" s="326"/>
      <c r="N19" s="306">
        <v>3248</v>
      </c>
      <c r="O19" s="326" t="s">
        <v>256</v>
      </c>
    </row>
    <row r="20" spans="1:15" ht="14.1" customHeight="1">
      <c r="A20" s="147">
        <v>84</v>
      </c>
      <c r="B20" s="23" t="s">
        <v>129</v>
      </c>
      <c r="C20" s="4" t="s">
        <v>86</v>
      </c>
      <c r="D20" s="113">
        <v>578</v>
      </c>
      <c r="E20" s="327"/>
      <c r="F20" s="120">
        <v>642</v>
      </c>
      <c r="G20" s="327"/>
      <c r="H20" s="120">
        <v>646</v>
      </c>
      <c r="I20" s="327" t="s">
        <v>256</v>
      </c>
      <c r="J20" s="120">
        <v>691</v>
      </c>
      <c r="K20" s="327" t="s">
        <v>256</v>
      </c>
      <c r="L20" s="306">
        <v>654</v>
      </c>
      <c r="M20" s="327" t="s">
        <v>256</v>
      </c>
      <c r="N20" s="306">
        <v>650</v>
      </c>
      <c r="O20" s="327" t="s">
        <v>256</v>
      </c>
    </row>
    <row r="21" spans="1:15" ht="14.1" customHeight="1">
      <c r="A21" s="147">
        <v>75</v>
      </c>
      <c r="B21" s="23" t="s">
        <v>130</v>
      </c>
      <c r="C21" s="4" t="s">
        <v>57</v>
      </c>
      <c r="D21" s="113">
        <v>1845</v>
      </c>
      <c r="E21" s="326"/>
      <c r="F21" s="120">
        <v>2029</v>
      </c>
      <c r="G21" s="326"/>
      <c r="H21" s="120">
        <v>2016</v>
      </c>
      <c r="I21" s="326"/>
      <c r="J21" s="120">
        <v>2086</v>
      </c>
      <c r="K21" s="326"/>
      <c r="L21" s="306">
        <v>2163</v>
      </c>
      <c r="M21" s="326"/>
      <c r="N21" s="306">
        <v>2188</v>
      </c>
      <c r="O21" s="326"/>
    </row>
    <row r="22" spans="1:15" ht="14.1" customHeight="1">
      <c r="A22" s="147">
        <v>75</v>
      </c>
      <c r="B22" s="23" t="s">
        <v>131</v>
      </c>
      <c r="C22" s="4" t="s">
        <v>58</v>
      </c>
      <c r="D22" s="113">
        <v>2906</v>
      </c>
      <c r="E22" s="326"/>
      <c r="F22" s="120">
        <v>3413</v>
      </c>
      <c r="G22" s="326" t="s">
        <v>256</v>
      </c>
      <c r="H22" s="120">
        <v>3640</v>
      </c>
      <c r="I22" s="326" t="s">
        <v>256</v>
      </c>
      <c r="J22" s="120">
        <v>4035</v>
      </c>
      <c r="K22" s="326" t="s">
        <v>256</v>
      </c>
      <c r="L22" s="306">
        <v>3854</v>
      </c>
      <c r="M22" s="326" t="s">
        <v>256</v>
      </c>
      <c r="N22" s="306">
        <v>4078</v>
      </c>
      <c r="O22" s="326" t="s">
        <v>256</v>
      </c>
    </row>
    <row r="23" spans="1:15" ht="14.1" customHeight="1">
      <c r="A23" s="147">
        <v>24</v>
      </c>
      <c r="B23" s="23" t="s">
        <v>132</v>
      </c>
      <c r="C23" s="4" t="s">
        <v>9</v>
      </c>
      <c r="D23" s="113">
        <v>1829</v>
      </c>
      <c r="E23" s="326"/>
      <c r="F23" s="120">
        <v>1912</v>
      </c>
      <c r="G23" s="326"/>
      <c r="H23" s="120">
        <v>2174</v>
      </c>
      <c r="I23" s="326"/>
      <c r="J23" s="120">
        <v>2259</v>
      </c>
      <c r="K23" s="326"/>
      <c r="L23" s="306">
        <v>2465</v>
      </c>
      <c r="M23" s="326" t="s">
        <v>256</v>
      </c>
      <c r="N23" s="306">
        <v>2584</v>
      </c>
      <c r="O23" s="326" t="s">
        <v>256</v>
      </c>
    </row>
    <row r="24" spans="1:15" ht="14.1" customHeight="1">
      <c r="A24" s="147">
        <v>75</v>
      </c>
      <c r="B24" s="23" t="s">
        <v>133</v>
      </c>
      <c r="C24" s="4" t="s">
        <v>59</v>
      </c>
      <c r="D24" s="113">
        <v>979</v>
      </c>
      <c r="E24" s="326"/>
      <c r="F24" s="120">
        <v>1147</v>
      </c>
      <c r="G24" s="326" t="s">
        <v>256</v>
      </c>
      <c r="H24" s="120">
        <v>1400</v>
      </c>
      <c r="I24" s="326" t="s">
        <v>256</v>
      </c>
      <c r="J24" s="120">
        <v>944</v>
      </c>
      <c r="K24" s="326" t="s">
        <v>256</v>
      </c>
      <c r="L24" s="306">
        <v>944</v>
      </c>
      <c r="M24" s="326"/>
      <c r="N24" s="306">
        <v>900</v>
      </c>
      <c r="O24" s="326"/>
    </row>
    <row r="25" spans="1:15" ht="14.1" customHeight="1">
      <c r="A25" s="147">
        <v>94</v>
      </c>
      <c r="B25" s="23" t="s">
        <v>104</v>
      </c>
      <c r="C25" s="4" t="s">
        <v>105</v>
      </c>
      <c r="D25" s="113">
        <v>1424</v>
      </c>
      <c r="E25" s="326" t="s">
        <v>256</v>
      </c>
      <c r="F25" s="120">
        <v>1669</v>
      </c>
      <c r="G25" s="326"/>
      <c r="H25" s="120">
        <v>1708</v>
      </c>
      <c r="I25" s="326"/>
      <c r="J25" s="120">
        <v>1703</v>
      </c>
      <c r="K25" s="326"/>
      <c r="L25" s="306">
        <v>1729</v>
      </c>
      <c r="M25" s="326"/>
      <c r="N25" s="306">
        <v>1765</v>
      </c>
      <c r="O25" s="326" t="s">
        <v>256</v>
      </c>
    </row>
    <row r="26" spans="1:15" ht="14.1" customHeight="1">
      <c r="A26" s="147">
        <v>94</v>
      </c>
      <c r="B26" s="23" t="s">
        <v>107</v>
      </c>
      <c r="C26" s="4" t="s">
        <v>108</v>
      </c>
      <c r="D26" s="113">
        <v>896</v>
      </c>
      <c r="E26" s="326"/>
      <c r="F26" s="120">
        <v>1217</v>
      </c>
      <c r="G26" s="326"/>
      <c r="H26" s="120">
        <v>1115</v>
      </c>
      <c r="I26" s="326" t="s">
        <v>256</v>
      </c>
      <c r="J26" s="120">
        <v>1155</v>
      </c>
      <c r="K26" s="326" t="s">
        <v>256</v>
      </c>
      <c r="L26" s="306">
        <v>1148</v>
      </c>
      <c r="M26" s="326" t="s">
        <v>256</v>
      </c>
      <c r="N26" s="306">
        <v>1290</v>
      </c>
      <c r="O26" s="326" t="s">
        <v>256</v>
      </c>
    </row>
    <row r="27" spans="1:15" ht="14.1" customHeight="1">
      <c r="A27" s="147">
        <v>27</v>
      </c>
      <c r="B27" s="23" t="s">
        <v>134</v>
      </c>
      <c r="C27" s="4" t="s">
        <v>16</v>
      </c>
      <c r="D27" s="113">
        <v>2353</v>
      </c>
      <c r="E27" s="326"/>
      <c r="F27" s="120">
        <v>2808</v>
      </c>
      <c r="G27" s="326"/>
      <c r="H27" s="120">
        <v>3071</v>
      </c>
      <c r="I27" s="326"/>
      <c r="J27" s="120">
        <v>3155</v>
      </c>
      <c r="K27" s="326"/>
      <c r="L27" s="306">
        <v>3945</v>
      </c>
      <c r="M27" s="326"/>
      <c r="N27" s="306">
        <v>3511</v>
      </c>
      <c r="O27" s="326"/>
    </row>
    <row r="28" spans="1:15" ht="14.1" customHeight="1">
      <c r="A28" s="147">
        <v>53</v>
      </c>
      <c r="B28" s="23" t="s">
        <v>135</v>
      </c>
      <c r="C28" s="4" t="s">
        <v>52</v>
      </c>
      <c r="D28" s="113">
        <v>2570</v>
      </c>
      <c r="E28" s="326"/>
      <c r="F28" s="120">
        <v>2765</v>
      </c>
      <c r="G28" s="326"/>
      <c r="H28" s="120">
        <v>2852</v>
      </c>
      <c r="I28" s="326"/>
      <c r="J28" s="120">
        <v>2945</v>
      </c>
      <c r="K28" s="326"/>
      <c r="L28" s="306">
        <v>2945</v>
      </c>
      <c r="M28" s="326"/>
      <c r="N28" s="306">
        <v>3011</v>
      </c>
      <c r="O28" s="326"/>
    </row>
    <row r="29" spans="1:15" ht="14.1" customHeight="1">
      <c r="A29" s="147">
        <v>75</v>
      </c>
      <c r="B29" s="23" t="s">
        <v>136</v>
      </c>
      <c r="C29" s="4" t="s">
        <v>60</v>
      </c>
      <c r="D29" s="113">
        <v>572</v>
      </c>
      <c r="E29" s="326" t="s">
        <v>256</v>
      </c>
      <c r="F29" s="120">
        <v>622</v>
      </c>
      <c r="G29" s="326" t="s">
        <v>256</v>
      </c>
      <c r="H29" s="120">
        <v>662</v>
      </c>
      <c r="I29" s="326" t="s">
        <v>256</v>
      </c>
      <c r="J29" s="120">
        <v>670</v>
      </c>
      <c r="K29" s="326" t="s">
        <v>256</v>
      </c>
      <c r="L29" s="306">
        <v>525</v>
      </c>
      <c r="M29" s="326" t="s">
        <v>256</v>
      </c>
      <c r="N29" s="306">
        <v>741</v>
      </c>
      <c r="O29" s="326" t="s">
        <v>256</v>
      </c>
    </row>
    <row r="30" spans="1:15" ht="14.1" customHeight="1">
      <c r="A30" s="147">
        <v>75</v>
      </c>
      <c r="B30" s="23" t="s">
        <v>137</v>
      </c>
      <c r="C30" s="4" t="s">
        <v>61</v>
      </c>
      <c r="D30" s="113">
        <v>1898</v>
      </c>
      <c r="E30" s="326"/>
      <c r="F30" s="120">
        <v>2046</v>
      </c>
      <c r="G30" s="326"/>
      <c r="H30" s="120">
        <v>2002</v>
      </c>
      <c r="I30" s="326"/>
      <c r="J30" s="120">
        <v>1988</v>
      </c>
      <c r="K30" s="326"/>
      <c r="L30" s="306">
        <v>1972</v>
      </c>
      <c r="M30" s="326"/>
      <c r="N30" s="306">
        <v>1970</v>
      </c>
      <c r="O30" s="326"/>
    </row>
    <row r="31" spans="1:15" ht="14.1" customHeight="1">
      <c r="A31" s="147">
        <v>27</v>
      </c>
      <c r="B31" s="23" t="s">
        <v>138</v>
      </c>
      <c r="C31" s="4" t="s">
        <v>18</v>
      </c>
      <c r="D31" s="113">
        <v>2715</v>
      </c>
      <c r="E31" s="326"/>
      <c r="F31" s="120">
        <v>3088</v>
      </c>
      <c r="G31" s="326"/>
      <c r="H31" s="120">
        <v>3190</v>
      </c>
      <c r="I31" s="326"/>
      <c r="J31" s="120">
        <v>3692</v>
      </c>
      <c r="K31" s="326"/>
      <c r="L31" s="306">
        <v>3992</v>
      </c>
      <c r="M31" s="326"/>
      <c r="N31" s="306">
        <v>4190</v>
      </c>
      <c r="O31" s="326"/>
    </row>
    <row r="32" spans="1:15" ht="14.1" customHeight="1">
      <c r="A32" s="147">
        <v>84</v>
      </c>
      <c r="B32" s="23" t="s">
        <v>139</v>
      </c>
      <c r="C32" s="4" t="s">
        <v>87</v>
      </c>
      <c r="D32" s="113">
        <v>2777</v>
      </c>
      <c r="E32" s="326"/>
      <c r="F32" s="120">
        <v>3234</v>
      </c>
      <c r="G32" s="326"/>
      <c r="H32" s="120">
        <v>3214</v>
      </c>
      <c r="I32" s="326"/>
      <c r="J32" s="120">
        <v>3536</v>
      </c>
      <c r="K32" s="326"/>
      <c r="L32" s="306">
        <v>3561</v>
      </c>
      <c r="M32" s="326"/>
      <c r="N32" s="306">
        <v>3553</v>
      </c>
      <c r="O32" s="326"/>
    </row>
    <row r="33" spans="1:15" ht="14.1" customHeight="1">
      <c r="A33" s="147">
        <v>28</v>
      </c>
      <c r="B33" s="23" t="s">
        <v>140</v>
      </c>
      <c r="C33" s="4" t="s">
        <v>27</v>
      </c>
      <c r="D33" s="113">
        <v>2382</v>
      </c>
      <c r="E33" s="326"/>
      <c r="F33" s="120">
        <v>2704</v>
      </c>
      <c r="G33" s="326"/>
      <c r="H33" s="120">
        <v>2936</v>
      </c>
      <c r="I33" s="326"/>
      <c r="J33" s="120">
        <v>3221</v>
      </c>
      <c r="K33" s="326"/>
      <c r="L33" s="306">
        <v>3529</v>
      </c>
      <c r="M33" s="326"/>
      <c r="N33" s="306">
        <v>3628</v>
      </c>
      <c r="O33" s="326"/>
    </row>
    <row r="34" spans="1:15" ht="14.1" customHeight="1">
      <c r="A34" s="147">
        <v>24</v>
      </c>
      <c r="B34" s="23" t="s">
        <v>141</v>
      </c>
      <c r="C34" s="4" t="s">
        <v>11</v>
      </c>
      <c r="D34" s="113">
        <v>1285</v>
      </c>
      <c r="E34" s="326"/>
      <c r="F34" s="120">
        <v>1454</v>
      </c>
      <c r="G34" s="326"/>
      <c r="H34" s="120">
        <v>1478</v>
      </c>
      <c r="I34" s="326"/>
      <c r="J34" s="120">
        <v>1573</v>
      </c>
      <c r="K34" s="326"/>
      <c r="L34" s="306">
        <v>1716</v>
      </c>
      <c r="M34" s="326"/>
      <c r="N34" s="306">
        <v>1498</v>
      </c>
      <c r="O34" s="326" t="s">
        <v>256</v>
      </c>
    </row>
    <row r="35" spans="1:15" ht="14.1" customHeight="1">
      <c r="A35" s="147">
        <v>53</v>
      </c>
      <c r="B35" s="23" t="s">
        <v>142</v>
      </c>
      <c r="C35" s="4" t="s">
        <v>54</v>
      </c>
      <c r="D35" s="113">
        <v>3922</v>
      </c>
      <c r="E35" s="326" t="s">
        <v>256</v>
      </c>
      <c r="F35" s="120">
        <v>4199</v>
      </c>
      <c r="G35" s="326" t="s">
        <v>256</v>
      </c>
      <c r="H35" s="120">
        <v>4451</v>
      </c>
      <c r="I35" s="326" t="s">
        <v>256</v>
      </c>
      <c r="J35" s="120">
        <v>4831</v>
      </c>
      <c r="K35" s="326" t="s">
        <v>256</v>
      </c>
      <c r="L35" s="306">
        <v>5205</v>
      </c>
      <c r="M35" s="326"/>
      <c r="N35" s="306">
        <v>7023</v>
      </c>
      <c r="O35" s="326" t="s">
        <v>256</v>
      </c>
    </row>
    <row r="36" spans="1:15" ht="14.1" customHeight="1">
      <c r="A36" s="147">
        <v>76</v>
      </c>
      <c r="B36" s="23" t="s">
        <v>143</v>
      </c>
      <c r="C36" s="4" t="s">
        <v>72</v>
      </c>
      <c r="D36" s="113">
        <v>2479</v>
      </c>
      <c r="E36" s="326"/>
      <c r="F36" s="120">
        <v>2919</v>
      </c>
      <c r="G36" s="326"/>
      <c r="H36" s="120">
        <v>2913</v>
      </c>
      <c r="I36" s="326"/>
      <c r="J36" s="120">
        <v>3077</v>
      </c>
      <c r="K36" s="326"/>
      <c r="L36" s="306">
        <v>3365</v>
      </c>
      <c r="M36" s="326"/>
      <c r="N36" s="306">
        <v>3446</v>
      </c>
      <c r="O36" s="326"/>
    </row>
    <row r="37" spans="1:15" ht="14.1" customHeight="1">
      <c r="A37" s="147">
        <v>76</v>
      </c>
      <c r="B37" s="23" t="s">
        <v>144</v>
      </c>
      <c r="C37" s="4" t="s">
        <v>73</v>
      </c>
      <c r="D37" s="113">
        <v>4618</v>
      </c>
      <c r="E37" s="326" t="s">
        <v>256</v>
      </c>
      <c r="F37" s="120">
        <v>5059</v>
      </c>
      <c r="G37" s="326" t="s">
        <v>256</v>
      </c>
      <c r="H37" s="120">
        <v>5473</v>
      </c>
      <c r="I37" s="326" t="s">
        <v>256</v>
      </c>
      <c r="J37" s="120">
        <v>5885</v>
      </c>
      <c r="K37" s="326" t="s">
        <v>256</v>
      </c>
      <c r="L37" s="306">
        <v>6045</v>
      </c>
      <c r="M37" s="326" t="s">
        <v>256</v>
      </c>
      <c r="N37" s="306">
        <v>6875</v>
      </c>
      <c r="O37" s="326"/>
    </row>
    <row r="38" spans="1:15" ht="14.1" customHeight="1">
      <c r="A38" s="147">
        <v>76</v>
      </c>
      <c r="B38" s="23" t="s">
        <v>145</v>
      </c>
      <c r="C38" s="4" t="s">
        <v>74</v>
      </c>
      <c r="D38" s="113">
        <v>988</v>
      </c>
      <c r="E38" s="326"/>
      <c r="F38" s="120">
        <v>1075</v>
      </c>
      <c r="G38" s="326"/>
      <c r="H38" s="120">
        <v>1175</v>
      </c>
      <c r="I38" s="326"/>
      <c r="J38" s="120">
        <v>1297</v>
      </c>
      <c r="K38" s="326"/>
      <c r="L38" s="306">
        <v>1216</v>
      </c>
      <c r="M38" s="326"/>
      <c r="N38" s="306">
        <v>1263</v>
      </c>
      <c r="O38" s="326" t="s">
        <v>256</v>
      </c>
    </row>
    <row r="39" spans="1:15" ht="14.1" customHeight="1">
      <c r="A39" s="147">
        <v>75</v>
      </c>
      <c r="B39" s="23" t="s">
        <v>146</v>
      </c>
      <c r="C39" s="4" t="s">
        <v>62</v>
      </c>
      <c r="D39" s="113">
        <v>4397</v>
      </c>
      <c r="E39" s="326"/>
      <c r="F39" s="120">
        <v>5578</v>
      </c>
      <c r="G39" s="326"/>
      <c r="H39" s="120">
        <v>5963</v>
      </c>
      <c r="I39" s="326"/>
      <c r="J39" s="120">
        <v>6250</v>
      </c>
      <c r="K39" s="326" t="s">
        <v>256</v>
      </c>
      <c r="L39" s="306">
        <v>6763</v>
      </c>
      <c r="M39" s="326" t="s">
        <v>256</v>
      </c>
      <c r="N39" s="306">
        <v>7257</v>
      </c>
      <c r="O39" s="326"/>
    </row>
    <row r="40" spans="1:15" ht="14.1" customHeight="1">
      <c r="A40" s="147">
        <v>76</v>
      </c>
      <c r="B40" s="23" t="s">
        <v>147</v>
      </c>
      <c r="C40" s="4" t="s">
        <v>75</v>
      </c>
      <c r="D40" s="113">
        <v>4781</v>
      </c>
      <c r="E40" s="326"/>
      <c r="F40" s="120">
        <v>5148</v>
      </c>
      <c r="G40" s="326"/>
      <c r="H40" s="120">
        <v>5712</v>
      </c>
      <c r="I40" s="326"/>
      <c r="J40" s="120">
        <v>6120</v>
      </c>
      <c r="K40" s="326"/>
      <c r="L40" s="306">
        <v>6637</v>
      </c>
      <c r="M40" s="326"/>
      <c r="N40" s="306">
        <v>6755</v>
      </c>
      <c r="O40" s="326"/>
    </row>
    <row r="41" spans="1:15" ht="14.1" customHeight="1">
      <c r="A41" s="147">
        <v>53</v>
      </c>
      <c r="B41" s="23" t="s">
        <v>148</v>
      </c>
      <c r="C41" s="4" t="s">
        <v>55</v>
      </c>
      <c r="D41" s="113">
        <v>2647</v>
      </c>
      <c r="E41" s="326"/>
      <c r="F41" s="120">
        <v>3367</v>
      </c>
      <c r="G41" s="326"/>
      <c r="H41" s="120">
        <v>3697</v>
      </c>
      <c r="I41" s="326"/>
      <c r="J41" s="120">
        <v>4191</v>
      </c>
      <c r="K41" s="326"/>
      <c r="L41" s="306">
        <v>4537</v>
      </c>
      <c r="M41" s="326"/>
      <c r="N41" s="306">
        <v>5324</v>
      </c>
      <c r="O41" s="326"/>
    </row>
    <row r="42" spans="1:15" ht="14.1" customHeight="1">
      <c r="A42" s="147">
        <v>24</v>
      </c>
      <c r="B42" s="23" t="s">
        <v>149</v>
      </c>
      <c r="C42" s="4" t="s">
        <v>12</v>
      </c>
      <c r="D42" s="113">
        <v>983</v>
      </c>
      <c r="E42" s="326"/>
      <c r="F42" s="120">
        <v>1059</v>
      </c>
      <c r="G42" s="326" t="s">
        <v>256</v>
      </c>
      <c r="H42" s="120">
        <v>1177</v>
      </c>
      <c r="I42" s="326"/>
      <c r="J42" s="120">
        <v>1274</v>
      </c>
      <c r="K42" s="326"/>
      <c r="L42" s="306">
        <v>1334</v>
      </c>
      <c r="M42" s="326" t="s">
        <v>256</v>
      </c>
      <c r="N42" s="306">
        <v>1330</v>
      </c>
      <c r="O42" s="326" t="s">
        <v>256</v>
      </c>
    </row>
    <row r="43" spans="1:15" ht="14.1" customHeight="1">
      <c r="A43" s="147">
        <v>24</v>
      </c>
      <c r="B43" s="23" t="s">
        <v>150</v>
      </c>
      <c r="C43" s="4" t="s">
        <v>13</v>
      </c>
      <c r="D43" s="113">
        <v>2153</v>
      </c>
      <c r="E43" s="326"/>
      <c r="F43" s="120">
        <v>2398</v>
      </c>
      <c r="G43" s="326"/>
      <c r="H43" s="120">
        <v>2543</v>
      </c>
      <c r="I43" s="326"/>
      <c r="J43" s="120">
        <v>2551</v>
      </c>
      <c r="K43" s="326"/>
      <c r="L43" s="306">
        <v>2574</v>
      </c>
      <c r="M43" s="326"/>
      <c r="N43" s="306">
        <v>2551</v>
      </c>
      <c r="O43" s="326"/>
    </row>
    <row r="44" spans="1:15" ht="14.1" customHeight="1">
      <c r="A44" s="147">
        <v>84</v>
      </c>
      <c r="B44" s="23" t="s">
        <v>151</v>
      </c>
      <c r="C44" s="4" t="s">
        <v>88</v>
      </c>
      <c r="D44" s="113">
        <v>4506</v>
      </c>
      <c r="E44" s="326"/>
      <c r="F44" s="120">
        <v>5165</v>
      </c>
      <c r="G44" s="326"/>
      <c r="H44" s="120">
        <v>5781</v>
      </c>
      <c r="I44" s="326"/>
      <c r="J44" s="120">
        <v>6227</v>
      </c>
      <c r="K44" s="326"/>
      <c r="L44" s="306">
        <v>6613</v>
      </c>
      <c r="M44" s="326"/>
      <c r="N44" s="306">
        <v>6987</v>
      </c>
      <c r="O44" s="326"/>
    </row>
    <row r="45" spans="1:15" ht="14.1" customHeight="1">
      <c r="A45" s="147">
        <v>27</v>
      </c>
      <c r="B45" s="23" t="s">
        <v>152</v>
      </c>
      <c r="C45" s="4" t="s">
        <v>19</v>
      </c>
      <c r="D45" s="113">
        <v>1648</v>
      </c>
      <c r="E45" s="326"/>
      <c r="F45" s="120">
        <v>1927</v>
      </c>
      <c r="G45" s="326"/>
      <c r="H45" s="120">
        <v>1916</v>
      </c>
      <c r="I45" s="326"/>
      <c r="J45" s="120">
        <v>1944</v>
      </c>
      <c r="K45" s="326"/>
      <c r="L45" s="306">
        <v>1527</v>
      </c>
      <c r="M45" s="326"/>
      <c r="N45" s="306">
        <v>1565</v>
      </c>
      <c r="O45" s="326" t="s">
        <v>256</v>
      </c>
    </row>
    <row r="46" spans="1:15" ht="14.1" customHeight="1">
      <c r="A46" s="147">
        <v>75</v>
      </c>
      <c r="B46" s="23" t="s">
        <v>153</v>
      </c>
      <c r="C46" s="4" t="s">
        <v>63</v>
      </c>
      <c r="D46" s="113">
        <v>1173</v>
      </c>
      <c r="E46" s="326"/>
      <c r="F46" s="120">
        <v>1238</v>
      </c>
      <c r="G46" s="326"/>
      <c r="H46" s="120">
        <v>1405</v>
      </c>
      <c r="I46" s="326"/>
      <c r="J46" s="120">
        <v>1495</v>
      </c>
      <c r="K46" s="326"/>
      <c r="L46" s="306">
        <v>1567</v>
      </c>
      <c r="M46" s="326"/>
      <c r="N46" s="306">
        <v>1610</v>
      </c>
      <c r="O46" s="326"/>
    </row>
    <row r="47" spans="1:15" ht="14.1" customHeight="1">
      <c r="A47" s="147">
        <v>24</v>
      </c>
      <c r="B47" s="23" t="s">
        <v>154</v>
      </c>
      <c r="C47" s="4" t="s">
        <v>14</v>
      </c>
      <c r="D47" s="113">
        <v>1095</v>
      </c>
      <c r="E47" s="326"/>
      <c r="F47" s="120">
        <v>1298</v>
      </c>
      <c r="G47" s="326"/>
      <c r="H47" s="120">
        <v>1548</v>
      </c>
      <c r="I47" s="326"/>
      <c r="J47" s="120">
        <v>1630</v>
      </c>
      <c r="K47" s="326"/>
      <c r="L47" s="306">
        <v>1776</v>
      </c>
      <c r="M47" s="326"/>
      <c r="N47" s="306">
        <v>1872</v>
      </c>
      <c r="O47" s="326"/>
    </row>
    <row r="48" spans="1:15" ht="14.1" customHeight="1">
      <c r="A48" s="147">
        <v>84</v>
      </c>
      <c r="B48" s="23" t="s">
        <v>155</v>
      </c>
      <c r="C48" s="4" t="s">
        <v>89</v>
      </c>
      <c r="D48" s="113">
        <v>3865</v>
      </c>
      <c r="E48" s="326"/>
      <c r="F48" s="120">
        <v>4015</v>
      </c>
      <c r="G48" s="326"/>
      <c r="H48" s="120">
        <v>4425</v>
      </c>
      <c r="I48" s="326"/>
      <c r="J48" s="120">
        <v>4539</v>
      </c>
      <c r="K48" s="326"/>
      <c r="L48" s="306">
        <v>4652</v>
      </c>
      <c r="M48" s="326"/>
      <c r="N48" s="306">
        <v>4756</v>
      </c>
      <c r="O48" s="326"/>
    </row>
    <row r="49" spans="1:15" ht="14.1" customHeight="1">
      <c r="A49" s="147">
        <v>84</v>
      </c>
      <c r="B49" s="23" t="s">
        <v>156</v>
      </c>
      <c r="C49" s="4" t="s">
        <v>90</v>
      </c>
      <c r="D49" s="113">
        <v>824</v>
      </c>
      <c r="E49" s="326" t="s">
        <v>256</v>
      </c>
      <c r="F49" s="120">
        <v>885</v>
      </c>
      <c r="G49" s="326"/>
      <c r="H49" s="120">
        <v>908</v>
      </c>
      <c r="I49" s="326"/>
      <c r="J49" s="120">
        <v>987</v>
      </c>
      <c r="K49" s="326"/>
      <c r="L49" s="306">
        <v>1177</v>
      </c>
      <c r="M49" s="326"/>
      <c r="N49" s="306">
        <v>1195</v>
      </c>
      <c r="O49" s="326"/>
    </row>
    <row r="50" spans="1:15" ht="14.1" customHeight="1">
      <c r="A50" s="147">
        <v>52</v>
      </c>
      <c r="B50" s="23" t="s">
        <v>157</v>
      </c>
      <c r="C50" s="4" t="s">
        <v>46</v>
      </c>
      <c r="D50" s="113">
        <v>5150</v>
      </c>
      <c r="E50" s="326"/>
      <c r="F50" s="120">
        <v>5837</v>
      </c>
      <c r="G50" s="326"/>
      <c r="H50" s="120">
        <v>6144</v>
      </c>
      <c r="I50" s="326"/>
      <c r="J50" s="120">
        <v>6516</v>
      </c>
      <c r="K50" s="326"/>
      <c r="L50" s="306">
        <v>6693</v>
      </c>
      <c r="M50" s="326"/>
      <c r="N50" s="306">
        <v>7033</v>
      </c>
      <c r="O50" s="326"/>
    </row>
    <row r="51" spans="1:15" ht="14.1" customHeight="1">
      <c r="A51" s="147">
        <v>24</v>
      </c>
      <c r="B51" s="23" t="s">
        <v>158</v>
      </c>
      <c r="C51" s="4" t="s">
        <v>15</v>
      </c>
      <c r="D51" s="113">
        <v>2417</v>
      </c>
      <c r="E51" s="326"/>
      <c r="F51" s="120">
        <v>2585</v>
      </c>
      <c r="G51" s="326"/>
      <c r="H51" s="120">
        <v>2716</v>
      </c>
      <c r="I51" s="326"/>
      <c r="J51" s="120">
        <v>2830</v>
      </c>
      <c r="K51" s="326"/>
      <c r="L51" s="306">
        <v>2833</v>
      </c>
      <c r="M51" s="326"/>
      <c r="N51" s="306">
        <v>2950</v>
      </c>
      <c r="O51" s="326"/>
    </row>
    <row r="52" spans="1:15" ht="14.1" customHeight="1">
      <c r="A52" s="147">
        <v>76</v>
      </c>
      <c r="B52" s="23" t="s">
        <v>159</v>
      </c>
      <c r="C52" s="4" t="s">
        <v>76</v>
      </c>
      <c r="D52" s="113">
        <v>1831</v>
      </c>
      <c r="E52" s="326" t="s">
        <v>256</v>
      </c>
      <c r="F52" s="120">
        <v>2139</v>
      </c>
      <c r="G52" s="326" t="s">
        <v>256</v>
      </c>
      <c r="H52" s="120">
        <v>769</v>
      </c>
      <c r="I52" s="326"/>
      <c r="J52" s="120">
        <v>830</v>
      </c>
      <c r="K52" s="326" t="s">
        <v>256</v>
      </c>
      <c r="L52" s="306">
        <v>1044</v>
      </c>
      <c r="M52" s="326" t="s">
        <v>256</v>
      </c>
      <c r="N52" s="306">
        <v>1105</v>
      </c>
      <c r="O52" s="326" t="s">
        <v>256</v>
      </c>
    </row>
    <row r="53" spans="1:15" ht="14.1" customHeight="1">
      <c r="A53" s="147">
        <v>75</v>
      </c>
      <c r="B53" s="23" t="s">
        <v>160</v>
      </c>
      <c r="C53" s="4" t="s">
        <v>64</v>
      </c>
      <c r="D53" s="113">
        <v>1612</v>
      </c>
      <c r="E53" s="326"/>
      <c r="F53" s="120">
        <v>1724</v>
      </c>
      <c r="G53" s="326"/>
      <c r="H53" s="120">
        <v>1816</v>
      </c>
      <c r="I53" s="326"/>
      <c r="J53" s="120">
        <v>1809</v>
      </c>
      <c r="K53" s="326"/>
      <c r="L53" s="306">
        <v>1795</v>
      </c>
      <c r="M53" s="326"/>
      <c r="N53" s="306">
        <v>1859</v>
      </c>
      <c r="O53" s="326"/>
    </row>
    <row r="54" spans="1:15" ht="14.1" customHeight="1">
      <c r="A54" s="147">
        <v>76</v>
      </c>
      <c r="B54" s="23" t="s">
        <v>161</v>
      </c>
      <c r="C54" s="4" t="s">
        <v>77</v>
      </c>
      <c r="D54" s="113">
        <v>851</v>
      </c>
      <c r="E54" s="326"/>
      <c r="F54" s="120">
        <v>977</v>
      </c>
      <c r="G54" s="326"/>
      <c r="H54" s="120">
        <v>745</v>
      </c>
      <c r="I54" s="326"/>
      <c r="J54" s="120">
        <v>779</v>
      </c>
      <c r="K54" s="326"/>
      <c r="L54" s="306">
        <v>813</v>
      </c>
      <c r="M54" s="326"/>
      <c r="N54" s="306">
        <v>837</v>
      </c>
      <c r="O54" s="326"/>
    </row>
    <row r="55" spans="1:15" ht="14.1" customHeight="1">
      <c r="A55" s="147">
        <v>52</v>
      </c>
      <c r="B55" s="23" t="s">
        <v>162</v>
      </c>
      <c r="C55" s="4" t="s">
        <v>48</v>
      </c>
      <c r="D55" s="113">
        <v>2749</v>
      </c>
      <c r="E55" s="326"/>
      <c r="F55" s="120">
        <v>3096</v>
      </c>
      <c r="G55" s="326" t="s">
        <v>256</v>
      </c>
      <c r="H55" s="120">
        <v>3728</v>
      </c>
      <c r="I55" s="326"/>
      <c r="J55" s="120">
        <v>4047</v>
      </c>
      <c r="K55" s="326" t="s">
        <v>256</v>
      </c>
      <c r="L55" s="306">
        <v>4136</v>
      </c>
      <c r="M55" s="326" t="s">
        <v>256</v>
      </c>
      <c r="N55" s="306">
        <v>4233</v>
      </c>
      <c r="O55" s="326" t="s">
        <v>256</v>
      </c>
    </row>
    <row r="56" spans="1:15" ht="14.1" customHeight="1">
      <c r="A56" s="147">
        <v>28</v>
      </c>
      <c r="B56" s="23" t="s">
        <v>163</v>
      </c>
      <c r="C56" s="4" t="s">
        <v>28</v>
      </c>
      <c r="D56" s="113">
        <v>2091</v>
      </c>
      <c r="E56" s="326"/>
      <c r="F56" s="120">
        <v>2358</v>
      </c>
      <c r="G56" s="326"/>
      <c r="H56" s="120">
        <v>2748</v>
      </c>
      <c r="I56" s="326"/>
      <c r="J56" s="120">
        <v>2984</v>
      </c>
      <c r="K56" s="326" t="s">
        <v>256</v>
      </c>
      <c r="L56" s="306">
        <v>3112</v>
      </c>
      <c r="M56" s="326"/>
      <c r="N56" s="306">
        <v>2868</v>
      </c>
      <c r="O56" s="326" t="s">
        <v>256</v>
      </c>
    </row>
    <row r="57" spans="1:15" ht="14.1" customHeight="1">
      <c r="A57" s="147">
        <v>44</v>
      </c>
      <c r="B57" s="23" t="s">
        <v>164</v>
      </c>
      <c r="C57" s="4" t="s">
        <v>38</v>
      </c>
      <c r="D57" s="113">
        <v>2424</v>
      </c>
      <c r="E57" s="326"/>
      <c r="F57" s="120">
        <v>2488</v>
      </c>
      <c r="G57" s="326"/>
      <c r="H57" s="120">
        <v>2448</v>
      </c>
      <c r="I57" s="326"/>
      <c r="J57" s="120">
        <v>2421</v>
      </c>
      <c r="K57" s="326"/>
      <c r="L57" s="306">
        <v>2577</v>
      </c>
      <c r="M57" s="326"/>
      <c r="N57" s="306">
        <v>2501</v>
      </c>
      <c r="O57" s="326"/>
    </row>
    <row r="58" spans="1:15" ht="14.1" customHeight="1">
      <c r="A58" s="148">
        <v>44</v>
      </c>
      <c r="B58" s="23" t="s">
        <v>165</v>
      </c>
      <c r="C58" s="4" t="s">
        <v>39</v>
      </c>
      <c r="D58" s="113">
        <v>798</v>
      </c>
      <c r="E58" s="326"/>
      <c r="F58" s="120">
        <v>1023</v>
      </c>
      <c r="G58" s="326" t="s">
        <v>256</v>
      </c>
      <c r="H58" s="120">
        <v>969</v>
      </c>
      <c r="I58" s="326"/>
      <c r="J58" s="120">
        <v>1039</v>
      </c>
      <c r="K58" s="326"/>
      <c r="L58" s="306">
        <v>1094</v>
      </c>
      <c r="M58" s="326"/>
      <c r="N58" s="306">
        <v>1165</v>
      </c>
      <c r="O58" s="326"/>
    </row>
    <row r="59" spans="1:15" ht="14.1" customHeight="1">
      <c r="A59" s="147">
        <v>52</v>
      </c>
      <c r="B59" s="23" t="s">
        <v>166</v>
      </c>
      <c r="C59" s="4" t="s">
        <v>49</v>
      </c>
      <c r="D59" s="113">
        <v>1021</v>
      </c>
      <c r="E59" s="326"/>
      <c r="F59" s="120">
        <v>1103</v>
      </c>
      <c r="G59" s="326"/>
      <c r="H59" s="120">
        <v>1247</v>
      </c>
      <c r="I59" s="326"/>
      <c r="J59" s="328">
        <v>1358</v>
      </c>
      <c r="K59" s="326"/>
      <c r="L59" s="306">
        <v>1563</v>
      </c>
      <c r="M59" s="326"/>
      <c r="N59" s="306">
        <v>1608</v>
      </c>
      <c r="O59" s="326" t="s">
        <v>256</v>
      </c>
    </row>
    <row r="60" spans="1:15" ht="14.1" customHeight="1">
      <c r="A60" s="147">
        <v>44</v>
      </c>
      <c r="B60" s="23" t="s">
        <v>167</v>
      </c>
      <c r="C60" s="4" t="s">
        <v>40</v>
      </c>
      <c r="D60" s="113">
        <v>3379</v>
      </c>
      <c r="E60" s="326" t="s">
        <v>256</v>
      </c>
      <c r="F60" s="120">
        <v>3994</v>
      </c>
      <c r="G60" s="326" t="s">
        <v>256</v>
      </c>
      <c r="H60" s="120">
        <v>4421</v>
      </c>
      <c r="I60" s="326" t="s">
        <v>256</v>
      </c>
      <c r="J60" s="328">
        <v>4617</v>
      </c>
      <c r="K60" s="326" t="s">
        <v>256</v>
      </c>
      <c r="L60" s="306">
        <v>4908</v>
      </c>
      <c r="M60" s="326" t="s">
        <v>256</v>
      </c>
      <c r="N60" s="306">
        <v>5047</v>
      </c>
      <c r="O60" s="326" t="s">
        <v>256</v>
      </c>
    </row>
    <row r="61" spans="1:15" ht="14.1" customHeight="1">
      <c r="A61" s="147">
        <v>44</v>
      </c>
      <c r="B61" s="23" t="s">
        <v>168</v>
      </c>
      <c r="C61" s="4" t="s">
        <v>41</v>
      </c>
      <c r="D61" s="113">
        <v>698</v>
      </c>
      <c r="E61" s="326"/>
      <c r="F61" s="120">
        <v>824</v>
      </c>
      <c r="G61" s="326"/>
      <c r="H61" s="120">
        <v>861</v>
      </c>
      <c r="I61" s="326"/>
      <c r="J61" s="328">
        <v>948</v>
      </c>
      <c r="K61" s="326"/>
      <c r="L61" s="306">
        <v>986</v>
      </c>
      <c r="M61" s="326"/>
      <c r="N61" s="306">
        <v>986</v>
      </c>
      <c r="O61" s="326"/>
    </row>
    <row r="62" spans="1:15" ht="14.1" customHeight="1">
      <c r="A62" s="147">
        <v>53</v>
      </c>
      <c r="B62" s="23" t="s">
        <v>169</v>
      </c>
      <c r="C62" s="4" t="s">
        <v>56</v>
      </c>
      <c r="D62" s="113">
        <v>2984</v>
      </c>
      <c r="E62" s="326"/>
      <c r="F62" s="120">
        <v>3261</v>
      </c>
      <c r="G62" s="326"/>
      <c r="H62" s="120">
        <v>3337</v>
      </c>
      <c r="I62" s="326"/>
      <c r="J62" s="328">
        <v>3474</v>
      </c>
      <c r="K62" s="326"/>
      <c r="L62" s="306">
        <v>3596</v>
      </c>
      <c r="M62" s="326"/>
      <c r="N62" s="306">
        <v>3093</v>
      </c>
      <c r="O62" s="326" t="s">
        <v>256</v>
      </c>
    </row>
    <row r="63" spans="1:15" ht="14.1" customHeight="1">
      <c r="A63" s="147">
        <v>44</v>
      </c>
      <c r="B63" s="23" t="s">
        <v>170</v>
      </c>
      <c r="C63" s="4" t="s">
        <v>42</v>
      </c>
      <c r="D63" s="113">
        <v>4211</v>
      </c>
      <c r="E63" s="326"/>
      <c r="F63" s="120">
        <v>3865</v>
      </c>
      <c r="G63" s="326"/>
      <c r="H63" s="120">
        <v>4559</v>
      </c>
      <c r="I63" s="326"/>
      <c r="J63" s="328">
        <v>4690</v>
      </c>
      <c r="K63" s="326"/>
      <c r="L63" s="306">
        <v>4814</v>
      </c>
      <c r="M63" s="326"/>
      <c r="N63" s="306">
        <v>4846</v>
      </c>
      <c r="O63" s="326"/>
    </row>
    <row r="64" spans="1:15" ht="14.1" customHeight="1">
      <c r="A64" s="147">
        <v>27</v>
      </c>
      <c r="B64" s="23" t="s">
        <v>171</v>
      </c>
      <c r="C64" s="4" t="s">
        <v>20</v>
      </c>
      <c r="D64" s="113">
        <v>1254</v>
      </c>
      <c r="E64" s="326"/>
      <c r="F64" s="120">
        <v>1337</v>
      </c>
      <c r="G64" s="326"/>
      <c r="H64" s="120">
        <v>1424</v>
      </c>
      <c r="I64" s="326"/>
      <c r="J64" s="328">
        <v>1568</v>
      </c>
      <c r="K64" s="326"/>
      <c r="L64" s="306">
        <v>1547</v>
      </c>
      <c r="M64" s="326"/>
      <c r="N64" s="306">
        <v>1603</v>
      </c>
      <c r="O64" s="326"/>
    </row>
    <row r="65" spans="1:15" ht="14.1" customHeight="1">
      <c r="A65" s="147">
        <v>32</v>
      </c>
      <c r="B65" s="23" t="s">
        <v>172</v>
      </c>
      <c r="C65" s="4" t="s">
        <v>32</v>
      </c>
      <c r="D65" s="113">
        <v>8633</v>
      </c>
      <c r="E65" s="326" t="s">
        <v>256</v>
      </c>
      <c r="F65" s="120">
        <v>10346</v>
      </c>
      <c r="G65" s="326"/>
      <c r="H65" s="120">
        <v>11301</v>
      </c>
      <c r="I65" s="326"/>
      <c r="J65" s="328">
        <v>11777</v>
      </c>
      <c r="K65" s="326" t="s">
        <v>256</v>
      </c>
      <c r="L65" s="306">
        <v>13680</v>
      </c>
      <c r="M65" s="326" t="s">
        <v>256</v>
      </c>
      <c r="N65" s="306">
        <v>15488</v>
      </c>
      <c r="O65" s="326" t="s">
        <v>256</v>
      </c>
    </row>
    <row r="66" spans="1:15" ht="14.1" customHeight="1">
      <c r="A66" s="147">
        <v>32</v>
      </c>
      <c r="B66" s="23" t="s">
        <v>173</v>
      </c>
      <c r="C66" s="4" t="s">
        <v>33</v>
      </c>
      <c r="D66" s="113">
        <v>3838</v>
      </c>
      <c r="E66" s="326"/>
      <c r="F66" s="120">
        <v>5189</v>
      </c>
      <c r="G66" s="326"/>
      <c r="H66" s="120">
        <v>5106</v>
      </c>
      <c r="I66" s="326"/>
      <c r="J66" s="328">
        <v>5470</v>
      </c>
      <c r="K66" s="326" t="s">
        <v>256</v>
      </c>
      <c r="L66" s="306">
        <v>5432</v>
      </c>
      <c r="M66" s="326"/>
      <c r="N66" s="306">
        <v>5590</v>
      </c>
      <c r="O66" s="326"/>
    </row>
    <row r="67" spans="1:15" ht="14.1" customHeight="1">
      <c r="A67" s="147">
        <v>28</v>
      </c>
      <c r="B67" s="23" t="s">
        <v>174</v>
      </c>
      <c r="C67" s="4" t="s">
        <v>29</v>
      </c>
      <c r="D67" s="113">
        <v>1063</v>
      </c>
      <c r="E67" s="326" t="s">
        <v>256</v>
      </c>
      <c r="F67" s="120">
        <v>1386</v>
      </c>
      <c r="G67" s="326" t="s">
        <v>256</v>
      </c>
      <c r="H67" s="120">
        <v>1548</v>
      </c>
      <c r="I67" s="326"/>
      <c r="J67" s="328">
        <v>1554</v>
      </c>
      <c r="K67" s="326" t="s">
        <v>256</v>
      </c>
      <c r="L67" s="306">
        <v>1778</v>
      </c>
      <c r="M67" s="326" t="s">
        <v>256</v>
      </c>
      <c r="N67" s="306">
        <v>1730</v>
      </c>
      <c r="O67" s="326" t="s">
        <v>256</v>
      </c>
    </row>
    <row r="68" spans="1:15" ht="14.1" customHeight="1">
      <c r="A68" s="147">
        <v>32</v>
      </c>
      <c r="B68" s="23" t="s">
        <v>175</v>
      </c>
      <c r="C68" s="4" t="s">
        <v>34</v>
      </c>
      <c r="D68" s="113">
        <v>4100</v>
      </c>
      <c r="E68" s="326"/>
      <c r="F68" s="120">
        <v>4415</v>
      </c>
      <c r="G68" s="326"/>
      <c r="H68" s="120">
        <v>4716</v>
      </c>
      <c r="I68" s="326" t="s">
        <v>256</v>
      </c>
      <c r="J68" s="328">
        <v>5173</v>
      </c>
      <c r="K68" s="326"/>
      <c r="L68" s="306">
        <v>7869</v>
      </c>
      <c r="M68" s="326"/>
      <c r="N68" s="306">
        <v>8960</v>
      </c>
      <c r="O68" s="326"/>
    </row>
    <row r="69" spans="1:15" ht="14.1" customHeight="1">
      <c r="A69" s="147">
        <v>84</v>
      </c>
      <c r="B69" s="23" t="s">
        <v>176</v>
      </c>
      <c r="C69" s="4" t="s">
        <v>91</v>
      </c>
      <c r="D69" s="113">
        <v>2149</v>
      </c>
      <c r="E69" s="326"/>
      <c r="F69" s="120">
        <v>2350</v>
      </c>
      <c r="G69" s="326"/>
      <c r="H69" s="120">
        <v>2377</v>
      </c>
      <c r="I69" s="326"/>
      <c r="J69" s="328">
        <v>2482</v>
      </c>
      <c r="K69" s="326"/>
      <c r="L69" s="306">
        <v>2606</v>
      </c>
      <c r="M69" s="326"/>
      <c r="N69" s="306">
        <v>2873</v>
      </c>
      <c r="O69" s="326"/>
    </row>
    <row r="70" spans="1:15" ht="14.1" customHeight="1">
      <c r="A70" s="147">
        <v>75</v>
      </c>
      <c r="B70" s="23" t="s">
        <v>177</v>
      </c>
      <c r="C70" s="4" t="s">
        <v>65</v>
      </c>
      <c r="D70" s="113">
        <v>2272</v>
      </c>
      <c r="E70" s="326"/>
      <c r="F70" s="120">
        <v>2402</v>
      </c>
      <c r="G70" s="326"/>
      <c r="H70" s="120">
        <v>2419</v>
      </c>
      <c r="I70" s="326" t="s">
        <v>256</v>
      </c>
      <c r="J70" s="328">
        <v>3103</v>
      </c>
      <c r="K70" s="326"/>
      <c r="L70" s="306">
        <v>3222</v>
      </c>
      <c r="M70" s="326"/>
      <c r="N70" s="306">
        <v>3142</v>
      </c>
      <c r="O70" s="326"/>
    </row>
    <row r="71" spans="1:15" ht="14.1" customHeight="1">
      <c r="A71" s="147">
        <v>76</v>
      </c>
      <c r="B71" s="23" t="s">
        <v>178</v>
      </c>
      <c r="C71" s="4" t="s">
        <v>78</v>
      </c>
      <c r="D71" s="113">
        <v>1143</v>
      </c>
      <c r="E71" s="326" t="s">
        <v>256</v>
      </c>
      <c r="F71" s="120">
        <v>1193</v>
      </c>
      <c r="G71" s="326" t="s">
        <v>256</v>
      </c>
      <c r="H71" s="120">
        <v>1236</v>
      </c>
      <c r="I71" s="326" t="s">
        <v>256</v>
      </c>
      <c r="J71" s="328">
        <v>1282</v>
      </c>
      <c r="K71" s="326" t="s">
        <v>256</v>
      </c>
      <c r="L71" s="306">
        <v>1311</v>
      </c>
      <c r="M71" s="326" t="s">
        <v>256</v>
      </c>
      <c r="N71" s="306">
        <v>1389</v>
      </c>
      <c r="O71" s="326" t="s">
        <v>256</v>
      </c>
    </row>
    <row r="72" spans="1:15" ht="14.1" customHeight="1">
      <c r="A72" s="147">
        <v>76</v>
      </c>
      <c r="B72" s="23" t="s">
        <v>179</v>
      </c>
      <c r="C72" s="4" t="s">
        <v>79</v>
      </c>
      <c r="D72" s="113">
        <v>2310</v>
      </c>
      <c r="E72" s="326" t="s">
        <v>256</v>
      </c>
      <c r="F72" s="120">
        <v>2467</v>
      </c>
      <c r="G72" s="326" t="s">
        <v>256</v>
      </c>
      <c r="H72" s="120">
        <v>2221</v>
      </c>
      <c r="I72" s="326" t="s">
        <v>256</v>
      </c>
      <c r="J72" s="328">
        <v>2399</v>
      </c>
      <c r="K72" s="326" t="s">
        <v>256</v>
      </c>
      <c r="L72" s="306">
        <v>2535</v>
      </c>
      <c r="M72" s="326" t="s">
        <v>256</v>
      </c>
      <c r="N72" s="306">
        <v>2511</v>
      </c>
      <c r="O72" s="326" t="s">
        <v>256</v>
      </c>
    </row>
    <row r="73" spans="1:15" ht="14.1" customHeight="1">
      <c r="A73" s="147">
        <v>44</v>
      </c>
      <c r="B73" s="23" t="s">
        <v>180</v>
      </c>
      <c r="C73" s="4" t="s">
        <v>43</v>
      </c>
      <c r="D73" s="113">
        <v>3856</v>
      </c>
      <c r="E73" s="326" t="s">
        <v>256</v>
      </c>
      <c r="F73" s="120">
        <v>4300</v>
      </c>
      <c r="G73" s="326" t="s">
        <v>256</v>
      </c>
      <c r="H73" s="120">
        <v>3890</v>
      </c>
      <c r="I73" s="326"/>
      <c r="J73" s="328">
        <v>4037</v>
      </c>
      <c r="K73" s="326"/>
      <c r="L73" s="306">
        <v>4959</v>
      </c>
      <c r="M73" s="326"/>
      <c r="N73" s="306">
        <v>5141</v>
      </c>
      <c r="O73" s="326"/>
    </row>
    <row r="74" spans="1:15" ht="14.1" customHeight="1">
      <c r="A74" s="147">
        <v>44</v>
      </c>
      <c r="B74" s="23" t="s">
        <v>181</v>
      </c>
      <c r="C74" s="4" t="s">
        <v>44</v>
      </c>
      <c r="D74" s="113">
        <v>3538</v>
      </c>
      <c r="E74" s="326"/>
      <c r="F74" s="120">
        <v>3996</v>
      </c>
      <c r="G74" s="326"/>
      <c r="H74" s="120">
        <v>4316</v>
      </c>
      <c r="I74" s="326"/>
      <c r="J74" s="328">
        <v>4645</v>
      </c>
      <c r="K74" s="326"/>
      <c r="L74" s="306">
        <v>4991</v>
      </c>
      <c r="M74" s="326"/>
      <c r="N74" s="306">
        <v>5266</v>
      </c>
      <c r="O74" s="326"/>
    </row>
    <row r="75" spans="1:15" ht="14.1" customHeight="1">
      <c r="A75" s="147">
        <v>84</v>
      </c>
      <c r="B75" s="23" t="s">
        <v>182</v>
      </c>
      <c r="C75" s="4" t="s">
        <v>93</v>
      </c>
      <c r="D75" s="113">
        <v>6198</v>
      </c>
      <c r="E75" s="326"/>
      <c r="F75" s="120">
        <v>7271</v>
      </c>
      <c r="G75" s="326"/>
      <c r="H75" s="120">
        <v>8155</v>
      </c>
      <c r="I75" s="326"/>
      <c r="J75" s="328">
        <v>8785</v>
      </c>
      <c r="K75" s="326"/>
      <c r="L75" s="306">
        <v>8752</v>
      </c>
      <c r="M75" s="326"/>
      <c r="N75" s="306">
        <v>9454</v>
      </c>
      <c r="O75" s="326"/>
    </row>
    <row r="76" spans="1:15" s="370" customFormat="1" ht="13.5" customHeight="1">
      <c r="A76" s="363"/>
      <c r="B76" s="44" t="s">
        <v>92</v>
      </c>
      <c r="C76" s="45" t="s">
        <v>114</v>
      </c>
      <c r="D76" s="113"/>
      <c r="E76" s="326"/>
      <c r="F76" s="120"/>
      <c r="G76" s="326"/>
      <c r="H76" s="120"/>
      <c r="I76" s="326"/>
      <c r="J76" s="328"/>
      <c r="K76" s="326"/>
      <c r="L76" s="306"/>
      <c r="M76" s="326"/>
      <c r="N76" s="306">
        <v>2281</v>
      </c>
      <c r="O76" s="326"/>
    </row>
    <row r="77" spans="1:15" s="370" customFormat="1" ht="13.5" customHeight="1">
      <c r="A77" s="363"/>
      <c r="B77" s="44" t="s">
        <v>94</v>
      </c>
      <c r="C77" s="45" t="s">
        <v>95</v>
      </c>
      <c r="D77" s="113"/>
      <c r="E77" s="326"/>
      <c r="F77" s="120"/>
      <c r="G77" s="326"/>
      <c r="H77" s="120"/>
      <c r="I77" s="326"/>
      <c r="J77" s="328"/>
      <c r="K77" s="326"/>
      <c r="L77" s="306"/>
      <c r="M77" s="326"/>
      <c r="N77" s="306">
        <v>7173</v>
      </c>
      <c r="O77" s="326"/>
    </row>
    <row r="78" spans="1:15" ht="14.1" customHeight="1">
      <c r="A78" s="147">
        <v>27</v>
      </c>
      <c r="B78" s="23" t="s">
        <v>183</v>
      </c>
      <c r="C78" s="4" t="s">
        <v>21</v>
      </c>
      <c r="D78" s="113">
        <v>903</v>
      </c>
      <c r="E78" s="326"/>
      <c r="F78" s="120">
        <v>890</v>
      </c>
      <c r="G78" s="326"/>
      <c r="H78" s="120">
        <v>939</v>
      </c>
      <c r="I78" s="326"/>
      <c r="J78" s="328">
        <v>951</v>
      </c>
      <c r="K78" s="326"/>
      <c r="L78" s="306">
        <v>970</v>
      </c>
      <c r="M78" s="326"/>
      <c r="N78" s="306">
        <v>1022</v>
      </c>
      <c r="O78" s="326"/>
    </row>
    <row r="79" spans="1:15" ht="14.1" customHeight="1">
      <c r="A79" s="147">
        <v>27</v>
      </c>
      <c r="B79" s="23" t="s">
        <v>184</v>
      </c>
      <c r="C79" s="4" t="s">
        <v>22</v>
      </c>
      <c r="D79" s="113">
        <v>1828</v>
      </c>
      <c r="E79" s="326"/>
      <c r="F79" s="120">
        <v>2047</v>
      </c>
      <c r="G79" s="326" t="s">
        <v>256</v>
      </c>
      <c r="H79" s="120">
        <v>2175</v>
      </c>
      <c r="I79" s="326"/>
      <c r="J79" s="328">
        <v>2790</v>
      </c>
      <c r="K79" s="326"/>
      <c r="L79" s="306">
        <v>3004</v>
      </c>
      <c r="M79" s="326"/>
      <c r="N79" s="306">
        <v>3142</v>
      </c>
      <c r="O79" s="326"/>
    </row>
    <row r="80" spans="1:15" ht="14.1" customHeight="1">
      <c r="A80" s="147">
        <v>52</v>
      </c>
      <c r="B80" s="23" t="s">
        <v>185</v>
      </c>
      <c r="C80" s="4" t="s">
        <v>50</v>
      </c>
      <c r="D80" s="113">
        <v>2123</v>
      </c>
      <c r="E80" s="326" t="s">
        <v>256</v>
      </c>
      <c r="F80" s="120">
        <v>2190</v>
      </c>
      <c r="G80" s="326" t="s">
        <v>256</v>
      </c>
      <c r="H80" s="120">
        <v>2456</v>
      </c>
      <c r="I80" s="326" t="s">
        <v>256</v>
      </c>
      <c r="J80" s="328">
        <v>2533</v>
      </c>
      <c r="K80" s="326" t="s">
        <v>256</v>
      </c>
      <c r="L80" s="306">
        <v>2763</v>
      </c>
      <c r="M80" s="326" t="s">
        <v>256</v>
      </c>
      <c r="N80" s="306">
        <v>2904</v>
      </c>
      <c r="O80" s="326"/>
    </row>
    <row r="81" spans="1:15" ht="14.1" customHeight="1">
      <c r="A81" s="147">
        <v>84</v>
      </c>
      <c r="B81" s="23" t="s">
        <v>186</v>
      </c>
      <c r="C81" s="4" t="s">
        <v>96</v>
      </c>
      <c r="D81" s="113">
        <v>2031</v>
      </c>
      <c r="E81" s="326"/>
      <c r="F81" s="120">
        <v>2205</v>
      </c>
      <c r="G81" s="326"/>
      <c r="H81" s="120">
        <v>2257</v>
      </c>
      <c r="I81" s="326"/>
      <c r="J81" s="328">
        <v>2566</v>
      </c>
      <c r="K81" s="326"/>
      <c r="L81" s="306">
        <v>2585</v>
      </c>
      <c r="M81" s="326"/>
      <c r="N81" s="306">
        <v>2611</v>
      </c>
      <c r="O81" s="326"/>
    </row>
    <row r="82" spans="1:15" ht="14.1" customHeight="1">
      <c r="A82" s="147">
        <v>84</v>
      </c>
      <c r="B82" s="23" t="s">
        <v>187</v>
      </c>
      <c r="C82" s="4" t="s">
        <v>97</v>
      </c>
      <c r="D82" s="113">
        <v>2559</v>
      </c>
      <c r="E82" s="326"/>
      <c r="F82" s="120">
        <v>2919</v>
      </c>
      <c r="G82" s="326"/>
      <c r="H82" s="120">
        <v>3197</v>
      </c>
      <c r="I82" s="326"/>
      <c r="J82" s="328">
        <v>3414</v>
      </c>
      <c r="K82" s="326"/>
      <c r="L82" s="306">
        <v>3617</v>
      </c>
      <c r="M82" s="326"/>
      <c r="N82" s="306">
        <v>3798</v>
      </c>
      <c r="O82" s="326"/>
    </row>
    <row r="83" spans="1:15" ht="14.1" customHeight="1">
      <c r="A83" s="147">
        <v>11</v>
      </c>
      <c r="B83" s="23" t="s">
        <v>188</v>
      </c>
      <c r="C83" s="4" t="s">
        <v>0</v>
      </c>
      <c r="D83" s="113">
        <v>6711</v>
      </c>
      <c r="E83" s="326" t="s">
        <v>256</v>
      </c>
      <c r="F83" s="120">
        <v>7230</v>
      </c>
      <c r="G83" s="326" t="s">
        <v>256</v>
      </c>
      <c r="H83" s="120">
        <v>7448</v>
      </c>
      <c r="I83" s="326" t="s">
        <v>256</v>
      </c>
      <c r="J83" s="328">
        <v>7937</v>
      </c>
      <c r="K83" s="326" t="s">
        <v>256</v>
      </c>
      <c r="L83" s="306">
        <v>8388</v>
      </c>
      <c r="M83" s="326"/>
      <c r="N83" s="306">
        <v>8547</v>
      </c>
      <c r="O83" s="326"/>
    </row>
    <row r="84" spans="1:15" ht="14.1" customHeight="1">
      <c r="A84" s="147">
        <v>28</v>
      </c>
      <c r="B84" s="23" t="s">
        <v>189</v>
      </c>
      <c r="C84" s="4" t="s">
        <v>30</v>
      </c>
      <c r="D84" s="113">
        <v>5108</v>
      </c>
      <c r="E84" s="326"/>
      <c r="F84" s="120">
        <v>5413</v>
      </c>
      <c r="G84" s="326"/>
      <c r="H84" s="120">
        <v>5513</v>
      </c>
      <c r="I84" s="326"/>
      <c r="J84" s="328">
        <v>4908</v>
      </c>
      <c r="K84" s="326"/>
      <c r="L84" s="306">
        <v>5124</v>
      </c>
      <c r="M84" s="326"/>
      <c r="N84" s="306">
        <v>5565</v>
      </c>
      <c r="O84" s="326"/>
    </row>
    <row r="85" spans="1:15" ht="14.1" customHeight="1">
      <c r="A85" s="147">
        <v>11</v>
      </c>
      <c r="B85" s="23" t="s">
        <v>190</v>
      </c>
      <c r="C85" s="4" t="s">
        <v>2</v>
      </c>
      <c r="D85" s="113">
        <v>3267</v>
      </c>
      <c r="E85" s="326"/>
      <c r="F85" s="120">
        <v>3623</v>
      </c>
      <c r="G85" s="326"/>
      <c r="H85" s="120">
        <v>3820</v>
      </c>
      <c r="I85" s="326"/>
      <c r="J85" s="328">
        <v>3943</v>
      </c>
      <c r="K85" s="326"/>
      <c r="L85" s="306">
        <v>4339</v>
      </c>
      <c r="M85" s="326"/>
      <c r="N85" s="306">
        <v>4585</v>
      </c>
      <c r="O85" s="326"/>
    </row>
    <row r="86" spans="1:15" ht="14.1" customHeight="1">
      <c r="A86" s="147">
        <v>11</v>
      </c>
      <c r="B86" s="23" t="s">
        <v>191</v>
      </c>
      <c r="C86" s="4" t="s">
        <v>3</v>
      </c>
      <c r="D86" s="113">
        <v>4464</v>
      </c>
      <c r="E86" s="326"/>
      <c r="F86" s="120">
        <v>5180</v>
      </c>
      <c r="G86" s="326"/>
      <c r="H86" s="120">
        <v>5090</v>
      </c>
      <c r="I86" s="326"/>
      <c r="J86" s="328">
        <v>5513</v>
      </c>
      <c r="K86" s="326"/>
      <c r="L86" s="306">
        <v>5377</v>
      </c>
      <c r="M86" s="326"/>
      <c r="N86" s="306">
        <v>5680</v>
      </c>
      <c r="O86" s="326"/>
    </row>
    <row r="87" spans="1:15" ht="14.1" customHeight="1">
      <c r="A87" s="147">
        <v>75</v>
      </c>
      <c r="B87" s="23" t="s">
        <v>192</v>
      </c>
      <c r="C87" s="4" t="s">
        <v>66</v>
      </c>
      <c r="D87" s="113">
        <v>2066</v>
      </c>
      <c r="E87" s="326"/>
      <c r="F87" s="120">
        <v>2475</v>
      </c>
      <c r="G87" s="326"/>
      <c r="H87" s="120">
        <v>2647</v>
      </c>
      <c r="I87" s="326"/>
      <c r="J87" s="328">
        <v>2879</v>
      </c>
      <c r="K87" s="326"/>
      <c r="L87" s="306">
        <v>2993</v>
      </c>
      <c r="M87" s="326"/>
      <c r="N87" s="306">
        <v>3165</v>
      </c>
      <c r="O87" s="326"/>
    </row>
    <row r="88" spans="1:15" ht="14.1" customHeight="1">
      <c r="A88" s="147">
        <v>32</v>
      </c>
      <c r="B88" s="23" t="s">
        <v>193</v>
      </c>
      <c r="C88" s="4" t="s">
        <v>35</v>
      </c>
      <c r="D88" s="113">
        <v>2316</v>
      </c>
      <c r="E88" s="326" t="s">
        <v>256</v>
      </c>
      <c r="F88" s="120">
        <v>2509</v>
      </c>
      <c r="G88" s="326"/>
      <c r="H88" s="120">
        <v>2820</v>
      </c>
      <c r="I88" s="326"/>
      <c r="J88" s="328">
        <v>2705</v>
      </c>
      <c r="K88" s="326"/>
      <c r="L88" s="306">
        <v>3489</v>
      </c>
      <c r="M88" s="326"/>
      <c r="N88" s="306">
        <v>3667</v>
      </c>
      <c r="O88" s="326"/>
    </row>
    <row r="89" spans="1:15" ht="14.1" customHeight="1">
      <c r="A89" s="147">
        <v>76</v>
      </c>
      <c r="B89" s="23" t="s">
        <v>194</v>
      </c>
      <c r="C89" s="4" t="s">
        <v>80</v>
      </c>
      <c r="D89" s="113">
        <v>1596</v>
      </c>
      <c r="E89" s="326"/>
      <c r="F89" s="120">
        <v>1839</v>
      </c>
      <c r="G89" s="326"/>
      <c r="H89" s="120">
        <v>1875</v>
      </c>
      <c r="I89" s="326" t="s">
        <v>256</v>
      </c>
      <c r="J89" s="328">
        <v>2030</v>
      </c>
      <c r="K89" s="326" t="s">
        <v>256</v>
      </c>
      <c r="L89" s="306">
        <v>1981</v>
      </c>
      <c r="M89" s="326" t="s">
        <v>256</v>
      </c>
      <c r="N89" s="306">
        <v>1388</v>
      </c>
      <c r="O89" s="326"/>
    </row>
    <row r="90" spans="1:15" ht="14.1" customHeight="1">
      <c r="A90" s="147">
        <v>76</v>
      </c>
      <c r="B90" s="23" t="s">
        <v>195</v>
      </c>
      <c r="C90" s="4" t="s">
        <v>81</v>
      </c>
      <c r="D90" s="113">
        <v>974</v>
      </c>
      <c r="E90" s="326"/>
      <c r="F90" s="120">
        <v>1149</v>
      </c>
      <c r="G90" s="326" t="s">
        <v>256</v>
      </c>
      <c r="H90" s="120">
        <v>1351</v>
      </c>
      <c r="I90" s="326" t="s">
        <v>256</v>
      </c>
      <c r="J90" s="328">
        <v>1390</v>
      </c>
      <c r="K90" s="326" t="s">
        <v>256</v>
      </c>
      <c r="L90" s="306">
        <v>1437</v>
      </c>
      <c r="M90" s="326"/>
      <c r="N90" s="306">
        <v>1535</v>
      </c>
      <c r="O90" s="326"/>
    </row>
    <row r="91" spans="1:15" ht="14.1" customHeight="1">
      <c r="A91" s="147">
        <v>93</v>
      </c>
      <c r="B91" s="23" t="s">
        <v>196</v>
      </c>
      <c r="C91" s="4" t="s">
        <v>102</v>
      </c>
      <c r="D91" s="113">
        <v>3075</v>
      </c>
      <c r="E91" s="326"/>
      <c r="F91" s="120">
        <v>3540</v>
      </c>
      <c r="G91" s="326"/>
      <c r="H91" s="120">
        <v>3986</v>
      </c>
      <c r="I91" s="326"/>
      <c r="J91" s="328">
        <v>4492</v>
      </c>
      <c r="K91" s="326"/>
      <c r="L91" s="306">
        <v>4840</v>
      </c>
      <c r="M91" s="326"/>
      <c r="N91" s="306">
        <v>5263</v>
      </c>
      <c r="O91" s="326"/>
    </row>
    <row r="92" spans="1:15" ht="14.1" customHeight="1">
      <c r="A92" s="147">
        <v>93</v>
      </c>
      <c r="B92" s="23" t="s">
        <v>197</v>
      </c>
      <c r="C92" s="4" t="s">
        <v>103</v>
      </c>
      <c r="D92" s="113">
        <v>1767</v>
      </c>
      <c r="E92" s="326"/>
      <c r="F92" s="120">
        <v>2036</v>
      </c>
      <c r="G92" s="326" t="s">
        <v>256</v>
      </c>
      <c r="H92" s="120">
        <v>2171</v>
      </c>
      <c r="I92" s="326" t="s">
        <v>256</v>
      </c>
      <c r="J92" s="328">
        <v>2350</v>
      </c>
      <c r="K92" s="326" t="s">
        <v>256</v>
      </c>
      <c r="L92" s="306">
        <v>2359</v>
      </c>
      <c r="M92" s="326" t="s">
        <v>256</v>
      </c>
      <c r="N92" s="306">
        <v>2198</v>
      </c>
      <c r="O92" s="326" t="s">
        <v>256</v>
      </c>
    </row>
    <row r="93" spans="1:15" ht="14.1" customHeight="1">
      <c r="A93" s="147">
        <v>52</v>
      </c>
      <c r="B93" s="23" t="s">
        <v>198</v>
      </c>
      <c r="C93" s="4" t="s">
        <v>51</v>
      </c>
      <c r="D93" s="113">
        <v>2846</v>
      </c>
      <c r="E93" s="326"/>
      <c r="F93" s="120">
        <v>3263</v>
      </c>
      <c r="G93" s="326"/>
      <c r="H93" s="120">
        <v>3458</v>
      </c>
      <c r="I93" s="326"/>
      <c r="J93" s="328">
        <v>3481</v>
      </c>
      <c r="K93" s="326"/>
      <c r="L93" s="306">
        <v>3740</v>
      </c>
      <c r="M93" s="326"/>
      <c r="N93" s="306">
        <v>4103</v>
      </c>
      <c r="O93" s="326"/>
    </row>
    <row r="94" spans="1:15" ht="14.1" customHeight="1">
      <c r="A94" s="147">
        <v>75</v>
      </c>
      <c r="B94" s="23" t="s">
        <v>199</v>
      </c>
      <c r="C94" s="4" t="s">
        <v>67</v>
      </c>
      <c r="D94" s="113">
        <v>1763</v>
      </c>
      <c r="E94" s="326"/>
      <c r="F94" s="120">
        <v>1851</v>
      </c>
      <c r="G94" s="326"/>
      <c r="H94" s="120">
        <v>1828</v>
      </c>
      <c r="I94" s="326"/>
      <c r="J94" s="328">
        <v>1877</v>
      </c>
      <c r="K94" s="326"/>
      <c r="L94" s="306">
        <v>1956</v>
      </c>
      <c r="M94" s="326"/>
      <c r="N94" s="306">
        <v>1981</v>
      </c>
      <c r="O94" s="326"/>
    </row>
    <row r="95" spans="1:15" ht="14.1" customHeight="1">
      <c r="A95" s="147">
        <v>75</v>
      </c>
      <c r="B95" s="23" t="s">
        <v>200</v>
      </c>
      <c r="C95" s="4" t="s">
        <v>68</v>
      </c>
      <c r="D95" s="113">
        <v>1764</v>
      </c>
      <c r="E95" s="326" t="s">
        <v>256</v>
      </c>
      <c r="F95" s="120">
        <v>1988</v>
      </c>
      <c r="G95" s="326" t="s">
        <v>256</v>
      </c>
      <c r="H95" s="120">
        <v>2173</v>
      </c>
      <c r="I95" s="326"/>
      <c r="J95" s="328">
        <v>2210</v>
      </c>
      <c r="K95" s="326"/>
      <c r="L95" s="306">
        <v>2179</v>
      </c>
      <c r="M95" s="326"/>
      <c r="N95" s="306">
        <v>2250</v>
      </c>
      <c r="O95" s="326"/>
    </row>
    <row r="96" spans="1:15" ht="14.1" customHeight="1">
      <c r="A96" s="147">
        <v>44</v>
      </c>
      <c r="B96" s="23" t="s">
        <v>201</v>
      </c>
      <c r="C96" s="4" t="s">
        <v>45</v>
      </c>
      <c r="D96" s="113">
        <v>1740</v>
      </c>
      <c r="E96" s="326"/>
      <c r="F96" s="120">
        <v>1842</v>
      </c>
      <c r="G96" s="326"/>
      <c r="H96" s="120">
        <v>1913</v>
      </c>
      <c r="I96" s="326"/>
      <c r="J96" s="328">
        <v>1999</v>
      </c>
      <c r="K96" s="326"/>
      <c r="L96" s="306">
        <v>2119</v>
      </c>
      <c r="M96" s="326"/>
      <c r="N96" s="306">
        <v>2253</v>
      </c>
      <c r="O96" s="326"/>
    </row>
    <row r="97" spans="1:15" ht="14.1" customHeight="1">
      <c r="A97" s="147">
        <v>27</v>
      </c>
      <c r="B97" s="23" t="s">
        <v>202</v>
      </c>
      <c r="C97" s="4" t="s">
        <v>23</v>
      </c>
      <c r="D97" s="113">
        <v>1646</v>
      </c>
      <c r="E97" s="326"/>
      <c r="F97" s="120">
        <v>1646</v>
      </c>
      <c r="G97" s="326"/>
      <c r="H97" s="120">
        <v>1799</v>
      </c>
      <c r="I97" s="326"/>
      <c r="J97" s="328">
        <v>1674</v>
      </c>
      <c r="K97" s="326"/>
      <c r="L97" s="306">
        <v>1744</v>
      </c>
      <c r="M97" s="326"/>
      <c r="N97" s="306">
        <v>1677</v>
      </c>
      <c r="O97" s="326"/>
    </row>
    <row r="98" spans="1:15" ht="14.1" customHeight="1">
      <c r="A98" s="147">
        <v>27</v>
      </c>
      <c r="B98" s="23" t="s">
        <v>203</v>
      </c>
      <c r="C98" s="4" t="s">
        <v>24</v>
      </c>
      <c r="D98" s="113">
        <v>643</v>
      </c>
      <c r="E98" s="326"/>
      <c r="F98" s="120">
        <v>726</v>
      </c>
      <c r="G98" s="326"/>
      <c r="H98" s="120">
        <v>786</v>
      </c>
      <c r="I98" s="326"/>
      <c r="J98" s="328">
        <v>873</v>
      </c>
      <c r="K98" s="326"/>
      <c r="L98" s="306">
        <v>933</v>
      </c>
      <c r="M98" s="326"/>
      <c r="N98" s="306">
        <v>940</v>
      </c>
      <c r="O98" s="326"/>
    </row>
    <row r="99" spans="1:15" ht="14.1" customHeight="1">
      <c r="A99" s="147">
        <v>11</v>
      </c>
      <c r="B99" s="23" t="s">
        <v>204</v>
      </c>
      <c r="C99" s="4" t="s">
        <v>4</v>
      </c>
      <c r="D99" s="113">
        <v>3383</v>
      </c>
      <c r="E99" s="326"/>
      <c r="F99" s="120">
        <v>3524</v>
      </c>
      <c r="G99" s="326"/>
      <c r="H99" s="120">
        <v>3658</v>
      </c>
      <c r="I99" s="326"/>
      <c r="J99" s="328">
        <v>4026</v>
      </c>
      <c r="K99" s="326"/>
      <c r="L99" s="306">
        <v>4498</v>
      </c>
      <c r="M99" s="326"/>
      <c r="N99" s="306">
        <v>4880</v>
      </c>
      <c r="O99" s="326"/>
    </row>
    <row r="100" spans="1:15" ht="14.1" customHeight="1">
      <c r="A100" s="147">
        <v>11</v>
      </c>
      <c r="B100" s="23" t="s">
        <v>205</v>
      </c>
      <c r="C100" s="4" t="s">
        <v>5</v>
      </c>
      <c r="D100" s="113">
        <v>3481</v>
      </c>
      <c r="E100" s="326" t="s">
        <v>256</v>
      </c>
      <c r="F100" s="120">
        <v>3795</v>
      </c>
      <c r="G100" s="326"/>
      <c r="H100" s="120">
        <v>4004</v>
      </c>
      <c r="I100" s="326"/>
      <c r="J100" s="328">
        <v>4046</v>
      </c>
      <c r="K100" s="326"/>
      <c r="L100" s="306">
        <v>4014</v>
      </c>
      <c r="M100" s="326"/>
      <c r="N100" s="306">
        <v>4373</v>
      </c>
      <c r="O100" s="326"/>
    </row>
    <row r="101" spans="1:15" ht="14.1" customHeight="1">
      <c r="A101" s="147">
        <v>11</v>
      </c>
      <c r="B101" s="23" t="s">
        <v>206</v>
      </c>
      <c r="C101" s="4" t="s">
        <v>6</v>
      </c>
      <c r="D101" s="113">
        <v>4900</v>
      </c>
      <c r="E101" s="326"/>
      <c r="F101" s="120">
        <v>5173</v>
      </c>
      <c r="G101" s="326" t="s">
        <v>256</v>
      </c>
      <c r="H101" s="120">
        <v>6228</v>
      </c>
      <c r="I101" s="326"/>
      <c r="J101" s="328">
        <v>6956</v>
      </c>
      <c r="K101" s="326"/>
      <c r="L101" s="306">
        <v>7685</v>
      </c>
      <c r="M101" s="326"/>
      <c r="N101" s="306">
        <v>7658</v>
      </c>
      <c r="O101" s="326"/>
    </row>
    <row r="102" spans="1:15" ht="14.1" customHeight="1">
      <c r="A102" s="147">
        <v>11</v>
      </c>
      <c r="B102" s="23" t="s">
        <v>207</v>
      </c>
      <c r="C102" s="4" t="s">
        <v>7</v>
      </c>
      <c r="D102" s="113">
        <v>5043</v>
      </c>
      <c r="E102" s="326"/>
      <c r="F102" s="120">
        <v>5389</v>
      </c>
      <c r="G102" s="326"/>
      <c r="H102" s="120">
        <v>5368</v>
      </c>
      <c r="I102" s="326"/>
      <c r="J102" s="328">
        <v>5513</v>
      </c>
      <c r="K102" s="326"/>
      <c r="L102" s="306">
        <v>5320</v>
      </c>
      <c r="M102" s="326"/>
      <c r="N102" s="306">
        <v>5248</v>
      </c>
      <c r="O102" s="326"/>
    </row>
    <row r="103" spans="1:15" ht="14.1" customHeight="1">
      <c r="A103" s="140">
        <v>11</v>
      </c>
      <c r="B103" s="23" t="s">
        <v>208</v>
      </c>
      <c r="C103" s="4" t="s">
        <v>8</v>
      </c>
      <c r="D103" s="113">
        <v>3954</v>
      </c>
      <c r="E103" s="326" t="s">
        <v>256</v>
      </c>
      <c r="F103" s="120">
        <v>4329</v>
      </c>
      <c r="G103" s="326" t="s">
        <v>256</v>
      </c>
      <c r="H103" s="120">
        <v>5326</v>
      </c>
      <c r="I103" s="326"/>
      <c r="J103" s="328">
        <v>5848</v>
      </c>
      <c r="K103" s="326" t="s">
        <v>256</v>
      </c>
      <c r="L103" s="306">
        <v>3948</v>
      </c>
      <c r="M103" s="326" t="s">
        <v>256</v>
      </c>
      <c r="N103" s="306">
        <v>4117</v>
      </c>
      <c r="O103" s="326" t="s">
        <v>256</v>
      </c>
    </row>
    <row r="104" spans="1:15" ht="14.1" customHeight="1">
      <c r="A104" s="147" t="s">
        <v>115</v>
      </c>
      <c r="B104" s="23" t="s">
        <v>209</v>
      </c>
      <c r="C104" s="4" t="s">
        <v>109</v>
      </c>
      <c r="D104" s="113">
        <v>1857</v>
      </c>
      <c r="E104" s="326"/>
      <c r="F104" s="120">
        <v>2089</v>
      </c>
      <c r="G104" s="326"/>
      <c r="H104" s="120">
        <v>2047</v>
      </c>
      <c r="I104" s="326"/>
      <c r="J104" s="328">
        <v>2396</v>
      </c>
      <c r="K104" s="326"/>
      <c r="L104" s="306">
        <v>2617</v>
      </c>
      <c r="M104" s="326"/>
      <c r="N104" s="306">
        <v>2910</v>
      </c>
      <c r="O104" s="326"/>
    </row>
    <row r="105" spans="1:15" ht="14.1" customHeight="1">
      <c r="A105" s="147" t="s">
        <v>116</v>
      </c>
      <c r="B105" s="23" t="s">
        <v>210</v>
      </c>
      <c r="C105" s="4" t="s">
        <v>110</v>
      </c>
      <c r="D105" s="113">
        <v>2005</v>
      </c>
      <c r="E105" s="326"/>
      <c r="F105" s="120">
        <v>2033</v>
      </c>
      <c r="G105" s="326"/>
      <c r="H105" s="120">
        <v>2176</v>
      </c>
      <c r="I105" s="326"/>
      <c r="J105" s="328">
        <v>2184</v>
      </c>
      <c r="K105" s="326"/>
      <c r="L105" s="306">
        <v>2226</v>
      </c>
      <c r="M105" s="326"/>
      <c r="N105" s="306">
        <v>2527</v>
      </c>
      <c r="O105" s="326" t="s">
        <v>256</v>
      </c>
    </row>
    <row r="106" spans="1:15" ht="14.1" customHeight="1">
      <c r="A106" s="147" t="s">
        <v>117</v>
      </c>
      <c r="B106" s="23" t="s">
        <v>211</v>
      </c>
      <c r="C106" s="4" t="s">
        <v>111</v>
      </c>
      <c r="D106" s="113">
        <v>323</v>
      </c>
      <c r="E106" s="326"/>
      <c r="F106" s="120">
        <v>394</v>
      </c>
      <c r="G106" s="326"/>
      <c r="H106" s="120">
        <v>499</v>
      </c>
      <c r="I106" s="326"/>
      <c r="J106" s="328">
        <v>588</v>
      </c>
      <c r="K106" s="326"/>
      <c r="L106" s="306">
        <v>699</v>
      </c>
      <c r="M106" s="326"/>
      <c r="N106" s="306">
        <v>711</v>
      </c>
      <c r="O106" s="326"/>
    </row>
    <row r="107" spans="1:15" ht="14.1" customHeight="1">
      <c r="A107" s="152" t="s">
        <v>118</v>
      </c>
      <c r="B107" s="9" t="s">
        <v>212</v>
      </c>
      <c r="C107" s="5" t="s">
        <v>112</v>
      </c>
      <c r="D107" s="115">
        <v>3910</v>
      </c>
      <c r="E107" s="334"/>
      <c r="F107" s="121">
        <v>4266</v>
      </c>
      <c r="G107" s="334"/>
      <c r="H107" s="121">
        <v>5089</v>
      </c>
      <c r="I107" s="334"/>
      <c r="J107" s="335">
        <v>5378</v>
      </c>
      <c r="K107" s="334"/>
      <c r="L107" s="338">
        <v>5870</v>
      </c>
      <c r="M107" s="334"/>
      <c r="N107" s="338">
        <v>6171</v>
      </c>
      <c r="O107" s="334" t="s">
        <v>256</v>
      </c>
    </row>
    <row r="108" spans="1:15" s="1" customFormat="1" ht="15">
      <c r="A108" s="597" t="s">
        <v>225</v>
      </c>
      <c r="B108" s="598"/>
      <c r="C108" s="599"/>
      <c r="D108" s="88">
        <f>SUM(D6:D103)-D76-D77</f>
        <v>240888</v>
      </c>
      <c r="E108" s="84"/>
      <c r="F108" s="88">
        <f t="shared" ref="F108:H108" si="0">SUM(F6:F103)-F76-F77</f>
        <v>269280</v>
      </c>
      <c r="G108" s="84"/>
      <c r="H108" s="88">
        <f t="shared" si="0"/>
        <v>284622</v>
      </c>
      <c r="I108" s="84"/>
      <c r="J108" s="88">
        <f t="shared" ref="J108" si="1">SUM(J6:J103)-J76-J77</f>
        <v>301713</v>
      </c>
      <c r="K108" s="84"/>
      <c r="L108" s="88">
        <f t="shared" ref="L108" si="2">SUM(L6:L103)-L76-L77</f>
        <v>316870</v>
      </c>
      <c r="M108" s="84"/>
      <c r="N108" s="88">
        <v>331611</v>
      </c>
      <c r="O108" s="84"/>
    </row>
    <row r="109" spans="1:15" s="1" customFormat="1" ht="15">
      <c r="A109" s="600" t="s">
        <v>226</v>
      </c>
      <c r="B109" s="601"/>
      <c r="C109" s="602"/>
      <c r="D109" s="89">
        <f>SUM(D104:D107)</f>
        <v>8095</v>
      </c>
      <c r="E109" s="85"/>
      <c r="F109" s="89">
        <f t="shared" ref="F109:H109" si="3">SUM(F104:F107)</f>
        <v>8782</v>
      </c>
      <c r="G109" s="85"/>
      <c r="H109" s="89">
        <f t="shared" si="3"/>
        <v>9811</v>
      </c>
      <c r="I109" s="85"/>
      <c r="J109" s="89">
        <f t="shared" ref="J109" si="4">SUM(J104:J107)</f>
        <v>10546</v>
      </c>
      <c r="K109" s="85"/>
      <c r="L109" s="89">
        <f t="shared" ref="L109" si="5">SUM(L104:L107)</f>
        <v>11412</v>
      </c>
      <c r="M109" s="85"/>
      <c r="N109" s="89">
        <v>12319</v>
      </c>
      <c r="O109" s="85"/>
    </row>
    <row r="110" spans="1:15" s="1" customFormat="1" ht="15">
      <c r="A110" s="594" t="s">
        <v>227</v>
      </c>
      <c r="B110" s="595"/>
      <c r="C110" s="596"/>
      <c r="D110" s="90">
        <f>D108+D109</f>
        <v>248983</v>
      </c>
      <c r="E110" s="86"/>
      <c r="F110" s="90">
        <f t="shared" ref="F110:H110" si="6">F108+F109</f>
        <v>278062</v>
      </c>
      <c r="G110" s="86"/>
      <c r="H110" s="90">
        <f t="shared" si="6"/>
        <v>294433</v>
      </c>
      <c r="I110" s="86"/>
      <c r="J110" s="90">
        <f t="shared" ref="J110" si="7">J108+J109</f>
        <v>312259</v>
      </c>
      <c r="K110" s="86"/>
      <c r="L110" s="90">
        <f t="shared" ref="L110" si="8">L108+L109</f>
        <v>328282</v>
      </c>
      <c r="M110" s="86"/>
      <c r="N110" s="90">
        <v>343930</v>
      </c>
      <c r="O110" s="86"/>
    </row>
    <row r="111" spans="1:15" s="1" customFormat="1" ht="15">
      <c r="A111" s="8"/>
      <c r="B111" s="24"/>
      <c r="C111" s="4"/>
      <c r="D111" s="10"/>
      <c r="E111" s="64"/>
      <c r="F111" s="10"/>
      <c r="G111" s="64"/>
      <c r="H111" s="10"/>
      <c r="I111" s="64"/>
    </row>
    <row r="112" spans="1:15" s="1" customFormat="1" ht="15">
      <c r="A112" s="8"/>
      <c r="B112" s="24"/>
      <c r="C112" s="4"/>
      <c r="D112" s="10"/>
      <c r="E112" s="64"/>
      <c r="F112" s="10"/>
      <c r="G112" s="64"/>
      <c r="H112" s="10"/>
      <c r="I112" s="64"/>
    </row>
    <row r="113" spans="1:15" s="1" customFormat="1" ht="29.25" customHeight="1">
      <c r="A113" s="619" t="s">
        <v>485</v>
      </c>
      <c r="B113" s="619"/>
      <c r="C113" s="619"/>
      <c r="D113" s="619"/>
      <c r="E113" s="619"/>
      <c r="F113" s="619"/>
      <c r="G113" s="619"/>
      <c r="H113" s="619"/>
      <c r="I113" s="619"/>
      <c r="J113" s="619"/>
      <c r="K113" s="619"/>
      <c r="L113" s="619"/>
      <c r="M113" s="619"/>
    </row>
    <row r="114" spans="1:15" s="1" customFormat="1" ht="15">
      <c r="A114" s="591"/>
      <c r="B114" s="591"/>
      <c r="C114" s="591"/>
      <c r="D114" s="591"/>
      <c r="E114" s="591"/>
      <c r="F114" s="591"/>
      <c r="G114" s="591"/>
      <c r="H114" s="591"/>
      <c r="I114" s="591"/>
    </row>
    <row r="115" spans="1:15" s="1" customFormat="1" ht="30">
      <c r="A115" s="122" t="s">
        <v>218</v>
      </c>
      <c r="B115" s="592" t="s">
        <v>214</v>
      </c>
      <c r="C115" s="593"/>
      <c r="D115" s="609">
        <v>2010</v>
      </c>
      <c r="E115" s="610"/>
      <c r="F115" s="609">
        <v>2011</v>
      </c>
      <c r="G115" s="610"/>
      <c r="H115" s="609">
        <v>2012</v>
      </c>
      <c r="I115" s="610"/>
      <c r="J115" s="609">
        <v>2013</v>
      </c>
      <c r="K115" s="610"/>
      <c r="L115" s="609">
        <v>2014</v>
      </c>
      <c r="M115" s="610"/>
      <c r="N115" s="609">
        <v>2015</v>
      </c>
      <c r="O115" s="610"/>
    </row>
    <row r="116" spans="1:15" s="1" customFormat="1" ht="15">
      <c r="A116" s="31">
        <v>84</v>
      </c>
      <c r="B116" s="32" t="s">
        <v>83</v>
      </c>
      <c r="C116" s="33"/>
      <c r="D116" s="80">
        <f>D6+D8+D12+D20+D32+D44+D48+D49+D69+D75+D81+D82</f>
        <v>30181</v>
      </c>
      <c r="E116" s="79"/>
      <c r="F116" s="80">
        <f t="shared" ref="F116" si="9">F6+F8+F12+F20+F32+F44+F48+F49+F69+F75+F81+F82</f>
        <v>33958</v>
      </c>
      <c r="G116" s="79"/>
      <c r="H116" s="80">
        <f t="shared" ref="H116" si="10">H6+H8+H12+H20+H32+H44+H48+H49+H69+H75+H81+H82</f>
        <v>36759</v>
      </c>
      <c r="I116" s="79"/>
      <c r="J116" s="80">
        <f t="shared" ref="J116" si="11">J6+J8+J12+J20+J32+J44+J48+J49+J69+J75+J81+J82</f>
        <v>39399</v>
      </c>
      <c r="K116" s="79"/>
      <c r="L116" s="80">
        <f t="shared" ref="L116" si="12">L6+L8+L12+L20+L32+L44+L48+L49+L69+L75+L81+L82</f>
        <v>40866</v>
      </c>
      <c r="M116" s="79"/>
      <c r="N116" s="80">
        <v>42743</v>
      </c>
      <c r="O116" s="79"/>
    </row>
    <row r="117" spans="1:15" s="1" customFormat="1" ht="15">
      <c r="A117" s="34">
        <v>27</v>
      </c>
      <c r="B117" s="35" t="s">
        <v>17</v>
      </c>
      <c r="C117" s="36"/>
      <c r="D117" s="72">
        <f>D27+D31+D45+D64+D78+D79+D97+D98</f>
        <v>12990</v>
      </c>
      <c r="E117" s="68"/>
      <c r="F117" s="72">
        <f t="shared" ref="F117" si="13">F27+F31+F45+F64+F78+F79+F97+F98</f>
        <v>14469</v>
      </c>
      <c r="G117" s="68"/>
      <c r="H117" s="72">
        <f t="shared" ref="H117" si="14">H27+H31+H45+H64+H78+H79+H97+H98</f>
        <v>15300</v>
      </c>
      <c r="I117" s="68"/>
      <c r="J117" s="72">
        <f t="shared" ref="J117" si="15">J27+J31+J45+J64+J78+J79+J97+J98</f>
        <v>16647</v>
      </c>
      <c r="K117" s="68"/>
      <c r="L117" s="72">
        <f t="shared" ref="L117" si="16">L27+L31+L45+L64+L78+L79+L97+L98</f>
        <v>17662</v>
      </c>
      <c r="M117" s="68"/>
      <c r="N117" s="72">
        <v>17650</v>
      </c>
      <c r="O117" s="68"/>
    </row>
    <row r="118" spans="1:15" s="1" customFormat="1" ht="15">
      <c r="A118" s="34">
        <v>53</v>
      </c>
      <c r="B118" s="35" t="s">
        <v>53</v>
      </c>
      <c r="C118" s="36"/>
      <c r="D118" s="72">
        <f>D28+D35+D41+D62</f>
        <v>12123</v>
      </c>
      <c r="E118" s="68"/>
      <c r="F118" s="72">
        <f t="shared" ref="F118" si="17">F28+F35+F41+F62</f>
        <v>13592</v>
      </c>
      <c r="G118" s="68"/>
      <c r="H118" s="72">
        <f t="shared" ref="H118" si="18">H28+H35+H41+H62</f>
        <v>14337</v>
      </c>
      <c r="I118" s="68"/>
      <c r="J118" s="72">
        <f t="shared" ref="J118" si="19">J28+J35+J41+J62</f>
        <v>15441</v>
      </c>
      <c r="K118" s="68"/>
      <c r="L118" s="72">
        <f t="shared" ref="L118" si="20">L28+L35+L41+L62</f>
        <v>16283</v>
      </c>
      <c r="M118" s="68"/>
      <c r="N118" s="72">
        <v>18451</v>
      </c>
      <c r="O118" s="68"/>
    </row>
    <row r="119" spans="1:15" s="1" customFormat="1" ht="15">
      <c r="A119" s="34">
        <v>24</v>
      </c>
      <c r="B119" s="35" t="s">
        <v>10</v>
      </c>
      <c r="C119" s="36"/>
      <c r="D119" s="72">
        <f>D23+D34+D42+D43+D47+D51</f>
        <v>9762</v>
      </c>
      <c r="E119" s="68"/>
      <c r="F119" s="72">
        <f t="shared" ref="F119" si="21">F23+F34+F42+F43+F47+F51</f>
        <v>10706</v>
      </c>
      <c r="G119" s="68"/>
      <c r="H119" s="72">
        <f t="shared" ref="H119" si="22">H23+H34+H42+H43+H47+H51</f>
        <v>11636</v>
      </c>
      <c r="I119" s="68"/>
      <c r="J119" s="72">
        <f t="shared" ref="J119" si="23">J23+J34+J42+J43+J47+J51</f>
        <v>12117</v>
      </c>
      <c r="K119" s="68"/>
      <c r="L119" s="72">
        <f t="shared" ref="L119" si="24">L23+L34+L42+L43+L47+L51</f>
        <v>12698</v>
      </c>
      <c r="M119" s="68"/>
      <c r="N119" s="72">
        <v>12785</v>
      </c>
      <c r="O119" s="68"/>
    </row>
    <row r="120" spans="1:15" s="1" customFormat="1" ht="15">
      <c r="A120" s="34">
        <v>94</v>
      </c>
      <c r="B120" s="35" t="s">
        <v>106</v>
      </c>
      <c r="C120" s="36"/>
      <c r="D120" s="72">
        <f>D25+D26</f>
        <v>2320</v>
      </c>
      <c r="E120" s="68"/>
      <c r="F120" s="72">
        <f t="shared" ref="F120" si="25">F25+F26</f>
        <v>2886</v>
      </c>
      <c r="G120" s="68"/>
      <c r="H120" s="72">
        <f t="shared" ref="H120" si="26">H25+H26</f>
        <v>2823</v>
      </c>
      <c r="I120" s="68"/>
      <c r="J120" s="72">
        <f t="shared" ref="J120" si="27">J25+J26</f>
        <v>2858</v>
      </c>
      <c r="K120" s="68"/>
      <c r="L120" s="72">
        <f t="shared" ref="L120" si="28">L25+L26</f>
        <v>2877</v>
      </c>
      <c r="M120" s="68"/>
      <c r="N120" s="72">
        <v>3055</v>
      </c>
      <c r="O120" s="68"/>
    </row>
    <row r="121" spans="1:15" s="1" customFormat="1" ht="15">
      <c r="A121" s="34">
        <v>44</v>
      </c>
      <c r="B121" s="35" t="s">
        <v>220</v>
      </c>
      <c r="C121" s="36"/>
      <c r="D121" s="72">
        <f>D13+D15+D57+D58+D60+D61+D63+D73+D74+D96</f>
        <v>23570</v>
      </c>
      <c r="E121" s="68"/>
      <c r="F121" s="72">
        <f t="shared" ref="F121" si="29">F13+F15+F57+F58+F60+F61+F63+F73+F74+F96</f>
        <v>25259</v>
      </c>
      <c r="G121" s="68"/>
      <c r="H121" s="72">
        <f t="shared" ref="H121" si="30">H13+H15+H57+H58+H60+H61+H63+H73+H74+H96</f>
        <v>26438</v>
      </c>
      <c r="I121" s="68"/>
      <c r="J121" s="72">
        <f t="shared" ref="J121" si="31">J13+J15+J57+J58+J60+J61+J63+J73+J74+J96</f>
        <v>27747</v>
      </c>
      <c r="K121" s="68"/>
      <c r="L121" s="72">
        <f t="shared" ref="L121" si="32">L13+L15+L57+L58+L60+L61+L63+L73+L74+L96</f>
        <v>29964</v>
      </c>
      <c r="M121" s="68"/>
      <c r="N121" s="72">
        <v>30739</v>
      </c>
      <c r="O121" s="68"/>
    </row>
    <row r="122" spans="1:15" s="1" customFormat="1" ht="15">
      <c r="A122" s="34">
        <v>32</v>
      </c>
      <c r="B122" s="35" t="s">
        <v>221</v>
      </c>
      <c r="C122" s="36"/>
      <c r="D122" s="72">
        <f>D7+D65+D66+D68+D88</f>
        <v>21102</v>
      </c>
      <c r="E122" s="68"/>
      <c r="F122" s="72">
        <f t="shared" ref="F122" si="33">F7+F65+F66+F68+F88</f>
        <v>24656</v>
      </c>
      <c r="G122" s="68"/>
      <c r="H122" s="72">
        <f t="shared" ref="H122" si="34">H7+H65+H66+H68+H88</f>
        <v>26272</v>
      </c>
      <c r="I122" s="68"/>
      <c r="J122" s="72">
        <f t="shared" ref="J122" si="35">J7+J65+J66+J68+J88</f>
        <v>27531</v>
      </c>
      <c r="K122" s="68"/>
      <c r="L122" s="72">
        <f t="shared" ref="L122" si="36">L7+L65+L66+L68+L88</f>
        <v>33181</v>
      </c>
      <c r="M122" s="68"/>
      <c r="N122" s="72">
        <v>36417</v>
      </c>
      <c r="O122" s="68"/>
    </row>
    <row r="123" spans="1:15" s="1" customFormat="1" ht="15">
      <c r="A123" s="34">
        <v>11</v>
      </c>
      <c r="B123" s="35" t="s">
        <v>1</v>
      </c>
      <c r="C123" s="36"/>
      <c r="D123" s="72">
        <f>D83+D85+D86+D99+D100+D101+D102+D103</f>
        <v>35203</v>
      </c>
      <c r="E123" s="68"/>
      <c r="F123" s="72">
        <f t="shared" ref="F123" si="37">F83+F85+F86+F99+F100+F101+F102+F103</f>
        <v>38243</v>
      </c>
      <c r="G123" s="68"/>
      <c r="H123" s="72">
        <f t="shared" ref="H123" si="38">H83+H85+H86+H99+H100+H101+H102+H103</f>
        <v>40942</v>
      </c>
      <c r="I123" s="68"/>
      <c r="J123" s="72">
        <f t="shared" ref="J123" si="39">J83+J85+J86+J99+J100+J101+J102+J103</f>
        <v>43782</v>
      </c>
      <c r="K123" s="68"/>
      <c r="L123" s="72">
        <f t="shared" ref="L123" si="40">L83+L85+L86+L99+L100+L101+L102+L103</f>
        <v>43569</v>
      </c>
      <c r="M123" s="68"/>
      <c r="N123" s="72">
        <v>45088</v>
      </c>
      <c r="O123" s="68"/>
    </row>
    <row r="124" spans="1:15" s="1" customFormat="1" ht="15">
      <c r="A124" s="34">
        <v>28</v>
      </c>
      <c r="B124" s="35" t="s">
        <v>26</v>
      </c>
      <c r="C124" s="36"/>
      <c r="D124" s="72">
        <f>D19+D33+D56+D67+D84</f>
        <v>12924</v>
      </c>
      <c r="E124" s="68"/>
      <c r="F124" s="72">
        <f t="shared" ref="F124" si="41">F19+F33+F56+F67+F84</f>
        <v>14461</v>
      </c>
      <c r="G124" s="68"/>
      <c r="H124" s="72">
        <f t="shared" ref="H124" si="42">H19+H33+H56+H67+H84</f>
        <v>15501</v>
      </c>
      <c r="I124" s="68"/>
      <c r="J124" s="72">
        <f t="shared" ref="J124" si="43">J19+J33+J56+J67+J84</f>
        <v>15689</v>
      </c>
      <c r="K124" s="68"/>
      <c r="L124" s="72">
        <f t="shared" ref="L124" si="44">L19+L33+L56+L67+L84</f>
        <v>16680</v>
      </c>
      <c r="M124" s="68"/>
      <c r="N124" s="72">
        <v>17039</v>
      </c>
      <c r="O124" s="68"/>
    </row>
    <row r="125" spans="1:15" s="1" customFormat="1" ht="15">
      <c r="A125" s="34">
        <v>75</v>
      </c>
      <c r="B125" s="35" t="s">
        <v>222</v>
      </c>
      <c r="C125" s="36"/>
      <c r="D125" s="72">
        <f>D21+D22+D24+D29+D30+D39+D46+D53+D70+D87+D94+D95</f>
        <v>23247</v>
      </c>
      <c r="E125" s="68"/>
      <c r="F125" s="72">
        <f t="shared" ref="F125" si="45">F21+F22+F24+F29+F30+F39+F46+F53+F70+F87+F94+F95</f>
        <v>26513</v>
      </c>
      <c r="G125" s="68"/>
      <c r="H125" s="72">
        <f t="shared" ref="H125" si="46">H21+H22+H24+H29+H30+H39+H46+H53+H70+H87+H94+H95</f>
        <v>27971</v>
      </c>
      <c r="I125" s="68"/>
      <c r="J125" s="72">
        <f t="shared" ref="J125" si="47">J21+J22+J24+J29+J30+J39+J46+J53+J70+J87+J94+J95</f>
        <v>29346</v>
      </c>
      <c r="K125" s="68"/>
      <c r="L125" s="72">
        <f t="shared" ref="L125" si="48">L21+L22+L24+L29+L30+L39+L46+L53+L70+L87+L94+L95</f>
        <v>29933</v>
      </c>
      <c r="M125" s="68"/>
      <c r="N125" s="72">
        <v>31141</v>
      </c>
      <c r="O125" s="68"/>
    </row>
    <row r="126" spans="1:15" s="1" customFormat="1" ht="15">
      <c r="A126" s="34">
        <v>76</v>
      </c>
      <c r="B126" s="35" t="s">
        <v>223</v>
      </c>
      <c r="C126" s="36"/>
      <c r="D126" s="72">
        <f>D14+D16+D17+D36+D37+D38+D40+D52+D54+D71+D72+D89+D90</f>
        <v>26173</v>
      </c>
      <c r="E126" s="68"/>
      <c r="F126" s="72">
        <f t="shared" ref="F126" si="49">F14+F16+F17+F36+F37+F38+F40+F52+F54+F71+F72+F89+F90</f>
        <v>29108</v>
      </c>
      <c r="G126" s="68"/>
      <c r="H126" s="72">
        <f t="shared" ref="H126" si="50">H14+H16+H17+H36+H37+H38+H40+H52+H54+H71+H72+H89+H90</f>
        <v>28841</v>
      </c>
      <c r="I126" s="68"/>
      <c r="J126" s="72">
        <f t="shared" ref="J126" si="51">J14+J16+J17+J36+J37+J38+J40+J52+J54+J71+J72+J89+J90</f>
        <v>30808</v>
      </c>
      <c r="K126" s="68"/>
      <c r="L126" s="72">
        <f t="shared" ref="L126" si="52">L14+L16+L17+L36+L37+L38+L40+L52+L54+L71+L72+L89+L90</f>
        <v>32541</v>
      </c>
      <c r="M126" s="68"/>
      <c r="N126" s="72">
        <v>33943</v>
      </c>
      <c r="O126" s="68"/>
    </row>
    <row r="127" spans="1:15" s="1" customFormat="1" ht="15">
      <c r="A127" s="34">
        <v>52</v>
      </c>
      <c r="B127" s="35" t="s">
        <v>47</v>
      </c>
      <c r="C127" s="36"/>
      <c r="D127" s="72">
        <f>D50+D55+D59+D80+D93</f>
        <v>13889</v>
      </c>
      <c r="E127" s="68"/>
      <c r="F127" s="72">
        <f t="shared" ref="F127" si="53">F50+F55+F59+F80+F93</f>
        <v>15489</v>
      </c>
      <c r="G127" s="68"/>
      <c r="H127" s="72">
        <f t="shared" ref="H127" si="54">H50+H55+H59+H80+H93</f>
        <v>17033</v>
      </c>
      <c r="I127" s="68"/>
      <c r="J127" s="72">
        <f t="shared" ref="J127" si="55">J50+J55+J59+J80+J93</f>
        <v>17935</v>
      </c>
      <c r="K127" s="68"/>
      <c r="L127" s="72">
        <f t="shared" ref="L127" si="56">L50+L55+L59+L80+L93</f>
        <v>18895</v>
      </c>
      <c r="M127" s="68"/>
      <c r="N127" s="72">
        <v>19881</v>
      </c>
      <c r="O127" s="68"/>
    </row>
    <row r="128" spans="1:15" s="1" customFormat="1" ht="15">
      <c r="A128" s="37">
        <v>93</v>
      </c>
      <c r="B128" s="38" t="s">
        <v>113</v>
      </c>
      <c r="C128" s="42"/>
      <c r="D128" s="73">
        <f>D9+D10+D11+D18+D91+D92</f>
        <v>17404</v>
      </c>
      <c r="E128" s="68"/>
      <c r="F128" s="73">
        <f t="shared" ref="F128" si="57">F9+F10+F11+F18+F91+F92</f>
        <v>19940</v>
      </c>
      <c r="G128" s="68"/>
      <c r="H128" s="73">
        <f t="shared" ref="H128" si="58">H9+H10+H11+H18+H91+H92</f>
        <v>20769</v>
      </c>
      <c r="I128" s="68"/>
      <c r="J128" s="73">
        <f t="shared" ref="J128" si="59">J9+J10+J11+J18+J91+J92</f>
        <v>22413</v>
      </c>
      <c r="K128" s="68"/>
      <c r="L128" s="73">
        <f t="shared" ref="L128" si="60">L9+L10+L11+L18+L91+L92</f>
        <v>21721</v>
      </c>
      <c r="M128" s="68"/>
      <c r="N128" s="73">
        <v>22679</v>
      </c>
      <c r="O128" s="68"/>
    </row>
    <row r="129" spans="1:15" s="1" customFormat="1" ht="15">
      <c r="A129" s="15" t="s">
        <v>225</v>
      </c>
      <c r="B129" s="26"/>
      <c r="C129" s="16"/>
      <c r="D129" s="93">
        <f>SUM(D116:D128)</f>
        <v>240888</v>
      </c>
      <c r="E129" s="94"/>
      <c r="F129" s="93">
        <f t="shared" ref="F129" si="61">SUM(F116:F128)</f>
        <v>269280</v>
      </c>
      <c r="G129" s="94"/>
      <c r="H129" s="93">
        <f t="shared" ref="H129" si="62">SUM(H116:H128)</f>
        <v>284622</v>
      </c>
      <c r="I129" s="94"/>
      <c r="J129" s="93">
        <f t="shared" ref="J129" si="63">SUM(J116:J128)</f>
        <v>301713</v>
      </c>
      <c r="K129" s="94"/>
      <c r="L129" s="93">
        <f t="shared" ref="L129" si="64">SUM(L116:L128)</f>
        <v>316870</v>
      </c>
      <c r="M129" s="94"/>
      <c r="N129" s="93">
        <v>331611</v>
      </c>
      <c r="O129" s="94"/>
    </row>
    <row r="130" spans="1:15" s="1" customFormat="1" ht="14.25" customHeight="1">
      <c r="A130" s="11">
        <v>101</v>
      </c>
      <c r="B130" s="39" t="s">
        <v>215</v>
      </c>
      <c r="C130" s="12"/>
      <c r="D130" s="76">
        <f>D104</f>
        <v>1857</v>
      </c>
      <c r="E130" s="74"/>
      <c r="F130" s="76">
        <f t="shared" ref="F130:F133" si="65">F104</f>
        <v>2089</v>
      </c>
      <c r="G130" s="74"/>
      <c r="H130" s="76">
        <f t="shared" ref="H130:H133" si="66">H104</f>
        <v>2047</v>
      </c>
      <c r="I130" s="74"/>
      <c r="J130" s="76">
        <f t="shared" ref="J130:J133" si="67">J104</f>
        <v>2396</v>
      </c>
      <c r="K130" s="74"/>
      <c r="L130" s="76">
        <f t="shared" ref="L130:L133" si="68">L104</f>
        <v>2617</v>
      </c>
      <c r="M130" s="74"/>
      <c r="N130" s="76">
        <v>2910</v>
      </c>
      <c r="O130" s="74"/>
    </row>
    <row r="131" spans="1:15" s="1" customFormat="1" ht="14.25" customHeight="1">
      <c r="A131" s="11">
        <v>102</v>
      </c>
      <c r="B131" s="40" t="s">
        <v>216</v>
      </c>
      <c r="C131" s="12"/>
      <c r="D131" s="77">
        <f t="shared" ref="D131:D133" si="69">D105</f>
        <v>2005</v>
      </c>
      <c r="E131" s="74"/>
      <c r="F131" s="77">
        <f t="shared" si="65"/>
        <v>2033</v>
      </c>
      <c r="G131" s="74"/>
      <c r="H131" s="77">
        <f t="shared" si="66"/>
        <v>2176</v>
      </c>
      <c r="I131" s="74"/>
      <c r="J131" s="77">
        <f t="shared" si="67"/>
        <v>2184</v>
      </c>
      <c r="K131" s="74"/>
      <c r="L131" s="77">
        <f t="shared" si="68"/>
        <v>2226</v>
      </c>
      <c r="M131" s="74"/>
      <c r="N131" s="77">
        <v>2527</v>
      </c>
      <c r="O131" s="74"/>
    </row>
    <row r="132" spans="1:15" s="1" customFormat="1" ht="14.25" customHeight="1">
      <c r="A132" s="11">
        <v>103</v>
      </c>
      <c r="B132" s="40" t="s">
        <v>111</v>
      </c>
      <c r="C132" s="12"/>
      <c r="D132" s="77">
        <f t="shared" si="69"/>
        <v>323</v>
      </c>
      <c r="E132" s="74"/>
      <c r="F132" s="77">
        <f t="shared" si="65"/>
        <v>394</v>
      </c>
      <c r="G132" s="74"/>
      <c r="H132" s="77">
        <f t="shared" si="66"/>
        <v>499</v>
      </c>
      <c r="I132" s="74"/>
      <c r="J132" s="77">
        <f t="shared" si="67"/>
        <v>588</v>
      </c>
      <c r="K132" s="74"/>
      <c r="L132" s="77">
        <f t="shared" si="68"/>
        <v>699</v>
      </c>
      <c r="M132" s="74"/>
      <c r="N132" s="77">
        <v>711</v>
      </c>
      <c r="O132" s="74"/>
    </row>
    <row r="133" spans="1:15" s="1" customFormat="1" ht="14.25" customHeight="1">
      <c r="A133" s="13">
        <v>104</v>
      </c>
      <c r="B133" s="41" t="s">
        <v>112</v>
      </c>
      <c r="C133" s="14"/>
      <c r="D133" s="78">
        <f t="shared" si="69"/>
        <v>3910</v>
      </c>
      <c r="E133" s="75"/>
      <c r="F133" s="78">
        <f t="shared" si="65"/>
        <v>4266</v>
      </c>
      <c r="G133" s="75"/>
      <c r="H133" s="78">
        <f t="shared" si="66"/>
        <v>5089</v>
      </c>
      <c r="I133" s="75"/>
      <c r="J133" s="78">
        <f t="shared" si="67"/>
        <v>5378</v>
      </c>
      <c r="K133" s="75"/>
      <c r="L133" s="78">
        <f t="shared" si="68"/>
        <v>5870</v>
      </c>
      <c r="M133" s="75"/>
      <c r="N133" s="78">
        <v>6171</v>
      </c>
      <c r="O133" s="75"/>
    </row>
    <row r="134" spans="1:15" s="1" customFormat="1" ht="15">
      <c r="A134" s="17" t="s">
        <v>224</v>
      </c>
      <c r="B134" s="25"/>
      <c r="C134" s="17"/>
      <c r="D134" s="93">
        <f>SUM(D130:D133)</f>
        <v>8095</v>
      </c>
      <c r="E134" s="94"/>
      <c r="F134" s="93">
        <f t="shared" ref="F134" si="70">SUM(F130:F133)</f>
        <v>8782</v>
      </c>
      <c r="G134" s="94"/>
      <c r="H134" s="93">
        <f t="shared" ref="H134" si="71">SUM(H130:H133)</f>
        <v>9811</v>
      </c>
      <c r="I134" s="94"/>
      <c r="J134" s="93">
        <f t="shared" ref="J134" si="72">SUM(J130:J133)</f>
        <v>10546</v>
      </c>
      <c r="K134" s="94"/>
      <c r="L134" s="93">
        <f t="shared" ref="L134" si="73">SUM(L130:L133)</f>
        <v>11412</v>
      </c>
      <c r="M134" s="94"/>
      <c r="N134" s="93">
        <v>12319</v>
      </c>
      <c r="O134" s="94"/>
    </row>
    <row r="135" spans="1:15" s="1" customFormat="1" ht="15" customHeight="1">
      <c r="A135" s="594" t="s">
        <v>227</v>
      </c>
      <c r="B135" s="595"/>
      <c r="C135" s="596"/>
      <c r="D135" s="93">
        <f>D129+D134</f>
        <v>248983</v>
      </c>
      <c r="E135" s="94"/>
      <c r="F135" s="93">
        <f t="shared" ref="F135" si="74">F129+F134</f>
        <v>278062</v>
      </c>
      <c r="G135" s="94"/>
      <c r="H135" s="93">
        <f t="shared" ref="H135" si="75">H129+H134</f>
        <v>294433</v>
      </c>
      <c r="I135" s="94"/>
      <c r="J135" s="93">
        <f t="shared" ref="J135" si="76">J129+J134</f>
        <v>312259</v>
      </c>
      <c r="K135" s="94"/>
      <c r="L135" s="93">
        <f t="shared" ref="L135" si="77">L129+L134</f>
        <v>328282</v>
      </c>
      <c r="M135" s="94"/>
      <c r="N135" s="93">
        <v>343930</v>
      </c>
      <c r="O135" s="94"/>
    </row>
    <row r="136" spans="1:15" s="139" customFormat="1" ht="15"/>
    <row r="137" spans="1:15" s="139" customFormat="1" ht="15">
      <c r="A137" s="589" t="s">
        <v>257</v>
      </c>
      <c r="B137" s="589"/>
      <c r="C137" s="589"/>
      <c r="D137" s="589"/>
      <c r="E137" s="589"/>
      <c r="F137" s="589"/>
      <c r="G137" s="182"/>
      <c r="H137" s="182"/>
      <c r="I137" s="182"/>
    </row>
  </sheetData>
  <mergeCells count="22">
    <mergeCell ref="A1:M1"/>
    <mergeCell ref="A113:M113"/>
    <mergeCell ref="A114:I114"/>
    <mergeCell ref="B115:C115"/>
    <mergeCell ref="D115:E115"/>
    <mergeCell ref="F115:G115"/>
    <mergeCell ref="H115:I115"/>
    <mergeCell ref="J5:K5"/>
    <mergeCell ref="L5:M5"/>
    <mergeCell ref="A108:C108"/>
    <mergeCell ref="A109:C109"/>
    <mergeCell ref="A110:C110"/>
    <mergeCell ref="A3:I3"/>
    <mergeCell ref="D5:E5"/>
    <mergeCell ref="F5:G5"/>
    <mergeCell ref="H5:I5"/>
    <mergeCell ref="A137:F137"/>
    <mergeCell ref="N115:O115"/>
    <mergeCell ref="A135:C135"/>
    <mergeCell ref="N5:O5"/>
    <mergeCell ref="J115:K115"/>
    <mergeCell ref="L115:M115"/>
  </mergeCells>
  <hyperlinks>
    <hyperlink ref="N2" location="Sommaire!A1" display="RETOUR AU SOMMAIRE"/>
  </hyperlinks>
  <printOptions horizontalCentered="1"/>
  <pageMargins left="0.17" right="0.17" top="0.7" bottom="1" header="0.51181102362204722" footer="0.17"/>
  <pageSetup paperSize="9" scale="73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92D050"/>
  </sheetPr>
  <dimension ref="A1:O138"/>
  <sheetViews>
    <sheetView topLeftCell="A88" zoomScaleNormal="100" workbookViewId="0">
      <selection activeCell="P113" sqref="P113"/>
    </sheetView>
  </sheetViews>
  <sheetFormatPr baseColWidth="10" defaultColWidth="14" defaultRowHeight="12.75"/>
  <cols>
    <col min="1" max="1" width="7.42578125" style="306" customWidth="1"/>
    <col min="2" max="2" width="14.28515625" style="307" customWidth="1"/>
    <col min="3" max="3" width="27.140625" style="307" customWidth="1"/>
    <col min="4" max="4" width="8.140625" style="307" bestFit="1" customWidth="1"/>
    <col min="5" max="5" width="3.140625" style="308" bestFit="1" customWidth="1"/>
    <col min="6" max="6" width="8.140625" style="307" bestFit="1" customWidth="1"/>
    <col min="7" max="7" width="3.140625" style="336" bestFit="1" customWidth="1"/>
    <col min="8" max="8" width="8.140625" style="307" bestFit="1" customWidth="1"/>
    <col min="9" max="9" width="3.140625" style="336" bestFit="1" customWidth="1"/>
    <col min="10" max="10" width="8.140625" style="306" bestFit="1" customWidth="1"/>
    <col min="11" max="11" width="3.140625" style="306" bestFit="1" customWidth="1"/>
    <col min="12" max="12" width="8.140625" style="306" bestFit="1" customWidth="1"/>
    <col min="13" max="13" width="3.140625" style="306" bestFit="1" customWidth="1"/>
    <col min="14" max="14" width="8.140625" style="306" customWidth="1"/>
    <col min="15" max="15" width="3.140625" style="306" customWidth="1"/>
    <col min="16" max="16384" width="14" style="306"/>
  </cols>
  <sheetData>
    <row r="1" spans="1:15" s="112" customFormat="1" ht="24.75" customHeight="1">
      <c r="A1" s="619" t="s">
        <v>475</v>
      </c>
      <c r="B1" s="619"/>
      <c r="C1" s="619"/>
      <c r="D1" s="619"/>
      <c r="E1" s="619"/>
      <c r="F1" s="619"/>
      <c r="G1" s="619"/>
      <c r="H1" s="619"/>
      <c r="I1" s="619"/>
      <c r="J1" s="619"/>
      <c r="K1" s="619"/>
    </row>
    <row r="2" spans="1:15" s="112" customFormat="1" ht="13.5" customHeight="1">
      <c r="A2" s="55" t="s">
        <v>285</v>
      </c>
      <c r="B2" s="321"/>
      <c r="C2" s="321"/>
      <c r="D2" s="321"/>
      <c r="E2" s="321"/>
      <c r="F2" s="321"/>
      <c r="G2" s="321"/>
      <c r="H2" s="321"/>
      <c r="I2" s="321"/>
      <c r="N2" s="571" t="s">
        <v>440</v>
      </c>
    </row>
    <row r="3" spans="1:15" s="112" customFormat="1" ht="16.5" customHeight="1">
      <c r="A3" s="591" t="s">
        <v>252</v>
      </c>
      <c r="B3" s="591"/>
      <c r="C3" s="591"/>
      <c r="D3" s="591"/>
      <c r="E3" s="591"/>
      <c r="F3" s="591"/>
      <c r="G3" s="591"/>
      <c r="H3" s="591"/>
      <c r="I3" s="591"/>
    </row>
    <row r="4" spans="1:15" s="112" customFormat="1" ht="16.5" customHeight="1">
      <c r="A4" s="55"/>
      <c r="B4" s="316"/>
      <c r="C4" s="316"/>
      <c r="D4" s="316"/>
      <c r="E4" s="322"/>
      <c r="F4" s="316"/>
      <c r="G4" s="323"/>
      <c r="H4" s="316"/>
      <c r="I4" s="323"/>
    </row>
    <row r="5" spans="1:15" s="324" customFormat="1" ht="36" customHeight="1">
      <c r="A5" s="122" t="s">
        <v>218</v>
      </c>
      <c r="B5" s="123" t="s">
        <v>219</v>
      </c>
      <c r="C5" s="123" t="s">
        <v>213</v>
      </c>
      <c r="D5" s="635">
        <v>2010</v>
      </c>
      <c r="E5" s="636"/>
      <c r="F5" s="635">
        <v>2011</v>
      </c>
      <c r="G5" s="636"/>
      <c r="H5" s="635">
        <v>2012</v>
      </c>
      <c r="I5" s="636"/>
      <c r="J5" s="635">
        <v>2013</v>
      </c>
      <c r="K5" s="636"/>
      <c r="L5" s="635" t="s">
        <v>286</v>
      </c>
      <c r="M5" s="636"/>
      <c r="N5" s="635" t="s">
        <v>258</v>
      </c>
      <c r="O5" s="636"/>
    </row>
    <row r="6" spans="1:15" ht="14.1" customHeight="1">
      <c r="A6" s="135">
        <v>84</v>
      </c>
      <c r="B6" s="21" t="s">
        <v>115</v>
      </c>
      <c r="C6" s="3" t="s">
        <v>82</v>
      </c>
      <c r="D6" s="311">
        <v>1214</v>
      </c>
      <c r="E6" s="325"/>
      <c r="F6" s="313">
        <v>1399</v>
      </c>
      <c r="G6" s="325"/>
      <c r="H6" s="313">
        <v>1405</v>
      </c>
      <c r="I6" s="325"/>
      <c r="J6" s="313">
        <v>1367</v>
      </c>
      <c r="K6" s="325"/>
      <c r="L6" s="313">
        <v>1414</v>
      </c>
      <c r="M6" s="325"/>
      <c r="N6" s="313">
        <v>1427</v>
      </c>
      <c r="O6" s="325"/>
    </row>
    <row r="7" spans="1:15" ht="14.1" customHeight="1">
      <c r="A7" s="140">
        <v>32</v>
      </c>
      <c r="B7" s="23" t="s">
        <v>116</v>
      </c>
      <c r="C7" s="4" t="s">
        <v>31</v>
      </c>
      <c r="D7" s="113">
        <v>1372</v>
      </c>
      <c r="E7" s="326"/>
      <c r="F7" s="120">
        <v>1373</v>
      </c>
      <c r="G7" s="326"/>
      <c r="H7" s="120">
        <v>1400</v>
      </c>
      <c r="I7" s="326"/>
      <c r="J7" s="120">
        <v>1386</v>
      </c>
      <c r="K7" s="326"/>
      <c r="L7" s="120">
        <v>1460</v>
      </c>
      <c r="M7" s="326"/>
      <c r="N7" s="120">
        <v>1324</v>
      </c>
      <c r="O7" s="326"/>
    </row>
    <row r="8" spans="1:15" ht="14.1" customHeight="1">
      <c r="A8" s="140">
        <v>84</v>
      </c>
      <c r="B8" s="23" t="s">
        <v>117</v>
      </c>
      <c r="C8" s="4" t="s">
        <v>84</v>
      </c>
      <c r="D8" s="113">
        <v>768</v>
      </c>
      <c r="E8" s="326"/>
      <c r="F8" s="120">
        <v>844</v>
      </c>
      <c r="G8" s="326"/>
      <c r="H8" s="120">
        <v>879</v>
      </c>
      <c r="I8" s="326"/>
      <c r="J8" s="120">
        <v>887</v>
      </c>
      <c r="K8" s="326"/>
      <c r="L8" s="120">
        <v>933</v>
      </c>
      <c r="M8" s="326"/>
      <c r="N8" s="120">
        <v>965</v>
      </c>
      <c r="O8" s="326"/>
    </row>
    <row r="9" spans="1:15" ht="14.1" customHeight="1">
      <c r="A9" s="140">
        <v>93</v>
      </c>
      <c r="B9" s="23" t="s">
        <v>118</v>
      </c>
      <c r="C9" s="4" t="s">
        <v>98</v>
      </c>
      <c r="D9" s="113">
        <v>277</v>
      </c>
      <c r="E9" s="326"/>
      <c r="F9" s="120">
        <v>280</v>
      </c>
      <c r="G9" s="326" t="s">
        <v>256</v>
      </c>
      <c r="H9" s="120">
        <v>289</v>
      </c>
      <c r="I9" s="326" t="s">
        <v>256</v>
      </c>
      <c r="J9" s="120">
        <v>316</v>
      </c>
      <c r="K9" s="326"/>
      <c r="L9" s="120">
        <v>354</v>
      </c>
      <c r="M9" s="326"/>
      <c r="N9" s="120">
        <v>382</v>
      </c>
      <c r="O9" s="326"/>
    </row>
    <row r="10" spans="1:15" ht="14.1" customHeight="1">
      <c r="A10" s="140">
        <v>93</v>
      </c>
      <c r="B10" s="23" t="s">
        <v>119</v>
      </c>
      <c r="C10" s="4" t="s">
        <v>99</v>
      </c>
      <c r="D10" s="113">
        <v>315</v>
      </c>
      <c r="E10" s="326"/>
      <c r="F10" s="120">
        <v>313</v>
      </c>
      <c r="G10" s="326"/>
      <c r="H10" s="120">
        <v>323</v>
      </c>
      <c r="I10" s="326"/>
      <c r="J10" s="120">
        <v>318</v>
      </c>
      <c r="K10" s="326"/>
      <c r="L10" s="120">
        <v>330</v>
      </c>
      <c r="M10" s="326"/>
      <c r="N10" s="120">
        <v>336</v>
      </c>
      <c r="O10" s="326"/>
    </row>
    <row r="11" spans="1:15" ht="14.1" customHeight="1">
      <c r="A11" s="140">
        <v>93</v>
      </c>
      <c r="B11" s="23" t="s">
        <v>120</v>
      </c>
      <c r="C11" s="4" t="s">
        <v>100</v>
      </c>
      <c r="D11" s="113">
        <v>1920</v>
      </c>
      <c r="E11" s="326" t="s">
        <v>256</v>
      </c>
      <c r="F11" s="120">
        <v>1911</v>
      </c>
      <c r="G11" s="326" t="s">
        <v>256</v>
      </c>
      <c r="H11" s="120">
        <v>2089</v>
      </c>
      <c r="I11" s="326" t="s">
        <v>256</v>
      </c>
      <c r="J11" s="120">
        <v>2011</v>
      </c>
      <c r="K11" s="326" t="s">
        <v>256</v>
      </c>
      <c r="L11" s="120">
        <v>1909</v>
      </c>
      <c r="M11" s="326" t="s">
        <v>256</v>
      </c>
      <c r="N11" s="120">
        <v>1924</v>
      </c>
      <c r="O11" s="326" t="s">
        <v>256</v>
      </c>
    </row>
    <row r="12" spans="1:15" ht="14.1" customHeight="1">
      <c r="A12" s="140">
        <v>84</v>
      </c>
      <c r="B12" s="23" t="s">
        <v>121</v>
      </c>
      <c r="C12" s="4" t="s">
        <v>85</v>
      </c>
      <c r="D12" s="113">
        <v>619</v>
      </c>
      <c r="E12" s="326"/>
      <c r="F12" s="120">
        <v>664</v>
      </c>
      <c r="G12" s="326"/>
      <c r="H12" s="120">
        <v>650</v>
      </c>
      <c r="I12" s="326"/>
      <c r="J12" s="120">
        <v>665</v>
      </c>
      <c r="K12" s="326"/>
      <c r="L12" s="120">
        <v>684</v>
      </c>
      <c r="M12" s="326"/>
      <c r="N12" s="120">
        <v>708</v>
      </c>
      <c r="O12" s="326"/>
    </row>
    <row r="13" spans="1:15" ht="14.1" customHeight="1">
      <c r="A13" s="140">
        <v>44</v>
      </c>
      <c r="B13" s="23" t="s">
        <v>122</v>
      </c>
      <c r="C13" s="4" t="s">
        <v>36</v>
      </c>
      <c r="D13" s="113">
        <v>486</v>
      </c>
      <c r="E13" s="326"/>
      <c r="F13" s="120">
        <v>534</v>
      </c>
      <c r="G13" s="326"/>
      <c r="H13" s="120">
        <v>549</v>
      </c>
      <c r="I13" s="326"/>
      <c r="J13" s="120">
        <v>506</v>
      </c>
      <c r="K13" s="326"/>
      <c r="L13" s="120">
        <v>586</v>
      </c>
      <c r="M13" s="326"/>
      <c r="N13" s="120">
        <v>576</v>
      </c>
      <c r="O13" s="326"/>
    </row>
    <row r="14" spans="1:15" ht="14.1" customHeight="1">
      <c r="A14" s="140">
        <v>76</v>
      </c>
      <c r="B14" s="23" t="s">
        <v>123</v>
      </c>
      <c r="C14" s="4" t="s">
        <v>69</v>
      </c>
      <c r="D14" s="113">
        <v>334</v>
      </c>
      <c r="E14" s="326"/>
      <c r="F14" s="120">
        <v>336</v>
      </c>
      <c r="G14" s="326"/>
      <c r="H14" s="120">
        <v>279</v>
      </c>
      <c r="I14" s="326"/>
      <c r="J14" s="120">
        <v>293</v>
      </c>
      <c r="K14" s="326"/>
      <c r="L14" s="120">
        <v>318</v>
      </c>
      <c r="M14" s="326"/>
      <c r="N14" s="120">
        <v>423</v>
      </c>
      <c r="O14" s="326"/>
    </row>
    <row r="15" spans="1:15" ht="14.1" customHeight="1">
      <c r="A15" s="147">
        <v>44</v>
      </c>
      <c r="B15" s="23" t="s">
        <v>124</v>
      </c>
      <c r="C15" s="4" t="s">
        <v>37</v>
      </c>
      <c r="D15" s="113">
        <v>673</v>
      </c>
      <c r="E15" s="326" t="s">
        <v>256</v>
      </c>
      <c r="F15" s="120">
        <v>687</v>
      </c>
      <c r="G15" s="326" t="s">
        <v>256</v>
      </c>
      <c r="H15" s="120">
        <v>737</v>
      </c>
      <c r="I15" s="326" t="s">
        <v>256</v>
      </c>
      <c r="J15" s="120">
        <v>827</v>
      </c>
      <c r="K15" s="326" t="s">
        <v>256</v>
      </c>
      <c r="L15" s="120">
        <v>875</v>
      </c>
      <c r="M15" s="326" t="s">
        <v>256</v>
      </c>
      <c r="N15" s="120">
        <v>879</v>
      </c>
      <c r="O15" s="326" t="s">
        <v>256</v>
      </c>
    </row>
    <row r="16" spans="1:15" ht="14.1" customHeight="1">
      <c r="A16" s="147">
        <v>76</v>
      </c>
      <c r="B16" s="23" t="s">
        <v>125</v>
      </c>
      <c r="C16" s="4" t="s">
        <v>70</v>
      </c>
      <c r="D16" s="113">
        <v>933</v>
      </c>
      <c r="E16" s="326" t="s">
        <v>256</v>
      </c>
      <c r="F16" s="120">
        <v>928</v>
      </c>
      <c r="G16" s="326" t="s">
        <v>256</v>
      </c>
      <c r="H16" s="120">
        <v>916</v>
      </c>
      <c r="I16" s="326" t="s">
        <v>256</v>
      </c>
      <c r="J16" s="120">
        <v>904</v>
      </c>
      <c r="K16" s="326" t="s">
        <v>256</v>
      </c>
      <c r="L16" s="120">
        <v>1024</v>
      </c>
      <c r="M16" s="326"/>
      <c r="N16" s="120">
        <v>978</v>
      </c>
      <c r="O16" s="326"/>
    </row>
    <row r="17" spans="1:15" ht="14.1" customHeight="1">
      <c r="A17" s="147">
        <v>76</v>
      </c>
      <c r="B17" s="23" t="s">
        <v>126</v>
      </c>
      <c r="C17" s="4" t="s">
        <v>71</v>
      </c>
      <c r="D17" s="113">
        <v>738</v>
      </c>
      <c r="E17" s="326"/>
      <c r="F17" s="120">
        <v>780</v>
      </c>
      <c r="G17" s="326"/>
      <c r="H17" s="120">
        <v>841</v>
      </c>
      <c r="I17" s="326"/>
      <c r="J17" s="120">
        <v>925</v>
      </c>
      <c r="K17" s="326"/>
      <c r="L17" s="120">
        <v>1050</v>
      </c>
      <c r="M17" s="326"/>
      <c r="N17" s="120">
        <v>1078</v>
      </c>
      <c r="O17" s="326"/>
    </row>
    <row r="18" spans="1:15" ht="14.1" customHeight="1">
      <c r="A18" s="147">
        <v>93</v>
      </c>
      <c r="B18" s="23" t="s">
        <v>127</v>
      </c>
      <c r="C18" s="4" t="s">
        <v>101</v>
      </c>
      <c r="D18" s="113">
        <v>2872</v>
      </c>
      <c r="E18" s="326" t="s">
        <v>256</v>
      </c>
      <c r="F18" s="120">
        <v>2958</v>
      </c>
      <c r="G18" s="326" t="s">
        <v>256</v>
      </c>
      <c r="H18" s="120">
        <v>2983</v>
      </c>
      <c r="I18" s="326" t="s">
        <v>256</v>
      </c>
      <c r="J18" s="120">
        <v>2991</v>
      </c>
      <c r="K18" s="326" t="s">
        <v>256</v>
      </c>
      <c r="L18" s="120">
        <v>3980</v>
      </c>
      <c r="M18" s="326" t="s">
        <v>256</v>
      </c>
      <c r="N18" s="120">
        <v>3944</v>
      </c>
      <c r="O18" s="326" t="s">
        <v>256</v>
      </c>
    </row>
    <row r="19" spans="1:15" ht="14.1" customHeight="1">
      <c r="A19" s="147">
        <v>28</v>
      </c>
      <c r="B19" s="23" t="s">
        <v>128</v>
      </c>
      <c r="C19" s="4" t="s">
        <v>25</v>
      </c>
      <c r="D19" s="113">
        <v>1890</v>
      </c>
      <c r="E19" s="326"/>
      <c r="F19" s="120">
        <v>1983</v>
      </c>
      <c r="G19" s="326"/>
      <c r="H19" s="120">
        <v>2064</v>
      </c>
      <c r="I19" s="326"/>
      <c r="J19" s="120">
        <v>1965</v>
      </c>
      <c r="K19" s="326"/>
      <c r="L19" s="120">
        <v>1975</v>
      </c>
      <c r="M19" s="326"/>
      <c r="N19" s="120">
        <v>2021</v>
      </c>
      <c r="O19" s="326" t="s">
        <v>256</v>
      </c>
    </row>
    <row r="20" spans="1:15" ht="14.1" customHeight="1">
      <c r="A20" s="147">
        <v>84</v>
      </c>
      <c r="B20" s="23" t="s">
        <v>129</v>
      </c>
      <c r="C20" s="4" t="s">
        <v>86</v>
      </c>
      <c r="D20" s="113">
        <v>544</v>
      </c>
      <c r="E20" s="327"/>
      <c r="F20" s="120">
        <v>440</v>
      </c>
      <c r="G20" s="327"/>
      <c r="H20" s="120">
        <v>467</v>
      </c>
      <c r="I20" s="327"/>
      <c r="J20" s="120">
        <v>515</v>
      </c>
      <c r="K20" s="327"/>
      <c r="L20" s="120">
        <v>521</v>
      </c>
      <c r="M20" s="327" t="s">
        <v>256</v>
      </c>
      <c r="N20" s="120">
        <v>544</v>
      </c>
      <c r="O20" s="327"/>
    </row>
    <row r="21" spans="1:15" ht="14.1" customHeight="1">
      <c r="A21" s="147">
        <v>75</v>
      </c>
      <c r="B21" s="23" t="s">
        <v>130</v>
      </c>
      <c r="C21" s="4" t="s">
        <v>57</v>
      </c>
      <c r="D21" s="113">
        <v>893</v>
      </c>
      <c r="E21" s="326"/>
      <c r="F21" s="120">
        <v>1004</v>
      </c>
      <c r="G21" s="326"/>
      <c r="H21" s="120">
        <v>1022</v>
      </c>
      <c r="I21" s="326"/>
      <c r="J21" s="120">
        <v>1096</v>
      </c>
      <c r="K21" s="326"/>
      <c r="L21" s="120">
        <v>1152</v>
      </c>
      <c r="M21" s="326"/>
      <c r="N21" s="120">
        <v>1194</v>
      </c>
      <c r="O21" s="326"/>
    </row>
    <row r="22" spans="1:15" ht="14.1" customHeight="1">
      <c r="A22" s="147">
        <v>75</v>
      </c>
      <c r="B22" s="23" t="s">
        <v>131</v>
      </c>
      <c r="C22" s="4" t="s">
        <v>58</v>
      </c>
      <c r="D22" s="113">
        <v>1734</v>
      </c>
      <c r="E22" s="326" t="s">
        <v>256</v>
      </c>
      <c r="F22" s="120">
        <v>1946</v>
      </c>
      <c r="G22" s="326" t="s">
        <v>256</v>
      </c>
      <c r="H22" s="120">
        <v>1974</v>
      </c>
      <c r="I22" s="326" t="s">
        <v>256</v>
      </c>
      <c r="J22" s="120">
        <v>2037</v>
      </c>
      <c r="K22" s="326" t="s">
        <v>256</v>
      </c>
      <c r="L22" s="120">
        <v>2039</v>
      </c>
      <c r="M22" s="326" t="s">
        <v>256</v>
      </c>
      <c r="N22" s="120">
        <v>2090</v>
      </c>
      <c r="O22" s="326" t="s">
        <v>256</v>
      </c>
    </row>
    <row r="23" spans="1:15" ht="14.1" customHeight="1">
      <c r="A23" s="147">
        <v>24</v>
      </c>
      <c r="B23" s="23" t="s">
        <v>132</v>
      </c>
      <c r="C23" s="4" t="s">
        <v>9</v>
      </c>
      <c r="D23" s="113">
        <v>887</v>
      </c>
      <c r="E23" s="326"/>
      <c r="F23" s="120">
        <v>918</v>
      </c>
      <c r="G23" s="326"/>
      <c r="H23" s="120">
        <v>943</v>
      </c>
      <c r="I23" s="326"/>
      <c r="J23" s="120">
        <v>989</v>
      </c>
      <c r="K23" s="326"/>
      <c r="L23" s="120">
        <v>1015</v>
      </c>
      <c r="M23" s="326" t="s">
        <v>256</v>
      </c>
      <c r="N23" s="120">
        <v>1049</v>
      </c>
      <c r="O23" s="326" t="s">
        <v>256</v>
      </c>
    </row>
    <row r="24" spans="1:15" ht="14.1" customHeight="1">
      <c r="A24" s="147">
        <v>75</v>
      </c>
      <c r="B24" s="23" t="s">
        <v>133</v>
      </c>
      <c r="C24" s="4" t="s">
        <v>59</v>
      </c>
      <c r="D24" s="113">
        <v>751</v>
      </c>
      <c r="E24" s="326"/>
      <c r="F24" s="120">
        <v>753</v>
      </c>
      <c r="G24" s="326" t="s">
        <v>256</v>
      </c>
      <c r="H24" s="120">
        <v>783</v>
      </c>
      <c r="I24" s="326" t="s">
        <v>256</v>
      </c>
      <c r="J24" s="120">
        <v>806</v>
      </c>
      <c r="K24" s="326" t="s">
        <v>256</v>
      </c>
      <c r="L24" s="120">
        <v>812</v>
      </c>
      <c r="M24" s="326" t="s">
        <v>256</v>
      </c>
      <c r="N24" s="120">
        <v>839</v>
      </c>
      <c r="O24" s="326" t="s">
        <v>256</v>
      </c>
    </row>
    <row r="25" spans="1:15" ht="14.1" customHeight="1">
      <c r="A25" s="147">
        <v>94</v>
      </c>
      <c r="B25" s="23" t="s">
        <v>104</v>
      </c>
      <c r="C25" s="4" t="s">
        <v>105</v>
      </c>
      <c r="D25" s="113">
        <v>86</v>
      </c>
      <c r="E25" s="326"/>
      <c r="F25" s="120">
        <v>78</v>
      </c>
      <c r="G25" s="326"/>
      <c r="H25" s="120">
        <v>94</v>
      </c>
      <c r="I25" s="326"/>
      <c r="J25" s="120">
        <v>103</v>
      </c>
      <c r="K25" s="326" t="s">
        <v>256</v>
      </c>
      <c r="L25" s="120">
        <v>108</v>
      </c>
      <c r="M25" s="326" t="s">
        <v>256</v>
      </c>
      <c r="N25" s="120">
        <v>112</v>
      </c>
      <c r="O25" s="326" t="s">
        <v>256</v>
      </c>
    </row>
    <row r="26" spans="1:15" ht="14.1" customHeight="1">
      <c r="A26" s="147">
        <v>94</v>
      </c>
      <c r="B26" s="23" t="s">
        <v>107</v>
      </c>
      <c r="C26" s="4" t="s">
        <v>108</v>
      </c>
      <c r="D26" s="113">
        <v>242</v>
      </c>
      <c r="E26" s="326"/>
      <c r="F26" s="120">
        <v>249</v>
      </c>
      <c r="G26" s="326"/>
      <c r="H26" s="120">
        <v>397</v>
      </c>
      <c r="I26" s="326"/>
      <c r="J26" s="120">
        <v>349</v>
      </c>
      <c r="K26" s="326"/>
      <c r="L26" s="120">
        <v>339</v>
      </c>
      <c r="M26" s="326"/>
      <c r="N26" s="120">
        <v>346</v>
      </c>
      <c r="O26" s="326"/>
    </row>
    <row r="27" spans="1:15" ht="14.1" customHeight="1">
      <c r="A27" s="147">
        <v>27</v>
      </c>
      <c r="B27" s="23" t="s">
        <v>134</v>
      </c>
      <c r="C27" s="4" t="s">
        <v>16</v>
      </c>
      <c r="D27" s="113">
        <v>1464</v>
      </c>
      <c r="E27" s="326"/>
      <c r="F27" s="120">
        <v>1360</v>
      </c>
      <c r="G27" s="326"/>
      <c r="H27" s="120">
        <v>1449</v>
      </c>
      <c r="I27" s="326"/>
      <c r="J27" s="120">
        <v>1463</v>
      </c>
      <c r="K27" s="326"/>
      <c r="L27" s="120">
        <v>1461</v>
      </c>
      <c r="M27" s="326"/>
      <c r="N27" s="120">
        <v>1708</v>
      </c>
      <c r="O27" s="326"/>
    </row>
    <row r="28" spans="1:15" ht="14.1" customHeight="1">
      <c r="A28" s="147">
        <v>53</v>
      </c>
      <c r="B28" s="23" t="s">
        <v>135</v>
      </c>
      <c r="C28" s="4" t="s">
        <v>52</v>
      </c>
      <c r="D28" s="113">
        <v>1088</v>
      </c>
      <c r="E28" s="326"/>
      <c r="F28" s="120">
        <v>1063</v>
      </c>
      <c r="G28" s="326"/>
      <c r="H28" s="120">
        <v>1048</v>
      </c>
      <c r="I28" s="326"/>
      <c r="J28" s="120">
        <v>1174</v>
      </c>
      <c r="K28" s="326"/>
      <c r="L28" s="120">
        <v>1117</v>
      </c>
      <c r="M28" s="326"/>
      <c r="N28" s="120">
        <v>1150</v>
      </c>
      <c r="O28" s="326"/>
    </row>
    <row r="29" spans="1:15" ht="14.1" customHeight="1">
      <c r="A29" s="147">
        <v>75</v>
      </c>
      <c r="B29" s="23" t="s">
        <v>136</v>
      </c>
      <c r="C29" s="4" t="s">
        <v>60</v>
      </c>
      <c r="D29" s="113">
        <v>330</v>
      </c>
      <c r="E29" s="326" t="s">
        <v>256</v>
      </c>
      <c r="F29" s="120">
        <v>332</v>
      </c>
      <c r="G29" s="326" t="s">
        <v>256</v>
      </c>
      <c r="H29" s="120">
        <v>355</v>
      </c>
      <c r="I29" s="326" t="s">
        <v>256</v>
      </c>
      <c r="J29" s="120">
        <v>365</v>
      </c>
      <c r="K29" s="326" t="s">
        <v>256</v>
      </c>
      <c r="L29" s="120">
        <v>386</v>
      </c>
      <c r="M29" s="326" t="s">
        <v>256</v>
      </c>
      <c r="N29" s="120">
        <v>405</v>
      </c>
      <c r="O29" s="326" t="s">
        <v>256</v>
      </c>
    </row>
    <row r="30" spans="1:15" ht="14.1" customHeight="1">
      <c r="A30" s="147">
        <v>75</v>
      </c>
      <c r="B30" s="23" t="s">
        <v>137</v>
      </c>
      <c r="C30" s="4" t="s">
        <v>61</v>
      </c>
      <c r="D30" s="113">
        <v>1089</v>
      </c>
      <c r="E30" s="326"/>
      <c r="F30" s="120">
        <v>983</v>
      </c>
      <c r="G30" s="326"/>
      <c r="H30" s="120">
        <v>973</v>
      </c>
      <c r="I30" s="326"/>
      <c r="J30" s="120">
        <v>995</v>
      </c>
      <c r="K30" s="326"/>
      <c r="L30" s="120">
        <v>1037</v>
      </c>
      <c r="M30" s="326"/>
      <c r="N30" s="120">
        <v>1039</v>
      </c>
      <c r="O30" s="326"/>
    </row>
    <row r="31" spans="1:15" ht="14.1" customHeight="1">
      <c r="A31" s="147">
        <v>27</v>
      </c>
      <c r="B31" s="23" t="s">
        <v>138</v>
      </c>
      <c r="C31" s="4" t="s">
        <v>18</v>
      </c>
      <c r="D31" s="113">
        <v>1273</v>
      </c>
      <c r="E31" s="326"/>
      <c r="F31" s="120">
        <v>1351</v>
      </c>
      <c r="G31" s="326" t="s">
        <v>256</v>
      </c>
      <c r="H31" s="120">
        <v>1365</v>
      </c>
      <c r="I31" s="326"/>
      <c r="J31" s="120">
        <v>1371</v>
      </c>
      <c r="K31" s="326"/>
      <c r="L31" s="120">
        <v>1391</v>
      </c>
      <c r="M31" s="326"/>
      <c r="N31" s="120">
        <v>1376</v>
      </c>
      <c r="O31" s="326"/>
    </row>
    <row r="32" spans="1:15" ht="14.1" customHeight="1">
      <c r="A32" s="147">
        <v>84</v>
      </c>
      <c r="B32" s="23" t="s">
        <v>139</v>
      </c>
      <c r="C32" s="4" t="s">
        <v>87</v>
      </c>
      <c r="D32" s="113">
        <v>1150</v>
      </c>
      <c r="E32" s="326"/>
      <c r="F32" s="120">
        <v>1134</v>
      </c>
      <c r="G32" s="326"/>
      <c r="H32" s="120">
        <v>1093</v>
      </c>
      <c r="I32" s="326"/>
      <c r="J32" s="120">
        <v>1100</v>
      </c>
      <c r="K32" s="326"/>
      <c r="L32" s="120">
        <v>1116</v>
      </c>
      <c r="M32" s="326"/>
      <c r="N32" s="120">
        <v>1132</v>
      </c>
      <c r="O32" s="326"/>
    </row>
    <row r="33" spans="1:15" ht="14.1" customHeight="1">
      <c r="A33" s="147">
        <v>28</v>
      </c>
      <c r="B33" s="23" t="s">
        <v>140</v>
      </c>
      <c r="C33" s="4" t="s">
        <v>27</v>
      </c>
      <c r="D33" s="113">
        <v>1282</v>
      </c>
      <c r="E33" s="326"/>
      <c r="F33" s="120">
        <v>1275</v>
      </c>
      <c r="G33" s="326"/>
      <c r="H33" s="120">
        <v>1290</v>
      </c>
      <c r="I33" s="326"/>
      <c r="J33" s="120">
        <v>1287</v>
      </c>
      <c r="K33" s="326"/>
      <c r="L33" s="120">
        <v>1260</v>
      </c>
      <c r="M33" s="326"/>
      <c r="N33" s="120">
        <v>1266</v>
      </c>
      <c r="O33" s="326"/>
    </row>
    <row r="34" spans="1:15" ht="14.1" customHeight="1">
      <c r="A34" s="147">
        <v>24</v>
      </c>
      <c r="B34" s="23" t="s">
        <v>141</v>
      </c>
      <c r="C34" s="4" t="s">
        <v>11</v>
      </c>
      <c r="D34" s="113">
        <v>1010</v>
      </c>
      <c r="E34" s="326" t="s">
        <v>256</v>
      </c>
      <c r="F34" s="120">
        <v>1120</v>
      </c>
      <c r="G34" s="326"/>
      <c r="H34" s="120">
        <v>1101</v>
      </c>
      <c r="I34" s="326"/>
      <c r="J34" s="120">
        <v>1107</v>
      </c>
      <c r="K34" s="326"/>
      <c r="L34" s="120">
        <v>1021</v>
      </c>
      <c r="M34" s="326"/>
      <c r="N34" s="120">
        <v>1086</v>
      </c>
      <c r="O34" s="326" t="s">
        <v>256</v>
      </c>
    </row>
    <row r="35" spans="1:15" ht="14.1" customHeight="1">
      <c r="A35" s="147">
        <v>53</v>
      </c>
      <c r="B35" s="23" t="s">
        <v>142</v>
      </c>
      <c r="C35" s="4" t="s">
        <v>54</v>
      </c>
      <c r="D35" s="113">
        <v>3528</v>
      </c>
      <c r="E35" s="326"/>
      <c r="F35" s="120">
        <v>2935</v>
      </c>
      <c r="G35" s="326"/>
      <c r="H35" s="120">
        <v>3041</v>
      </c>
      <c r="I35" s="326"/>
      <c r="J35" s="120">
        <v>2644</v>
      </c>
      <c r="K35" s="326"/>
      <c r="L35" s="120">
        <v>2732</v>
      </c>
      <c r="M35" s="326" t="s">
        <v>256</v>
      </c>
      <c r="N35" s="120">
        <v>2780</v>
      </c>
      <c r="O35" s="326"/>
    </row>
    <row r="36" spans="1:15" ht="14.1" customHeight="1">
      <c r="A36" s="147">
        <v>76</v>
      </c>
      <c r="B36" s="23" t="s">
        <v>143</v>
      </c>
      <c r="C36" s="4" t="s">
        <v>72</v>
      </c>
      <c r="D36" s="113">
        <v>924</v>
      </c>
      <c r="E36" s="326"/>
      <c r="F36" s="120">
        <v>1099</v>
      </c>
      <c r="G36" s="326"/>
      <c r="H36" s="120">
        <v>1011</v>
      </c>
      <c r="I36" s="326"/>
      <c r="J36" s="120">
        <v>1016</v>
      </c>
      <c r="K36" s="326"/>
      <c r="L36" s="120">
        <v>1154</v>
      </c>
      <c r="M36" s="326"/>
      <c r="N36" s="120">
        <v>1226</v>
      </c>
      <c r="O36" s="326"/>
    </row>
    <row r="37" spans="1:15" ht="14.1" customHeight="1">
      <c r="A37" s="147">
        <v>76</v>
      </c>
      <c r="B37" s="23" t="s">
        <v>144</v>
      </c>
      <c r="C37" s="4" t="s">
        <v>73</v>
      </c>
      <c r="D37" s="113">
        <v>2165</v>
      </c>
      <c r="E37" s="326" t="s">
        <v>256</v>
      </c>
      <c r="F37" s="120">
        <v>2030</v>
      </c>
      <c r="G37" s="326" t="s">
        <v>256</v>
      </c>
      <c r="H37" s="120">
        <v>2207</v>
      </c>
      <c r="I37" s="326" t="s">
        <v>256</v>
      </c>
      <c r="J37" s="120">
        <v>2719</v>
      </c>
      <c r="K37" s="326" t="s">
        <v>256</v>
      </c>
      <c r="L37" s="120">
        <v>2652</v>
      </c>
      <c r="M37" s="326" t="s">
        <v>256</v>
      </c>
      <c r="N37" s="120">
        <v>2585</v>
      </c>
      <c r="O37" s="326" t="s">
        <v>256</v>
      </c>
    </row>
    <row r="38" spans="1:15" ht="14.1" customHeight="1">
      <c r="A38" s="147">
        <v>76</v>
      </c>
      <c r="B38" s="23" t="s">
        <v>145</v>
      </c>
      <c r="C38" s="4" t="s">
        <v>74</v>
      </c>
      <c r="D38" s="113">
        <v>480</v>
      </c>
      <c r="E38" s="326"/>
      <c r="F38" s="120">
        <v>579</v>
      </c>
      <c r="G38" s="326"/>
      <c r="H38" s="120">
        <v>554</v>
      </c>
      <c r="I38" s="326"/>
      <c r="J38" s="120">
        <v>621</v>
      </c>
      <c r="K38" s="326"/>
      <c r="L38" s="120">
        <v>572</v>
      </c>
      <c r="M38" s="326"/>
      <c r="N38" s="120">
        <v>590</v>
      </c>
      <c r="O38" s="326" t="s">
        <v>256</v>
      </c>
    </row>
    <row r="39" spans="1:15" ht="14.1" customHeight="1">
      <c r="A39" s="147">
        <v>75</v>
      </c>
      <c r="B39" s="23" t="s">
        <v>146</v>
      </c>
      <c r="C39" s="4" t="s">
        <v>62</v>
      </c>
      <c r="D39" s="113">
        <v>2802</v>
      </c>
      <c r="E39" s="326"/>
      <c r="F39" s="120">
        <v>2867</v>
      </c>
      <c r="G39" s="326"/>
      <c r="H39" s="120">
        <v>2868</v>
      </c>
      <c r="I39" s="326"/>
      <c r="J39" s="120">
        <v>2950</v>
      </c>
      <c r="K39" s="326" t="s">
        <v>256</v>
      </c>
      <c r="L39" s="120">
        <v>3157</v>
      </c>
      <c r="M39" s="326" t="s">
        <v>256</v>
      </c>
      <c r="N39" s="120">
        <v>3264</v>
      </c>
      <c r="O39" s="326"/>
    </row>
    <row r="40" spans="1:15" ht="14.1" customHeight="1">
      <c r="A40" s="147">
        <v>76</v>
      </c>
      <c r="B40" s="23" t="s">
        <v>147</v>
      </c>
      <c r="C40" s="4" t="s">
        <v>75</v>
      </c>
      <c r="D40" s="113">
        <v>1946</v>
      </c>
      <c r="E40" s="326"/>
      <c r="F40" s="120">
        <v>2003</v>
      </c>
      <c r="G40" s="326"/>
      <c r="H40" s="120">
        <v>2036</v>
      </c>
      <c r="I40" s="326"/>
      <c r="J40" s="120">
        <v>2064</v>
      </c>
      <c r="K40" s="326"/>
      <c r="L40" s="120">
        <v>2003</v>
      </c>
      <c r="M40" s="326"/>
      <c r="N40" s="120">
        <v>1990</v>
      </c>
      <c r="O40" s="326"/>
    </row>
    <row r="41" spans="1:15" ht="14.1" customHeight="1">
      <c r="A41" s="147">
        <v>53</v>
      </c>
      <c r="B41" s="23" t="s">
        <v>148</v>
      </c>
      <c r="C41" s="4" t="s">
        <v>55</v>
      </c>
      <c r="D41" s="113">
        <v>2258</v>
      </c>
      <c r="E41" s="326"/>
      <c r="F41" s="120">
        <v>2371</v>
      </c>
      <c r="G41" s="326"/>
      <c r="H41" s="120">
        <v>2566</v>
      </c>
      <c r="I41" s="326"/>
      <c r="J41" s="120">
        <v>2894</v>
      </c>
      <c r="K41" s="326"/>
      <c r="L41" s="120">
        <v>2888</v>
      </c>
      <c r="M41" s="326"/>
      <c r="N41" s="120">
        <v>2954</v>
      </c>
      <c r="O41" s="326"/>
    </row>
    <row r="42" spans="1:15" ht="14.1" customHeight="1">
      <c r="A42" s="147">
        <v>24</v>
      </c>
      <c r="B42" s="23" t="s">
        <v>149</v>
      </c>
      <c r="C42" s="4" t="s">
        <v>12</v>
      </c>
      <c r="D42" s="113">
        <v>466</v>
      </c>
      <c r="E42" s="326"/>
      <c r="F42" s="120">
        <v>494</v>
      </c>
      <c r="G42" s="326"/>
      <c r="H42" s="120">
        <v>477</v>
      </c>
      <c r="I42" s="326"/>
      <c r="J42" s="120">
        <v>496</v>
      </c>
      <c r="K42" s="326"/>
      <c r="L42" s="120">
        <v>511</v>
      </c>
      <c r="M42" s="326" t="s">
        <v>256</v>
      </c>
      <c r="N42" s="120">
        <v>710</v>
      </c>
      <c r="O42" s="326" t="s">
        <v>256</v>
      </c>
    </row>
    <row r="43" spans="1:15" ht="14.1" customHeight="1">
      <c r="A43" s="147">
        <v>24</v>
      </c>
      <c r="B43" s="23" t="s">
        <v>150</v>
      </c>
      <c r="C43" s="4" t="s">
        <v>13</v>
      </c>
      <c r="D43" s="113">
        <v>1494</v>
      </c>
      <c r="E43" s="326"/>
      <c r="F43" s="120">
        <v>1479</v>
      </c>
      <c r="G43" s="326"/>
      <c r="H43" s="120">
        <v>1506</v>
      </c>
      <c r="I43" s="326"/>
      <c r="J43" s="120">
        <v>1395</v>
      </c>
      <c r="K43" s="326"/>
      <c r="L43" s="120">
        <v>1364</v>
      </c>
      <c r="M43" s="326"/>
      <c r="N43" s="120">
        <v>1232</v>
      </c>
      <c r="O43" s="326"/>
    </row>
    <row r="44" spans="1:15" ht="14.1" customHeight="1">
      <c r="A44" s="147">
        <v>84</v>
      </c>
      <c r="B44" s="23" t="s">
        <v>151</v>
      </c>
      <c r="C44" s="4" t="s">
        <v>88</v>
      </c>
      <c r="D44" s="113">
        <v>2420</v>
      </c>
      <c r="E44" s="326" t="s">
        <v>256</v>
      </c>
      <c r="F44" s="120">
        <v>2680</v>
      </c>
      <c r="G44" s="326" t="s">
        <v>256</v>
      </c>
      <c r="H44" s="120">
        <v>2767</v>
      </c>
      <c r="I44" s="326" t="s">
        <v>256</v>
      </c>
      <c r="J44" s="120">
        <v>2734</v>
      </c>
      <c r="K44" s="326" t="s">
        <v>256</v>
      </c>
      <c r="L44" s="120">
        <v>2232</v>
      </c>
      <c r="M44" s="326"/>
      <c r="N44" s="120">
        <v>2197</v>
      </c>
      <c r="O44" s="326"/>
    </row>
    <row r="45" spans="1:15" ht="14.1" customHeight="1">
      <c r="A45" s="147">
        <v>27</v>
      </c>
      <c r="B45" s="23" t="s">
        <v>152</v>
      </c>
      <c r="C45" s="4" t="s">
        <v>19</v>
      </c>
      <c r="D45" s="113">
        <v>749</v>
      </c>
      <c r="E45" s="326"/>
      <c r="F45" s="120">
        <v>763</v>
      </c>
      <c r="G45" s="326"/>
      <c r="H45" s="120">
        <v>803</v>
      </c>
      <c r="I45" s="326"/>
      <c r="J45" s="120">
        <v>802</v>
      </c>
      <c r="K45" s="326"/>
      <c r="L45" s="120">
        <v>838</v>
      </c>
      <c r="M45" s="326" t="s">
        <v>256</v>
      </c>
      <c r="N45" s="120">
        <v>838</v>
      </c>
      <c r="O45" s="326" t="s">
        <v>256</v>
      </c>
    </row>
    <row r="46" spans="1:15" ht="14.1" customHeight="1">
      <c r="A46" s="147">
        <v>75</v>
      </c>
      <c r="B46" s="23" t="s">
        <v>153</v>
      </c>
      <c r="C46" s="4" t="s">
        <v>63</v>
      </c>
      <c r="D46" s="113">
        <v>705</v>
      </c>
      <c r="E46" s="326" t="s">
        <v>256</v>
      </c>
      <c r="F46" s="120">
        <v>731</v>
      </c>
      <c r="G46" s="326" t="s">
        <v>256</v>
      </c>
      <c r="H46" s="120">
        <v>725</v>
      </c>
      <c r="I46" s="326" t="s">
        <v>256</v>
      </c>
      <c r="J46" s="120">
        <v>693</v>
      </c>
      <c r="K46" s="326" t="s">
        <v>256</v>
      </c>
      <c r="L46" s="120">
        <v>709</v>
      </c>
      <c r="M46" s="326" t="s">
        <v>256</v>
      </c>
      <c r="N46" s="120">
        <v>731</v>
      </c>
      <c r="O46" s="326" t="s">
        <v>256</v>
      </c>
    </row>
    <row r="47" spans="1:15" ht="14.1" customHeight="1">
      <c r="A47" s="147">
        <v>24</v>
      </c>
      <c r="B47" s="23" t="s">
        <v>154</v>
      </c>
      <c r="C47" s="4" t="s">
        <v>14</v>
      </c>
      <c r="D47" s="113">
        <v>913</v>
      </c>
      <c r="E47" s="326"/>
      <c r="F47" s="120">
        <v>846</v>
      </c>
      <c r="G47" s="326"/>
      <c r="H47" s="120">
        <v>898</v>
      </c>
      <c r="I47" s="326"/>
      <c r="J47" s="120">
        <v>892</v>
      </c>
      <c r="K47" s="326"/>
      <c r="L47" s="120">
        <v>990</v>
      </c>
      <c r="M47" s="326"/>
      <c r="N47" s="120">
        <v>908</v>
      </c>
      <c r="O47" s="326"/>
    </row>
    <row r="48" spans="1:15" ht="14.1" customHeight="1">
      <c r="A48" s="147">
        <v>84</v>
      </c>
      <c r="B48" s="23" t="s">
        <v>155</v>
      </c>
      <c r="C48" s="4" t="s">
        <v>89</v>
      </c>
      <c r="D48" s="113">
        <v>2703</v>
      </c>
      <c r="E48" s="326"/>
      <c r="F48" s="120">
        <v>2712</v>
      </c>
      <c r="G48" s="326"/>
      <c r="H48" s="120">
        <v>2608</v>
      </c>
      <c r="I48" s="326"/>
      <c r="J48" s="120">
        <v>2724</v>
      </c>
      <c r="K48" s="326"/>
      <c r="L48" s="120">
        <v>2784</v>
      </c>
      <c r="M48" s="326"/>
      <c r="N48" s="120">
        <v>2862</v>
      </c>
      <c r="O48" s="326"/>
    </row>
    <row r="49" spans="1:15" ht="14.1" customHeight="1">
      <c r="A49" s="147">
        <v>84</v>
      </c>
      <c r="B49" s="23" t="s">
        <v>156</v>
      </c>
      <c r="C49" s="4" t="s">
        <v>90</v>
      </c>
      <c r="D49" s="113">
        <v>596</v>
      </c>
      <c r="E49" s="326" t="s">
        <v>256</v>
      </c>
      <c r="F49" s="120">
        <v>596</v>
      </c>
      <c r="G49" s="326"/>
      <c r="H49" s="120">
        <v>567</v>
      </c>
      <c r="I49" s="326" t="s">
        <v>256</v>
      </c>
      <c r="J49" s="120">
        <v>574</v>
      </c>
      <c r="K49" s="326" t="s">
        <v>256</v>
      </c>
      <c r="L49" s="120">
        <v>627</v>
      </c>
      <c r="M49" s="326"/>
      <c r="N49" s="120">
        <v>760</v>
      </c>
      <c r="O49" s="326"/>
    </row>
    <row r="50" spans="1:15" ht="14.1" customHeight="1">
      <c r="A50" s="147">
        <v>52</v>
      </c>
      <c r="B50" s="23" t="s">
        <v>157</v>
      </c>
      <c r="C50" s="4" t="s">
        <v>46</v>
      </c>
      <c r="D50" s="113">
        <v>2740</v>
      </c>
      <c r="E50" s="326"/>
      <c r="F50" s="120">
        <v>2959</v>
      </c>
      <c r="G50" s="326"/>
      <c r="H50" s="120">
        <v>3057</v>
      </c>
      <c r="I50" s="326"/>
      <c r="J50" s="120">
        <v>3164</v>
      </c>
      <c r="K50" s="326"/>
      <c r="L50" s="120">
        <v>3231</v>
      </c>
      <c r="M50" s="326"/>
      <c r="N50" s="120">
        <v>3306</v>
      </c>
      <c r="O50" s="326"/>
    </row>
    <row r="51" spans="1:15" ht="14.1" customHeight="1">
      <c r="A51" s="147">
        <v>24</v>
      </c>
      <c r="B51" s="23" t="s">
        <v>158</v>
      </c>
      <c r="C51" s="4" t="s">
        <v>15</v>
      </c>
      <c r="D51" s="113">
        <v>1620</v>
      </c>
      <c r="E51" s="326"/>
      <c r="F51" s="120">
        <v>1654</v>
      </c>
      <c r="G51" s="326"/>
      <c r="H51" s="120">
        <v>1718</v>
      </c>
      <c r="I51" s="326"/>
      <c r="J51" s="120">
        <v>1711</v>
      </c>
      <c r="K51" s="326"/>
      <c r="L51" s="120">
        <v>1771</v>
      </c>
      <c r="M51" s="326"/>
      <c r="N51" s="120">
        <v>1713</v>
      </c>
      <c r="O51" s="326"/>
    </row>
    <row r="52" spans="1:15" ht="14.1" customHeight="1">
      <c r="A52" s="147">
        <v>76</v>
      </c>
      <c r="B52" s="23" t="s">
        <v>159</v>
      </c>
      <c r="C52" s="4" t="s">
        <v>76</v>
      </c>
      <c r="D52" s="113">
        <v>460</v>
      </c>
      <c r="E52" s="326"/>
      <c r="F52" s="120">
        <v>451</v>
      </c>
      <c r="G52" s="326" t="s">
        <v>256</v>
      </c>
      <c r="H52" s="120">
        <v>463</v>
      </c>
      <c r="I52" s="326"/>
      <c r="J52" s="120">
        <v>440</v>
      </c>
      <c r="K52" s="326"/>
      <c r="L52" s="120">
        <v>449</v>
      </c>
      <c r="M52" s="326" t="s">
        <v>256</v>
      </c>
      <c r="N52" s="120">
        <v>455</v>
      </c>
      <c r="O52" s="326" t="s">
        <v>256</v>
      </c>
    </row>
    <row r="53" spans="1:15" ht="14.1" customHeight="1">
      <c r="A53" s="147">
        <v>75</v>
      </c>
      <c r="B53" s="23" t="s">
        <v>160</v>
      </c>
      <c r="C53" s="4" t="s">
        <v>64</v>
      </c>
      <c r="D53" s="113">
        <v>893</v>
      </c>
      <c r="E53" s="326"/>
      <c r="F53" s="120">
        <v>895</v>
      </c>
      <c r="G53" s="326"/>
      <c r="H53" s="120">
        <v>891</v>
      </c>
      <c r="I53" s="326"/>
      <c r="J53" s="120">
        <v>919</v>
      </c>
      <c r="K53" s="326"/>
      <c r="L53" s="120">
        <v>928</v>
      </c>
      <c r="M53" s="326"/>
      <c r="N53" s="120">
        <v>921</v>
      </c>
      <c r="O53" s="326"/>
    </row>
    <row r="54" spans="1:15" ht="14.1" customHeight="1">
      <c r="A54" s="147">
        <v>76</v>
      </c>
      <c r="B54" s="23" t="s">
        <v>161</v>
      </c>
      <c r="C54" s="4" t="s">
        <v>77</v>
      </c>
      <c r="D54" s="113">
        <v>267</v>
      </c>
      <c r="E54" s="326"/>
      <c r="F54" s="120">
        <v>268</v>
      </c>
      <c r="G54" s="326"/>
      <c r="H54" s="120">
        <v>282</v>
      </c>
      <c r="I54" s="326"/>
      <c r="J54" s="120">
        <v>293</v>
      </c>
      <c r="K54" s="326" t="s">
        <v>256</v>
      </c>
      <c r="L54" s="120">
        <v>309</v>
      </c>
      <c r="M54" s="326"/>
      <c r="N54" s="120">
        <v>317</v>
      </c>
      <c r="O54" s="326"/>
    </row>
    <row r="55" spans="1:15" ht="14.1" customHeight="1">
      <c r="A55" s="147">
        <v>52</v>
      </c>
      <c r="B55" s="23" t="s">
        <v>162</v>
      </c>
      <c r="C55" s="4" t="s">
        <v>48</v>
      </c>
      <c r="D55" s="113">
        <v>1436</v>
      </c>
      <c r="E55" s="326"/>
      <c r="F55" s="120">
        <v>1475</v>
      </c>
      <c r="G55" s="326"/>
      <c r="H55" s="120">
        <v>1647</v>
      </c>
      <c r="I55" s="326"/>
      <c r="J55" s="120">
        <v>1552</v>
      </c>
      <c r="K55" s="326" t="s">
        <v>256</v>
      </c>
      <c r="L55" s="120">
        <v>1508</v>
      </c>
      <c r="M55" s="326" t="s">
        <v>256</v>
      </c>
      <c r="N55" s="120">
        <v>1572</v>
      </c>
      <c r="O55" s="326" t="s">
        <v>256</v>
      </c>
    </row>
    <row r="56" spans="1:15" ht="14.1" customHeight="1">
      <c r="A56" s="147">
        <v>28</v>
      </c>
      <c r="B56" s="23" t="s">
        <v>163</v>
      </c>
      <c r="C56" s="4" t="s">
        <v>28</v>
      </c>
      <c r="D56" s="113">
        <v>1527</v>
      </c>
      <c r="E56" s="326"/>
      <c r="F56" s="120">
        <v>1638</v>
      </c>
      <c r="G56" s="326"/>
      <c r="H56" s="120">
        <v>1552</v>
      </c>
      <c r="I56" s="326"/>
      <c r="J56" s="120">
        <v>1596</v>
      </c>
      <c r="K56" s="326"/>
      <c r="L56" s="120">
        <v>1602</v>
      </c>
      <c r="M56" s="326"/>
      <c r="N56" s="120">
        <v>1612</v>
      </c>
      <c r="O56" s="326"/>
    </row>
    <row r="57" spans="1:15" ht="14.1" customHeight="1">
      <c r="A57" s="147">
        <v>44</v>
      </c>
      <c r="B57" s="23" t="s">
        <v>164</v>
      </c>
      <c r="C57" s="4" t="s">
        <v>38</v>
      </c>
      <c r="D57" s="113">
        <v>1361</v>
      </c>
      <c r="E57" s="326"/>
      <c r="F57" s="120">
        <v>1381</v>
      </c>
      <c r="G57" s="326"/>
      <c r="H57" s="120">
        <v>1390</v>
      </c>
      <c r="I57" s="326"/>
      <c r="J57" s="120">
        <v>1423</v>
      </c>
      <c r="K57" s="326"/>
      <c r="L57" s="120">
        <v>1456</v>
      </c>
      <c r="M57" s="326"/>
      <c r="N57" s="120">
        <v>1487</v>
      </c>
      <c r="O57" s="326"/>
    </row>
    <row r="58" spans="1:15" ht="14.1" customHeight="1">
      <c r="A58" s="148">
        <v>44</v>
      </c>
      <c r="B58" s="23" t="s">
        <v>165</v>
      </c>
      <c r="C58" s="4" t="s">
        <v>39</v>
      </c>
      <c r="D58" s="113">
        <v>768</v>
      </c>
      <c r="E58" s="326"/>
      <c r="F58" s="120">
        <v>669</v>
      </c>
      <c r="G58" s="326" t="s">
        <v>256</v>
      </c>
      <c r="H58" s="120">
        <v>756</v>
      </c>
      <c r="I58" s="326"/>
      <c r="J58" s="120">
        <v>727</v>
      </c>
      <c r="K58" s="326"/>
      <c r="L58" s="120">
        <v>719</v>
      </c>
      <c r="M58" s="326"/>
      <c r="N58" s="120">
        <v>730</v>
      </c>
      <c r="O58" s="326"/>
    </row>
    <row r="59" spans="1:15" ht="14.1" customHeight="1">
      <c r="A59" s="147">
        <v>52</v>
      </c>
      <c r="B59" s="23" t="s">
        <v>166</v>
      </c>
      <c r="C59" s="4" t="s">
        <v>49</v>
      </c>
      <c r="D59" s="113">
        <v>1067</v>
      </c>
      <c r="E59" s="326"/>
      <c r="F59" s="120">
        <v>916</v>
      </c>
      <c r="G59" s="326"/>
      <c r="H59" s="120">
        <v>979</v>
      </c>
      <c r="I59" s="326" t="s">
        <v>256</v>
      </c>
      <c r="J59" s="328">
        <v>1134</v>
      </c>
      <c r="K59" s="326"/>
      <c r="L59" s="328">
        <v>1195</v>
      </c>
      <c r="M59" s="326"/>
      <c r="N59" s="328">
        <v>1175</v>
      </c>
      <c r="O59" s="326"/>
    </row>
    <row r="60" spans="1:15" ht="14.1" customHeight="1">
      <c r="A60" s="147">
        <v>44</v>
      </c>
      <c r="B60" s="23" t="s">
        <v>167</v>
      </c>
      <c r="C60" s="4" t="s">
        <v>40</v>
      </c>
      <c r="D60" s="113">
        <v>1235</v>
      </c>
      <c r="E60" s="326" t="s">
        <v>256</v>
      </c>
      <c r="F60" s="120">
        <v>1287</v>
      </c>
      <c r="G60" s="326" t="s">
        <v>256</v>
      </c>
      <c r="H60" s="120">
        <v>1308</v>
      </c>
      <c r="I60" s="326" t="s">
        <v>256</v>
      </c>
      <c r="J60" s="328">
        <v>1318</v>
      </c>
      <c r="K60" s="326" t="s">
        <v>256</v>
      </c>
      <c r="L60" s="328">
        <v>1323</v>
      </c>
      <c r="M60" s="326" t="s">
        <v>256</v>
      </c>
      <c r="N60" s="328">
        <v>1332</v>
      </c>
      <c r="O60" s="326" t="s">
        <v>256</v>
      </c>
    </row>
    <row r="61" spans="1:15" ht="14.1" customHeight="1">
      <c r="A61" s="147">
        <v>44</v>
      </c>
      <c r="B61" s="23" t="s">
        <v>168</v>
      </c>
      <c r="C61" s="4" t="s">
        <v>41</v>
      </c>
      <c r="D61" s="113">
        <v>413</v>
      </c>
      <c r="E61" s="326"/>
      <c r="F61" s="120">
        <v>412</v>
      </c>
      <c r="G61" s="326"/>
      <c r="H61" s="120">
        <v>421</v>
      </c>
      <c r="I61" s="326"/>
      <c r="J61" s="328">
        <v>425</v>
      </c>
      <c r="K61" s="326"/>
      <c r="L61" s="328">
        <v>428</v>
      </c>
      <c r="M61" s="326"/>
      <c r="N61" s="328">
        <v>389</v>
      </c>
      <c r="O61" s="326"/>
    </row>
    <row r="62" spans="1:15" ht="14.1" customHeight="1">
      <c r="A62" s="147">
        <v>53</v>
      </c>
      <c r="B62" s="23" t="s">
        <v>169</v>
      </c>
      <c r="C62" s="4" t="s">
        <v>56</v>
      </c>
      <c r="D62" s="113">
        <v>1697</v>
      </c>
      <c r="E62" s="326"/>
      <c r="F62" s="120">
        <v>1715</v>
      </c>
      <c r="G62" s="326"/>
      <c r="H62" s="120">
        <v>1930</v>
      </c>
      <c r="I62" s="326" t="s">
        <v>256</v>
      </c>
      <c r="J62" s="328">
        <v>1914</v>
      </c>
      <c r="K62" s="326" t="s">
        <v>256</v>
      </c>
      <c r="L62" s="328">
        <v>1936</v>
      </c>
      <c r="M62" s="326"/>
      <c r="N62" s="328">
        <v>1982</v>
      </c>
      <c r="O62" s="326" t="s">
        <v>256</v>
      </c>
    </row>
    <row r="63" spans="1:15" ht="14.1" customHeight="1">
      <c r="A63" s="147">
        <v>44</v>
      </c>
      <c r="B63" s="23" t="s">
        <v>170</v>
      </c>
      <c r="C63" s="4" t="s">
        <v>42</v>
      </c>
      <c r="D63" s="113">
        <v>1464</v>
      </c>
      <c r="E63" s="326"/>
      <c r="F63" s="120">
        <v>1499</v>
      </c>
      <c r="G63" s="326"/>
      <c r="H63" s="120">
        <v>1561</v>
      </c>
      <c r="I63" s="326"/>
      <c r="J63" s="328">
        <v>1682</v>
      </c>
      <c r="K63" s="326"/>
      <c r="L63" s="328">
        <v>1726</v>
      </c>
      <c r="M63" s="326"/>
      <c r="N63" s="328">
        <v>1718</v>
      </c>
      <c r="O63" s="326"/>
    </row>
    <row r="64" spans="1:15" ht="14.1" customHeight="1">
      <c r="A64" s="147">
        <v>27</v>
      </c>
      <c r="B64" s="23" t="s">
        <v>171</v>
      </c>
      <c r="C64" s="4" t="s">
        <v>20</v>
      </c>
      <c r="D64" s="113">
        <v>773</v>
      </c>
      <c r="E64" s="326"/>
      <c r="F64" s="120">
        <v>779</v>
      </c>
      <c r="G64" s="326"/>
      <c r="H64" s="120">
        <v>776</v>
      </c>
      <c r="I64" s="326"/>
      <c r="J64" s="328">
        <v>707</v>
      </c>
      <c r="K64" s="326"/>
      <c r="L64" s="328">
        <v>696</v>
      </c>
      <c r="M64" s="326"/>
      <c r="N64" s="328">
        <v>702</v>
      </c>
      <c r="O64" s="326"/>
    </row>
    <row r="65" spans="1:15" ht="14.1" customHeight="1">
      <c r="A65" s="147">
        <v>32</v>
      </c>
      <c r="B65" s="23" t="s">
        <v>172</v>
      </c>
      <c r="C65" s="4" t="s">
        <v>32</v>
      </c>
      <c r="D65" s="113">
        <v>5338</v>
      </c>
      <c r="E65" s="326" t="s">
        <v>256</v>
      </c>
      <c r="F65" s="120">
        <v>5522</v>
      </c>
      <c r="G65" s="326" t="s">
        <v>256</v>
      </c>
      <c r="H65" s="120">
        <v>5821</v>
      </c>
      <c r="I65" s="326" t="s">
        <v>256</v>
      </c>
      <c r="J65" s="328">
        <v>6002</v>
      </c>
      <c r="K65" s="326" t="s">
        <v>256</v>
      </c>
      <c r="L65" s="328">
        <v>6420</v>
      </c>
      <c r="M65" s="326" t="s">
        <v>256</v>
      </c>
      <c r="N65" s="328">
        <v>6183</v>
      </c>
      <c r="O65" s="326" t="s">
        <v>256</v>
      </c>
    </row>
    <row r="66" spans="1:15" ht="14.1" customHeight="1">
      <c r="A66" s="147">
        <v>32</v>
      </c>
      <c r="B66" s="23" t="s">
        <v>173</v>
      </c>
      <c r="C66" s="4" t="s">
        <v>33</v>
      </c>
      <c r="D66" s="113">
        <v>1817</v>
      </c>
      <c r="E66" s="326" t="s">
        <v>256</v>
      </c>
      <c r="F66" s="120">
        <v>1955</v>
      </c>
      <c r="G66" s="326" t="s">
        <v>256</v>
      </c>
      <c r="H66" s="120">
        <v>2210</v>
      </c>
      <c r="I66" s="326"/>
      <c r="J66" s="328">
        <v>2079</v>
      </c>
      <c r="K66" s="326" t="s">
        <v>256</v>
      </c>
      <c r="L66" s="328">
        <v>2161</v>
      </c>
      <c r="M66" s="326" t="s">
        <v>256</v>
      </c>
      <c r="N66" s="328">
        <v>2221</v>
      </c>
      <c r="O66" s="326"/>
    </row>
    <row r="67" spans="1:15" ht="14.1" customHeight="1">
      <c r="A67" s="147">
        <v>28</v>
      </c>
      <c r="B67" s="23" t="s">
        <v>174</v>
      </c>
      <c r="C67" s="4" t="s">
        <v>29</v>
      </c>
      <c r="D67" s="113">
        <v>756</v>
      </c>
      <c r="E67" s="326" t="s">
        <v>256</v>
      </c>
      <c r="F67" s="120">
        <v>773</v>
      </c>
      <c r="G67" s="326" t="s">
        <v>256</v>
      </c>
      <c r="H67" s="120">
        <v>743</v>
      </c>
      <c r="I67" s="326"/>
      <c r="J67" s="328">
        <v>748</v>
      </c>
      <c r="K67" s="326" t="s">
        <v>256</v>
      </c>
      <c r="L67" s="328">
        <v>770</v>
      </c>
      <c r="M67" s="326" t="s">
        <v>256</v>
      </c>
      <c r="N67" s="328">
        <v>786</v>
      </c>
      <c r="O67" s="326" t="s">
        <v>256</v>
      </c>
    </row>
    <row r="68" spans="1:15" ht="14.1" customHeight="1">
      <c r="A68" s="147">
        <v>32</v>
      </c>
      <c r="B68" s="23" t="s">
        <v>175</v>
      </c>
      <c r="C68" s="4" t="s">
        <v>34</v>
      </c>
      <c r="D68" s="113">
        <v>3282</v>
      </c>
      <c r="E68" s="326"/>
      <c r="F68" s="120">
        <v>3191</v>
      </c>
      <c r="G68" s="326"/>
      <c r="H68" s="120">
        <v>3490</v>
      </c>
      <c r="I68" s="326" t="s">
        <v>256</v>
      </c>
      <c r="J68" s="328">
        <v>3350</v>
      </c>
      <c r="K68" s="326"/>
      <c r="L68" s="328">
        <v>3500</v>
      </c>
      <c r="M68" s="326"/>
      <c r="N68" s="328">
        <v>3491</v>
      </c>
      <c r="O68" s="326"/>
    </row>
    <row r="69" spans="1:15" ht="14.1" customHeight="1">
      <c r="A69" s="147">
        <v>84</v>
      </c>
      <c r="B69" s="23" t="s">
        <v>176</v>
      </c>
      <c r="C69" s="4" t="s">
        <v>91</v>
      </c>
      <c r="D69" s="113">
        <v>1750</v>
      </c>
      <c r="E69" s="326"/>
      <c r="F69" s="120">
        <v>1808</v>
      </c>
      <c r="G69" s="326"/>
      <c r="H69" s="120">
        <v>1860</v>
      </c>
      <c r="I69" s="326"/>
      <c r="J69" s="328">
        <v>1864</v>
      </c>
      <c r="K69" s="326"/>
      <c r="L69" s="328">
        <v>1847</v>
      </c>
      <c r="M69" s="326"/>
      <c r="N69" s="328">
        <v>1907</v>
      </c>
      <c r="O69" s="326"/>
    </row>
    <row r="70" spans="1:15" ht="14.1" customHeight="1">
      <c r="A70" s="147">
        <v>75</v>
      </c>
      <c r="B70" s="23" t="s">
        <v>177</v>
      </c>
      <c r="C70" s="4" t="s">
        <v>65</v>
      </c>
      <c r="D70" s="113">
        <v>1457</v>
      </c>
      <c r="E70" s="326"/>
      <c r="F70" s="120">
        <v>1654</v>
      </c>
      <c r="G70" s="326"/>
      <c r="H70" s="120">
        <v>1640</v>
      </c>
      <c r="I70" s="326" t="s">
        <v>256</v>
      </c>
      <c r="J70" s="328">
        <v>1662</v>
      </c>
      <c r="K70" s="326"/>
      <c r="L70" s="328">
        <v>1712</v>
      </c>
      <c r="M70" s="326"/>
      <c r="N70" s="328">
        <v>1735</v>
      </c>
      <c r="O70" s="326"/>
    </row>
    <row r="71" spans="1:15" ht="14.1" customHeight="1">
      <c r="A71" s="147">
        <v>76</v>
      </c>
      <c r="B71" s="23" t="s">
        <v>178</v>
      </c>
      <c r="C71" s="4" t="s">
        <v>78</v>
      </c>
      <c r="D71" s="113">
        <v>522</v>
      </c>
      <c r="E71" s="326" t="s">
        <v>256</v>
      </c>
      <c r="F71" s="120">
        <v>512</v>
      </c>
      <c r="G71" s="326" t="s">
        <v>256</v>
      </c>
      <c r="H71" s="120">
        <v>516</v>
      </c>
      <c r="I71" s="326" t="s">
        <v>256</v>
      </c>
      <c r="J71" s="328">
        <v>516</v>
      </c>
      <c r="K71" s="326" t="s">
        <v>256</v>
      </c>
      <c r="L71" s="328">
        <v>532</v>
      </c>
      <c r="M71" s="326" t="s">
        <v>256</v>
      </c>
      <c r="N71" s="328">
        <v>547</v>
      </c>
      <c r="O71" s="326" t="s">
        <v>256</v>
      </c>
    </row>
    <row r="72" spans="1:15" ht="14.1" customHeight="1">
      <c r="A72" s="147">
        <v>76</v>
      </c>
      <c r="B72" s="23" t="s">
        <v>179</v>
      </c>
      <c r="C72" s="4" t="s">
        <v>79</v>
      </c>
      <c r="D72" s="113">
        <v>688</v>
      </c>
      <c r="E72" s="326"/>
      <c r="F72" s="120">
        <v>803</v>
      </c>
      <c r="G72" s="326"/>
      <c r="H72" s="120">
        <v>852</v>
      </c>
      <c r="I72" s="326" t="s">
        <v>256</v>
      </c>
      <c r="J72" s="328">
        <v>753</v>
      </c>
      <c r="K72" s="326"/>
      <c r="L72" s="328">
        <v>783</v>
      </c>
      <c r="M72" s="326" t="s">
        <v>256</v>
      </c>
      <c r="N72" s="328">
        <v>803</v>
      </c>
      <c r="O72" s="326" t="s">
        <v>256</v>
      </c>
    </row>
    <row r="73" spans="1:15" ht="14.1" customHeight="1">
      <c r="A73" s="147">
        <v>44</v>
      </c>
      <c r="B73" s="23" t="s">
        <v>180</v>
      </c>
      <c r="C73" s="4" t="s">
        <v>43</v>
      </c>
      <c r="D73" s="113">
        <v>2340</v>
      </c>
      <c r="E73" s="326"/>
      <c r="F73" s="120">
        <v>2486</v>
      </c>
      <c r="G73" s="326"/>
      <c r="H73" s="120">
        <v>2626</v>
      </c>
      <c r="I73" s="326"/>
      <c r="J73" s="328">
        <v>2713</v>
      </c>
      <c r="K73" s="326"/>
      <c r="L73" s="328">
        <v>2774</v>
      </c>
      <c r="M73" s="326"/>
      <c r="N73" s="328">
        <v>2812</v>
      </c>
      <c r="O73" s="326"/>
    </row>
    <row r="74" spans="1:15" ht="14.1" customHeight="1">
      <c r="A74" s="147">
        <v>44</v>
      </c>
      <c r="B74" s="23" t="s">
        <v>181</v>
      </c>
      <c r="C74" s="4" t="s">
        <v>44</v>
      </c>
      <c r="D74" s="113">
        <v>2013</v>
      </c>
      <c r="E74" s="326"/>
      <c r="F74" s="120">
        <v>2091</v>
      </c>
      <c r="G74" s="326"/>
      <c r="H74" s="120">
        <v>2271</v>
      </c>
      <c r="I74" s="326"/>
      <c r="J74" s="328">
        <v>2231</v>
      </c>
      <c r="K74" s="326"/>
      <c r="L74" s="328">
        <v>2525</v>
      </c>
      <c r="M74" s="326"/>
      <c r="N74" s="328">
        <v>2614</v>
      </c>
      <c r="O74" s="326"/>
    </row>
    <row r="75" spans="1:15" ht="14.1" customHeight="1">
      <c r="A75" s="147">
        <v>84</v>
      </c>
      <c r="B75" s="23" t="s">
        <v>182</v>
      </c>
      <c r="C75" s="4" t="s">
        <v>93</v>
      </c>
      <c r="D75" s="113">
        <v>4535</v>
      </c>
      <c r="E75" s="326" t="s">
        <v>256</v>
      </c>
      <c r="F75" s="120">
        <v>4478</v>
      </c>
      <c r="G75" s="326" t="s">
        <v>256</v>
      </c>
      <c r="H75" s="120">
        <v>4510</v>
      </c>
      <c r="I75" s="326" t="s">
        <v>256</v>
      </c>
      <c r="J75" s="328">
        <v>4545</v>
      </c>
      <c r="K75" s="326"/>
      <c r="L75" s="328">
        <v>4212</v>
      </c>
      <c r="M75" s="326"/>
      <c r="N75" s="328">
        <v>5140</v>
      </c>
      <c r="O75" s="326" t="s">
        <v>256</v>
      </c>
    </row>
    <row r="76" spans="1:15" s="370" customFormat="1" ht="13.5" customHeight="1">
      <c r="A76" s="363"/>
      <c r="B76" s="44" t="s">
        <v>92</v>
      </c>
      <c r="C76" s="45" t="s">
        <v>114</v>
      </c>
      <c r="D76" s="113"/>
      <c r="E76" s="326"/>
      <c r="F76" s="120"/>
      <c r="G76" s="326"/>
      <c r="H76" s="120"/>
      <c r="I76" s="326"/>
      <c r="J76" s="328"/>
      <c r="K76" s="326"/>
      <c r="L76" s="328"/>
      <c r="M76" s="326"/>
      <c r="N76" s="328">
        <v>1450</v>
      </c>
      <c r="O76" s="326"/>
    </row>
    <row r="77" spans="1:15" s="370" customFormat="1" ht="13.5" customHeight="1">
      <c r="A77" s="363"/>
      <c r="B77" s="44" t="s">
        <v>94</v>
      </c>
      <c r="C77" s="45" t="s">
        <v>95</v>
      </c>
      <c r="D77" s="113"/>
      <c r="E77" s="326"/>
      <c r="F77" s="120"/>
      <c r="G77" s="326"/>
      <c r="H77" s="120"/>
      <c r="I77" s="326"/>
      <c r="J77" s="328"/>
      <c r="K77" s="326"/>
      <c r="L77" s="328"/>
      <c r="M77" s="326"/>
      <c r="N77" s="328">
        <v>3690</v>
      </c>
      <c r="O77" s="326" t="s">
        <v>256</v>
      </c>
    </row>
    <row r="78" spans="1:15" ht="14.1" customHeight="1">
      <c r="A78" s="147">
        <v>27</v>
      </c>
      <c r="B78" s="23" t="s">
        <v>183</v>
      </c>
      <c r="C78" s="4" t="s">
        <v>21</v>
      </c>
      <c r="D78" s="113">
        <v>440</v>
      </c>
      <c r="E78" s="326"/>
      <c r="F78" s="120">
        <v>368</v>
      </c>
      <c r="G78" s="326"/>
      <c r="H78" s="120">
        <v>523</v>
      </c>
      <c r="I78" s="326"/>
      <c r="J78" s="328">
        <v>384</v>
      </c>
      <c r="K78" s="326"/>
      <c r="L78" s="328">
        <v>412</v>
      </c>
      <c r="M78" s="326"/>
      <c r="N78" s="328">
        <v>415</v>
      </c>
      <c r="O78" s="326"/>
    </row>
    <row r="79" spans="1:15" ht="14.1" customHeight="1">
      <c r="A79" s="147">
        <v>27</v>
      </c>
      <c r="B79" s="23" t="s">
        <v>184</v>
      </c>
      <c r="C79" s="4" t="s">
        <v>22</v>
      </c>
      <c r="D79" s="113">
        <v>2101</v>
      </c>
      <c r="E79" s="326"/>
      <c r="F79" s="120">
        <v>2121</v>
      </c>
      <c r="G79" s="326" t="s">
        <v>256</v>
      </c>
      <c r="H79" s="120">
        <v>2181</v>
      </c>
      <c r="I79" s="326"/>
      <c r="J79" s="328">
        <v>2361</v>
      </c>
      <c r="K79" s="326"/>
      <c r="L79" s="328">
        <v>2298</v>
      </c>
      <c r="M79" s="326"/>
      <c r="N79" s="328">
        <v>2331</v>
      </c>
      <c r="O79" s="326"/>
    </row>
    <row r="80" spans="1:15" ht="14.1" customHeight="1">
      <c r="A80" s="147">
        <v>52</v>
      </c>
      <c r="B80" s="23" t="s">
        <v>185</v>
      </c>
      <c r="C80" s="4" t="s">
        <v>50</v>
      </c>
      <c r="D80" s="113">
        <v>1354</v>
      </c>
      <c r="E80" s="326" t="s">
        <v>256</v>
      </c>
      <c r="F80" s="120">
        <v>1371</v>
      </c>
      <c r="G80" s="326" t="s">
        <v>256</v>
      </c>
      <c r="H80" s="120">
        <v>1329</v>
      </c>
      <c r="I80" s="326" t="s">
        <v>256</v>
      </c>
      <c r="J80" s="328">
        <v>1329</v>
      </c>
      <c r="K80" s="326" t="s">
        <v>256</v>
      </c>
      <c r="L80" s="328">
        <v>1342</v>
      </c>
      <c r="M80" s="326" t="s">
        <v>256</v>
      </c>
      <c r="N80" s="328">
        <v>1368</v>
      </c>
      <c r="O80" s="326"/>
    </row>
    <row r="81" spans="1:15" ht="14.1" customHeight="1">
      <c r="A81" s="147">
        <v>84</v>
      </c>
      <c r="B81" s="23" t="s">
        <v>186</v>
      </c>
      <c r="C81" s="4" t="s">
        <v>96</v>
      </c>
      <c r="D81" s="113">
        <v>809</v>
      </c>
      <c r="E81" s="326"/>
      <c r="F81" s="120">
        <v>813</v>
      </c>
      <c r="G81" s="326"/>
      <c r="H81" s="120">
        <v>1018</v>
      </c>
      <c r="I81" s="326"/>
      <c r="J81" s="328">
        <v>1031</v>
      </c>
      <c r="K81" s="326"/>
      <c r="L81" s="328">
        <v>1050</v>
      </c>
      <c r="M81" s="326"/>
      <c r="N81" s="328">
        <v>1014</v>
      </c>
      <c r="O81" s="326"/>
    </row>
    <row r="82" spans="1:15" ht="14.1" customHeight="1">
      <c r="A82" s="147">
        <v>84</v>
      </c>
      <c r="B82" s="23" t="s">
        <v>187</v>
      </c>
      <c r="C82" s="4" t="s">
        <v>97</v>
      </c>
      <c r="D82" s="113">
        <v>1082</v>
      </c>
      <c r="E82" s="326"/>
      <c r="F82" s="120">
        <v>1272</v>
      </c>
      <c r="G82" s="326"/>
      <c r="H82" s="120">
        <v>1294</v>
      </c>
      <c r="I82" s="326"/>
      <c r="J82" s="328">
        <v>1309</v>
      </c>
      <c r="K82" s="326"/>
      <c r="L82" s="328">
        <v>1353</v>
      </c>
      <c r="M82" s="326"/>
      <c r="N82" s="328">
        <v>1408</v>
      </c>
      <c r="O82" s="326"/>
    </row>
    <row r="83" spans="1:15" ht="14.1" customHeight="1">
      <c r="A83" s="147">
        <v>11</v>
      </c>
      <c r="B83" s="23" t="s">
        <v>188</v>
      </c>
      <c r="C83" s="4" t="s">
        <v>0</v>
      </c>
      <c r="D83" s="113">
        <v>3466</v>
      </c>
      <c r="E83" s="326"/>
      <c r="F83" s="120">
        <v>3574</v>
      </c>
      <c r="G83" s="326" t="s">
        <v>256</v>
      </c>
      <c r="H83" s="120">
        <v>3648</v>
      </c>
      <c r="I83" s="326" t="s">
        <v>256</v>
      </c>
      <c r="J83" s="328">
        <v>3545</v>
      </c>
      <c r="K83" s="326" t="s">
        <v>256</v>
      </c>
      <c r="L83" s="328">
        <v>3763</v>
      </c>
      <c r="M83" s="326" t="s">
        <v>256</v>
      </c>
      <c r="N83" s="328">
        <v>6394</v>
      </c>
      <c r="O83" s="326"/>
    </row>
    <row r="84" spans="1:15" ht="14.1" customHeight="1">
      <c r="A84" s="147">
        <v>28</v>
      </c>
      <c r="B84" s="23" t="s">
        <v>189</v>
      </c>
      <c r="C84" s="4" t="s">
        <v>30</v>
      </c>
      <c r="D84" s="113">
        <v>3365</v>
      </c>
      <c r="E84" s="326"/>
      <c r="F84" s="120">
        <v>3315</v>
      </c>
      <c r="G84" s="326"/>
      <c r="H84" s="120">
        <v>3185</v>
      </c>
      <c r="I84" s="326"/>
      <c r="J84" s="328">
        <v>3222</v>
      </c>
      <c r="K84" s="326"/>
      <c r="L84" s="328">
        <v>2981</v>
      </c>
      <c r="M84" s="326"/>
      <c r="N84" s="328">
        <v>3272</v>
      </c>
      <c r="O84" s="326"/>
    </row>
    <row r="85" spans="1:15" ht="14.1" customHeight="1">
      <c r="A85" s="147">
        <v>11</v>
      </c>
      <c r="B85" s="23" t="s">
        <v>190</v>
      </c>
      <c r="C85" s="4" t="s">
        <v>2</v>
      </c>
      <c r="D85" s="113">
        <v>2007</v>
      </c>
      <c r="E85" s="326"/>
      <c r="F85" s="120">
        <v>2283</v>
      </c>
      <c r="G85" s="326"/>
      <c r="H85" s="120">
        <v>2471</v>
      </c>
      <c r="I85" s="326"/>
      <c r="J85" s="328">
        <v>2531</v>
      </c>
      <c r="K85" s="326"/>
      <c r="L85" s="328">
        <v>2709</v>
      </c>
      <c r="M85" s="326"/>
      <c r="N85" s="328">
        <v>2810</v>
      </c>
      <c r="O85" s="326"/>
    </row>
    <row r="86" spans="1:15" ht="14.1" customHeight="1">
      <c r="A86" s="147">
        <v>11</v>
      </c>
      <c r="B86" s="23" t="s">
        <v>191</v>
      </c>
      <c r="C86" s="4" t="s">
        <v>3</v>
      </c>
      <c r="D86" s="113">
        <v>3278</v>
      </c>
      <c r="E86" s="326"/>
      <c r="F86" s="120">
        <v>3322</v>
      </c>
      <c r="G86" s="326"/>
      <c r="H86" s="120">
        <v>3316</v>
      </c>
      <c r="I86" s="326"/>
      <c r="J86" s="328">
        <v>3299</v>
      </c>
      <c r="K86" s="326"/>
      <c r="L86" s="328">
        <v>3286</v>
      </c>
      <c r="M86" s="326"/>
      <c r="N86" s="328">
        <v>3344</v>
      </c>
      <c r="O86" s="326"/>
    </row>
    <row r="87" spans="1:15" ht="14.1" customHeight="1">
      <c r="A87" s="147">
        <v>75</v>
      </c>
      <c r="B87" s="23" t="s">
        <v>192</v>
      </c>
      <c r="C87" s="4" t="s">
        <v>66</v>
      </c>
      <c r="D87" s="113">
        <v>1115</v>
      </c>
      <c r="E87" s="326"/>
      <c r="F87" s="120">
        <v>1119</v>
      </c>
      <c r="G87" s="326"/>
      <c r="H87" s="120">
        <v>1196</v>
      </c>
      <c r="I87" s="326" t="s">
        <v>256</v>
      </c>
      <c r="J87" s="328">
        <v>1191</v>
      </c>
      <c r="K87" s="326"/>
      <c r="L87" s="328">
        <v>1186</v>
      </c>
      <c r="M87" s="326"/>
      <c r="N87" s="328">
        <v>1163</v>
      </c>
      <c r="O87" s="326"/>
    </row>
    <row r="88" spans="1:15" ht="14.1" customHeight="1">
      <c r="A88" s="147">
        <v>32</v>
      </c>
      <c r="B88" s="23" t="s">
        <v>193</v>
      </c>
      <c r="C88" s="4" t="s">
        <v>35</v>
      </c>
      <c r="D88" s="113">
        <v>1895</v>
      </c>
      <c r="E88" s="326"/>
      <c r="F88" s="120">
        <v>2022</v>
      </c>
      <c r="G88" s="326"/>
      <c r="H88" s="120">
        <v>1916</v>
      </c>
      <c r="I88" s="326"/>
      <c r="J88" s="328">
        <v>1903</v>
      </c>
      <c r="K88" s="326"/>
      <c r="L88" s="328">
        <v>1591</v>
      </c>
      <c r="M88" s="326"/>
      <c r="N88" s="328">
        <v>1602</v>
      </c>
      <c r="O88" s="326" t="s">
        <v>256</v>
      </c>
    </row>
    <row r="89" spans="1:15" s="339" customFormat="1" ht="14.1" customHeight="1">
      <c r="A89" s="147">
        <v>76</v>
      </c>
      <c r="B89" s="23" t="s">
        <v>194</v>
      </c>
      <c r="C89" s="4" t="s">
        <v>80</v>
      </c>
      <c r="D89" s="113">
        <v>932</v>
      </c>
      <c r="E89" s="326"/>
      <c r="F89" s="120">
        <v>1073</v>
      </c>
      <c r="G89" s="326"/>
      <c r="H89" s="120">
        <v>1149</v>
      </c>
      <c r="I89" s="326" t="s">
        <v>256</v>
      </c>
      <c r="J89" s="328">
        <v>1161</v>
      </c>
      <c r="K89" s="326" t="s">
        <v>256</v>
      </c>
      <c r="L89" s="328">
        <v>1126</v>
      </c>
      <c r="M89" s="326" t="s">
        <v>256</v>
      </c>
      <c r="N89" s="328">
        <v>1320</v>
      </c>
      <c r="O89" s="326"/>
    </row>
    <row r="90" spans="1:15" ht="14.1" customHeight="1">
      <c r="A90" s="147">
        <v>76</v>
      </c>
      <c r="B90" s="23" t="s">
        <v>195</v>
      </c>
      <c r="C90" s="4" t="s">
        <v>81</v>
      </c>
      <c r="D90" s="113">
        <v>654</v>
      </c>
      <c r="E90" s="326"/>
      <c r="F90" s="120">
        <v>661</v>
      </c>
      <c r="G90" s="326"/>
      <c r="H90" s="120">
        <v>650</v>
      </c>
      <c r="I90" s="326"/>
      <c r="J90" s="328">
        <v>651</v>
      </c>
      <c r="K90" s="326"/>
      <c r="L90" s="328">
        <v>629</v>
      </c>
      <c r="M90" s="326"/>
      <c r="N90" s="328">
        <v>660</v>
      </c>
      <c r="O90" s="326"/>
    </row>
    <row r="91" spans="1:15" ht="14.1" customHeight="1">
      <c r="A91" s="147">
        <v>93</v>
      </c>
      <c r="B91" s="23" t="s">
        <v>196</v>
      </c>
      <c r="C91" s="4" t="s">
        <v>102</v>
      </c>
      <c r="D91" s="113">
        <v>1546</v>
      </c>
      <c r="E91" s="326"/>
      <c r="F91" s="120">
        <v>1634</v>
      </c>
      <c r="G91" s="326"/>
      <c r="H91" s="120">
        <v>1694</v>
      </c>
      <c r="I91" s="326"/>
      <c r="J91" s="328">
        <v>1757</v>
      </c>
      <c r="K91" s="326"/>
      <c r="L91" s="328">
        <v>1765</v>
      </c>
      <c r="M91" s="326"/>
      <c r="N91" s="328">
        <v>1823</v>
      </c>
      <c r="O91" s="326"/>
    </row>
    <row r="92" spans="1:15" ht="14.1" customHeight="1">
      <c r="A92" s="147">
        <v>93</v>
      </c>
      <c r="B92" s="23" t="s">
        <v>197</v>
      </c>
      <c r="C92" s="4" t="s">
        <v>103</v>
      </c>
      <c r="D92" s="113">
        <v>775</v>
      </c>
      <c r="E92" s="326"/>
      <c r="F92" s="120">
        <v>822</v>
      </c>
      <c r="G92" s="326" t="s">
        <v>256</v>
      </c>
      <c r="H92" s="120">
        <v>882</v>
      </c>
      <c r="I92" s="326" t="s">
        <v>256</v>
      </c>
      <c r="J92" s="328">
        <v>890</v>
      </c>
      <c r="K92" s="326" t="s">
        <v>256</v>
      </c>
      <c r="L92" s="328">
        <v>923</v>
      </c>
      <c r="M92" s="326" t="s">
        <v>256</v>
      </c>
      <c r="N92" s="328">
        <v>926</v>
      </c>
      <c r="O92" s="326" t="s">
        <v>256</v>
      </c>
    </row>
    <row r="93" spans="1:15" ht="14.1" customHeight="1">
      <c r="A93" s="147">
        <v>52</v>
      </c>
      <c r="B93" s="23" t="s">
        <v>198</v>
      </c>
      <c r="C93" s="4" t="s">
        <v>51</v>
      </c>
      <c r="D93" s="113">
        <v>1465</v>
      </c>
      <c r="E93" s="326"/>
      <c r="F93" s="120">
        <v>1537</v>
      </c>
      <c r="G93" s="326"/>
      <c r="H93" s="120">
        <v>1583</v>
      </c>
      <c r="I93" s="326"/>
      <c r="J93" s="328">
        <v>1595</v>
      </c>
      <c r="K93" s="326"/>
      <c r="L93" s="328">
        <v>1627</v>
      </c>
      <c r="M93" s="326"/>
      <c r="N93" s="328">
        <v>1626</v>
      </c>
      <c r="O93" s="326"/>
    </row>
    <row r="94" spans="1:15" ht="14.1" customHeight="1">
      <c r="A94" s="147">
        <v>75</v>
      </c>
      <c r="B94" s="23" t="s">
        <v>199</v>
      </c>
      <c r="C94" s="4" t="s">
        <v>67</v>
      </c>
      <c r="D94" s="113">
        <v>1002</v>
      </c>
      <c r="E94" s="326"/>
      <c r="F94" s="120">
        <v>1083</v>
      </c>
      <c r="G94" s="326"/>
      <c r="H94" s="120">
        <v>1141</v>
      </c>
      <c r="I94" s="326"/>
      <c r="J94" s="328">
        <v>1177</v>
      </c>
      <c r="K94" s="326"/>
      <c r="L94" s="328">
        <v>1176</v>
      </c>
      <c r="M94" s="326"/>
      <c r="N94" s="328">
        <v>1120</v>
      </c>
      <c r="O94" s="326"/>
    </row>
    <row r="95" spans="1:15" ht="14.1" customHeight="1">
      <c r="A95" s="147">
        <v>75</v>
      </c>
      <c r="B95" s="23" t="s">
        <v>200</v>
      </c>
      <c r="C95" s="4" t="s">
        <v>68</v>
      </c>
      <c r="D95" s="113">
        <v>1019</v>
      </c>
      <c r="E95" s="326" t="s">
        <v>256</v>
      </c>
      <c r="F95" s="120">
        <v>1079</v>
      </c>
      <c r="G95" s="326" t="s">
        <v>256</v>
      </c>
      <c r="H95" s="120">
        <v>1035</v>
      </c>
      <c r="I95" s="326"/>
      <c r="J95" s="328">
        <v>1064</v>
      </c>
      <c r="K95" s="326"/>
      <c r="L95" s="328">
        <v>1052</v>
      </c>
      <c r="M95" s="326"/>
      <c r="N95" s="328">
        <v>1071</v>
      </c>
      <c r="O95" s="326"/>
    </row>
    <row r="96" spans="1:15" ht="14.1" customHeight="1">
      <c r="A96" s="147">
        <v>44</v>
      </c>
      <c r="B96" s="23" t="s">
        <v>201</v>
      </c>
      <c r="C96" s="4" t="s">
        <v>45</v>
      </c>
      <c r="D96" s="113">
        <v>978</v>
      </c>
      <c r="E96" s="326"/>
      <c r="F96" s="120">
        <v>968</v>
      </c>
      <c r="G96" s="326"/>
      <c r="H96" s="120">
        <v>954</v>
      </c>
      <c r="I96" s="326"/>
      <c r="J96" s="328">
        <v>995</v>
      </c>
      <c r="K96" s="326"/>
      <c r="L96" s="328">
        <v>967</v>
      </c>
      <c r="M96" s="326"/>
      <c r="N96" s="328">
        <v>942</v>
      </c>
      <c r="O96" s="326"/>
    </row>
    <row r="97" spans="1:15" ht="14.1" customHeight="1">
      <c r="A97" s="147">
        <v>27</v>
      </c>
      <c r="B97" s="23" t="s">
        <v>202</v>
      </c>
      <c r="C97" s="4" t="s">
        <v>23</v>
      </c>
      <c r="D97" s="113">
        <v>1103</v>
      </c>
      <c r="E97" s="326"/>
      <c r="F97" s="120">
        <v>1103</v>
      </c>
      <c r="G97" s="326"/>
      <c r="H97" s="120">
        <v>1118</v>
      </c>
      <c r="I97" s="326"/>
      <c r="J97" s="328">
        <v>1062</v>
      </c>
      <c r="K97" s="326"/>
      <c r="L97" s="328">
        <v>1090</v>
      </c>
      <c r="M97" s="326"/>
      <c r="N97" s="328">
        <v>1091</v>
      </c>
      <c r="O97" s="326"/>
    </row>
    <row r="98" spans="1:15" ht="14.1" customHeight="1">
      <c r="A98" s="147">
        <v>27</v>
      </c>
      <c r="B98" s="23" t="s">
        <v>203</v>
      </c>
      <c r="C98" s="4" t="s">
        <v>24</v>
      </c>
      <c r="D98" s="113">
        <v>194</v>
      </c>
      <c r="E98" s="326"/>
      <c r="F98" s="120">
        <v>187</v>
      </c>
      <c r="G98" s="326"/>
      <c r="H98" s="120">
        <v>217</v>
      </c>
      <c r="I98" s="326"/>
      <c r="J98" s="328">
        <v>230</v>
      </c>
      <c r="K98" s="326"/>
      <c r="L98" s="328">
        <v>252</v>
      </c>
      <c r="M98" s="326"/>
      <c r="N98" s="328">
        <v>250</v>
      </c>
      <c r="O98" s="326"/>
    </row>
    <row r="99" spans="1:15" ht="14.1" customHeight="1">
      <c r="A99" s="147">
        <v>11</v>
      </c>
      <c r="B99" s="23" t="s">
        <v>204</v>
      </c>
      <c r="C99" s="4" t="s">
        <v>4</v>
      </c>
      <c r="D99" s="113">
        <v>2234</v>
      </c>
      <c r="E99" s="326"/>
      <c r="F99" s="120">
        <v>2327</v>
      </c>
      <c r="G99" s="326"/>
      <c r="H99" s="120">
        <v>2329</v>
      </c>
      <c r="I99" s="326"/>
      <c r="J99" s="328">
        <v>2497</v>
      </c>
      <c r="K99" s="326"/>
      <c r="L99" s="328">
        <v>2575</v>
      </c>
      <c r="M99" s="326"/>
      <c r="N99" s="328">
        <v>2596</v>
      </c>
      <c r="O99" s="326"/>
    </row>
    <row r="100" spans="1:15" ht="14.1" customHeight="1">
      <c r="A100" s="147">
        <v>11</v>
      </c>
      <c r="B100" s="23" t="s">
        <v>205</v>
      </c>
      <c r="C100" s="4" t="s">
        <v>5</v>
      </c>
      <c r="D100" s="113">
        <v>2666</v>
      </c>
      <c r="E100" s="326" t="s">
        <v>256</v>
      </c>
      <c r="F100" s="120">
        <v>2864</v>
      </c>
      <c r="G100" s="326"/>
      <c r="H100" s="120">
        <v>3012</v>
      </c>
      <c r="I100" s="326"/>
      <c r="J100" s="328">
        <v>2995</v>
      </c>
      <c r="K100" s="326"/>
      <c r="L100" s="328">
        <v>2942</v>
      </c>
      <c r="M100" s="326"/>
      <c r="N100" s="328">
        <v>2936</v>
      </c>
      <c r="O100" s="326"/>
    </row>
    <row r="101" spans="1:15" ht="14.1" customHeight="1">
      <c r="A101" s="147">
        <v>11</v>
      </c>
      <c r="B101" s="23" t="s">
        <v>206</v>
      </c>
      <c r="C101" s="4" t="s">
        <v>6</v>
      </c>
      <c r="D101" s="113">
        <v>2525</v>
      </c>
      <c r="E101" s="326" t="s">
        <v>256</v>
      </c>
      <c r="F101" s="120">
        <v>2395</v>
      </c>
      <c r="G101" s="326" t="s">
        <v>256</v>
      </c>
      <c r="H101" s="120">
        <v>2281</v>
      </c>
      <c r="I101" s="326" t="s">
        <v>256</v>
      </c>
      <c r="J101" s="328">
        <v>2749</v>
      </c>
      <c r="K101" s="326"/>
      <c r="L101" s="328">
        <v>2884</v>
      </c>
      <c r="M101" s="326"/>
      <c r="N101" s="328">
        <v>2965</v>
      </c>
      <c r="O101" s="326"/>
    </row>
    <row r="102" spans="1:15" ht="14.1" customHeight="1">
      <c r="A102" s="147">
        <v>11</v>
      </c>
      <c r="B102" s="23" t="s">
        <v>207</v>
      </c>
      <c r="C102" s="4" t="s">
        <v>7</v>
      </c>
      <c r="D102" s="113">
        <v>2686</v>
      </c>
      <c r="E102" s="326"/>
      <c r="F102" s="120">
        <v>2946</v>
      </c>
      <c r="G102" s="326"/>
      <c r="H102" s="120">
        <v>2913</v>
      </c>
      <c r="I102" s="326"/>
      <c r="J102" s="328">
        <v>2757</v>
      </c>
      <c r="K102" s="326"/>
      <c r="L102" s="328">
        <v>2810</v>
      </c>
      <c r="M102" s="326"/>
      <c r="N102" s="328">
        <v>2675</v>
      </c>
      <c r="O102" s="326"/>
    </row>
    <row r="103" spans="1:15" ht="14.1" customHeight="1">
      <c r="A103" s="140">
        <v>11</v>
      </c>
      <c r="B103" s="23" t="s">
        <v>208</v>
      </c>
      <c r="C103" s="4" t="s">
        <v>8</v>
      </c>
      <c r="D103" s="113">
        <v>1528</v>
      </c>
      <c r="E103" s="326" t="s">
        <v>256</v>
      </c>
      <c r="F103" s="120">
        <v>1531</v>
      </c>
      <c r="G103" s="326"/>
      <c r="H103" s="120">
        <v>1706</v>
      </c>
      <c r="I103" s="326"/>
      <c r="J103" s="328">
        <v>1685</v>
      </c>
      <c r="K103" s="326"/>
      <c r="L103" s="328">
        <v>1879</v>
      </c>
      <c r="M103" s="326"/>
      <c r="N103" s="328">
        <v>1933</v>
      </c>
      <c r="O103" s="326" t="s">
        <v>256</v>
      </c>
    </row>
    <row r="104" spans="1:15" ht="14.1" customHeight="1">
      <c r="A104" s="147" t="s">
        <v>115</v>
      </c>
      <c r="B104" s="23" t="s">
        <v>209</v>
      </c>
      <c r="C104" s="4" t="s">
        <v>109</v>
      </c>
      <c r="D104" s="113">
        <v>401</v>
      </c>
      <c r="E104" s="326"/>
      <c r="F104" s="120">
        <v>381</v>
      </c>
      <c r="G104" s="326"/>
      <c r="H104" s="120">
        <v>453</v>
      </c>
      <c r="I104" s="326"/>
      <c r="J104" s="328">
        <v>382</v>
      </c>
      <c r="K104" s="326"/>
      <c r="L104" s="328">
        <v>399</v>
      </c>
      <c r="M104" s="326"/>
      <c r="N104" s="328">
        <v>419</v>
      </c>
      <c r="O104" s="326"/>
    </row>
    <row r="105" spans="1:15" ht="14.1" customHeight="1">
      <c r="A105" s="147" t="s">
        <v>116</v>
      </c>
      <c r="B105" s="23" t="s">
        <v>210</v>
      </c>
      <c r="C105" s="4" t="s">
        <v>110</v>
      </c>
      <c r="D105" s="113">
        <v>117</v>
      </c>
      <c r="E105" s="326"/>
      <c r="F105" s="120">
        <v>111</v>
      </c>
      <c r="G105" s="326"/>
      <c r="H105" s="120">
        <v>172</v>
      </c>
      <c r="I105" s="326"/>
      <c r="J105" s="328">
        <v>226</v>
      </c>
      <c r="K105" s="326"/>
      <c r="L105" s="328">
        <v>233</v>
      </c>
      <c r="M105" s="326"/>
      <c r="N105" s="328">
        <v>233</v>
      </c>
      <c r="O105" s="326" t="s">
        <v>256</v>
      </c>
    </row>
    <row r="106" spans="1:15" ht="14.1" customHeight="1">
      <c r="A106" s="147" t="s">
        <v>117</v>
      </c>
      <c r="B106" s="23" t="s">
        <v>211</v>
      </c>
      <c r="C106" s="4" t="s">
        <v>111</v>
      </c>
      <c r="D106" s="113">
        <v>62</v>
      </c>
      <c r="E106" s="326"/>
      <c r="F106" s="120">
        <v>74</v>
      </c>
      <c r="G106" s="326"/>
      <c r="H106" s="120">
        <v>72</v>
      </c>
      <c r="I106" s="326"/>
      <c r="J106" s="328">
        <v>72</v>
      </c>
      <c r="K106" s="326"/>
      <c r="L106" s="328">
        <v>68</v>
      </c>
      <c r="M106" s="326"/>
      <c r="N106" s="328">
        <v>69</v>
      </c>
      <c r="O106" s="326" t="s">
        <v>256</v>
      </c>
    </row>
    <row r="107" spans="1:15" ht="14.1" customHeight="1">
      <c r="A107" s="152" t="s">
        <v>118</v>
      </c>
      <c r="B107" s="9" t="s">
        <v>212</v>
      </c>
      <c r="C107" s="5" t="s">
        <v>112</v>
      </c>
      <c r="D107" s="115">
        <v>515</v>
      </c>
      <c r="E107" s="334" t="s">
        <v>256</v>
      </c>
      <c r="F107" s="121">
        <v>1206</v>
      </c>
      <c r="G107" s="334" t="s">
        <v>256</v>
      </c>
      <c r="H107" s="121">
        <v>1333</v>
      </c>
      <c r="I107" s="334"/>
      <c r="J107" s="335">
        <v>1424</v>
      </c>
      <c r="K107" s="334"/>
      <c r="L107" s="335">
        <v>1605</v>
      </c>
      <c r="M107" s="334"/>
      <c r="N107" s="335">
        <v>1673</v>
      </c>
      <c r="O107" s="334" t="s">
        <v>256</v>
      </c>
    </row>
    <row r="108" spans="1:15" s="1" customFormat="1" ht="15">
      <c r="A108" s="597" t="s">
        <v>225</v>
      </c>
      <c r="B108" s="598"/>
      <c r="C108" s="599"/>
      <c r="D108" s="88">
        <f>SUM(D6:D103)-D76-D77</f>
        <v>136821</v>
      </c>
      <c r="E108" s="84"/>
      <c r="F108" s="88">
        <f t="shared" ref="F108:H108" si="0">SUM(F6:F103)-F76-F77</f>
        <v>140242</v>
      </c>
      <c r="G108" s="84"/>
      <c r="H108" s="88">
        <f t="shared" si="0"/>
        <v>144403</v>
      </c>
      <c r="I108" s="84"/>
      <c r="J108" s="88">
        <f t="shared" ref="J108" si="1">SUM(J6:J103)-J76-J77</f>
        <v>146174</v>
      </c>
      <c r="K108" s="84"/>
      <c r="L108" s="88">
        <f t="shared" ref="L108" si="2">SUM(L6:L103)-L76-L77</f>
        <v>149061</v>
      </c>
      <c r="M108" s="84"/>
      <c r="N108" s="88">
        <v>154633</v>
      </c>
      <c r="O108" s="84"/>
    </row>
    <row r="109" spans="1:15" s="1" customFormat="1" ht="15">
      <c r="A109" s="600" t="s">
        <v>226</v>
      </c>
      <c r="B109" s="601"/>
      <c r="C109" s="602"/>
      <c r="D109" s="89">
        <f>SUM(D104:D107)</f>
        <v>1095</v>
      </c>
      <c r="E109" s="85"/>
      <c r="F109" s="89">
        <f t="shared" ref="F109:H109" si="3">SUM(F104:F107)</f>
        <v>1772</v>
      </c>
      <c r="G109" s="85"/>
      <c r="H109" s="89">
        <f t="shared" si="3"/>
        <v>2030</v>
      </c>
      <c r="I109" s="85"/>
      <c r="J109" s="89">
        <f t="shared" ref="J109" si="4">SUM(J104:J107)</f>
        <v>2104</v>
      </c>
      <c r="K109" s="85"/>
      <c r="L109" s="89">
        <f t="shared" ref="L109" si="5">SUM(L104:L107)</f>
        <v>2305</v>
      </c>
      <c r="M109" s="85"/>
      <c r="N109" s="89">
        <v>2394</v>
      </c>
      <c r="O109" s="85"/>
    </row>
    <row r="110" spans="1:15" s="1" customFormat="1" ht="15">
      <c r="A110" s="594" t="s">
        <v>227</v>
      </c>
      <c r="B110" s="595"/>
      <c r="C110" s="596"/>
      <c r="D110" s="90">
        <f>D108+D109</f>
        <v>137916</v>
      </c>
      <c r="E110" s="86"/>
      <c r="F110" s="90">
        <f t="shared" ref="F110:H110" si="6">F108+F109</f>
        <v>142014</v>
      </c>
      <c r="G110" s="86"/>
      <c r="H110" s="90">
        <f t="shared" si="6"/>
        <v>146433</v>
      </c>
      <c r="I110" s="86"/>
      <c r="J110" s="90">
        <f t="shared" ref="J110" si="7">J108+J109</f>
        <v>148278</v>
      </c>
      <c r="K110" s="86"/>
      <c r="L110" s="90">
        <f t="shared" ref="L110" si="8">L108+L109</f>
        <v>151366</v>
      </c>
      <c r="M110" s="86"/>
      <c r="N110" s="90">
        <v>157027</v>
      </c>
      <c r="O110" s="86"/>
    </row>
    <row r="111" spans="1:15" s="1" customFormat="1" ht="15">
      <c r="A111" s="8"/>
      <c r="B111" s="24"/>
      <c r="C111" s="4"/>
      <c r="D111" s="10"/>
      <c r="E111" s="64"/>
      <c r="F111" s="10"/>
      <c r="G111" s="64"/>
      <c r="H111" s="10"/>
      <c r="I111" s="64"/>
    </row>
    <row r="112" spans="1:15" s="1" customFormat="1" ht="15">
      <c r="A112" s="8"/>
      <c r="B112" s="24"/>
      <c r="C112" s="4"/>
      <c r="D112" s="10"/>
      <c r="E112" s="64"/>
      <c r="F112" s="10"/>
      <c r="G112" s="64"/>
      <c r="H112" s="10"/>
      <c r="I112" s="64"/>
    </row>
    <row r="113" spans="1:15" s="1" customFormat="1" ht="31.5" customHeight="1">
      <c r="A113" s="619" t="s">
        <v>484</v>
      </c>
      <c r="B113" s="619"/>
      <c r="C113" s="619"/>
      <c r="D113" s="619"/>
      <c r="E113" s="619"/>
      <c r="F113" s="619"/>
      <c r="G113" s="619"/>
      <c r="H113" s="619"/>
      <c r="I113" s="619"/>
      <c r="J113" s="619"/>
      <c r="K113" s="619"/>
    </row>
    <row r="114" spans="1:15" s="1" customFormat="1" ht="15">
      <c r="A114" s="591"/>
      <c r="B114" s="591"/>
      <c r="C114" s="591"/>
      <c r="D114" s="591"/>
      <c r="E114" s="591"/>
      <c r="F114" s="591"/>
      <c r="G114" s="591"/>
      <c r="H114" s="591"/>
      <c r="I114" s="591"/>
    </row>
    <row r="115" spans="1:15" s="1" customFormat="1" ht="30">
      <c r="A115" s="122" t="s">
        <v>218</v>
      </c>
      <c r="B115" s="592" t="s">
        <v>214</v>
      </c>
      <c r="C115" s="593"/>
      <c r="D115" s="609">
        <v>2010</v>
      </c>
      <c r="E115" s="610"/>
      <c r="F115" s="609">
        <v>2011</v>
      </c>
      <c r="G115" s="610"/>
      <c r="H115" s="609">
        <v>2012</v>
      </c>
      <c r="I115" s="610"/>
      <c r="J115" s="609">
        <v>2013</v>
      </c>
      <c r="K115" s="610"/>
      <c r="L115" s="609">
        <v>2014</v>
      </c>
      <c r="M115" s="610"/>
      <c r="N115" s="609">
        <v>2015</v>
      </c>
      <c r="O115" s="610"/>
    </row>
    <row r="116" spans="1:15" s="1" customFormat="1" ht="15">
      <c r="A116" s="31">
        <v>84</v>
      </c>
      <c r="B116" s="32" t="s">
        <v>83</v>
      </c>
      <c r="C116" s="33"/>
      <c r="D116" s="80">
        <f>D6+D8+D12+D20+D32+D44+D48+D49+D69+D75+D81+D82</f>
        <v>18190</v>
      </c>
      <c r="E116" s="79"/>
      <c r="F116" s="80">
        <f t="shared" ref="F116" si="9">F6+F8+F12+F20+F32+F44+F48+F49+F69+F75+F81+F82</f>
        <v>18840</v>
      </c>
      <c r="G116" s="79"/>
      <c r="H116" s="80">
        <f t="shared" ref="H116" si="10">H6+H8+H12+H20+H32+H44+H48+H49+H69+H75+H81+H82</f>
        <v>19118</v>
      </c>
      <c r="I116" s="79"/>
      <c r="J116" s="80">
        <f t="shared" ref="J116" si="11">J6+J8+J12+J20+J32+J44+J48+J49+J69+J75+J81+J82</f>
        <v>19315</v>
      </c>
      <c r="K116" s="79"/>
      <c r="L116" s="80">
        <f t="shared" ref="L116" si="12">L6+L8+L12+L20+L32+L44+L48+L49+L69+L75+L81+L82</f>
        <v>18773</v>
      </c>
      <c r="M116" s="79"/>
      <c r="N116" s="80">
        <v>20064</v>
      </c>
      <c r="O116" s="79"/>
    </row>
    <row r="117" spans="1:15" s="1" customFormat="1" ht="15">
      <c r="A117" s="34">
        <v>27</v>
      </c>
      <c r="B117" s="35" t="s">
        <v>17</v>
      </c>
      <c r="C117" s="36"/>
      <c r="D117" s="72">
        <f>D27+D31+D45+D64+D78+D79+D97+D98</f>
        <v>8097</v>
      </c>
      <c r="E117" s="68"/>
      <c r="F117" s="72">
        <f t="shared" ref="F117" si="13">F27+F31+F45+F64+F78+F79+F97+F98</f>
        <v>8032</v>
      </c>
      <c r="G117" s="68"/>
      <c r="H117" s="72">
        <f t="shared" ref="H117" si="14">H27+H31+H45+H64+H78+H79+H97+H98</f>
        <v>8432</v>
      </c>
      <c r="I117" s="68"/>
      <c r="J117" s="72">
        <f t="shared" ref="J117" si="15">J27+J31+J45+J64+J78+J79+J97+J98</f>
        <v>8380</v>
      </c>
      <c r="K117" s="68"/>
      <c r="L117" s="72">
        <f t="shared" ref="L117" si="16">L27+L31+L45+L64+L78+L79+L97+L98</f>
        <v>8438</v>
      </c>
      <c r="M117" s="68"/>
      <c r="N117" s="72">
        <v>8711</v>
      </c>
      <c r="O117" s="68"/>
    </row>
    <row r="118" spans="1:15" s="1" customFormat="1" ht="15">
      <c r="A118" s="34">
        <v>53</v>
      </c>
      <c r="B118" s="35" t="s">
        <v>53</v>
      </c>
      <c r="C118" s="36"/>
      <c r="D118" s="72">
        <f>D28+D35+D41+D62</f>
        <v>8571</v>
      </c>
      <c r="E118" s="68"/>
      <c r="F118" s="72">
        <f t="shared" ref="F118" si="17">F28+F35+F41+F62</f>
        <v>8084</v>
      </c>
      <c r="G118" s="68"/>
      <c r="H118" s="72">
        <f t="shared" ref="H118" si="18">H28+H35+H41+H62</f>
        <v>8585</v>
      </c>
      <c r="I118" s="68"/>
      <c r="J118" s="72">
        <f t="shared" ref="J118" si="19">J28+J35+J41+J62</f>
        <v>8626</v>
      </c>
      <c r="K118" s="68"/>
      <c r="L118" s="72">
        <f t="shared" ref="L118" si="20">L28+L35+L41+L62</f>
        <v>8673</v>
      </c>
      <c r="M118" s="68"/>
      <c r="N118" s="72">
        <v>8866</v>
      </c>
      <c r="O118" s="68"/>
    </row>
    <row r="119" spans="1:15" s="1" customFormat="1" ht="15">
      <c r="A119" s="34">
        <v>24</v>
      </c>
      <c r="B119" s="35" t="s">
        <v>10</v>
      </c>
      <c r="C119" s="36"/>
      <c r="D119" s="72">
        <f>D23+D34+D42+D43+D47+D51</f>
        <v>6390</v>
      </c>
      <c r="E119" s="68"/>
      <c r="F119" s="72">
        <f t="shared" ref="F119" si="21">F23+F34+F42+F43+F47+F51</f>
        <v>6511</v>
      </c>
      <c r="G119" s="68"/>
      <c r="H119" s="72">
        <f t="shared" ref="H119" si="22">H23+H34+H42+H43+H47+H51</f>
        <v>6643</v>
      </c>
      <c r="I119" s="68"/>
      <c r="J119" s="72">
        <f t="shared" ref="J119" si="23">J23+J34+J42+J43+J47+J51</f>
        <v>6590</v>
      </c>
      <c r="K119" s="68"/>
      <c r="L119" s="72">
        <f t="shared" ref="L119" si="24">L23+L34+L42+L43+L47+L51</f>
        <v>6672</v>
      </c>
      <c r="M119" s="68"/>
      <c r="N119" s="72">
        <v>6698</v>
      </c>
      <c r="O119" s="68"/>
    </row>
    <row r="120" spans="1:15" s="1" customFormat="1" ht="15">
      <c r="A120" s="34">
        <v>94</v>
      </c>
      <c r="B120" s="35" t="s">
        <v>106</v>
      </c>
      <c r="C120" s="36"/>
      <c r="D120" s="72">
        <f>D25+D26</f>
        <v>328</v>
      </c>
      <c r="E120" s="68"/>
      <c r="F120" s="72">
        <f t="shared" ref="F120" si="25">F25+F26</f>
        <v>327</v>
      </c>
      <c r="G120" s="68"/>
      <c r="H120" s="72">
        <f t="shared" ref="H120" si="26">H25+H26</f>
        <v>491</v>
      </c>
      <c r="I120" s="68"/>
      <c r="J120" s="72">
        <f t="shared" ref="J120" si="27">J25+J26</f>
        <v>452</v>
      </c>
      <c r="K120" s="68"/>
      <c r="L120" s="72">
        <f t="shared" ref="L120" si="28">L25+L26</f>
        <v>447</v>
      </c>
      <c r="M120" s="68"/>
      <c r="N120" s="72">
        <v>458</v>
      </c>
      <c r="O120" s="68"/>
    </row>
    <row r="121" spans="1:15" s="1" customFormat="1" ht="15">
      <c r="A121" s="34">
        <v>44</v>
      </c>
      <c r="B121" s="35" t="s">
        <v>220</v>
      </c>
      <c r="C121" s="36"/>
      <c r="D121" s="72">
        <f>D13+D15+D57+D58+D60+D61+D63+D73+D74+D96</f>
        <v>11731</v>
      </c>
      <c r="E121" s="68"/>
      <c r="F121" s="72">
        <f t="shared" ref="F121" si="29">F13+F15+F57+F58+F60+F61+F63+F73+F74+F96</f>
        <v>12014</v>
      </c>
      <c r="G121" s="68"/>
      <c r="H121" s="72">
        <f t="shared" ref="H121" si="30">H13+H15+H57+H58+H60+H61+H63+H73+H74+H96</f>
        <v>12573</v>
      </c>
      <c r="I121" s="68"/>
      <c r="J121" s="72">
        <f t="shared" ref="J121" si="31">J13+J15+J57+J58+J60+J61+J63+J73+J74+J96</f>
        <v>12847</v>
      </c>
      <c r="K121" s="68"/>
      <c r="L121" s="72">
        <f t="shared" ref="L121" si="32">L13+L15+L57+L58+L60+L61+L63+L73+L74+L96</f>
        <v>13379</v>
      </c>
      <c r="M121" s="68"/>
      <c r="N121" s="72">
        <v>13479</v>
      </c>
      <c r="O121" s="68"/>
    </row>
    <row r="122" spans="1:15" s="1" customFormat="1" ht="15">
      <c r="A122" s="34">
        <v>32</v>
      </c>
      <c r="B122" s="35" t="s">
        <v>221</v>
      </c>
      <c r="C122" s="36"/>
      <c r="D122" s="72">
        <f>D7+D65+D66+D68+D88</f>
        <v>13704</v>
      </c>
      <c r="E122" s="68"/>
      <c r="F122" s="72">
        <f t="shared" ref="F122" si="33">F7+F65+F66+F68+F88</f>
        <v>14063</v>
      </c>
      <c r="G122" s="68"/>
      <c r="H122" s="72">
        <f t="shared" ref="H122" si="34">H7+H65+H66+H68+H88</f>
        <v>14837</v>
      </c>
      <c r="I122" s="68"/>
      <c r="J122" s="72">
        <f t="shared" ref="J122" si="35">J7+J65+J66+J68+J88</f>
        <v>14720</v>
      </c>
      <c r="K122" s="68"/>
      <c r="L122" s="72">
        <f t="shared" ref="L122" si="36">L7+L65+L66+L68+L88</f>
        <v>15132</v>
      </c>
      <c r="M122" s="68"/>
      <c r="N122" s="72">
        <v>14821</v>
      </c>
      <c r="O122" s="68"/>
    </row>
    <row r="123" spans="1:15" s="1" customFormat="1" ht="15">
      <c r="A123" s="34">
        <v>11</v>
      </c>
      <c r="B123" s="35" t="s">
        <v>1</v>
      </c>
      <c r="C123" s="36"/>
      <c r="D123" s="72">
        <f>D83+D85+D86+D99+D100+D101+D102+D103</f>
        <v>20390</v>
      </c>
      <c r="E123" s="68"/>
      <c r="F123" s="72">
        <f t="shared" ref="F123" si="37">F83+F85+F86+F99+F100+F101+F102+F103</f>
        <v>21242</v>
      </c>
      <c r="G123" s="68"/>
      <c r="H123" s="72">
        <f t="shared" ref="H123" si="38">H83+H85+H86+H99+H100+H101+H102+H103</f>
        <v>21676</v>
      </c>
      <c r="I123" s="68"/>
      <c r="J123" s="72">
        <f t="shared" ref="J123" si="39">J83+J85+J86+J99+J100+J101+J102+J103</f>
        <v>22058</v>
      </c>
      <c r="K123" s="68"/>
      <c r="L123" s="72">
        <f t="shared" ref="L123" si="40">L83+L85+L86+L99+L100+L101+L102+L103</f>
        <v>22848</v>
      </c>
      <c r="M123" s="68"/>
      <c r="N123" s="72">
        <v>25653</v>
      </c>
      <c r="O123" s="68"/>
    </row>
    <row r="124" spans="1:15" s="1" customFormat="1" ht="15">
      <c r="A124" s="34">
        <v>28</v>
      </c>
      <c r="B124" s="35" t="s">
        <v>26</v>
      </c>
      <c r="C124" s="36"/>
      <c r="D124" s="72">
        <f>D19+D33+D56+D67+D84</f>
        <v>8820</v>
      </c>
      <c r="E124" s="68"/>
      <c r="F124" s="72">
        <f t="shared" ref="F124" si="41">F19+F33+F56+F67+F84</f>
        <v>8984</v>
      </c>
      <c r="G124" s="68"/>
      <c r="H124" s="72">
        <f t="shared" ref="H124" si="42">H19+H33+H56+H67+H84</f>
        <v>8834</v>
      </c>
      <c r="I124" s="68"/>
      <c r="J124" s="72">
        <f t="shared" ref="J124" si="43">J19+J33+J56+J67+J84</f>
        <v>8818</v>
      </c>
      <c r="K124" s="68"/>
      <c r="L124" s="72">
        <f t="shared" ref="L124" si="44">L19+L33+L56+L67+L84</f>
        <v>8588</v>
      </c>
      <c r="M124" s="68"/>
      <c r="N124" s="72">
        <v>8957</v>
      </c>
      <c r="O124" s="68"/>
    </row>
    <row r="125" spans="1:15" s="1" customFormat="1" ht="15">
      <c r="A125" s="34">
        <v>75</v>
      </c>
      <c r="B125" s="35" t="s">
        <v>222</v>
      </c>
      <c r="C125" s="36"/>
      <c r="D125" s="72">
        <f>D21+D22+D24+D29+D30+D39+D46+D53+D70+D87+D94+D95</f>
        <v>13790</v>
      </c>
      <c r="E125" s="68"/>
      <c r="F125" s="72">
        <f t="shared" ref="F125" si="45">F21+F22+F24+F29+F30+F39+F46+F53+F70+F87+F94+F95</f>
        <v>14446</v>
      </c>
      <c r="G125" s="68"/>
      <c r="H125" s="72">
        <f t="shared" ref="H125" si="46">H21+H22+H24+H29+H30+H39+H46+H53+H70+H87+H94+H95</f>
        <v>14603</v>
      </c>
      <c r="I125" s="68"/>
      <c r="J125" s="72">
        <f t="shared" ref="J125" si="47">J21+J22+J24+J29+J30+J39+J46+J53+J70+J87+J94+J95</f>
        <v>14955</v>
      </c>
      <c r="K125" s="68"/>
      <c r="L125" s="72">
        <f t="shared" ref="L125" si="48">L21+L22+L24+L29+L30+L39+L46+L53+L70+L87+L94+L95</f>
        <v>15346</v>
      </c>
      <c r="M125" s="68"/>
      <c r="N125" s="72">
        <v>15572</v>
      </c>
      <c r="O125" s="68"/>
    </row>
    <row r="126" spans="1:15" s="1" customFormat="1" ht="15">
      <c r="A126" s="34">
        <v>76</v>
      </c>
      <c r="B126" s="35" t="s">
        <v>223</v>
      </c>
      <c r="C126" s="36"/>
      <c r="D126" s="72">
        <f>D14+D16+D17+D36+D37+D38+D40+D52+D54+D71+D72+D89+D90</f>
        <v>11043</v>
      </c>
      <c r="E126" s="68"/>
      <c r="F126" s="72">
        <f t="shared" ref="F126" si="49">F14+F16+F17+F36+F37+F38+F40+F52+F54+F71+F72+F89+F90</f>
        <v>11523</v>
      </c>
      <c r="G126" s="68"/>
      <c r="H126" s="72">
        <f t="shared" ref="H126" si="50">H14+H16+H17+H36+H37+H38+H40+H52+H54+H71+H72+H89+H90</f>
        <v>11756</v>
      </c>
      <c r="I126" s="68"/>
      <c r="J126" s="72">
        <f t="shared" ref="J126" si="51">J14+J16+J17+J36+J37+J38+J40+J52+J54+J71+J72+J89+J90</f>
        <v>12356</v>
      </c>
      <c r="K126" s="68"/>
      <c r="L126" s="72">
        <f t="shared" ref="L126" si="52">L14+L16+L17+L36+L37+L38+L40+L52+L54+L71+L72+L89+L90</f>
        <v>12601</v>
      </c>
      <c r="M126" s="68"/>
      <c r="N126" s="72">
        <v>12972</v>
      </c>
      <c r="O126" s="68"/>
    </row>
    <row r="127" spans="1:15" s="1" customFormat="1" ht="15">
      <c r="A127" s="34">
        <v>52</v>
      </c>
      <c r="B127" s="35" t="s">
        <v>47</v>
      </c>
      <c r="C127" s="36"/>
      <c r="D127" s="72">
        <f>D50+D55+D59+D80+D93</f>
        <v>8062</v>
      </c>
      <c r="E127" s="68"/>
      <c r="F127" s="72">
        <f t="shared" ref="F127" si="53">F50+F55+F59+F80+F93</f>
        <v>8258</v>
      </c>
      <c r="G127" s="68"/>
      <c r="H127" s="72">
        <f t="shared" ref="H127" si="54">H50+H55+H59+H80+H93</f>
        <v>8595</v>
      </c>
      <c r="I127" s="68"/>
      <c r="J127" s="72">
        <f t="shared" ref="J127" si="55">J50+J55+J59+J80+J93</f>
        <v>8774</v>
      </c>
      <c r="K127" s="68"/>
      <c r="L127" s="72">
        <f t="shared" ref="L127" si="56">L50+L55+L59+L80+L93</f>
        <v>8903</v>
      </c>
      <c r="M127" s="68"/>
      <c r="N127" s="72">
        <v>9047</v>
      </c>
      <c r="O127" s="68"/>
    </row>
    <row r="128" spans="1:15" s="1" customFormat="1" ht="15">
      <c r="A128" s="37">
        <v>93</v>
      </c>
      <c r="B128" s="38" t="s">
        <v>113</v>
      </c>
      <c r="C128" s="42"/>
      <c r="D128" s="73">
        <f>D9+D10+D11+D18+D91+D92</f>
        <v>7705</v>
      </c>
      <c r="E128" s="68"/>
      <c r="F128" s="73">
        <f t="shared" ref="F128" si="57">F9+F10+F11+F18+F91+F92</f>
        <v>7918</v>
      </c>
      <c r="G128" s="68"/>
      <c r="H128" s="73">
        <f t="shared" ref="H128" si="58">H9+H10+H11+H18+H91+H92</f>
        <v>8260</v>
      </c>
      <c r="I128" s="68"/>
      <c r="J128" s="73">
        <f t="shared" ref="J128" si="59">J9+J10+J11+J18+J91+J92</f>
        <v>8283</v>
      </c>
      <c r="K128" s="68"/>
      <c r="L128" s="73">
        <f t="shared" ref="L128" si="60">L9+L10+L11+L18+L91+L92</f>
        <v>9261</v>
      </c>
      <c r="M128" s="68"/>
      <c r="N128" s="73">
        <v>9335</v>
      </c>
      <c r="O128" s="68"/>
    </row>
    <row r="129" spans="1:15" s="1" customFormat="1" ht="15">
      <c r="A129" s="15" t="s">
        <v>225</v>
      </c>
      <c r="B129" s="26"/>
      <c r="C129" s="16"/>
      <c r="D129" s="93">
        <f>SUM(D116:D128)</f>
        <v>136821</v>
      </c>
      <c r="E129" s="94"/>
      <c r="F129" s="93">
        <f t="shared" ref="F129" si="61">SUM(F116:F128)</f>
        <v>140242</v>
      </c>
      <c r="G129" s="94"/>
      <c r="H129" s="93">
        <f t="shared" ref="H129" si="62">SUM(H116:H128)</f>
        <v>144403</v>
      </c>
      <c r="I129" s="94"/>
      <c r="J129" s="93">
        <f t="shared" ref="J129" si="63">SUM(J116:J128)</f>
        <v>146174</v>
      </c>
      <c r="K129" s="94"/>
      <c r="L129" s="93">
        <f t="shared" ref="L129" si="64">SUM(L116:L128)</f>
        <v>149061</v>
      </c>
      <c r="M129" s="94"/>
      <c r="N129" s="93">
        <v>154633</v>
      </c>
      <c r="O129" s="94"/>
    </row>
    <row r="130" spans="1:15" s="1" customFormat="1" ht="14.25" customHeight="1">
      <c r="A130" s="11">
        <v>101</v>
      </c>
      <c r="B130" s="39" t="s">
        <v>215</v>
      </c>
      <c r="C130" s="12"/>
      <c r="D130" s="76">
        <f>D104</f>
        <v>401</v>
      </c>
      <c r="E130" s="74"/>
      <c r="F130" s="76">
        <f t="shared" ref="F130:F133" si="65">F104</f>
        <v>381</v>
      </c>
      <c r="G130" s="74"/>
      <c r="H130" s="76">
        <f t="shared" ref="H130:H133" si="66">H104</f>
        <v>453</v>
      </c>
      <c r="I130" s="74"/>
      <c r="J130" s="76">
        <f t="shared" ref="J130:J133" si="67">J104</f>
        <v>382</v>
      </c>
      <c r="K130" s="74"/>
      <c r="L130" s="76">
        <f t="shared" ref="L130:L133" si="68">L104</f>
        <v>399</v>
      </c>
      <c r="M130" s="74"/>
      <c r="N130" s="76">
        <v>419</v>
      </c>
      <c r="O130" s="74"/>
    </row>
    <row r="131" spans="1:15" s="1" customFormat="1" ht="14.25" customHeight="1">
      <c r="A131" s="11">
        <v>102</v>
      </c>
      <c r="B131" s="40" t="s">
        <v>216</v>
      </c>
      <c r="C131" s="12"/>
      <c r="D131" s="77">
        <f t="shared" ref="D131:D133" si="69">D105</f>
        <v>117</v>
      </c>
      <c r="E131" s="74"/>
      <c r="F131" s="77">
        <f t="shared" si="65"/>
        <v>111</v>
      </c>
      <c r="G131" s="74"/>
      <c r="H131" s="77">
        <f t="shared" si="66"/>
        <v>172</v>
      </c>
      <c r="I131" s="74"/>
      <c r="J131" s="77">
        <f t="shared" si="67"/>
        <v>226</v>
      </c>
      <c r="K131" s="74"/>
      <c r="L131" s="77">
        <f t="shared" si="68"/>
        <v>233</v>
      </c>
      <c r="M131" s="74"/>
      <c r="N131" s="77">
        <v>233</v>
      </c>
      <c r="O131" s="74"/>
    </row>
    <row r="132" spans="1:15" s="1" customFormat="1" ht="14.25" customHeight="1">
      <c r="A132" s="11">
        <v>103</v>
      </c>
      <c r="B132" s="40" t="s">
        <v>111</v>
      </c>
      <c r="C132" s="12"/>
      <c r="D132" s="77">
        <f t="shared" si="69"/>
        <v>62</v>
      </c>
      <c r="E132" s="74"/>
      <c r="F132" s="77">
        <f t="shared" si="65"/>
        <v>74</v>
      </c>
      <c r="G132" s="74"/>
      <c r="H132" s="77">
        <f t="shared" si="66"/>
        <v>72</v>
      </c>
      <c r="I132" s="74"/>
      <c r="J132" s="77">
        <f t="shared" si="67"/>
        <v>72</v>
      </c>
      <c r="K132" s="74"/>
      <c r="L132" s="77">
        <f t="shared" si="68"/>
        <v>68</v>
      </c>
      <c r="M132" s="74"/>
      <c r="N132" s="77">
        <v>69</v>
      </c>
      <c r="O132" s="74"/>
    </row>
    <row r="133" spans="1:15" s="1" customFormat="1" ht="14.25" customHeight="1">
      <c r="A133" s="13">
        <v>104</v>
      </c>
      <c r="B133" s="41" t="s">
        <v>112</v>
      </c>
      <c r="C133" s="14"/>
      <c r="D133" s="78">
        <f t="shared" si="69"/>
        <v>515</v>
      </c>
      <c r="E133" s="75"/>
      <c r="F133" s="78">
        <f t="shared" si="65"/>
        <v>1206</v>
      </c>
      <c r="G133" s="75"/>
      <c r="H133" s="78">
        <f t="shared" si="66"/>
        <v>1333</v>
      </c>
      <c r="I133" s="75"/>
      <c r="J133" s="78">
        <f t="shared" si="67"/>
        <v>1424</v>
      </c>
      <c r="K133" s="75"/>
      <c r="L133" s="78">
        <f t="shared" si="68"/>
        <v>1605</v>
      </c>
      <c r="M133" s="75"/>
      <c r="N133" s="78">
        <v>1673</v>
      </c>
      <c r="O133" s="75"/>
    </row>
    <row r="134" spans="1:15" s="1" customFormat="1" ht="15">
      <c r="A134" s="17" t="s">
        <v>224</v>
      </c>
      <c r="B134" s="25"/>
      <c r="C134" s="17"/>
      <c r="D134" s="93">
        <f>SUM(D130:D133)</f>
        <v>1095</v>
      </c>
      <c r="E134" s="94"/>
      <c r="F134" s="93">
        <f t="shared" ref="F134" si="70">SUM(F130:F133)</f>
        <v>1772</v>
      </c>
      <c r="G134" s="94"/>
      <c r="H134" s="93">
        <f t="shared" ref="H134" si="71">SUM(H130:H133)</f>
        <v>2030</v>
      </c>
      <c r="I134" s="94"/>
      <c r="J134" s="93">
        <f t="shared" ref="J134" si="72">SUM(J130:J133)</f>
        <v>2104</v>
      </c>
      <c r="K134" s="94"/>
      <c r="L134" s="93">
        <f t="shared" ref="L134" si="73">SUM(L130:L133)</f>
        <v>2305</v>
      </c>
      <c r="M134" s="94"/>
      <c r="N134" s="93">
        <v>2394</v>
      </c>
      <c r="O134" s="94"/>
    </row>
    <row r="135" spans="1:15" s="1" customFormat="1" ht="15" customHeight="1">
      <c r="A135" s="594" t="s">
        <v>227</v>
      </c>
      <c r="B135" s="595"/>
      <c r="C135" s="596"/>
      <c r="D135" s="93">
        <f>D129+D134</f>
        <v>137916</v>
      </c>
      <c r="E135" s="94"/>
      <c r="F135" s="93">
        <f t="shared" ref="F135" si="74">F129+F134</f>
        <v>142014</v>
      </c>
      <c r="G135" s="94"/>
      <c r="H135" s="93">
        <f t="shared" ref="H135" si="75">H129+H134</f>
        <v>146433</v>
      </c>
      <c r="I135" s="94"/>
      <c r="J135" s="93">
        <f t="shared" ref="J135" si="76">J129+J134</f>
        <v>148278</v>
      </c>
      <c r="K135" s="94"/>
      <c r="L135" s="93">
        <f t="shared" ref="L135" si="77">L129+L134</f>
        <v>151366</v>
      </c>
      <c r="M135" s="94"/>
      <c r="N135" s="93">
        <v>157027</v>
      </c>
      <c r="O135" s="94"/>
    </row>
    <row r="136" spans="1:15" s="139" customFormat="1" ht="15"/>
    <row r="137" spans="1:15" s="139" customFormat="1" ht="28.5" customHeight="1">
      <c r="A137" s="618" t="s">
        <v>254</v>
      </c>
      <c r="B137" s="618"/>
      <c r="C137" s="618"/>
      <c r="D137" s="618"/>
      <c r="E137" s="618"/>
      <c r="F137" s="618"/>
      <c r="G137" s="618"/>
      <c r="H137" s="618"/>
      <c r="I137" s="618"/>
      <c r="J137" s="618"/>
    </row>
    <row r="138" spans="1:15">
      <c r="A138" s="617" t="s">
        <v>257</v>
      </c>
      <c r="B138" s="617"/>
      <c r="C138" s="617"/>
      <c r="D138" s="617"/>
      <c r="E138" s="617"/>
      <c r="F138" s="617"/>
      <c r="G138" s="617"/>
      <c r="H138" s="617"/>
    </row>
  </sheetData>
  <mergeCells count="23">
    <mergeCell ref="A1:K1"/>
    <mergeCell ref="A113:K113"/>
    <mergeCell ref="A108:C108"/>
    <mergeCell ref="A109:C109"/>
    <mergeCell ref="A110:C110"/>
    <mergeCell ref="J5:K5"/>
    <mergeCell ref="A3:I3"/>
    <mergeCell ref="D5:E5"/>
    <mergeCell ref="F5:G5"/>
    <mergeCell ref="H5:I5"/>
    <mergeCell ref="A137:J137"/>
    <mergeCell ref="A138:H138"/>
    <mergeCell ref="N115:O115"/>
    <mergeCell ref="A135:C135"/>
    <mergeCell ref="N5:O5"/>
    <mergeCell ref="J115:K115"/>
    <mergeCell ref="L115:M115"/>
    <mergeCell ref="A114:I114"/>
    <mergeCell ref="B115:C115"/>
    <mergeCell ref="D115:E115"/>
    <mergeCell ref="F115:G115"/>
    <mergeCell ref="H115:I115"/>
    <mergeCell ref="L5:M5"/>
  </mergeCells>
  <hyperlinks>
    <hyperlink ref="N2" location="Sommaire!A1" display="RETOUR AU SOMMAIRE"/>
  </hyperlinks>
  <printOptions horizontalCentered="1"/>
  <pageMargins left="0.17" right="0.17" top="0.7" bottom="1" header="0.51181102362204722" footer="0.17"/>
  <pageSetup paperSize="9" scale="73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92D050"/>
  </sheetPr>
  <dimension ref="A1:O138"/>
  <sheetViews>
    <sheetView topLeftCell="A100" zoomScaleNormal="100" workbookViewId="0">
      <selection activeCell="L113" sqref="L113"/>
    </sheetView>
  </sheetViews>
  <sheetFormatPr baseColWidth="10" defaultColWidth="14" defaultRowHeight="12.75"/>
  <cols>
    <col min="1" max="1" width="7.42578125" style="306" customWidth="1"/>
    <col min="2" max="2" width="14.28515625" style="307" customWidth="1"/>
    <col min="3" max="3" width="27.140625" style="307" customWidth="1"/>
    <col min="4" max="4" width="6.5703125" style="307" bestFit="1" customWidth="1"/>
    <col min="5" max="5" width="3.140625" style="308" bestFit="1" customWidth="1"/>
    <col min="6" max="6" width="6.5703125" style="307" bestFit="1" customWidth="1"/>
    <col min="7" max="7" width="3.140625" style="336" customWidth="1"/>
    <col min="8" max="8" width="6.5703125" style="307" bestFit="1" customWidth="1"/>
    <col min="9" max="9" width="3.140625" style="336" customWidth="1"/>
    <col min="10" max="10" width="6.5703125" style="306" bestFit="1" customWidth="1"/>
    <col min="11" max="11" width="3.140625" style="306" bestFit="1" customWidth="1"/>
    <col min="12" max="12" width="6.5703125" style="306" bestFit="1" customWidth="1"/>
    <col min="13" max="13" width="3.140625" style="306" bestFit="1" customWidth="1"/>
    <col min="14" max="14" width="8.140625" style="306" customWidth="1"/>
    <col min="15" max="15" width="3.140625" style="306" customWidth="1"/>
    <col min="16" max="16384" width="14" style="306"/>
  </cols>
  <sheetData>
    <row r="1" spans="1:15" s="112" customFormat="1" ht="30.75" customHeight="1">
      <c r="A1" s="619" t="s">
        <v>476</v>
      </c>
      <c r="B1" s="619"/>
      <c r="C1" s="619"/>
      <c r="D1" s="619"/>
      <c r="E1" s="619"/>
      <c r="F1" s="619"/>
      <c r="G1" s="619"/>
      <c r="H1" s="619"/>
      <c r="I1" s="619"/>
    </row>
    <row r="2" spans="1:15" s="112" customFormat="1" ht="15">
      <c r="A2" s="591" t="s">
        <v>251</v>
      </c>
      <c r="B2" s="591"/>
      <c r="C2" s="591"/>
      <c r="D2" s="591"/>
      <c r="E2" s="591"/>
      <c r="F2" s="591"/>
      <c r="G2" s="591"/>
      <c r="H2" s="591"/>
      <c r="I2" s="591"/>
      <c r="N2" s="571" t="s">
        <v>440</v>
      </c>
    </row>
    <row r="3" spans="1:15" ht="14.1" customHeight="1">
      <c r="A3" s="591" t="s">
        <v>252</v>
      </c>
      <c r="B3" s="591"/>
      <c r="C3" s="591"/>
      <c r="D3" s="591"/>
      <c r="E3" s="591"/>
      <c r="F3" s="591"/>
      <c r="G3" s="591"/>
      <c r="H3" s="591"/>
      <c r="I3" s="591"/>
    </row>
    <row r="4" spans="1:15" ht="14.1" customHeight="1">
      <c r="A4" s="315"/>
      <c r="B4" s="316"/>
      <c r="C4" s="316"/>
      <c r="D4" s="316"/>
      <c r="E4" s="322"/>
      <c r="F4" s="316"/>
      <c r="G4" s="340"/>
      <c r="H4" s="316"/>
      <c r="I4" s="340"/>
    </row>
    <row r="5" spans="1:15" s="341" customFormat="1" ht="36" customHeight="1">
      <c r="A5" s="122" t="s">
        <v>218</v>
      </c>
      <c r="B5" s="123" t="s">
        <v>219</v>
      </c>
      <c r="C5" s="123" t="s">
        <v>213</v>
      </c>
      <c r="D5" s="635">
        <v>2010</v>
      </c>
      <c r="E5" s="636"/>
      <c r="F5" s="635">
        <v>2011</v>
      </c>
      <c r="G5" s="636"/>
      <c r="H5" s="635">
        <v>2012</v>
      </c>
      <c r="I5" s="636"/>
      <c r="J5" s="635">
        <v>2013</v>
      </c>
      <c r="K5" s="636"/>
      <c r="L5" s="635" t="s">
        <v>286</v>
      </c>
      <c r="M5" s="636"/>
      <c r="N5" s="635" t="s">
        <v>258</v>
      </c>
      <c r="O5" s="636"/>
    </row>
    <row r="6" spans="1:15" ht="14.1" customHeight="1">
      <c r="A6" s="135">
        <v>84</v>
      </c>
      <c r="B6" s="21" t="s">
        <v>115</v>
      </c>
      <c r="C6" s="3" t="s">
        <v>82</v>
      </c>
      <c r="D6" s="342">
        <v>533</v>
      </c>
      <c r="E6" s="325" t="s">
        <v>255</v>
      </c>
      <c r="F6" s="343">
        <v>526</v>
      </c>
      <c r="G6" s="325" t="s">
        <v>255</v>
      </c>
      <c r="H6" s="344">
        <v>506</v>
      </c>
      <c r="I6" s="345" t="s">
        <v>255</v>
      </c>
      <c r="J6" s="344">
        <v>474</v>
      </c>
      <c r="K6" s="345" t="s">
        <v>255</v>
      </c>
      <c r="L6" s="344">
        <v>454</v>
      </c>
      <c r="M6" s="345" t="s">
        <v>255</v>
      </c>
      <c r="N6" s="344">
        <v>433</v>
      </c>
      <c r="O6" s="345"/>
    </row>
    <row r="7" spans="1:15" ht="14.1" customHeight="1">
      <c r="A7" s="140">
        <v>32</v>
      </c>
      <c r="B7" s="23" t="s">
        <v>116</v>
      </c>
      <c r="C7" s="4" t="s">
        <v>31</v>
      </c>
      <c r="D7" s="346">
        <v>951</v>
      </c>
      <c r="E7" s="326" t="s">
        <v>255</v>
      </c>
      <c r="F7" s="347">
        <v>900</v>
      </c>
      <c r="G7" s="326" t="s">
        <v>255</v>
      </c>
      <c r="H7" s="306">
        <v>864</v>
      </c>
      <c r="I7" s="348" t="s">
        <v>255</v>
      </c>
      <c r="J7" s="306">
        <v>810</v>
      </c>
      <c r="K7" s="348" t="s">
        <v>255</v>
      </c>
      <c r="L7" s="306">
        <v>756</v>
      </c>
      <c r="M7" s="348" t="s">
        <v>255</v>
      </c>
      <c r="N7" s="306">
        <v>685</v>
      </c>
      <c r="O7" s="348"/>
    </row>
    <row r="8" spans="1:15" ht="14.1" customHeight="1">
      <c r="A8" s="140">
        <v>84</v>
      </c>
      <c r="B8" s="23" t="s">
        <v>117</v>
      </c>
      <c r="C8" s="4" t="s">
        <v>84</v>
      </c>
      <c r="D8" s="346">
        <v>488</v>
      </c>
      <c r="E8" s="326" t="s">
        <v>255</v>
      </c>
      <c r="F8" s="347">
        <v>461</v>
      </c>
      <c r="G8" s="326" t="s">
        <v>255</v>
      </c>
      <c r="H8" s="306">
        <v>443</v>
      </c>
      <c r="I8" s="348" t="s">
        <v>255</v>
      </c>
      <c r="J8" s="306">
        <v>417</v>
      </c>
      <c r="K8" s="348" t="s">
        <v>255</v>
      </c>
      <c r="L8" s="306">
        <v>402</v>
      </c>
      <c r="M8" s="348" t="s">
        <v>255</v>
      </c>
      <c r="N8" s="306">
        <v>376</v>
      </c>
      <c r="O8" s="348"/>
    </row>
    <row r="9" spans="1:15" ht="14.1" customHeight="1">
      <c r="A9" s="140">
        <v>93</v>
      </c>
      <c r="B9" s="23" t="s">
        <v>118</v>
      </c>
      <c r="C9" s="4" t="s">
        <v>98</v>
      </c>
      <c r="D9" s="346">
        <v>164</v>
      </c>
      <c r="E9" s="326" t="s">
        <v>255</v>
      </c>
      <c r="F9" s="347">
        <v>157</v>
      </c>
      <c r="G9" s="326" t="s">
        <v>256</v>
      </c>
      <c r="H9" s="306">
        <v>149</v>
      </c>
      <c r="I9" s="348" t="s">
        <v>255</v>
      </c>
      <c r="J9" s="306">
        <v>140</v>
      </c>
      <c r="K9" s="348" t="s">
        <v>255</v>
      </c>
      <c r="L9" s="306">
        <v>132</v>
      </c>
      <c r="M9" s="348" t="s">
        <v>255</v>
      </c>
      <c r="N9" s="306">
        <v>119</v>
      </c>
      <c r="O9" s="348"/>
    </row>
    <row r="10" spans="1:15" ht="14.1" customHeight="1">
      <c r="A10" s="140">
        <v>93</v>
      </c>
      <c r="B10" s="23" t="s">
        <v>119</v>
      </c>
      <c r="C10" s="4" t="s">
        <v>99</v>
      </c>
      <c r="D10" s="346">
        <v>206</v>
      </c>
      <c r="E10" s="326" t="s">
        <v>255</v>
      </c>
      <c r="F10" s="347">
        <v>196</v>
      </c>
      <c r="G10" s="326" t="s">
        <v>255</v>
      </c>
      <c r="H10" s="306">
        <v>187</v>
      </c>
      <c r="I10" s="348" t="s">
        <v>255</v>
      </c>
      <c r="J10" s="306">
        <v>176</v>
      </c>
      <c r="K10" s="348" t="s">
        <v>255</v>
      </c>
      <c r="L10" s="306">
        <v>161</v>
      </c>
      <c r="M10" s="348" t="s">
        <v>255</v>
      </c>
      <c r="N10" s="306">
        <v>143</v>
      </c>
      <c r="O10" s="348"/>
    </row>
    <row r="11" spans="1:15" ht="14.1" customHeight="1">
      <c r="A11" s="140">
        <v>93</v>
      </c>
      <c r="B11" s="23" t="s">
        <v>120</v>
      </c>
      <c r="C11" s="4" t="s">
        <v>100</v>
      </c>
      <c r="D11" s="346">
        <v>2088</v>
      </c>
      <c r="E11" s="326" t="s">
        <v>255</v>
      </c>
      <c r="F11" s="347">
        <v>1964</v>
      </c>
      <c r="G11" s="326" t="s">
        <v>255</v>
      </c>
      <c r="H11" s="306">
        <v>1822</v>
      </c>
      <c r="I11" s="348" t="s">
        <v>255</v>
      </c>
      <c r="J11" s="306">
        <v>1683</v>
      </c>
      <c r="K11" s="348" t="s">
        <v>256</v>
      </c>
      <c r="L11" s="306">
        <v>1560</v>
      </c>
      <c r="M11" s="348" t="s">
        <v>256</v>
      </c>
      <c r="N11" s="306">
        <v>1499</v>
      </c>
      <c r="O11" s="348"/>
    </row>
    <row r="12" spans="1:15" ht="14.1" customHeight="1">
      <c r="A12" s="140">
        <v>84</v>
      </c>
      <c r="B12" s="23" t="s">
        <v>121</v>
      </c>
      <c r="C12" s="4" t="s">
        <v>85</v>
      </c>
      <c r="D12" s="346">
        <v>310</v>
      </c>
      <c r="E12" s="326" t="s">
        <v>255</v>
      </c>
      <c r="F12" s="347">
        <v>282</v>
      </c>
      <c r="G12" s="326" t="s">
        <v>255</v>
      </c>
      <c r="H12" s="306">
        <v>260</v>
      </c>
      <c r="I12" s="348" t="s">
        <v>255</v>
      </c>
      <c r="J12" s="306">
        <v>238</v>
      </c>
      <c r="K12" s="348" t="s">
        <v>256</v>
      </c>
      <c r="L12" s="306">
        <v>217</v>
      </c>
      <c r="M12" s="348" t="s">
        <v>255</v>
      </c>
      <c r="N12" s="306">
        <v>204</v>
      </c>
      <c r="O12" s="348"/>
    </row>
    <row r="13" spans="1:15" ht="14.1" customHeight="1">
      <c r="A13" s="140">
        <v>44</v>
      </c>
      <c r="B13" s="23" t="s">
        <v>122</v>
      </c>
      <c r="C13" s="4" t="s">
        <v>36</v>
      </c>
      <c r="D13" s="346">
        <v>764</v>
      </c>
      <c r="E13" s="326" t="s">
        <v>255</v>
      </c>
      <c r="F13" s="347">
        <v>722</v>
      </c>
      <c r="G13" s="326" t="s">
        <v>255</v>
      </c>
      <c r="H13" s="306">
        <v>703</v>
      </c>
      <c r="I13" s="348" t="s">
        <v>255</v>
      </c>
      <c r="J13" s="306">
        <v>683</v>
      </c>
      <c r="K13" s="348" t="s">
        <v>255</v>
      </c>
      <c r="L13" s="306">
        <v>666</v>
      </c>
      <c r="M13" s="348" t="s">
        <v>255</v>
      </c>
      <c r="N13" s="306">
        <v>627</v>
      </c>
      <c r="O13" s="348"/>
    </row>
    <row r="14" spans="1:15" ht="14.1" customHeight="1">
      <c r="A14" s="140">
        <v>76</v>
      </c>
      <c r="B14" s="23" t="s">
        <v>123</v>
      </c>
      <c r="C14" s="4" t="s">
        <v>69</v>
      </c>
      <c r="D14" s="346">
        <v>253</v>
      </c>
      <c r="E14" s="326" t="s">
        <v>255</v>
      </c>
      <c r="F14" s="347">
        <v>238</v>
      </c>
      <c r="G14" s="326" t="s">
        <v>255</v>
      </c>
      <c r="H14" s="306">
        <v>228</v>
      </c>
      <c r="I14" s="348" t="s">
        <v>255</v>
      </c>
      <c r="J14" s="306">
        <v>205</v>
      </c>
      <c r="K14" s="348" t="s">
        <v>255</v>
      </c>
      <c r="L14" s="306">
        <v>207</v>
      </c>
      <c r="M14" s="348" t="s">
        <v>255</v>
      </c>
      <c r="N14" s="306">
        <v>206</v>
      </c>
      <c r="O14" s="348"/>
    </row>
    <row r="15" spans="1:15" ht="14.1" customHeight="1">
      <c r="A15" s="147">
        <v>44</v>
      </c>
      <c r="B15" s="23" t="s">
        <v>124</v>
      </c>
      <c r="C15" s="4" t="s">
        <v>37</v>
      </c>
      <c r="D15" s="346">
        <v>325</v>
      </c>
      <c r="E15" s="326" t="s">
        <v>255</v>
      </c>
      <c r="F15" s="347">
        <v>305</v>
      </c>
      <c r="G15" s="326" t="s">
        <v>255</v>
      </c>
      <c r="H15" s="306">
        <v>292</v>
      </c>
      <c r="I15" s="348" t="s">
        <v>255</v>
      </c>
      <c r="J15" s="306">
        <v>274</v>
      </c>
      <c r="K15" s="348" t="s">
        <v>255</v>
      </c>
      <c r="L15" s="306">
        <v>254</v>
      </c>
      <c r="M15" s="348" t="s">
        <v>255</v>
      </c>
      <c r="N15" s="306">
        <v>240</v>
      </c>
      <c r="O15" s="348"/>
    </row>
    <row r="16" spans="1:15" ht="14.1" customHeight="1">
      <c r="A16" s="147">
        <v>76</v>
      </c>
      <c r="B16" s="23" t="s">
        <v>125</v>
      </c>
      <c r="C16" s="4" t="s">
        <v>70</v>
      </c>
      <c r="D16" s="346">
        <v>832</v>
      </c>
      <c r="E16" s="326" t="s">
        <v>255</v>
      </c>
      <c r="F16" s="347">
        <v>768</v>
      </c>
      <c r="G16" s="326" t="s">
        <v>255</v>
      </c>
      <c r="H16" s="306">
        <v>675</v>
      </c>
      <c r="I16" s="348" t="s">
        <v>255</v>
      </c>
      <c r="J16" s="306">
        <v>580</v>
      </c>
      <c r="K16" s="348" t="s">
        <v>255</v>
      </c>
      <c r="L16" s="306">
        <v>452</v>
      </c>
      <c r="M16" s="348" t="s">
        <v>255</v>
      </c>
      <c r="N16" s="306">
        <v>432</v>
      </c>
      <c r="O16" s="348"/>
    </row>
    <row r="17" spans="1:15" ht="14.1" customHeight="1">
      <c r="A17" s="147">
        <v>76</v>
      </c>
      <c r="B17" s="23" t="s">
        <v>126</v>
      </c>
      <c r="C17" s="4" t="s">
        <v>71</v>
      </c>
      <c r="D17" s="346">
        <v>291</v>
      </c>
      <c r="E17" s="326" t="s">
        <v>255</v>
      </c>
      <c r="F17" s="347">
        <v>262</v>
      </c>
      <c r="G17" s="326" t="s">
        <v>255</v>
      </c>
      <c r="H17" s="306">
        <v>245</v>
      </c>
      <c r="I17" s="348" t="s">
        <v>255</v>
      </c>
      <c r="J17" s="306">
        <v>227</v>
      </c>
      <c r="K17" s="348" t="s">
        <v>255</v>
      </c>
      <c r="L17" s="306">
        <v>206</v>
      </c>
      <c r="M17" s="348" t="s">
        <v>255</v>
      </c>
      <c r="N17" s="306">
        <v>191</v>
      </c>
      <c r="O17" s="348"/>
    </row>
    <row r="18" spans="1:15" ht="14.1" customHeight="1">
      <c r="A18" s="147">
        <v>93</v>
      </c>
      <c r="B18" s="23" t="s">
        <v>127</v>
      </c>
      <c r="C18" s="4" t="s">
        <v>101</v>
      </c>
      <c r="D18" s="346">
        <v>2169</v>
      </c>
      <c r="E18" s="326" t="s">
        <v>255</v>
      </c>
      <c r="F18" s="347">
        <v>2039</v>
      </c>
      <c r="G18" s="326" t="s">
        <v>255</v>
      </c>
      <c r="H18" s="306">
        <v>1917</v>
      </c>
      <c r="I18" s="348" t="s">
        <v>255</v>
      </c>
      <c r="J18" s="306">
        <v>1743</v>
      </c>
      <c r="K18" s="348" t="s">
        <v>255</v>
      </c>
      <c r="L18" s="306">
        <v>1655</v>
      </c>
      <c r="M18" s="348" t="s">
        <v>255</v>
      </c>
      <c r="N18" s="306">
        <v>1575</v>
      </c>
      <c r="O18" s="348"/>
    </row>
    <row r="19" spans="1:15" ht="14.1" customHeight="1">
      <c r="A19" s="147">
        <v>28</v>
      </c>
      <c r="B19" s="23" t="s">
        <v>128</v>
      </c>
      <c r="C19" s="4" t="s">
        <v>25</v>
      </c>
      <c r="D19" s="346">
        <v>1029</v>
      </c>
      <c r="E19" s="326" t="s">
        <v>255</v>
      </c>
      <c r="F19" s="347">
        <v>1004</v>
      </c>
      <c r="G19" s="326" t="s">
        <v>255</v>
      </c>
      <c r="H19" s="306">
        <v>965</v>
      </c>
      <c r="I19" s="348" t="s">
        <v>255</v>
      </c>
      <c r="J19" s="306">
        <v>922</v>
      </c>
      <c r="K19" s="348" t="s">
        <v>255</v>
      </c>
      <c r="L19" s="306">
        <v>893</v>
      </c>
      <c r="M19" s="348" t="s">
        <v>255</v>
      </c>
      <c r="N19" s="306">
        <v>853</v>
      </c>
      <c r="O19" s="348" t="s">
        <v>256</v>
      </c>
    </row>
    <row r="20" spans="1:15" ht="14.1" customHeight="1">
      <c r="A20" s="147">
        <v>84</v>
      </c>
      <c r="B20" s="23" t="s">
        <v>129</v>
      </c>
      <c r="C20" s="4" t="s">
        <v>86</v>
      </c>
      <c r="D20" s="346">
        <v>236</v>
      </c>
      <c r="E20" s="327" t="s">
        <v>255</v>
      </c>
      <c r="F20" s="347">
        <v>214</v>
      </c>
      <c r="G20" s="327" t="s">
        <v>255</v>
      </c>
      <c r="H20" s="306">
        <v>205</v>
      </c>
      <c r="I20" s="348" t="s">
        <v>255</v>
      </c>
      <c r="J20" s="306">
        <v>193</v>
      </c>
      <c r="K20" s="348" t="s">
        <v>255</v>
      </c>
      <c r="L20" s="306">
        <v>176</v>
      </c>
      <c r="M20" s="348" t="s">
        <v>255</v>
      </c>
      <c r="N20" s="306">
        <v>170</v>
      </c>
      <c r="O20" s="348"/>
    </row>
    <row r="21" spans="1:15" ht="14.1" customHeight="1">
      <c r="A21" s="147">
        <v>75</v>
      </c>
      <c r="B21" s="23" t="s">
        <v>130</v>
      </c>
      <c r="C21" s="4" t="s">
        <v>57</v>
      </c>
      <c r="D21" s="346">
        <v>467</v>
      </c>
      <c r="E21" s="326" t="s">
        <v>255</v>
      </c>
      <c r="F21" s="347">
        <v>436</v>
      </c>
      <c r="G21" s="326" t="s">
        <v>255</v>
      </c>
      <c r="H21" s="306">
        <v>393</v>
      </c>
      <c r="I21" s="348" t="s">
        <v>255</v>
      </c>
      <c r="J21" s="306">
        <v>361</v>
      </c>
      <c r="K21" s="348" t="s">
        <v>255</v>
      </c>
      <c r="L21" s="306">
        <v>345</v>
      </c>
      <c r="M21" s="348" t="s">
        <v>255</v>
      </c>
      <c r="N21" s="306">
        <v>314</v>
      </c>
      <c r="O21" s="348"/>
    </row>
    <row r="22" spans="1:15" ht="14.1" customHeight="1">
      <c r="A22" s="147">
        <v>75</v>
      </c>
      <c r="B22" s="23" t="s">
        <v>131</v>
      </c>
      <c r="C22" s="4" t="s">
        <v>58</v>
      </c>
      <c r="D22" s="346">
        <v>866</v>
      </c>
      <c r="E22" s="326" t="s">
        <v>255</v>
      </c>
      <c r="F22" s="347">
        <v>849</v>
      </c>
      <c r="G22" s="326" t="s">
        <v>255</v>
      </c>
      <c r="H22" s="306">
        <v>830</v>
      </c>
      <c r="I22" s="348" t="s">
        <v>255</v>
      </c>
      <c r="J22" s="306">
        <v>774</v>
      </c>
      <c r="K22" s="348" t="s">
        <v>255</v>
      </c>
      <c r="L22" s="306">
        <v>749</v>
      </c>
      <c r="M22" s="348" t="s">
        <v>255</v>
      </c>
      <c r="N22" s="306">
        <v>694</v>
      </c>
      <c r="O22" s="348"/>
    </row>
    <row r="23" spans="1:15" ht="14.1" customHeight="1">
      <c r="A23" s="147">
        <v>24</v>
      </c>
      <c r="B23" s="23" t="s">
        <v>132</v>
      </c>
      <c r="C23" s="4" t="s">
        <v>9</v>
      </c>
      <c r="D23" s="346">
        <v>729</v>
      </c>
      <c r="E23" s="326" t="s">
        <v>255</v>
      </c>
      <c r="F23" s="347">
        <v>679</v>
      </c>
      <c r="G23" s="326" t="s">
        <v>255</v>
      </c>
      <c r="H23" s="306">
        <v>636</v>
      </c>
      <c r="I23" s="348" t="s">
        <v>255</v>
      </c>
      <c r="J23" s="306">
        <v>609</v>
      </c>
      <c r="K23" s="348" t="s">
        <v>255</v>
      </c>
      <c r="L23" s="306">
        <v>529</v>
      </c>
      <c r="M23" s="348" t="s">
        <v>255</v>
      </c>
      <c r="N23" s="306">
        <v>506</v>
      </c>
      <c r="O23" s="348" t="s">
        <v>256</v>
      </c>
    </row>
    <row r="24" spans="1:15" ht="14.1" customHeight="1">
      <c r="A24" s="147">
        <v>75</v>
      </c>
      <c r="B24" s="23" t="s">
        <v>133</v>
      </c>
      <c r="C24" s="4" t="s">
        <v>59</v>
      </c>
      <c r="D24" s="346">
        <v>352</v>
      </c>
      <c r="E24" s="290" t="s">
        <v>255</v>
      </c>
      <c r="F24" s="347">
        <v>321</v>
      </c>
      <c r="G24" s="290" t="s">
        <v>255</v>
      </c>
      <c r="H24" s="306">
        <v>307</v>
      </c>
      <c r="I24" s="348" t="s">
        <v>255</v>
      </c>
      <c r="J24" s="306">
        <v>291</v>
      </c>
      <c r="K24" s="348" t="s">
        <v>255</v>
      </c>
      <c r="L24" s="306">
        <v>232</v>
      </c>
      <c r="M24" s="348"/>
      <c r="N24" s="306">
        <v>223</v>
      </c>
      <c r="O24" s="348"/>
    </row>
    <row r="25" spans="1:15" ht="14.1" customHeight="1">
      <c r="A25" s="147">
        <v>94</v>
      </c>
      <c r="B25" s="23" t="s">
        <v>104</v>
      </c>
      <c r="C25" s="4" t="s">
        <v>105</v>
      </c>
      <c r="D25" s="346">
        <v>952</v>
      </c>
      <c r="E25" s="326" t="s">
        <v>255</v>
      </c>
      <c r="F25" s="347">
        <v>916</v>
      </c>
      <c r="G25" s="326" t="s">
        <v>255</v>
      </c>
      <c r="H25" s="306">
        <v>872</v>
      </c>
      <c r="I25" s="348" t="s">
        <v>255</v>
      </c>
      <c r="J25" s="306">
        <v>804</v>
      </c>
      <c r="K25" s="348" t="s">
        <v>255</v>
      </c>
      <c r="L25" s="306">
        <v>753</v>
      </c>
      <c r="M25" s="348" t="s">
        <v>255</v>
      </c>
      <c r="N25" s="306">
        <v>720</v>
      </c>
      <c r="O25" s="348" t="s">
        <v>256</v>
      </c>
    </row>
    <row r="26" spans="1:15" ht="14.1" customHeight="1">
      <c r="A26" s="147">
        <v>94</v>
      </c>
      <c r="B26" s="23" t="s">
        <v>107</v>
      </c>
      <c r="C26" s="4" t="s">
        <v>108</v>
      </c>
      <c r="D26" s="346">
        <v>471</v>
      </c>
      <c r="E26" s="326" t="s">
        <v>255</v>
      </c>
      <c r="F26" s="347">
        <v>431</v>
      </c>
      <c r="G26" s="326" t="s">
        <v>255</v>
      </c>
      <c r="H26" s="306">
        <v>408</v>
      </c>
      <c r="I26" s="348" t="s">
        <v>255</v>
      </c>
      <c r="J26" s="306">
        <v>260</v>
      </c>
      <c r="K26" s="348" t="s">
        <v>255</v>
      </c>
      <c r="L26" s="306">
        <v>249</v>
      </c>
      <c r="M26" s="348" t="s">
        <v>255</v>
      </c>
      <c r="N26" s="306">
        <v>330</v>
      </c>
      <c r="O26" s="348"/>
    </row>
    <row r="27" spans="1:15" ht="14.1" customHeight="1">
      <c r="A27" s="147">
        <v>27</v>
      </c>
      <c r="B27" s="23" t="s">
        <v>134</v>
      </c>
      <c r="C27" s="4" t="s">
        <v>16</v>
      </c>
      <c r="D27" s="346">
        <v>765</v>
      </c>
      <c r="E27" s="326" t="s">
        <v>255</v>
      </c>
      <c r="F27" s="347">
        <v>707</v>
      </c>
      <c r="G27" s="326" t="s">
        <v>255</v>
      </c>
      <c r="H27" s="306">
        <v>648</v>
      </c>
      <c r="I27" s="348" t="s">
        <v>255</v>
      </c>
      <c r="J27" s="306">
        <v>588</v>
      </c>
      <c r="K27" s="348" t="s">
        <v>255</v>
      </c>
      <c r="L27" s="306">
        <v>538</v>
      </c>
      <c r="M27" s="348" t="s">
        <v>255</v>
      </c>
      <c r="N27" s="306">
        <v>474</v>
      </c>
      <c r="O27" s="348"/>
    </row>
    <row r="28" spans="1:15" ht="14.1" customHeight="1">
      <c r="A28" s="147">
        <v>53</v>
      </c>
      <c r="B28" s="23" t="s">
        <v>135</v>
      </c>
      <c r="C28" s="4" t="s">
        <v>52</v>
      </c>
      <c r="D28" s="346">
        <v>783</v>
      </c>
      <c r="E28" s="326" t="s">
        <v>255</v>
      </c>
      <c r="F28" s="347">
        <v>759</v>
      </c>
      <c r="G28" s="326" t="s">
        <v>255</v>
      </c>
      <c r="H28" s="306">
        <v>733</v>
      </c>
      <c r="I28" s="348" t="s">
        <v>255</v>
      </c>
      <c r="J28" s="306">
        <v>682</v>
      </c>
      <c r="K28" s="348" t="s">
        <v>255</v>
      </c>
      <c r="L28" s="306">
        <v>628</v>
      </c>
      <c r="M28" s="348" t="s">
        <v>255</v>
      </c>
      <c r="N28" s="306">
        <v>583</v>
      </c>
      <c r="O28" s="348"/>
    </row>
    <row r="29" spans="1:15" ht="14.1" customHeight="1">
      <c r="A29" s="147">
        <v>75</v>
      </c>
      <c r="B29" s="23" t="s">
        <v>136</v>
      </c>
      <c r="C29" s="4" t="s">
        <v>60</v>
      </c>
      <c r="D29" s="346">
        <v>200</v>
      </c>
      <c r="E29" s="326" t="s">
        <v>255</v>
      </c>
      <c r="F29" s="347">
        <v>180</v>
      </c>
      <c r="G29" s="326" t="s">
        <v>255</v>
      </c>
      <c r="H29" s="306">
        <v>175</v>
      </c>
      <c r="I29" s="348" t="s">
        <v>255</v>
      </c>
      <c r="J29" s="306">
        <v>153</v>
      </c>
      <c r="K29" s="348" t="s">
        <v>255</v>
      </c>
      <c r="L29" s="306">
        <v>116</v>
      </c>
      <c r="M29" s="348" t="s">
        <v>255</v>
      </c>
      <c r="N29" s="306">
        <v>138</v>
      </c>
      <c r="O29" s="348"/>
    </row>
    <row r="30" spans="1:15" ht="14.1" customHeight="1">
      <c r="A30" s="147">
        <v>75</v>
      </c>
      <c r="B30" s="23" t="s">
        <v>137</v>
      </c>
      <c r="C30" s="4" t="s">
        <v>61</v>
      </c>
      <c r="D30" s="346">
        <v>578</v>
      </c>
      <c r="E30" s="326" t="s">
        <v>255</v>
      </c>
      <c r="F30" s="347">
        <v>548</v>
      </c>
      <c r="G30" s="326" t="s">
        <v>255</v>
      </c>
      <c r="H30" s="306">
        <v>522</v>
      </c>
      <c r="I30" s="348" t="s">
        <v>255</v>
      </c>
      <c r="J30" s="306">
        <v>478</v>
      </c>
      <c r="K30" s="348" t="s">
        <v>255</v>
      </c>
      <c r="L30" s="306">
        <v>450</v>
      </c>
      <c r="M30" s="348" t="s">
        <v>255</v>
      </c>
      <c r="N30" s="306">
        <v>418</v>
      </c>
      <c r="O30" s="348"/>
    </row>
    <row r="31" spans="1:15" ht="14.1" customHeight="1">
      <c r="A31" s="147">
        <v>27</v>
      </c>
      <c r="B31" s="23" t="s">
        <v>138</v>
      </c>
      <c r="C31" s="4" t="s">
        <v>18</v>
      </c>
      <c r="D31" s="346">
        <v>595</v>
      </c>
      <c r="E31" s="326" t="s">
        <v>255</v>
      </c>
      <c r="F31" s="347">
        <v>584</v>
      </c>
      <c r="G31" s="326" t="s">
        <v>255</v>
      </c>
      <c r="H31" s="306">
        <v>539</v>
      </c>
      <c r="I31" s="348" t="s">
        <v>255</v>
      </c>
      <c r="J31" s="306">
        <v>534</v>
      </c>
      <c r="K31" s="348" t="s">
        <v>255</v>
      </c>
      <c r="L31" s="306">
        <v>468</v>
      </c>
      <c r="M31" s="348" t="s">
        <v>255</v>
      </c>
      <c r="N31" s="306">
        <v>447</v>
      </c>
      <c r="O31" s="348"/>
    </row>
    <row r="32" spans="1:15" ht="14.1" customHeight="1">
      <c r="A32" s="147">
        <v>84</v>
      </c>
      <c r="B32" s="23" t="s">
        <v>139</v>
      </c>
      <c r="C32" s="4" t="s">
        <v>87</v>
      </c>
      <c r="D32" s="346">
        <v>514</v>
      </c>
      <c r="E32" s="326" t="s">
        <v>255</v>
      </c>
      <c r="F32" s="347">
        <v>456</v>
      </c>
      <c r="G32" s="326" t="s">
        <v>255</v>
      </c>
      <c r="H32" s="306">
        <v>428</v>
      </c>
      <c r="I32" s="348" t="s">
        <v>255</v>
      </c>
      <c r="J32" s="306">
        <v>402</v>
      </c>
      <c r="K32" s="348" t="s">
        <v>255</v>
      </c>
      <c r="L32" s="306">
        <v>377</v>
      </c>
      <c r="M32" s="348" t="s">
        <v>255</v>
      </c>
      <c r="N32" s="306">
        <v>354</v>
      </c>
      <c r="O32" s="348"/>
    </row>
    <row r="33" spans="1:15" ht="14.1" customHeight="1">
      <c r="A33" s="147">
        <v>28</v>
      </c>
      <c r="B33" s="23" t="s">
        <v>140</v>
      </c>
      <c r="C33" s="4" t="s">
        <v>27</v>
      </c>
      <c r="D33" s="346">
        <v>999</v>
      </c>
      <c r="E33" s="326" t="s">
        <v>255</v>
      </c>
      <c r="F33" s="347">
        <v>949</v>
      </c>
      <c r="G33" s="326" t="s">
        <v>255</v>
      </c>
      <c r="H33" s="306">
        <v>887</v>
      </c>
      <c r="I33" s="348" t="s">
        <v>255</v>
      </c>
      <c r="J33" s="306">
        <v>840</v>
      </c>
      <c r="K33" s="348" t="s">
        <v>255</v>
      </c>
      <c r="L33" s="306">
        <v>787</v>
      </c>
      <c r="M33" s="348" t="s">
        <v>255</v>
      </c>
      <c r="N33" s="306">
        <v>750</v>
      </c>
      <c r="O33" s="348"/>
    </row>
    <row r="34" spans="1:15" ht="14.1" customHeight="1">
      <c r="A34" s="147">
        <v>24</v>
      </c>
      <c r="B34" s="23" t="s">
        <v>141</v>
      </c>
      <c r="C34" s="4" t="s">
        <v>11</v>
      </c>
      <c r="D34" s="346">
        <v>436</v>
      </c>
      <c r="E34" s="326" t="s">
        <v>255</v>
      </c>
      <c r="F34" s="347">
        <v>422</v>
      </c>
      <c r="G34" s="326" t="s">
        <v>255</v>
      </c>
      <c r="H34" s="306">
        <v>394</v>
      </c>
      <c r="I34" s="348" t="s">
        <v>255</v>
      </c>
      <c r="J34" s="306">
        <v>373</v>
      </c>
      <c r="K34" s="348" t="s">
        <v>255</v>
      </c>
      <c r="L34" s="306">
        <v>341</v>
      </c>
      <c r="M34" s="348" t="s">
        <v>255</v>
      </c>
      <c r="N34" s="306">
        <v>313</v>
      </c>
      <c r="O34" s="348"/>
    </row>
    <row r="35" spans="1:15" ht="14.1" customHeight="1">
      <c r="A35" s="147">
        <v>53</v>
      </c>
      <c r="B35" s="23" t="s">
        <v>142</v>
      </c>
      <c r="C35" s="4" t="s">
        <v>54</v>
      </c>
      <c r="D35" s="346">
        <v>1218</v>
      </c>
      <c r="E35" s="326" t="s">
        <v>255</v>
      </c>
      <c r="F35" s="347">
        <v>1080</v>
      </c>
      <c r="G35" s="326" t="s">
        <v>255</v>
      </c>
      <c r="H35" s="306">
        <v>1026</v>
      </c>
      <c r="I35" s="348" t="s">
        <v>255</v>
      </c>
      <c r="J35" s="306">
        <v>979</v>
      </c>
      <c r="K35" s="348" t="s">
        <v>255</v>
      </c>
      <c r="L35" s="306">
        <v>857</v>
      </c>
      <c r="M35" s="348" t="s">
        <v>255</v>
      </c>
      <c r="N35" s="306">
        <v>710</v>
      </c>
      <c r="O35" s="348"/>
    </row>
    <row r="36" spans="1:15" ht="14.1" customHeight="1">
      <c r="A36" s="147">
        <v>76</v>
      </c>
      <c r="B36" s="23" t="s">
        <v>143</v>
      </c>
      <c r="C36" s="4" t="s">
        <v>72</v>
      </c>
      <c r="D36" s="346">
        <v>727</v>
      </c>
      <c r="E36" s="326" t="s">
        <v>255</v>
      </c>
      <c r="F36" s="347">
        <v>728</v>
      </c>
      <c r="G36" s="326" t="s">
        <v>255</v>
      </c>
      <c r="H36" s="306">
        <v>659</v>
      </c>
      <c r="I36" s="348" t="s">
        <v>255</v>
      </c>
      <c r="J36" s="306">
        <v>637</v>
      </c>
      <c r="K36" s="348" t="s">
        <v>255</v>
      </c>
      <c r="L36" s="306">
        <v>616</v>
      </c>
      <c r="M36" s="348" t="s">
        <v>255</v>
      </c>
      <c r="N36" s="306">
        <v>597</v>
      </c>
      <c r="O36" s="348"/>
    </row>
    <row r="37" spans="1:15" ht="14.1" customHeight="1">
      <c r="A37" s="147">
        <v>76</v>
      </c>
      <c r="B37" s="23" t="s">
        <v>144</v>
      </c>
      <c r="C37" s="4" t="s">
        <v>73</v>
      </c>
      <c r="D37" s="346">
        <v>1448</v>
      </c>
      <c r="E37" s="326" t="s">
        <v>255</v>
      </c>
      <c r="F37" s="347">
        <v>1374</v>
      </c>
      <c r="G37" s="326" t="s">
        <v>255</v>
      </c>
      <c r="H37" s="306">
        <v>1301</v>
      </c>
      <c r="I37" s="348" t="s">
        <v>255</v>
      </c>
      <c r="J37" s="306">
        <v>1223</v>
      </c>
      <c r="K37" s="348" t="s">
        <v>255</v>
      </c>
      <c r="L37" s="306">
        <v>1171</v>
      </c>
      <c r="M37" s="348" t="s">
        <v>255</v>
      </c>
      <c r="N37" s="306">
        <v>1120</v>
      </c>
      <c r="O37" s="348"/>
    </row>
    <row r="38" spans="1:15" ht="14.1" customHeight="1">
      <c r="A38" s="147">
        <v>76</v>
      </c>
      <c r="B38" s="23" t="s">
        <v>145</v>
      </c>
      <c r="C38" s="4" t="s">
        <v>74</v>
      </c>
      <c r="D38" s="346">
        <v>252</v>
      </c>
      <c r="E38" s="326" t="s">
        <v>255</v>
      </c>
      <c r="F38" s="347">
        <v>264</v>
      </c>
      <c r="G38" s="326" t="s">
        <v>255</v>
      </c>
      <c r="H38" s="306">
        <v>227</v>
      </c>
      <c r="I38" s="348" t="s">
        <v>255</v>
      </c>
      <c r="J38" s="306">
        <v>219</v>
      </c>
      <c r="K38" s="348" t="s">
        <v>255</v>
      </c>
      <c r="L38" s="306">
        <v>209</v>
      </c>
      <c r="M38" s="348" t="s">
        <v>255</v>
      </c>
      <c r="N38" s="306">
        <v>196</v>
      </c>
      <c r="O38" s="348"/>
    </row>
    <row r="39" spans="1:15" ht="14.1" customHeight="1">
      <c r="A39" s="147">
        <v>75</v>
      </c>
      <c r="B39" s="23" t="s">
        <v>146</v>
      </c>
      <c r="C39" s="4" t="s">
        <v>62</v>
      </c>
      <c r="D39" s="346">
        <v>1498</v>
      </c>
      <c r="E39" s="326" t="s">
        <v>255</v>
      </c>
      <c r="F39" s="347">
        <v>1422</v>
      </c>
      <c r="G39" s="326" t="s">
        <v>255</v>
      </c>
      <c r="H39" s="306">
        <v>1362</v>
      </c>
      <c r="I39" s="348" t="s">
        <v>255</v>
      </c>
      <c r="J39" s="306">
        <v>1235</v>
      </c>
      <c r="K39" s="348" t="s">
        <v>255</v>
      </c>
      <c r="L39" s="306">
        <v>1226</v>
      </c>
      <c r="M39" s="348" t="s">
        <v>255</v>
      </c>
      <c r="N39" s="306">
        <v>1185</v>
      </c>
      <c r="O39" s="348"/>
    </row>
    <row r="40" spans="1:15" ht="14.1" customHeight="1">
      <c r="A40" s="147">
        <v>76</v>
      </c>
      <c r="B40" s="23" t="s">
        <v>147</v>
      </c>
      <c r="C40" s="4" t="s">
        <v>75</v>
      </c>
      <c r="D40" s="346">
        <v>1389</v>
      </c>
      <c r="E40" s="326" t="s">
        <v>255</v>
      </c>
      <c r="F40" s="347">
        <v>1302</v>
      </c>
      <c r="G40" s="326" t="s">
        <v>255</v>
      </c>
      <c r="H40" s="306">
        <v>1251</v>
      </c>
      <c r="I40" s="348" t="s">
        <v>255</v>
      </c>
      <c r="J40" s="306">
        <v>1203</v>
      </c>
      <c r="K40" s="348" t="s">
        <v>255</v>
      </c>
      <c r="L40" s="306">
        <v>1153</v>
      </c>
      <c r="M40" s="348" t="s">
        <v>255</v>
      </c>
      <c r="N40" s="306">
        <v>1107</v>
      </c>
      <c r="O40" s="348"/>
    </row>
    <row r="41" spans="1:15" ht="14.1" customHeight="1">
      <c r="A41" s="147">
        <v>53</v>
      </c>
      <c r="B41" s="23" t="s">
        <v>148</v>
      </c>
      <c r="C41" s="4" t="s">
        <v>55</v>
      </c>
      <c r="D41" s="346">
        <v>1017</v>
      </c>
      <c r="E41" s="326" t="s">
        <v>255</v>
      </c>
      <c r="F41" s="347">
        <v>1190</v>
      </c>
      <c r="G41" s="326" t="s">
        <v>255</v>
      </c>
      <c r="H41" s="306">
        <v>1043</v>
      </c>
      <c r="I41" s="348" t="s">
        <v>255</v>
      </c>
      <c r="J41" s="306">
        <v>938</v>
      </c>
      <c r="K41" s="348" t="s">
        <v>255</v>
      </c>
      <c r="L41" s="306">
        <v>1048</v>
      </c>
      <c r="M41" s="348" t="s">
        <v>255</v>
      </c>
      <c r="N41" s="306">
        <v>927</v>
      </c>
      <c r="O41" s="348"/>
    </row>
    <row r="42" spans="1:15" ht="14.1" customHeight="1">
      <c r="A42" s="147">
        <v>24</v>
      </c>
      <c r="B42" s="23" t="s">
        <v>149</v>
      </c>
      <c r="C42" s="4" t="s">
        <v>12</v>
      </c>
      <c r="D42" s="346">
        <v>384</v>
      </c>
      <c r="E42" s="326" t="s">
        <v>255</v>
      </c>
      <c r="F42" s="347">
        <v>352</v>
      </c>
      <c r="G42" s="326" t="s">
        <v>255</v>
      </c>
      <c r="H42" s="306">
        <v>325</v>
      </c>
      <c r="I42" s="348" t="s">
        <v>255</v>
      </c>
      <c r="J42" s="306">
        <v>309</v>
      </c>
      <c r="K42" s="348" t="s">
        <v>255</v>
      </c>
      <c r="L42" s="306">
        <v>291</v>
      </c>
      <c r="M42" s="348" t="s">
        <v>255</v>
      </c>
      <c r="N42" s="306">
        <v>278</v>
      </c>
      <c r="O42" s="348"/>
    </row>
    <row r="43" spans="1:15" ht="14.1" customHeight="1">
      <c r="A43" s="147">
        <v>24</v>
      </c>
      <c r="B43" s="23" t="s">
        <v>150</v>
      </c>
      <c r="C43" s="4" t="s">
        <v>13</v>
      </c>
      <c r="D43" s="346">
        <v>481</v>
      </c>
      <c r="E43" s="326" t="s">
        <v>255</v>
      </c>
      <c r="F43" s="347">
        <v>460</v>
      </c>
      <c r="G43" s="326" t="s">
        <v>255</v>
      </c>
      <c r="H43" s="306">
        <v>421</v>
      </c>
      <c r="I43" s="348" t="s">
        <v>255</v>
      </c>
      <c r="J43" s="306">
        <v>386</v>
      </c>
      <c r="K43" s="348" t="s">
        <v>255</v>
      </c>
      <c r="L43" s="306">
        <v>363</v>
      </c>
      <c r="M43" s="348" t="s">
        <v>255</v>
      </c>
      <c r="N43" s="306">
        <v>345</v>
      </c>
      <c r="O43" s="348"/>
    </row>
    <row r="44" spans="1:15" ht="14.1" customHeight="1">
      <c r="A44" s="147">
        <v>84</v>
      </c>
      <c r="B44" s="23" t="s">
        <v>151</v>
      </c>
      <c r="C44" s="4" t="s">
        <v>88</v>
      </c>
      <c r="D44" s="346">
        <v>1206</v>
      </c>
      <c r="E44" s="326" t="s">
        <v>255</v>
      </c>
      <c r="F44" s="347">
        <v>1145</v>
      </c>
      <c r="G44" s="326" t="s">
        <v>255</v>
      </c>
      <c r="H44" s="306">
        <v>1087</v>
      </c>
      <c r="I44" s="348" t="s">
        <v>255</v>
      </c>
      <c r="J44" s="306">
        <v>1007</v>
      </c>
      <c r="K44" s="348" t="s">
        <v>255</v>
      </c>
      <c r="L44" s="306">
        <v>922</v>
      </c>
      <c r="M44" s="348" t="s">
        <v>255</v>
      </c>
      <c r="N44" s="306">
        <v>855</v>
      </c>
      <c r="O44" s="348"/>
    </row>
    <row r="45" spans="1:15" ht="14.1" customHeight="1">
      <c r="A45" s="147">
        <v>27</v>
      </c>
      <c r="B45" s="23" t="s">
        <v>152</v>
      </c>
      <c r="C45" s="4" t="s">
        <v>19</v>
      </c>
      <c r="D45" s="346">
        <v>260</v>
      </c>
      <c r="E45" s="326" t="s">
        <v>255</v>
      </c>
      <c r="F45" s="347">
        <v>239</v>
      </c>
      <c r="G45" s="326" t="s">
        <v>255</v>
      </c>
      <c r="H45" s="306">
        <v>214</v>
      </c>
      <c r="I45" s="348" t="s">
        <v>255</v>
      </c>
      <c r="J45" s="306">
        <v>196</v>
      </c>
      <c r="K45" s="348" t="s">
        <v>255</v>
      </c>
      <c r="L45" s="306">
        <v>183</v>
      </c>
      <c r="M45" s="348" t="s">
        <v>255</v>
      </c>
      <c r="N45" s="306">
        <v>175</v>
      </c>
      <c r="O45" s="348" t="s">
        <v>256</v>
      </c>
    </row>
    <row r="46" spans="1:15" ht="14.1" customHeight="1">
      <c r="A46" s="147">
        <v>75</v>
      </c>
      <c r="B46" s="23" t="s">
        <v>153</v>
      </c>
      <c r="C46" s="4" t="s">
        <v>63</v>
      </c>
      <c r="D46" s="346">
        <v>309</v>
      </c>
      <c r="E46" s="326" t="s">
        <v>255</v>
      </c>
      <c r="F46" s="347">
        <v>296</v>
      </c>
      <c r="G46" s="326" t="s">
        <v>255</v>
      </c>
      <c r="H46" s="306">
        <v>283</v>
      </c>
      <c r="I46" s="348" t="s">
        <v>255</v>
      </c>
      <c r="J46" s="306">
        <v>273</v>
      </c>
      <c r="K46" s="348" t="s">
        <v>255</v>
      </c>
      <c r="L46" s="306">
        <v>270</v>
      </c>
      <c r="M46" s="348" t="s">
        <v>255</v>
      </c>
      <c r="N46" s="306">
        <v>253</v>
      </c>
      <c r="O46" s="348"/>
    </row>
    <row r="47" spans="1:15" ht="14.1" customHeight="1">
      <c r="A47" s="147">
        <v>24</v>
      </c>
      <c r="B47" s="23" t="s">
        <v>154</v>
      </c>
      <c r="C47" s="4" t="s">
        <v>14</v>
      </c>
      <c r="D47" s="346">
        <v>383</v>
      </c>
      <c r="E47" s="326" t="s">
        <v>255</v>
      </c>
      <c r="F47" s="347">
        <v>349</v>
      </c>
      <c r="G47" s="326" t="s">
        <v>255</v>
      </c>
      <c r="H47" s="306">
        <v>330</v>
      </c>
      <c r="I47" s="348" t="s">
        <v>255</v>
      </c>
      <c r="J47" s="306">
        <v>298</v>
      </c>
      <c r="K47" s="348" t="s">
        <v>255</v>
      </c>
      <c r="L47" s="306">
        <v>285</v>
      </c>
      <c r="M47" s="348" t="s">
        <v>255</v>
      </c>
      <c r="N47" s="306">
        <v>270</v>
      </c>
      <c r="O47" s="348"/>
    </row>
    <row r="48" spans="1:15" ht="14.1" customHeight="1">
      <c r="A48" s="147">
        <v>84</v>
      </c>
      <c r="B48" s="23" t="s">
        <v>155</v>
      </c>
      <c r="C48" s="4" t="s">
        <v>89</v>
      </c>
      <c r="D48" s="346">
        <v>1850</v>
      </c>
      <c r="E48" s="326" t="s">
        <v>255</v>
      </c>
      <c r="F48" s="347">
        <v>1765</v>
      </c>
      <c r="G48" s="326" t="s">
        <v>255</v>
      </c>
      <c r="H48" s="306">
        <v>1659</v>
      </c>
      <c r="I48" s="348" t="s">
        <v>255</v>
      </c>
      <c r="J48" s="306">
        <v>1591</v>
      </c>
      <c r="K48" s="348" t="s">
        <v>255</v>
      </c>
      <c r="L48" s="306">
        <v>1508</v>
      </c>
      <c r="M48" s="348" t="s">
        <v>255</v>
      </c>
      <c r="N48" s="306">
        <v>1440</v>
      </c>
      <c r="O48" s="348"/>
    </row>
    <row r="49" spans="1:15" ht="14.1" customHeight="1">
      <c r="A49" s="147">
        <v>84</v>
      </c>
      <c r="B49" s="23" t="s">
        <v>156</v>
      </c>
      <c r="C49" s="4" t="s">
        <v>90</v>
      </c>
      <c r="D49" s="346">
        <v>288</v>
      </c>
      <c r="E49" s="290" t="s">
        <v>255</v>
      </c>
      <c r="F49" s="347">
        <v>259</v>
      </c>
      <c r="G49" s="290" t="s">
        <v>255</v>
      </c>
      <c r="H49" s="306">
        <v>241</v>
      </c>
      <c r="I49" s="348" t="s">
        <v>255</v>
      </c>
      <c r="J49" s="306">
        <v>242</v>
      </c>
      <c r="K49" s="348" t="s">
        <v>255</v>
      </c>
      <c r="L49" s="306">
        <v>229</v>
      </c>
      <c r="M49" s="348" t="s">
        <v>255</v>
      </c>
      <c r="N49" s="306">
        <v>237</v>
      </c>
      <c r="O49" s="348"/>
    </row>
    <row r="50" spans="1:15" ht="14.1" customHeight="1">
      <c r="A50" s="147">
        <v>52</v>
      </c>
      <c r="B50" s="23" t="s">
        <v>157</v>
      </c>
      <c r="C50" s="4" t="s">
        <v>46</v>
      </c>
      <c r="D50" s="346">
        <v>993</v>
      </c>
      <c r="E50" s="326" t="s">
        <v>255</v>
      </c>
      <c r="F50" s="347">
        <v>902</v>
      </c>
      <c r="G50" s="326" t="s">
        <v>255</v>
      </c>
      <c r="H50" s="306">
        <v>828</v>
      </c>
      <c r="I50" s="348" t="s">
        <v>255</v>
      </c>
      <c r="J50" s="306">
        <v>775</v>
      </c>
      <c r="K50" s="348" t="s">
        <v>255</v>
      </c>
      <c r="L50" s="306">
        <v>753</v>
      </c>
      <c r="M50" s="348" t="s">
        <v>255</v>
      </c>
      <c r="N50" s="306">
        <v>716</v>
      </c>
      <c r="O50" s="348"/>
    </row>
    <row r="51" spans="1:15" ht="14.1" customHeight="1">
      <c r="A51" s="147">
        <v>24</v>
      </c>
      <c r="B51" s="23" t="s">
        <v>158</v>
      </c>
      <c r="C51" s="4" t="s">
        <v>15</v>
      </c>
      <c r="D51" s="346">
        <v>782</v>
      </c>
      <c r="E51" s="326" t="s">
        <v>255</v>
      </c>
      <c r="F51" s="347">
        <v>759</v>
      </c>
      <c r="G51" s="326" t="s">
        <v>255</v>
      </c>
      <c r="H51" s="306">
        <v>733</v>
      </c>
      <c r="I51" s="348" t="s">
        <v>255</v>
      </c>
      <c r="J51" s="306">
        <v>694</v>
      </c>
      <c r="K51" s="348" t="s">
        <v>255</v>
      </c>
      <c r="L51" s="306">
        <v>659</v>
      </c>
      <c r="M51" s="348" t="s">
        <v>255</v>
      </c>
      <c r="N51" s="306">
        <v>620</v>
      </c>
      <c r="O51" s="348"/>
    </row>
    <row r="52" spans="1:15" ht="14.1" customHeight="1">
      <c r="A52" s="147">
        <v>76</v>
      </c>
      <c r="B52" s="23" t="s">
        <v>159</v>
      </c>
      <c r="C52" s="4" t="s">
        <v>76</v>
      </c>
      <c r="D52" s="346">
        <v>203</v>
      </c>
      <c r="E52" s="326" t="s">
        <v>255</v>
      </c>
      <c r="F52" s="347">
        <v>186</v>
      </c>
      <c r="G52" s="326" t="s">
        <v>255</v>
      </c>
      <c r="H52" s="306">
        <v>181</v>
      </c>
      <c r="I52" s="348" t="s">
        <v>255</v>
      </c>
      <c r="J52" s="306">
        <v>163</v>
      </c>
      <c r="K52" s="348" t="s">
        <v>255</v>
      </c>
      <c r="L52" s="306">
        <v>165</v>
      </c>
      <c r="M52" s="348" t="s">
        <v>255</v>
      </c>
      <c r="N52" s="306">
        <v>158</v>
      </c>
      <c r="O52" s="348"/>
    </row>
    <row r="53" spans="1:15" ht="14.1" customHeight="1">
      <c r="A53" s="147">
        <v>75</v>
      </c>
      <c r="B53" s="23" t="s">
        <v>160</v>
      </c>
      <c r="C53" s="4" t="s">
        <v>64</v>
      </c>
      <c r="D53" s="346">
        <v>472</v>
      </c>
      <c r="E53" s="326" t="s">
        <v>255</v>
      </c>
      <c r="F53" s="347">
        <v>419</v>
      </c>
      <c r="G53" s="326" t="s">
        <v>255</v>
      </c>
      <c r="H53" s="306">
        <v>397</v>
      </c>
      <c r="I53" s="348" t="s">
        <v>255</v>
      </c>
      <c r="J53" s="306">
        <v>377</v>
      </c>
      <c r="K53" s="348" t="s">
        <v>255</v>
      </c>
      <c r="L53" s="306">
        <v>357</v>
      </c>
      <c r="M53" s="348" t="s">
        <v>255</v>
      </c>
      <c r="N53" s="306">
        <v>349</v>
      </c>
      <c r="O53" s="348"/>
    </row>
    <row r="54" spans="1:15" ht="14.25" customHeight="1">
      <c r="A54" s="147">
        <v>76</v>
      </c>
      <c r="B54" s="23" t="s">
        <v>161</v>
      </c>
      <c r="C54" s="4" t="s">
        <v>77</v>
      </c>
      <c r="D54" s="346">
        <v>104</v>
      </c>
      <c r="E54" s="326" t="s">
        <v>255</v>
      </c>
      <c r="F54" s="347">
        <v>104</v>
      </c>
      <c r="G54" s="326" t="s">
        <v>255</v>
      </c>
      <c r="H54" s="306">
        <v>103</v>
      </c>
      <c r="I54" s="348" t="s">
        <v>255</v>
      </c>
      <c r="J54" s="306">
        <v>102</v>
      </c>
      <c r="K54" s="348" t="s">
        <v>255</v>
      </c>
      <c r="L54" s="306">
        <v>103</v>
      </c>
      <c r="M54" s="348" t="s">
        <v>255</v>
      </c>
      <c r="N54" s="306">
        <v>98</v>
      </c>
      <c r="O54" s="348"/>
    </row>
    <row r="55" spans="1:15" ht="13.5" customHeight="1">
      <c r="A55" s="147">
        <v>52</v>
      </c>
      <c r="B55" s="23" t="s">
        <v>162</v>
      </c>
      <c r="C55" s="4" t="s">
        <v>48</v>
      </c>
      <c r="D55" s="346">
        <v>666</v>
      </c>
      <c r="E55" s="326" t="s">
        <v>255</v>
      </c>
      <c r="F55" s="347">
        <v>606</v>
      </c>
      <c r="G55" s="326" t="s">
        <v>255</v>
      </c>
      <c r="H55" s="306">
        <v>561</v>
      </c>
      <c r="I55" s="348" t="s">
        <v>255</v>
      </c>
      <c r="J55" s="306">
        <v>505</v>
      </c>
      <c r="K55" s="348" t="s">
        <v>255</v>
      </c>
      <c r="L55" s="306">
        <v>505</v>
      </c>
      <c r="M55" s="348" t="s">
        <v>255</v>
      </c>
      <c r="N55" s="306">
        <v>478</v>
      </c>
      <c r="O55" s="348"/>
    </row>
    <row r="56" spans="1:15" ht="13.5" customHeight="1">
      <c r="A56" s="147">
        <v>28</v>
      </c>
      <c r="B56" s="23" t="s">
        <v>163</v>
      </c>
      <c r="C56" s="4" t="s">
        <v>28</v>
      </c>
      <c r="D56" s="346">
        <v>923</v>
      </c>
      <c r="E56" s="326" t="s">
        <v>255</v>
      </c>
      <c r="F56" s="347">
        <v>898</v>
      </c>
      <c r="G56" s="326" t="s">
        <v>255</v>
      </c>
      <c r="H56" s="306">
        <v>853</v>
      </c>
      <c r="I56" s="348" t="s">
        <v>255</v>
      </c>
      <c r="J56" s="306">
        <v>830</v>
      </c>
      <c r="K56" s="348" t="s">
        <v>255</v>
      </c>
      <c r="L56" s="306">
        <v>786</v>
      </c>
      <c r="M56" s="348" t="s">
        <v>255</v>
      </c>
      <c r="N56" s="306">
        <v>758</v>
      </c>
      <c r="O56" s="348"/>
    </row>
    <row r="57" spans="1:15" ht="13.5" customHeight="1">
      <c r="A57" s="147">
        <v>44</v>
      </c>
      <c r="B57" s="23" t="s">
        <v>164</v>
      </c>
      <c r="C57" s="4" t="s">
        <v>38</v>
      </c>
      <c r="D57" s="346">
        <v>1200</v>
      </c>
      <c r="E57" s="326" t="s">
        <v>255</v>
      </c>
      <c r="F57" s="347">
        <v>1207</v>
      </c>
      <c r="G57" s="326" t="s">
        <v>255</v>
      </c>
      <c r="H57" s="306">
        <v>1132</v>
      </c>
      <c r="I57" s="348" t="s">
        <v>255</v>
      </c>
      <c r="J57" s="306">
        <v>1045</v>
      </c>
      <c r="K57" s="348" t="s">
        <v>255</v>
      </c>
      <c r="L57" s="306">
        <v>996</v>
      </c>
      <c r="M57" s="348" t="s">
        <v>255</v>
      </c>
      <c r="N57" s="306">
        <v>950</v>
      </c>
      <c r="O57" s="348"/>
    </row>
    <row r="58" spans="1:15" ht="13.5" customHeight="1">
      <c r="A58" s="148">
        <v>44</v>
      </c>
      <c r="B58" s="23" t="s">
        <v>165</v>
      </c>
      <c r="C58" s="4" t="s">
        <v>39</v>
      </c>
      <c r="D58" s="346">
        <v>490</v>
      </c>
      <c r="E58" s="326" t="s">
        <v>255</v>
      </c>
      <c r="F58" s="347">
        <v>483</v>
      </c>
      <c r="G58" s="326" t="s">
        <v>255</v>
      </c>
      <c r="H58" s="306">
        <v>458</v>
      </c>
      <c r="I58" s="348" t="s">
        <v>255</v>
      </c>
      <c r="J58" s="306">
        <v>428</v>
      </c>
      <c r="K58" s="348" t="s">
        <v>255</v>
      </c>
      <c r="L58" s="306">
        <v>402</v>
      </c>
      <c r="M58" s="348" t="s">
        <v>255</v>
      </c>
      <c r="N58" s="306">
        <v>392</v>
      </c>
      <c r="O58" s="348"/>
    </row>
    <row r="59" spans="1:15" ht="13.5" customHeight="1">
      <c r="A59" s="147">
        <v>52</v>
      </c>
      <c r="B59" s="23" t="s">
        <v>166</v>
      </c>
      <c r="C59" s="4" t="s">
        <v>49</v>
      </c>
      <c r="D59" s="346">
        <v>397</v>
      </c>
      <c r="E59" s="326" t="s">
        <v>255</v>
      </c>
      <c r="F59" s="347">
        <v>366</v>
      </c>
      <c r="G59" s="326" t="s">
        <v>255</v>
      </c>
      <c r="H59" s="349">
        <v>363</v>
      </c>
      <c r="I59" s="350" t="s">
        <v>255</v>
      </c>
      <c r="J59" s="349">
        <v>303</v>
      </c>
      <c r="K59" s="350" t="s">
        <v>255</v>
      </c>
      <c r="L59" s="349">
        <v>286</v>
      </c>
      <c r="M59" s="350" t="s">
        <v>255</v>
      </c>
      <c r="N59" s="349">
        <v>264</v>
      </c>
      <c r="O59" s="350"/>
    </row>
    <row r="60" spans="1:15" ht="13.5" customHeight="1">
      <c r="A60" s="147">
        <v>44</v>
      </c>
      <c r="B60" s="23" t="s">
        <v>167</v>
      </c>
      <c r="C60" s="4" t="s">
        <v>40</v>
      </c>
      <c r="D60" s="346">
        <v>1023</v>
      </c>
      <c r="E60" s="326" t="s">
        <v>255</v>
      </c>
      <c r="F60" s="347">
        <v>959</v>
      </c>
      <c r="G60" s="326" t="s">
        <v>255</v>
      </c>
      <c r="H60" s="349">
        <v>901</v>
      </c>
      <c r="I60" s="350" t="s">
        <v>255</v>
      </c>
      <c r="J60" s="349">
        <v>861</v>
      </c>
      <c r="K60" s="350" t="s">
        <v>255</v>
      </c>
      <c r="L60" s="349">
        <v>826</v>
      </c>
      <c r="M60" s="350" t="s">
        <v>255</v>
      </c>
      <c r="N60" s="349">
        <v>787</v>
      </c>
      <c r="O60" s="350"/>
    </row>
    <row r="61" spans="1:15" ht="13.5" customHeight="1">
      <c r="A61" s="147">
        <v>44</v>
      </c>
      <c r="B61" s="23" t="s">
        <v>168</v>
      </c>
      <c r="C61" s="4" t="s">
        <v>41</v>
      </c>
      <c r="D61" s="346">
        <v>207</v>
      </c>
      <c r="E61" s="326" t="s">
        <v>255</v>
      </c>
      <c r="F61" s="347">
        <v>202</v>
      </c>
      <c r="G61" s="326" t="s">
        <v>255</v>
      </c>
      <c r="H61" s="349">
        <v>184</v>
      </c>
      <c r="I61" s="350" t="s">
        <v>255</v>
      </c>
      <c r="J61" s="349">
        <v>165</v>
      </c>
      <c r="K61" s="350" t="s">
        <v>255</v>
      </c>
      <c r="L61" s="349">
        <v>165</v>
      </c>
      <c r="M61" s="350" t="s">
        <v>255</v>
      </c>
      <c r="N61" s="349">
        <v>153</v>
      </c>
      <c r="O61" s="350"/>
    </row>
    <row r="62" spans="1:15" ht="13.5" customHeight="1">
      <c r="A62" s="147">
        <v>53</v>
      </c>
      <c r="B62" s="23" t="s">
        <v>169</v>
      </c>
      <c r="C62" s="4" t="s">
        <v>56</v>
      </c>
      <c r="D62" s="346">
        <v>918</v>
      </c>
      <c r="E62" s="326" t="s">
        <v>255</v>
      </c>
      <c r="F62" s="347">
        <v>853</v>
      </c>
      <c r="G62" s="326" t="s">
        <v>255</v>
      </c>
      <c r="H62" s="349">
        <v>806</v>
      </c>
      <c r="I62" s="350" t="s">
        <v>255</v>
      </c>
      <c r="J62" s="349">
        <v>724</v>
      </c>
      <c r="K62" s="350" t="s">
        <v>255</v>
      </c>
      <c r="L62" s="349">
        <v>679</v>
      </c>
      <c r="M62" s="350" t="s">
        <v>255</v>
      </c>
      <c r="N62" s="349">
        <v>628</v>
      </c>
      <c r="O62" s="350"/>
    </row>
    <row r="63" spans="1:15" ht="13.5" customHeight="1">
      <c r="A63" s="147">
        <v>44</v>
      </c>
      <c r="B63" s="23" t="s">
        <v>170</v>
      </c>
      <c r="C63" s="4" t="s">
        <v>42</v>
      </c>
      <c r="D63" s="346">
        <v>1601</v>
      </c>
      <c r="E63" s="326" t="s">
        <v>255</v>
      </c>
      <c r="F63" s="347">
        <v>1495</v>
      </c>
      <c r="G63" s="326" t="s">
        <v>255</v>
      </c>
      <c r="H63" s="349">
        <v>1428</v>
      </c>
      <c r="I63" s="350" t="s">
        <v>255</v>
      </c>
      <c r="J63" s="349">
        <v>1338</v>
      </c>
      <c r="K63" s="350" t="s">
        <v>255</v>
      </c>
      <c r="L63" s="349">
        <v>1282</v>
      </c>
      <c r="M63" s="350" t="s">
        <v>255</v>
      </c>
      <c r="N63" s="349">
        <v>1197</v>
      </c>
      <c r="O63" s="350"/>
    </row>
    <row r="64" spans="1:15" ht="13.5" customHeight="1">
      <c r="A64" s="147">
        <v>27</v>
      </c>
      <c r="B64" s="23" t="s">
        <v>171</v>
      </c>
      <c r="C64" s="4" t="s">
        <v>20</v>
      </c>
      <c r="D64" s="346">
        <v>546</v>
      </c>
      <c r="E64" s="326" t="s">
        <v>255</v>
      </c>
      <c r="F64" s="347">
        <v>518</v>
      </c>
      <c r="G64" s="326" t="s">
        <v>255</v>
      </c>
      <c r="H64" s="349">
        <v>502</v>
      </c>
      <c r="I64" s="350" t="s">
        <v>255</v>
      </c>
      <c r="J64" s="349">
        <v>475</v>
      </c>
      <c r="K64" s="350" t="s">
        <v>255</v>
      </c>
      <c r="L64" s="349">
        <v>447</v>
      </c>
      <c r="M64" s="350" t="s">
        <v>255</v>
      </c>
      <c r="N64" s="349">
        <v>418</v>
      </c>
      <c r="O64" s="350"/>
    </row>
    <row r="65" spans="1:15" ht="13.5" customHeight="1">
      <c r="A65" s="147">
        <v>32</v>
      </c>
      <c r="B65" s="23" t="s">
        <v>172</v>
      </c>
      <c r="C65" s="4" t="s">
        <v>32</v>
      </c>
      <c r="D65" s="346">
        <v>3799</v>
      </c>
      <c r="E65" s="326" t="s">
        <v>255</v>
      </c>
      <c r="F65" s="347">
        <v>3520</v>
      </c>
      <c r="G65" s="326" t="s">
        <v>255</v>
      </c>
      <c r="H65" s="349">
        <v>3405</v>
      </c>
      <c r="I65" s="350" t="s">
        <v>255</v>
      </c>
      <c r="J65" s="349">
        <v>3053</v>
      </c>
      <c r="K65" s="350" t="s">
        <v>255</v>
      </c>
      <c r="L65" s="349">
        <v>2919</v>
      </c>
      <c r="M65" s="350" t="s">
        <v>255</v>
      </c>
      <c r="N65" s="349">
        <v>2707</v>
      </c>
      <c r="O65" s="350"/>
    </row>
    <row r="66" spans="1:15" ht="13.5" customHeight="1">
      <c r="A66" s="147">
        <v>32</v>
      </c>
      <c r="B66" s="23" t="s">
        <v>173</v>
      </c>
      <c r="C66" s="4" t="s">
        <v>33</v>
      </c>
      <c r="D66" s="346">
        <v>973</v>
      </c>
      <c r="E66" s="326" t="s">
        <v>255</v>
      </c>
      <c r="F66" s="347">
        <v>942</v>
      </c>
      <c r="G66" s="326" t="s">
        <v>255</v>
      </c>
      <c r="H66" s="349">
        <v>796</v>
      </c>
      <c r="I66" s="350" t="s">
        <v>255</v>
      </c>
      <c r="J66" s="349">
        <v>743</v>
      </c>
      <c r="K66" s="350" t="s">
        <v>255</v>
      </c>
      <c r="L66" s="349">
        <v>715</v>
      </c>
      <c r="M66" s="350" t="s">
        <v>255</v>
      </c>
      <c r="N66" s="349">
        <v>678</v>
      </c>
      <c r="O66" s="350"/>
    </row>
    <row r="67" spans="1:15" ht="13.5" customHeight="1">
      <c r="A67" s="147">
        <v>28</v>
      </c>
      <c r="B67" s="23" t="s">
        <v>174</v>
      </c>
      <c r="C67" s="4" t="s">
        <v>29</v>
      </c>
      <c r="D67" s="346">
        <v>383</v>
      </c>
      <c r="E67" s="290" t="s">
        <v>255</v>
      </c>
      <c r="F67" s="347">
        <v>386</v>
      </c>
      <c r="G67" s="290" t="s">
        <v>255</v>
      </c>
      <c r="H67" s="349">
        <v>378</v>
      </c>
      <c r="I67" s="350" t="s">
        <v>255</v>
      </c>
      <c r="J67" s="349">
        <v>339</v>
      </c>
      <c r="K67" s="350" t="s">
        <v>255</v>
      </c>
      <c r="L67" s="349">
        <v>338</v>
      </c>
      <c r="M67" s="350" t="s">
        <v>255</v>
      </c>
      <c r="N67" s="349">
        <v>317</v>
      </c>
      <c r="O67" s="350"/>
    </row>
    <row r="68" spans="1:15" ht="13.5" customHeight="1">
      <c r="A68" s="147">
        <v>32</v>
      </c>
      <c r="B68" s="23" t="s">
        <v>175</v>
      </c>
      <c r="C68" s="4" t="s">
        <v>34</v>
      </c>
      <c r="D68" s="346">
        <v>2442</v>
      </c>
      <c r="E68" s="326" t="s">
        <v>255</v>
      </c>
      <c r="F68" s="347">
        <v>2286</v>
      </c>
      <c r="G68" s="326" t="s">
        <v>255</v>
      </c>
      <c r="H68" s="349">
        <v>2198</v>
      </c>
      <c r="I68" s="350" t="s">
        <v>256</v>
      </c>
      <c r="J68" s="349">
        <v>2074</v>
      </c>
      <c r="K68" s="350" t="s">
        <v>255</v>
      </c>
      <c r="L68" s="349">
        <v>1977</v>
      </c>
      <c r="M68" s="350" t="s">
        <v>255</v>
      </c>
      <c r="N68" s="349">
        <v>1877</v>
      </c>
      <c r="O68" s="350"/>
    </row>
    <row r="69" spans="1:15" ht="13.5" customHeight="1">
      <c r="A69" s="147">
        <v>84</v>
      </c>
      <c r="B69" s="23" t="s">
        <v>176</v>
      </c>
      <c r="C69" s="4" t="s">
        <v>91</v>
      </c>
      <c r="D69" s="346">
        <v>802</v>
      </c>
      <c r="E69" s="326" t="s">
        <v>255</v>
      </c>
      <c r="F69" s="347">
        <v>746</v>
      </c>
      <c r="G69" s="326" t="s">
        <v>255</v>
      </c>
      <c r="H69" s="349">
        <v>694</v>
      </c>
      <c r="I69" s="350" t="s">
        <v>255</v>
      </c>
      <c r="J69" s="349">
        <v>652</v>
      </c>
      <c r="K69" s="350" t="s">
        <v>255</v>
      </c>
      <c r="L69" s="349">
        <v>611</v>
      </c>
      <c r="M69" s="350" t="s">
        <v>255</v>
      </c>
      <c r="N69" s="349">
        <v>580</v>
      </c>
      <c r="O69" s="350"/>
    </row>
    <row r="70" spans="1:15" ht="13.5" customHeight="1">
      <c r="A70" s="147">
        <v>75</v>
      </c>
      <c r="B70" s="23" t="s">
        <v>177</v>
      </c>
      <c r="C70" s="4" t="s">
        <v>65</v>
      </c>
      <c r="D70" s="346">
        <v>902</v>
      </c>
      <c r="E70" s="326" t="s">
        <v>255</v>
      </c>
      <c r="F70" s="347">
        <v>862</v>
      </c>
      <c r="G70" s="326" t="s">
        <v>255</v>
      </c>
      <c r="H70" s="349">
        <v>815</v>
      </c>
      <c r="I70" s="350" t="s">
        <v>256</v>
      </c>
      <c r="J70" s="349">
        <v>765</v>
      </c>
      <c r="K70" s="350" t="s">
        <v>255</v>
      </c>
      <c r="L70" s="349">
        <v>704</v>
      </c>
      <c r="M70" s="350" t="s">
        <v>255</v>
      </c>
      <c r="N70" s="349">
        <v>663</v>
      </c>
      <c r="O70" s="350"/>
    </row>
    <row r="71" spans="1:15" ht="13.5" customHeight="1">
      <c r="A71" s="147">
        <v>76</v>
      </c>
      <c r="B71" s="23" t="s">
        <v>178</v>
      </c>
      <c r="C71" s="4" t="s">
        <v>78</v>
      </c>
      <c r="D71" s="346">
        <v>479</v>
      </c>
      <c r="E71" s="326" t="s">
        <v>255</v>
      </c>
      <c r="F71" s="347">
        <v>459</v>
      </c>
      <c r="G71" s="326" t="s">
        <v>255</v>
      </c>
      <c r="H71" s="349">
        <v>433</v>
      </c>
      <c r="I71" s="350" t="s">
        <v>255</v>
      </c>
      <c r="J71" s="349">
        <v>407</v>
      </c>
      <c r="K71" s="350" t="s">
        <v>255</v>
      </c>
      <c r="L71" s="349">
        <v>388</v>
      </c>
      <c r="M71" s="350" t="s">
        <v>255</v>
      </c>
      <c r="N71" s="349">
        <v>365</v>
      </c>
      <c r="O71" s="350"/>
    </row>
    <row r="72" spans="1:15" ht="13.5" customHeight="1">
      <c r="A72" s="147">
        <v>76</v>
      </c>
      <c r="B72" s="23" t="s">
        <v>179</v>
      </c>
      <c r="C72" s="4" t="s">
        <v>79</v>
      </c>
      <c r="D72" s="346">
        <v>725</v>
      </c>
      <c r="E72" s="326" t="s">
        <v>255</v>
      </c>
      <c r="F72" s="347">
        <v>723</v>
      </c>
      <c r="G72" s="326" t="s">
        <v>255</v>
      </c>
      <c r="H72" s="349">
        <v>670</v>
      </c>
      <c r="I72" s="350" t="s">
        <v>256</v>
      </c>
      <c r="J72" s="349">
        <v>638</v>
      </c>
      <c r="K72" s="350" t="s">
        <v>255</v>
      </c>
      <c r="L72" s="349">
        <v>616</v>
      </c>
      <c r="M72" s="350" t="s">
        <v>255</v>
      </c>
      <c r="N72" s="349">
        <v>564</v>
      </c>
      <c r="O72" s="350"/>
    </row>
    <row r="73" spans="1:15" ht="13.5" customHeight="1">
      <c r="A73" s="147">
        <v>44</v>
      </c>
      <c r="B73" s="23" t="s">
        <v>180</v>
      </c>
      <c r="C73" s="4" t="s">
        <v>43</v>
      </c>
      <c r="D73" s="346">
        <v>1650</v>
      </c>
      <c r="E73" s="326" t="s">
        <v>255</v>
      </c>
      <c r="F73" s="347">
        <v>1573</v>
      </c>
      <c r="G73" s="326" t="s">
        <v>255</v>
      </c>
      <c r="H73" s="349">
        <v>1481</v>
      </c>
      <c r="I73" s="350" t="s">
        <v>255</v>
      </c>
      <c r="J73" s="349">
        <v>1387</v>
      </c>
      <c r="K73" s="350" t="s">
        <v>255</v>
      </c>
      <c r="L73" s="349">
        <v>1347</v>
      </c>
      <c r="M73" s="350" t="s">
        <v>255</v>
      </c>
      <c r="N73" s="349">
        <v>1269</v>
      </c>
      <c r="O73" s="350"/>
    </row>
    <row r="74" spans="1:15" ht="13.5" customHeight="1">
      <c r="A74" s="147">
        <v>44</v>
      </c>
      <c r="B74" s="23" t="s">
        <v>181</v>
      </c>
      <c r="C74" s="4" t="s">
        <v>44</v>
      </c>
      <c r="D74" s="346">
        <v>1129</v>
      </c>
      <c r="E74" s="326" t="s">
        <v>255</v>
      </c>
      <c r="F74" s="347">
        <v>1100</v>
      </c>
      <c r="G74" s="326" t="s">
        <v>255</v>
      </c>
      <c r="H74" s="349">
        <v>1045</v>
      </c>
      <c r="I74" s="350" t="s">
        <v>255</v>
      </c>
      <c r="J74" s="349">
        <v>993</v>
      </c>
      <c r="K74" s="350" t="s">
        <v>255</v>
      </c>
      <c r="L74" s="349">
        <v>971</v>
      </c>
      <c r="M74" s="350" t="s">
        <v>255</v>
      </c>
      <c r="N74" s="349">
        <v>935</v>
      </c>
      <c r="O74" s="350"/>
    </row>
    <row r="75" spans="1:15" ht="13.5" customHeight="1">
      <c r="A75" s="147">
        <v>84</v>
      </c>
      <c r="B75" s="23" t="s">
        <v>182</v>
      </c>
      <c r="C75" s="4" t="s">
        <v>93</v>
      </c>
      <c r="D75" s="346">
        <v>2584</v>
      </c>
      <c r="E75" s="326" t="s">
        <v>255</v>
      </c>
      <c r="F75" s="347">
        <v>2384</v>
      </c>
      <c r="G75" s="326" t="s">
        <v>255</v>
      </c>
      <c r="H75" s="349">
        <v>2229</v>
      </c>
      <c r="I75" s="350" t="s">
        <v>255</v>
      </c>
      <c r="J75" s="349">
        <v>2091</v>
      </c>
      <c r="K75" s="350" t="s">
        <v>255</v>
      </c>
      <c r="L75" s="349">
        <v>1978</v>
      </c>
      <c r="M75" s="350" t="s">
        <v>255</v>
      </c>
      <c r="N75" s="349">
        <v>1866</v>
      </c>
      <c r="O75" s="350"/>
    </row>
    <row r="76" spans="1:15" s="370" customFormat="1" ht="13.5" customHeight="1">
      <c r="A76" s="363"/>
      <c r="B76" s="44" t="s">
        <v>92</v>
      </c>
      <c r="C76" s="45" t="s">
        <v>114</v>
      </c>
      <c r="D76" s="346"/>
      <c r="E76" s="326"/>
      <c r="F76" s="347"/>
      <c r="G76" s="326"/>
      <c r="H76" s="349"/>
      <c r="I76" s="350"/>
      <c r="J76" s="349"/>
      <c r="K76" s="350"/>
      <c r="L76" s="349"/>
      <c r="M76" s="350"/>
      <c r="N76" s="349">
        <v>359</v>
      </c>
      <c r="O76" s="350"/>
    </row>
    <row r="77" spans="1:15" s="370" customFormat="1" ht="13.5" customHeight="1">
      <c r="A77" s="363"/>
      <c r="B77" s="44" t="s">
        <v>94</v>
      </c>
      <c r="C77" s="45" t="s">
        <v>95</v>
      </c>
      <c r="D77" s="346"/>
      <c r="E77" s="326"/>
      <c r="F77" s="347"/>
      <c r="G77" s="326"/>
      <c r="H77" s="349"/>
      <c r="I77" s="350"/>
      <c r="J77" s="349"/>
      <c r="K77" s="350"/>
      <c r="L77" s="349"/>
      <c r="M77" s="350"/>
      <c r="N77" s="349">
        <v>1507</v>
      </c>
      <c r="O77" s="350"/>
    </row>
    <row r="78" spans="1:15" ht="13.5" customHeight="1">
      <c r="A78" s="147">
        <v>27</v>
      </c>
      <c r="B78" s="23" t="s">
        <v>183</v>
      </c>
      <c r="C78" s="4" t="s">
        <v>21</v>
      </c>
      <c r="D78" s="346">
        <v>264</v>
      </c>
      <c r="E78" s="326" t="s">
        <v>255</v>
      </c>
      <c r="F78" s="347">
        <v>258</v>
      </c>
      <c r="G78" s="326" t="s">
        <v>255</v>
      </c>
      <c r="H78" s="349">
        <v>246</v>
      </c>
      <c r="I78" s="350" t="s">
        <v>255</v>
      </c>
      <c r="J78" s="349">
        <v>234</v>
      </c>
      <c r="K78" s="350" t="s">
        <v>255</v>
      </c>
      <c r="L78" s="349">
        <v>234</v>
      </c>
      <c r="M78" s="350" t="s">
        <v>255</v>
      </c>
      <c r="N78" s="349">
        <v>210</v>
      </c>
      <c r="O78" s="350"/>
    </row>
    <row r="79" spans="1:15" ht="13.5" customHeight="1">
      <c r="A79" s="147">
        <v>27</v>
      </c>
      <c r="B79" s="23" t="s">
        <v>184</v>
      </c>
      <c r="C79" s="4" t="s">
        <v>22</v>
      </c>
      <c r="D79" s="346">
        <v>730</v>
      </c>
      <c r="E79" s="326" t="s">
        <v>255</v>
      </c>
      <c r="F79" s="347">
        <v>709</v>
      </c>
      <c r="G79" s="326" t="s">
        <v>255</v>
      </c>
      <c r="H79" s="349">
        <v>627</v>
      </c>
      <c r="I79" s="350" t="s">
        <v>255</v>
      </c>
      <c r="J79" s="349">
        <v>596</v>
      </c>
      <c r="K79" s="350" t="s">
        <v>255</v>
      </c>
      <c r="L79" s="349">
        <v>564</v>
      </c>
      <c r="M79" s="350" t="s">
        <v>255</v>
      </c>
      <c r="N79" s="349">
        <v>517</v>
      </c>
      <c r="O79" s="350"/>
    </row>
    <row r="80" spans="1:15" ht="13.5" customHeight="1">
      <c r="A80" s="147">
        <v>52</v>
      </c>
      <c r="B80" s="23" t="s">
        <v>185</v>
      </c>
      <c r="C80" s="4" t="s">
        <v>50</v>
      </c>
      <c r="D80" s="346">
        <v>660</v>
      </c>
      <c r="E80" s="326" t="s">
        <v>255</v>
      </c>
      <c r="F80" s="347">
        <v>613</v>
      </c>
      <c r="G80" s="326" t="s">
        <v>255</v>
      </c>
      <c r="H80" s="349">
        <v>574</v>
      </c>
      <c r="I80" s="350" t="s">
        <v>255</v>
      </c>
      <c r="J80" s="349">
        <v>532</v>
      </c>
      <c r="K80" s="350" t="s">
        <v>255</v>
      </c>
      <c r="L80" s="349">
        <v>542</v>
      </c>
      <c r="M80" s="350" t="s">
        <v>255</v>
      </c>
      <c r="N80" s="349">
        <v>516</v>
      </c>
      <c r="O80" s="350"/>
    </row>
    <row r="81" spans="1:15" ht="13.5" customHeight="1">
      <c r="A81" s="147">
        <v>84</v>
      </c>
      <c r="B81" s="23" t="s">
        <v>186</v>
      </c>
      <c r="C81" s="4" t="s">
        <v>96</v>
      </c>
      <c r="D81" s="346">
        <v>428</v>
      </c>
      <c r="E81" s="326" t="s">
        <v>255</v>
      </c>
      <c r="F81" s="347">
        <v>392</v>
      </c>
      <c r="G81" s="326" t="s">
        <v>255</v>
      </c>
      <c r="H81" s="349">
        <v>369</v>
      </c>
      <c r="I81" s="350" t="s">
        <v>255</v>
      </c>
      <c r="J81" s="349">
        <v>358</v>
      </c>
      <c r="K81" s="350" t="s">
        <v>255</v>
      </c>
      <c r="L81" s="349">
        <v>340</v>
      </c>
      <c r="M81" s="350" t="s">
        <v>255</v>
      </c>
      <c r="N81" s="349">
        <v>323</v>
      </c>
      <c r="O81" s="350"/>
    </row>
    <row r="82" spans="1:15" ht="13.5" customHeight="1">
      <c r="A82" s="147">
        <v>84</v>
      </c>
      <c r="B82" s="23" t="s">
        <v>187</v>
      </c>
      <c r="C82" s="4" t="s">
        <v>97</v>
      </c>
      <c r="D82" s="346">
        <v>321</v>
      </c>
      <c r="E82" s="326" t="s">
        <v>255</v>
      </c>
      <c r="F82" s="347">
        <v>302</v>
      </c>
      <c r="G82" s="326" t="s">
        <v>255</v>
      </c>
      <c r="H82" s="349">
        <v>284</v>
      </c>
      <c r="I82" s="350" t="s">
        <v>255</v>
      </c>
      <c r="J82" s="349">
        <v>267</v>
      </c>
      <c r="K82" s="350" t="s">
        <v>255</v>
      </c>
      <c r="L82" s="349">
        <v>251</v>
      </c>
      <c r="M82" s="350" t="s">
        <v>255</v>
      </c>
      <c r="N82" s="349">
        <v>238</v>
      </c>
      <c r="O82" s="350"/>
    </row>
    <row r="83" spans="1:15" ht="13.5" customHeight="1">
      <c r="A83" s="147">
        <v>11</v>
      </c>
      <c r="B83" s="23" t="s">
        <v>188</v>
      </c>
      <c r="C83" s="4" t="s">
        <v>0</v>
      </c>
      <c r="D83" s="346">
        <v>3624</v>
      </c>
      <c r="E83" s="326" t="s">
        <v>255</v>
      </c>
      <c r="F83" s="347">
        <v>3624</v>
      </c>
      <c r="G83" s="326" t="s">
        <v>256</v>
      </c>
      <c r="H83" s="349">
        <v>3231</v>
      </c>
      <c r="I83" s="350" t="s">
        <v>255</v>
      </c>
      <c r="J83" s="349">
        <v>3077</v>
      </c>
      <c r="K83" s="350" t="s">
        <v>255</v>
      </c>
      <c r="L83" s="349">
        <v>2871</v>
      </c>
      <c r="M83" s="350" t="s">
        <v>255</v>
      </c>
      <c r="N83" s="349">
        <v>2736</v>
      </c>
      <c r="O83" s="350"/>
    </row>
    <row r="84" spans="1:15" ht="13.5" customHeight="1">
      <c r="A84" s="147">
        <v>28</v>
      </c>
      <c r="B84" s="23" t="s">
        <v>189</v>
      </c>
      <c r="C84" s="4" t="s">
        <v>30</v>
      </c>
      <c r="D84" s="346">
        <v>2088</v>
      </c>
      <c r="E84" s="326" t="s">
        <v>255</v>
      </c>
      <c r="F84" s="347">
        <v>2140</v>
      </c>
      <c r="G84" s="326" t="s">
        <v>255</v>
      </c>
      <c r="H84" s="349">
        <v>1924</v>
      </c>
      <c r="I84" s="350" t="s">
        <v>255</v>
      </c>
      <c r="J84" s="349">
        <v>1804</v>
      </c>
      <c r="K84" s="350" t="s">
        <v>255</v>
      </c>
      <c r="L84" s="349">
        <v>1654</v>
      </c>
      <c r="M84" s="350" t="s">
        <v>255</v>
      </c>
      <c r="N84" s="349">
        <v>1582</v>
      </c>
      <c r="O84" s="350"/>
    </row>
    <row r="85" spans="1:15" ht="13.5" customHeight="1">
      <c r="A85" s="147">
        <v>11</v>
      </c>
      <c r="B85" s="23" t="s">
        <v>190</v>
      </c>
      <c r="C85" s="4" t="s">
        <v>2</v>
      </c>
      <c r="D85" s="346">
        <v>1398</v>
      </c>
      <c r="E85" s="326" t="s">
        <v>255</v>
      </c>
      <c r="F85" s="347">
        <v>1359</v>
      </c>
      <c r="G85" s="326" t="s">
        <v>255</v>
      </c>
      <c r="H85" s="349">
        <v>1286</v>
      </c>
      <c r="I85" s="350" t="s">
        <v>255</v>
      </c>
      <c r="J85" s="349">
        <v>1197</v>
      </c>
      <c r="K85" s="350" t="s">
        <v>255</v>
      </c>
      <c r="L85" s="349">
        <v>1196</v>
      </c>
      <c r="M85" s="350" t="s">
        <v>255</v>
      </c>
      <c r="N85" s="349">
        <v>1154</v>
      </c>
      <c r="O85" s="350"/>
    </row>
    <row r="86" spans="1:15" ht="13.5" customHeight="1">
      <c r="A86" s="147">
        <v>11</v>
      </c>
      <c r="B86" s="23" t="s">
        <v>191</v>
      </c>
      <c r="C86" s="4" t="s">
        <v>3</v>
      </c>
      <c r="D86" s="346">
        <v>1921</v>
      </c>
      <c r="E86" s="290" t="s">
        <v>255</v>
      </c>
      <c r="F86" s="347">
        <v>1724</v>
      </c>
      <c r="G86" s="290" t="s">
        <v>255</v>
      </c>
      <c r="H86" s="349">
        <v>1529</v>
      </c>
      <c r="I86" s="350" t="s">
        <v>255</v>
      </c>
      <c r="J86" s="349">
        <v>1456</v>
      </c>
      <c r="K86" s="350" t="s">
        <v>255</v>
      </c>
      <c r="L86" s="349">
        <v>1326</v>
      </c>
      <c r="M86" s="350" t="s">
        <v>255</v>
      </c>
      <c r="N86" s="349">
        <v>1280</v>
      </c>
      <c r="O86" s="350"/>
    </row>
    <row r="87" spans="1:15" ht="13.5" customHeight="1">
      <c r="A87" s="147">
        <v>75</v>
      </c>
      <c r="B87" s="23" t="s">
        <v>192</v>
      </c>
      <c r="C87" s="4" t="s">
        <v>66</v>
      </c>
      <c r="D87" s="346">
        <v>461</v>
      </c>
      <c r="E87" s="326" t="s">
        <v>255</v>
      </c>
      <c r="F87" s="347">
        <v>442</v>
      </c>
      <c r="G87" s="326" t="s">
        <v>255</v>
      </c>
      <c r="H87" s="349">
        <v>410</v>
      </c>
      <c r="I87" s="350" t="s">
        <v>255</v>
      </c>
      <c r="J87" s="349">
        <v>375</v>
      </c>
      <c r="K87" s="350" t="s">
        <v>255</v>
      </c>
      <c r="L87" s="349">
        <v>363</v>
      </c>
      <c r="M87" s="350" t="s">
        <v>255</v>
      </c>
      <c r="N87" s="349">
        <v>332</v>
      </c>
      <c r="O87" s="350"/>
    </row>
    <row r="88" spans="1:15" ht="13.5" customHeight="1">
      <c r="A88" s="147">
        <v>32</v>
      </c>
      <c r="B88" s="23" t="s">
        <v>193</v>
      </c>
      <c r="C88" s="4" t="s">
        <v>35</v>
      </c>
      <c r="D88" s="346">
        <v>882</v>
      </c>
      <c r="E88" s="326" t="s">
        <v>255</v>
      </c>
      <c r="F88" s="347">
        <v>857</v>
      </c>
      <c r="G88" s="326" t="s">
        <v>255</v>
      </c>
      <c r="H88" s="349">
        <v>838</v>
      </c>
      <c r="I88" s="350" t="s">
        <v>255</v>
      </c>
      <c r="J88" s="349">
        <v>736</v>
      </c>
      <c r="K88" s="350" t="s">
        <v>255</v>
      </c>
      <c r="L88" s="349">
        <v>695</v>
      </c>
      <c r="M88" s="350" t="s">
        <v>255</v>
      </c>
      <c r="N88" s="349">
        <v>671</v>
      </c>
      <c r="O88" s="350"/>
    </row>
    <row r="89" spans="1:15" ht="13.5" customHeight="1">
      <c r="A89" s="147">
        <v>76</v>
      </c>
      <c r="B89" s="23" t="s">
        <v>194</v>
      </c>
      <c r="C89" s="4" t="s">
        <v>80</v>
      </c>
      <c r="D89" s="346">
        <v>563</v>
      </c>
      <c r="E89" s="326" t="s">
        <v>255</v>
      </c>
      <c r="F89" s="347">
        <v>570</v>
      </c>
      <c r="G89" s="326" t="s">
        <v>256</v>
      </c>
      <c r="H89" s="349">
        <v>538</v>
      </c>
      <c r="I89" s="350" t="s">
        <v>256</v>
      </c>
      <c r="J89" s="349">
        <v>514</v>
      </c>
      <c r="K89" s="350" t="s">
        <v>256</v>
      </c>
      <c r="L89" s="349">
        <v>516</v>
      </c>
      <c r="M89" s="350" t="s">
        <v>255</v>
      </c>
      <c r="N89" s="349">
        <v>472</v>
      </c>
      <c r="O89" s="350"/>
    </row>
    <row r="90" spans="1:15" ht="13.5" customHeight="1">
      <c r="A90" s="147">
        <v>76</v>
      </c>
      <c r="B90" s="23" t="s">
        <v>195</v>
      </c>
      <c r="C90" s="4" t="s">
        <v>81</v>
      </c>
      <c r="D90" s="346">
        <v>383</v>
      </c>
      <c r="E90" s="326" t="s">
        <v>255</v>
      </c>
      <c r="F90" s="347">
        <v>361</v>
      </c>
      <c r="G90" s="326" t="s">
        <v>255</v>
      </c>
      <c r="H90" s="349">
        <v>350</v>
      </c>
      <c r="I90" s="350" t="s">
        <v>255</v>
      </c>
      <c r="J90" s="349">
        <v>327</v>
      </c>
      <c r="K90" s="350" t="s">
        <v>255</v>
      </c>
      <c r="L90" s="349">
        <v>305</v>
      </c>
      <c r="M90" s="350" t="s">
        <v>255</v>
      </c>
      <c r="N90" s="349">
        <v>292</v>
      </c>
      <c r="O90" s="350"/>
    </row>
    <row r="91" spans="1:15" ht="13.5" customHeight="1">
      <c r="A91" s="147">
        <v>93</v>
      </c>
      <c r="B91" s="23" t="s">
        <v>196</v>
      </c>
      <c r="C91" s="4" t="s">
        <v>102</v>
      </c>
      <c r="D91" s="346">
        <v>1362</v>
      </c>
      <c r="E91" s="326" t="s">
        <v>255</v>
      </c>
      <c r="F91" s="347">
        <v>1277</v>
      </c>
      <c r="G91" s="326" t="s">
        <v>255</v>
      </c>
      <c r="H91" s="349">
        <v>1213</v>
      </c>
      <c r="I91" s="350" t="s">
        <v>255</v>
      </c>
      <c r="J91" s="349">
        <v>1123</v>
      </c>
      <c r="K91" s="350" t="s">
        <v>256</v>
      </c>
      <c r="L91" s="349">
        <v>1053</v>
      </c>
      <c r="M91" s="350" t="s">
        <v>255</v>
      </c>
      <c r="N91" s="349">
        <v>1013</v>
      </c>
      <c r="O91" s="350"/>
    </row>
    <row r="92" spans="1:15" ht="13.5" customHeight="1">
      <c r="A92" s="147">
        <v>93</v>
      </c>
      <c r="B92" s="23" t="s">
        <v>197</v>
      </c>
      <c r="C92" s="4" t="s">
        <v>103</v>
      </c>
      <c r="D92" s="346">
        <v>582</v>
      </c>
      <c r="E92" s="326" t="s">
        <v>255</v>
      </c>
      <c r="F92" s="347">
        <v>565</v>
      </c>
      <c r="G92" s="326" t="s">
        <v>255</v>
      </c>
      <c r="H92" s="349">
        <v>526</v>
      </c>
      <c r="I92" s="350" t="s">
        <v>255</v>
      </c>
      <c r="J92" s="349">
        <v>499</v>
      </c>
      <c r="K92" s="350" t="s">
        <v>256</v>
      </c>
      <c r="L92" s="349">
        <v>449</v>
      </c>
      <c r="M92" s="350" t="s">
        <v>255</v>
      </c>
      <c r="N92" s="349">
        <v>408</v>
      </c>
      <c r="O92" s="350"/>
    </row>
    <row r="93" spans="1:15" ht="13.5" customHeight="1">
      <c r="A93" s="147">
        <v>52</v>
      </c>
      <c r="B93" s="23" t="s">
        <v>198</v>
      </c>
      <c r="C93" s="4" t="s">
        <v>51</v>
      </c>
      <c r="D93" s="346">
        <v>510</v>
      </c>
      <c r="E93" s="326" t="s">
        <v>255</v>
      </c>
      <c r="F93" s="347">
        <v>491</v>
      </c>
      <c r="G93" s="326" t="s">
        <v>255</v>
      </c>
      <c r="H93" s="349">
        <v>467</v>
      </c>
      <c r="I93" s="350" t="s">
        <v>255</v>
      </c>
      <c r="J93" s="349">
        <v>446</v>
      </c>
      <c r="K93" s="350" t="s">
        <v>255</v>
      </c>
      <c r="L93" s="349">
        <v>413</v>
      </c>
      <c r="M93" s="350" t="s">
        <v>255</v>
      </c>
      <c r="N93" s="349">
        <v>388</v>
      </c>
      <c r="O93" s="350"/>
    </row>
    <row r="94" spans="1:15" ht="13.5" customHeight="1">
      <c r="A94" s="147">
        <v>75</v>
      </c>
      <c r="B94" s="23" t="s">
        <v>199</v>
      </c>
      <c r="C94" s="4" t="s">
        <v>67</v>
      </c>
      <c r="D94" s="346">
        <v>396</v>
      </c>
      <c r="E94" s="326" t="s">
        <v>255</v>
      </c>
      <c r="F94" s="347">
        <v>372</v>
      </c>
      <c r="G94" s="326" t="s">
        <v>255</v>
      </c>
      <c r="H94" s="349">
        <v>347</v>
      </c>
      <c r="I94" s="350" t="s">
        <v>255</v>
      </c>
      <c r="J94" s="349">
        <v>335</v>
      </c>
      <c r="K94" s="350" t="s">
        <v>256</v>
      </c>
      <c r="L94" s="349">
        <v>319</v>
      </c>
      <c r="M94" s="350" t="s">
        <v>255</v>
      </c>
      <c r="N94" s="349">
        <v>306</v>
      </c>
      <c r="O94" s="350"/>
    </row>
    <row r="95" spans="1:15" ht="13.5" customHeight="1">
      <c r="A95" s="147">
        <v>75</v>
      </c>
      <c r="B95" s="23" t="s">
        <v>200</v>
      </c>
      <c r="C95" s="4" t="s">
        <v>68</v>
      </c>
      <c r="D95" s="346">
        <v>600</v>
      </c>
      <c r="E95" s="326" t="s">
        <v>256</v>
      </c>
      <c r="F95" s="347">
        <v>567</v>
      </c>
      <c r="G95" s="326" t="s">
        <v>256</v>
      </c>
      <c r="H95" s="349">
        <v>524</v>
      </c>
      <c r="I95" s="350" t="s">
        <v>255</v>
      </c>
      <c r="J95" s="349">
        <v>507</v>
      </c>
      <c r="K95" s="350" t="s">
        <v>255</v>
      </c>
      <c r="L95" s="349">
        <v>475</v>
      </c>
      <c r="M95" s="350" t="s">
        <v>255</v>
      </c>
      <c r="N95" s="349">
        <v>451</v>
      </c>
      <c r="O95" s="350"/>
    </row>
    <row r="96" spans="1:15" ht="13.5" customHeight="1">
      <c r="A96" s="147">
        <v>44</v>
      </c>
      <c r="B96" s="23" t="s">
        <v>201</v>
      </c>
      <c r="C96" s="4" t="s">
        <v>45</v>
      </c>
      <c r="D96" s="346">
        <v>670</v>
      </c>
      <c r="E96" s="326" t="s">
        <v>255</v>
      </c>
      <c r="F96" s="347">
        <v>633</v>
      </c>
      <c r="G96" s="326" t="s">
        <v>255</v>
      </c>
      <c r="H96" s="349">
        <v>593</v>
      </c>
      <c r="I96" s="350" t="s">
        <v>255</v>
      </c>
      <c r="J96" s="349">
        <v>579</v>
      </c>
      <c r="K96" s="350" t="s">
        <v>255</v>
      </c>
      <c r="L96" s="349">
        <v>546</v>
      </c>
      <c r="M96" s="350" t="s">
        <v>255</v>
      </c>
      <c r="N96" s="349">
        <v>508</v>
      </c>
      <c r="O96" s="350"/>
    </row>
    <row r="97" spans="1:15" ht="13.5" customHeight="1">
      <c r="A97" s="147">
        <v>27</v>
      </c>
      <c r="B97" s="23" t="s">
        <v>202</v>
      </c>
      <c r="C97" s="4" t="s">
        <v>23</v>
      </c>
      <c r="D97" s="346">
        <v>635</v>
      </c>
      <c r="E97" s="326" t="s">
        <v>255</v>
      </c>
      <c r="F97" s="347">
        <v>635</v>
      </c>
      <c r="G97" s="326" t="s">
        <v>255</v>
      </c>
      <c r="H97" s="349">
        <v>616</v>
      </c>
      <c r="I97" s="350" t="s">
        <v>255</v>
      </c>
      <c r="J97" s="349">
        <v>503</v>
      </c>
      <c r="K97" s="350" t="s">
        <v>255</v>
      </c>
      <c r="L97" s="349">
        <v>445</v>
      </c>
      <c r="M97" s="350" t="s">
        <v>255</v>
      </c>
      <c r="N97" s="349">
        <v>407</v>
      </c>
      <c r="O97" s="350"/>
    </row>
    <row r="98" spans="1:15" ht="13.5" customHeight="1">
      <c r="A98" s="147">
        <v>27</v>
      </c>
      <c r="B98" s="23" t="s">
        <v>203</v>
      </c>
      <c r="C98" s="4" t="s">
        <v>24</v>
      </c>
      <c r="D98" s="346">
        <v>104</v>
      </c>
      <c r="E98" s="326" t="s">
        <v>255</v>
      </c>
      <c r="F98" s="347">
        <v>99</v>
      </c>
      <c r="G98" s="326" t="s">
        <v>255</v>
      </c>
      <c r="H98" s="349">
        <v>94</v>
      </c>
      <c r="I98" s="350" t="s">
        <v>255</v>
      </c>
      <c r="J98" s="349">
        <v>93</v>
      </c>
      <c r="K98" s="350" t="s">
        <v>255</v>
      </c>
      <c r="L98" s="349">
        <v>82</v>
      </c>
      <c r="M98" s="350" t="s">
        <v>255</v>
      </c>
      <c r="N98" s="349">
        <v>80</v>
      </c>
      <c r="O98" s="350"/>
    </row>
    <row r="99" spans="1:15" ht="13.5" customHeight="1">
      <c r="A99" s="147">
        <v>11</v>
      </c>
      <c r="B99" s="23" t="s">
        <v>204</v>
      </c>
      <c r="C99" s="4" t="s">
        <v>4</v>
      </c>
      <c r="D99" s="346">
        <v>1283</v>
      </c>
      <c r="E99" s="326" t="s">
        <v>255</v>
      </c>
      <c r="F99" s="347">
        <v>1200</v>
      </c>
      <c r="G99" s="326" t="s">
        <v>255</v>
      </c>
      <c r="H99" s="349">
        <v>1144</v>
      </c>
      <c r="I99" s="350" t="s">
        <v>255</v>
      </c>
      <c r="J99" s="349">
        <v>1070</v>
      </c>
      <c r="K99" s="350" t="s">
        <v>255</v>
      </c>
      <c r="L99" s="349">
        <v>1022</v>
      </c>
      <c r="M99" s="350" t="s">
        <v>255</v>
      </c>
      <c r="N99" s="349">
        <v>979</v>
      </c>
      <c r="O99" s="350"/>
    </row>
    <row r="100" spans="1:15" ht="13.5" customHeight="1">
      <c r="A100" s="147">
        <v>11</v>
      </c>
      <c r="B100" s="23" t="s">
        <v>205</v>
      </c>
      <c r="C100" s="4" t="s">
        <v>5</v>
      </c>
      <c r="D100" s="346">
        <v>2289</v>
      </c>
      <c r="E100" s="326" t="s">
        <v>255</v>
      </c>
      <c r="F100" s="347">
        <v>2215</v>
      </c>
      <c r="G100" s="326" t="s">
        <v>255</v>
      </c>
      <c r="H100" s="349">
        <v>2106</v>
      </c>
      <c r="I100" s="350" t="s">
        <v>255</v>
      </c>
      <c r="J100" s="349">
        <v>2011</v>
      </c>
      <c r="K100" s="350" t="s">
        <v>255</v>
      </c>
      <c r="L100" s="349">
        <v>1930</v>
      </c>
      <c r="M100" s="350" t="s">
        <v>255</v>
      </c>
      <c r="N100" s="349">
        <v>1814</v>
      </c>
      <c r="O100" s="350"/>
    </row>
    <row r="101" spans="1:15" ht="13.5" customHeight="1">
      <c r="A101" s="147">
        <v>11</v>
      </c>
      <c r="B101" s="23" t="s">
        <v>206</v>
      </c>
      <c r="C101" s="4" t="s">
        <v>6</v>
      </c>
      <c r="D101" s="346">
        <v>2454</v>
      </c>
      <c r="E101" s="326" t="s">
        <v>255</v>
      </c>
      <c r="F101" s="347">
        <v>2172</v>
      </c>
      <c r="G101" s="326" t="s">
        <v>255</v>
      </c>
      <c r="H101" s="349">
        <v>1970</v>
      </c>
      <c r="I101" s="350" t="s">
        <v>255</v>
      </c>
      <c r="J101" s="349">
        <v>1972</v>
      </c>
      <c r="K101" s="350" t="s">
        <v>255</v>
      </c>
      <c r="L101" s="349">
        <v>1924</v>
      </c>
      <c r="M101" s="350" t="s">
        <v>255</v>
      </c>
      <c r="N101" s="349">
        <v>1827</v>
      </c>
      <c r="O101" s="350"/>
    </row>
    <row r="102" spans="1:15" ht="13.5" customHeight="1">
      <c r="A102" s="147">
        <v>11</v>
      </c>
      <c r="B102" s="23" t="s">
        <v>207</v>
      </c>
      <c r="C102" s="4" t="s">
        <v>7</v>
      </c>
      <c r="D102" s="346">
        <v>2976</v>
      </c>
      <c r="E102" s="326" t="s">
        <v>255</v>
      </c>
      <c r="F102" s="347">
        <v>2822</v>
      </c>
      <c r="G102" s="326" t="s">
        <v>255</v>
      </c>
      <c r="H102" s="349">
        <v>2671</v>
      </c>
      <c r="I102" s="350" t="s">
        <v>255</v>
      </c>
      <c r="J102" s="349">
        <v>2548</v>
      </c>
      <c r="K102" s="350" t="s">
        <v>255</v>
      </c>
      <c r="L102" s="349">
        <v>2432</v>
      </c>
      <c r="M102" s="350" t="s">
        <v>255</v>
      </c>
      <c r="N102" s="349">
        <v>2322</v>
      </c>
      <c r="O102" s="350"/>
    </row>
    <row r="103" spans="1:15" ht="13.5" customHeight="1">
      <c r="A103" s="140">
        <v>11</v>
      </c>
      <c r="B103" s="23" t="s">
        <v>208</v>
      </c>
      <c r="C103" s="4" t="s">
        <v>8</v>
      </c>
      <c r="D103" s="346">
        <v>1548</v>
      </c>
      <c r="E103" s="326" t="s">
        <v>256</v>
      </c>
      <c r="F103" s="347">
        <v>1307</v>
      </c>
      <c r="G103" s="326" t="s">
        <v>256</v>
      </c>
      <c r="H103" s="349">
        <v>1237</v>
      </c>
      <c r="I103" s="350" t="s">
        <v>255</v>
      </c>
      <c r="J103" s="349">
        <v>1193</v>
      </c>
      <c r="K103" s="350" t="s">
        <v>255</v>
      </c>
      <c r="L103" s="349">
        <v>1132</v>
      </c>
      <c r="M103" s="350"/>
      <c r="N103" s="349">
        <v>1081</v>
      </c>
      <c r="O103" s="350" t="s">
        <v>256</v>
      </c>
    </row>
    <row r="104" spans="1:15" ht="13.5" customHeight="1">
      <c r="A104" s="147" t="s">
        <v>115</v>
      </c>
      <c r="B104" s="23" t="s">
        <v>209</v>
      </c>
      <c r="C104" s="4" t="s">
        <v>109</v>
      </c>
      <c r="D104" s="346">
        <v>881</v>
      </c>
      <c r="E104" s="326" t="s">
        <v>255</v>
      </c>
      <c r="F104" s="347">
        <v>890</v>
      </c>
      <c r="G104" s="326" t="s">
        <v>255</v>
      </c>
      <c r="H104" s="349">
        <v>717</v>
      </c>
      <c r="I104" s="350" t="s">
        <v>255</v>
      </c>
      <c r="J104" s="349">
        <v>692</v>
      </c>
      <c r="K104" s="350" t="s">
        <v>255</v>
      </c>
      <c r="L104" s="349">
        <v>635</v>
      </c>
      <c r="M104" s="350"/>
      <c r="N104" s="349">
        <v>633</v>
      </c>
      <c r="O104" s="350"/>
    </row>
    <row r="105" spans="1:15" ht="13.5" customHeight="1">
      <c r="A105" s="147" t="s">
        <v>116</v>
      </c>
      <c r="B105" s="23" t="s">
        <v>210</v>
      </c>
      <c r="C105" s="4" t="s">
        <v>110</v>
      </c>
      <c r="D105" s="346">
        <v>0</v>
      </c>
      <c r="E105" s="326" t="s">
        <v>255</v>
      </c>
      <c r="F105" s="347">
        <v>0</v>
      </c>
      <c r="G105" s="326" t="s">
        <v>255</v>
      </c>
      <c r="H105" s="349">
        <v>0</v>
      </c>
      <c r="I105" s="350" t="s">
        <v>255</v>
      </c>
      <c r="J105" s="349">
        <v>0</v>
      </c>
      <c r="K105" s="350" t="s">
        <v>255</v>
      </c>
      <c r="L105" s="349">
        <v>0</v>
      </c>
      <c r="M105" s="350"/>
      <c r="N105" s="349">
        <v>738</v>
      </c>
      <c r="O105" s="350"/>
    </row>
    <row r="106" spans="1:15" ht="13.5" customHeight="1">
      <c r="A106" s="147" t="s">
        <v>117</v>
      </c>
      <c r="B106" s="23" t="s">
        <v>211</v>
      </c>
      <c r="C106" s="4" t="s">
        <v>111</v>
      </c>
      <c r="D106" s="346">
        <v>227</v>
      </c>
      <c r="E106" s="326" t="s">
        <v>255</v>
      </c>
      <c r="F106" s="347">
        <v>216</v>
      </c>
      <c r="G106" s="326" t="s">
        <v>255</v>
      </c>
      <c r="H106" s="349">
        <v>198</v>
      </c>
      <c r="I106" s="350" t="s">
        <v>255</v>
      </c>
      <c r="J106" s="349">
        <v>197</v>
      </c>
      <c r="K106" s="350" t="s">
        <v>255</v>
      </c>
      <c r="L106" s="349">
        <v>177</v>
      </c>
      <c r="M106" s="350"/>
      <c r="N106" s="349">
        <v>163</v>
      </c>
      <c r="O106" s="350"/>
    </row>
    <row r="107" spans="1:15" s="116" customFormat="1" ht="13.5" customHeight="1">
      <c r="A107" s="152" t="s">
        <v>118</v>
      </c>
      <c r="B107" s="9" t="s">
        <v>212</v>
      </c>
      <c r="C107" s="5" t="s">
        <v>112</v>
      </c>
      <c r="D107" s="114">
        <v>2128</v>
      </c>
      <c r="E107" s="334" t="s">
        <v>255</v>
      </c>
      <c r="F107" s="119">
        <v>2081</v>
      </c>
      <c r="G107" s="334" t="s">
        <v>255</v>
      </c>
      <c r="H107" s="351">
        <v>1945</v>
      </c>
      <c r="I107" s="352" t="s">
        <v>255</v>
      </c>
      <c r="J107" s="351">
        <v>1821</v>
      </c>
      <c r="K107" s="352" t="s">
        <v>255</v>
      </c>
      <c r="L107" s="351">
        <v>1766</v>
      </c>
      <c r="M107" s="352"/>
      <c r="N107" s="351">
        <v>1634</v>
      </c>
      <c r="O107" s="352"/>
    </row>
    <row r="108" spans="1:15" s="1" customFormat="1" ht="15">
      <c r="A108" s="597" t="s">
        <v>225</v>
      </c>
      <c r="B108" s="598"/>
      <c r="C108" s="599"/>
      <c r="D108" s="88">
        <f>SUM(D6:D103)-D76-D77</f>
        <v>87581</v>
      </c>
      <c r="E108" s="84"/>
      <c r="F108" s="88">
        <f t="shared" ref="F108:H108" si="0">SUM(F6:F103)-F76-F77</f>
        <v>83144</v>
      </c>
      <c r="G108" s="84"/>
      <c r="H108" s="88">
        <f t="shared" si="0"/>
        <v>77950</v>
      </c>
      <c r="I108" s="84"/>
      <c r="J108" s="88">
        <f t="shared" ref="J108" si="1">SUM(J6:J103)-J76-J77</f>
        <v>72929</v>
      </c>
      <c r="K108" s="84"/>
      <c r="L108" s="88">
        <f t="shared" ref="L108" si="2">SUM(L6:L103)-L76-L77</f>
        <v>69138</v>
      </c>
      <c r="M108" s="84"/>
      <c r="N108" s="88">
        <v>65406</v>
      </c>
      <c r="O108" s="84"/>
    </row>
    <row r="109" spans="1:15" s="1" customFormat="1" ht="15">
      <c r="A109" s="600" t="s">
        <v>226</v>
      </c>
      <c r="B109" s="601"/>
      <c r="C109" s="602"/>
      <c r="D109" s="89">
        <f>SUM(D104:D107)</f>
        <v>3236</v>
      </c>
      <c r="E109" s="85"/>
      <c r="F109" s="89">
        <f t="shared" ref="F109:H109" si="3">SUM(F104:F107)</f>
        <v>3187</v>
      </c>
      <c r="G109" s="85"/>
      <c r="H109" s="89">
        <f t="shared" si="3"/>
        <v>2860</v>
      </c>
      <c r="I109" s="85"/>
      <c r="J109" s="89">
        <f t="shared" ref="J109" si="4">SUM(J104:J107)</f>
        <v>2710</v>
      </c>
      <c r="K109" s="85"/>
      <c r="L109" s="89">
        <f t="shared" ref="L109" si="5">SUM(L104:L107)</f>
        <v>2578</v>
      </c>
      <c r="M109" s="85"/>
      <c r="N109" s="89">
        <v>3168</v>
      </c>
      <c r="O109" s="85"/>
    </row>
    <row r="110" spans="1:15" s="1" customFormat="1" ht="15">
      <c r="A110" s="594" t="s">
        <v>227</v>
      </c>
      <c r="B110" s="595"/>
      <c r="C110" s="596"/>
      <c r="D110" s="90">
        <f>D108+D109</f>
        <v>90817</v>
      </c>
      <c r="E110" s="86"/>
      <c r="F110" s="90">
        <f t="shared" ref="F110:H110" si="6">F108+F109</f>
        <v>86331</v>
      </c>
      <c r="G110" s="86"/>
      <c r="H110" s="90">
        <f t="shared" si="6"/>
        <v>80810</v>
      </c>
      <c r="I110" s="86"/>
      <c r="J110" s="90">
        <f t="shared" ref="J110" si="7">J108+J109</f>
        <v>75639</v>
      </c>
      <c r="K110" s="86"/>
      <c r="L110" s="90">
        <f t="shared" ref="L110" si="8">L108+L109</f>
        <v>71716</v>
      </c>
      <c r="M110" s="86"/>
      <c r="N110" s="90">
        <v>68574</v>
      </c>
      <c r="O110" s="86"/>
    </row>
    <row r="111" spans="1:15" s="1" customFormat="1" ht="15">
      <c r="A111" s="8"/>
      <c r="B111" s="24"/>
      <c r="C111" s="4"/>
      <c r="D111" s="10"/>
      <c r="E111" s="64"/>
      <c r="F111" s="10"/>
      <c r="G111" s="64"/>
      <c r="H111" s="10"/>
      <c r="I111" s="64"/>
    </row>
    <row r="112" spans="1:15" s="1" customFormat="1" ht="15">
      <c r="A112" s="8"/>
      <c r="B112" s="24"/>
      <c r="C112" s="4"/>
      <c r="D112" s="10"/>
      <c r="E112" s="64"/>
      <c r="F112" s="10"/>
      <c r="G112" s="64"/>
      <c r="H112" s="10"/>
      <c r="I112" s="64"/>
    </row>
    <row r="113" spans="1:15" s="1" customFormat="1" ht="31.5" customHeight="1">
      <c r="A113" s="619" t="s">
        <v>483</v>
      </c>
      <c r="B113" s="619"/>
      <c r="C113" s="619"/>
      <c r="D113" s="619"/>
      <c r="E113" s="619"/>
      <c r="F113" s="619"/>
      <c r="G113" s="619"/>
      <c r="H113" s="619"/>
      <c r="I113" s="619"/>
    </row>
    <row r="114" spans="1:15" s="1" customFormat="1" ht="15">
      <c r="A114" s="591"/>
      <c r="B114" s="591"/>
      <c r="C114" s="591"/>
      <c r="D114" s="591"/>
      <c r="E114" s="591"/>
      <c r="F114" s="591"/>
      <c r="G114" s="591"/>
      <c r="H114" s="591"/>
      <c r="I114" s="591"/>
    </row>
    <row r="115" spans="1:15" s="1" customFormat="1" ht="30">
      <c r="A115" s="122" t="s">
        <v>218</v>
      </c>
      <c r="B115" s="592" t="s">
        <v>214</v>
      </c>
      <c r="C115" s="593"/>
      <c r="D115" s="609">
        <v>2010</v>
      </c>
      <c r="E115" s="610"/>
      <c r="F115" s="609">
        <v>2011</v>
      </c>
      <c r="G115" s="610"/>
      <c r="H115" s="609">
        <v>2012</v>
      </c>
      <c r="I115" s="610"/>
      <c r="J115" s="609">
        <v>2013</v>
      </c>
      <c r="K115" s="610"/>
      <c r="L115" s="609">
        <v>2014</v>
      </c>
      <c r="M115" s="610"/>
      <c r="N115" s="609">
        <v>2015</v>
      </c>
      <c r="O115" s="610"/>
    </row>
    <row r="116" spans="1:15" s="1" customFormat="1" ht="15">
      <c r="A116" s="31">
        <v>84</v>
      </c>
      <c r="B116" s="32" t="s">
        <v>83</v>
      </c>
      <c r="C116" s="33"/>
      <c r="D116" s="80">
        <f>D6+D8+D12+D20+D32+D44+D48+D49+D69+D75+D81+D82</f>
        <v>9560</v>
      </c>
      <c r="E116" s="79"/>
      <c r="F116" s="80">
        <f t="shared" ref="F116" si="9">F6+F8+F12+F20+F32+F44+F48+F49+F69+F75+F81+F82</f>
        <v>8932</v>
      </c>
      <c r="G116" s="79"/>
      <c r="H116" s="80">
        <f t="shared" ref="H116" si="10">H6+H8+H12+H20+H32+H44+H48+H49+H69+H75+H81+H82</f>
        <v>8405</v>
      </c>
      <c r="I116" s="79"/>
      <c r="J116" s="80">
        <f t="shared" ref="J116" si="11">J6+J8+J12+J20+J32+J44+J48+J49+J69+J75+J81+J82</f>
        <v>7932</v>
      </c>
      <c r="K116" s="79"/>
      <c r="L116" s="80">
        <f t="shared" ref="L116" si="12">L6+L8+L12+L20+L32+L44+L48+L49+L69+L75+L81+L82</f>
        <v>7465</v>
      </c>
      <c r="M116" s="79"/>
      <c r="N116" s="80">
        <v>7076</v>
      </c>
      <c r="O116" s="79"/>
    </row>
    <row r="117" spans="1:15" s="1" customFormat="1" ht="15">
      <c r="A117" s="34">
        <v>27</v>
      </c>
      <c r="B117" s="35" t="s">
        <v>17</v>
      </c>
      <c r="C117" s="36"/>
      <c r="D117" s="72">
        <f>D27+D31+D45+D64+D78+D79+D97+D98</f>
        <v>3899</v>
      </c>
      <c r="E117" s="68"/>
      <c r="F117" s="72">
        <f t="shared" ref="F117" si="13">F27+F31+F45+F64+F78+F79+F97+F98</f>
        <v>3749</v>
      </c>
      <c r="G117" s="68"/>
      <c r="H117" s="72">
        <f t="shared" ref="H117" si="14">H27+H31+H45+H64+H78+H79+H97+H98</f>
        <v>3486</v>
      </c>
      <c r="I117" s="68"/>
      <c r="J117" s="72">
        <f t="shared" ref="J117" si="15">J27+J31+J45+J64+J78+J79+J97+J98</f>
        <v>3219</v>
      </c>
      <c r="K117" s="68"/>
      <c r="L117" s="72">
        <f t="shared" ref="L117" si="16">L27+L31+L45+L64+L78+L79+L97+L98</f>
        <v>2961</v>
      </c>
      <c r="M117" s="68"/>
      <c r="N117" s="72">
        <v>2728</v>
      </c>
      <c r="O117" s="68"/>
    </row>
    <row r="118" spans="1:15" s="1" customFormat="1" ht="15">
      <c r="A118" s="34">
        <v>53</v>
      </c>
      <c r="B118" s="35" t="s">
        <v>53</v>
      </c>
      <c r="C118" s="36"/>
      <c r="D118" s="72">
        <f>D28+D35+D41+D62</f>
        <v>3936</v>
      </c>
      <c r="E118" s="68"/>
      <c r="F118" s="72">
        <f t="shared" ref="F118" si="17">F28+F35+F41+F62</f>
        <v>3882</v>
      </c>
      <c r="G118" s="68"/>
      <c r="H118" s="72">
        <f t="shared" ref="H118" si="18">H28+H35+H41+H62</f>
        <v>3608</v>
      </c>
      <c r="I118" s="68"/>
      <c r="J118" s="72">
        <f t="shared" ref="J118" si="19">J28+J35+J41+J62</f>
        <v>3323</v>
      </c>
      <c r="K118" s="68"/>
      <c r="L118" s="72">
        <f t="shared" ref="L118" si="20">L28+L35+L41+L62</f>
        <v>3212</v>
      </c>
      <c r="M118" s="68"/>
      <c r="N118" s="72">
        <v>2848</v>
      </c>
      <c r="O118" s="68"/>
    </row>
    <row r="119" spans="1:15" s="1" customFormat="1" ht="15">
      <c r="A119" s="34">
        <v>24</v>
      </c>
      <c r="B119" s="35" t="s">
        <v>10</v>
      </c>
      <c r="C119" s="36"/>
      <c r="D119" s="72">
        <f>D23+D34+D42+D43+D47+D51</f>
        <v>3195</v>
      </c>
      <c r="E119" s="68"/>
      <c r="F119" s="72">
        <f t="shared" ref="F119" si="21">F23+F34+F42+F43+F47+F51</f>
        <v>3021</v>
      </c>
      <c r="G119" s="68"/>
      <c r="H119" s="72">
        <f t="shared" ref="H119" si="22">H23+H34+H42+H43+H47+H51</f>
        <v>2839</v>
      </c>
      <c r="I119" s="68"/>
      <c r="J119" s="72">
        <f t="shared" ref="J119" si="23">J23+J34+J42+J43+J47+J51</f>
        <v>2669</v>
      </c>
      <c r="K119" s="68"/>
      <c r="L119" s="72">
        <f t="shared" ref="L119" si="24">L23+L34+L42+L43+L47+L51</f>
        <v>2468</v>
      </c>
      <c r="M119" s="68"/>
      <c r="N119" s="72">
        <v>2332</v>
      </c>
      <c r="O119" s="68"/>
    </row>
    <row r="120" spans="1:15" s="1" customFormat="1" ht="15">
      <c r="A120" s="34">
        <v>94</v>
      </c>
      <c r="B120" s="35" t="s">
        <v>106</v>
      </c>
      <c r="C120" s="36"/>
      <c r="D120" s="72">
        <f>D25+D26</f>
        <v>1423</v>
      </c>
      <c r="E120" s="68"/>
      <c r="F120" s="72">
        <f t="shared" ref="F120" si="25">F25+F26</f>
        <v>1347</v>
      </c>
      <c r="G120" s="68"/>
      <c r="H120" s="72">
        <f t="shared" ref="H120" si="26">H25+H26</f>
        <v>1280</v>
      </c>
      <c r="I120" s="68"/>
      <c r="J120" s="72">
        <f t="shared" ref="J120" si="27">J25+J26</f>
        <v>1064</v>
      </c>
      <c r="K120" s="68"/>
      <c r="L120" s="72">
        <f t="shared" ref="L120" si="28">L25+L26</f>
        <v>1002</v>
      </c>
      <c r="M120" s="68"/>
      <c r="N120" s="72">
        <v>1050</v>
      </c>
      <c r="O120" s="68"/>
    </row>
    <row r="121" spans="1:15" s="1" customFormat="1" ht="15">
      <c r="A121" s="34">
        <v>44</v>
      </c>
      <c r="B121" s="35" t="s">
        <v>220</v>
      </c>
      <c r="C121" s="36"/>
      <c r="D121" s="72">
        <f>D13+D15+D57+D58+D60+D61+D63+D73+D74+D96</f>
        <v>9059</v>
      </c>
      <c r="E121" s="68"/>
      <c r="F121" s="72">
        <f t="shared" ref="F121" si="29">F13+F15+F57+F58+F60+F61+F63+F73+F74+F96</f>
        <v>8679</v>
      </c>
      <c r="G121" s="68"/>
      <c r="H121" s="72">
        <f t="shared" ref="H121" si="30">H13+H15+H57+H58+H60+H61+H63+H73+H74+H96</f>
        <v>8217</v>
      </c>
      <c r="I121" s="68"/>
      <c r="J121" s="72">
        <f t="shared" ref="J121" si="31">J13+J15+J57+J58+J60+J61+J63+J73+J74+J96</f>
        <v>7753</v>
      </c>
      <c r="K121" s="68"/>
      <c r="L121" s="72">
        <f t="shared" ref="L121" si="32">L13+L15+L57+L58+L60+L61+L63+L73+L74+L96</f>
        <v>7455</v>
      </c>
      <c r="M121" s="68"/>
      <c r="N121" s="72">
        <v>7058</v>
      </c>
      <c r="O121" s="68"/>
    </row>
    <row r="122" spans="1:15" s="1" customFormat="1" ht="15">
      <c r="A122" s="34">
        <v>32</v>
      </c>
      <c r="B122" s="35" t="s">
        <v>221</v>
      </c>
      <c r="C122" s="36"/>
      <c r="D122" s="72">
        <f>D7+D65+D66+D68+D88</f>
        <v>9047</v>
      </c>
      <c r="E122" s="68"/>
      <c r="F122" s="72">
        <f t="shared" ref="F122" si="33">F7+F65+F66+F68+F88</f>
        <v>8505</v>
      </c>
      <c r="G122" s="68"/>
      <c r="H122" s="72">
        <f t="shared" ref="H122" si="34">H7+H65+H66+H68+H88</f>
        <v>8101</v>
      </c>
      <c r="I122" s="68"/>
      <c r="J122" s="72">
        <f t="shared" ref="J122" si="35">J7+J65+J66+J68+J88</f>
        <v>7416</v>
      </c>
      <c r="K122" s="68"/>
      <c r="L122" s="72">
        <f t="shared" ref="L122" si="36">L7+L65+L66+L68+L88</f>
        <v>7062</v>
      </c>
      <c r="M122" s="68"/>
      <c r="N122" s="72">
        <v>6618</v>
      </c>
      <c r="O122" s="68"/>
    </row>
    <row r="123" spans="1:15" s="1" customFormat="1" ht="15">
      <c r="A123" s="34">
        <v>11</v>
      </c>
      <c r="B123" s="35" t="s">
        <v>1</v>
      </c>
      <c r="C123" s="36"/>
      <c r="D123" s="72">
        <f>D83+D85+D86+D99+D100+D101+D102+D103</f>
        <v>17493</v>
      </c>
      <c r="E123" s="68"/>
      <c r="F123" s="72">
        <f t="shared" ref="F123" si="37">F83+F85+F86+F99+F100+F101+F102+F103</f>
        <v>16423</v>
      </c>
      <c r="G123" s="68"/>
      <c r="H123" s="72">
        <f t="shared" ref="H123" si="38">H83+H85+H86+H99+H100+H101+H102+H103</f>
        <v>15174</v>
      </c>
      <c r="I123" s="68"/>
      <c r="J123" s="72">
        <f t="shared" ref="J123" si="39">J83+J85+J86+J99+J100+J101+J102+J103</f>
        <v>14524</v>
      </c>
      <c r="K123" s="68"/>
      <c r="L123" s="72">
        <f t="shared" ref="L123" si="40">L83+L85+L86+L99+L100+L101+L102+L103</f>
        <v>13833</v>
      </c>
      <c r="M123" s="68"/>
      <c r="N123" s="72">
        <v>13193</v>
      </c>
      <c r="O123" s="68"/>
    </row>
    <row r="124" spans="1:15" s="1" customFormat="1" ht="15">
      <c r="A124" s="34">
        <v>28</v>
      </c>
      <c r="B124" s="35" t="s">
        <v>26</v>
      </c>
      <c r="C124" s="36"/>
      <c r="D124" s="72">
        <f>D19+D33+D56+D67+D84</f>
        <v>5422</v>
      </c>
      <c r="E124" s="68"/>
      <c r="F124" s="72">
        <f t="shared" ref="F124" si="41">F19+F33+F56+F67+F84</f>
        <v>5377</v>
      </c>
      <c r="G124" s="68"/>
      <c r="H124" s="72">
        <f t="shared" ref="H124" si="42">H19+H33+H56+H67+H84</f>
        <v>5007</v>
      </c>
      <c r="I124" s="68"/>
      <c r="J124" s="72">
        <f t="shared" ref="J124" si="43">J19+J33+J56+J67+J84</f>
        <v>4735</v>
      </c>
      <c r="K124" s="68"/>
      <c r="L124" s="72">
        <f t="shared" ref="L124" si="44">L19+L33+L56+L67+L84</f>
        <v>4458</v>
      </c>
      <c r="M124" s="68"/>
      <c r="N124" s="72">
        <v>4260</v>
      </c>
      <c r="O124" s="68"/>
    </row>
    <row r="125" spans="1:15" s="1" customFormat="1" ht="15">
      <c r="A125" s="34">
        <v>75</v>
      </c>
      <c r="B125" s="35" t="s">
        <v>222</v>
      </c>
      <c r="C125" s="36"/>
      <c r="D125" s="72">
        <f>D21+D22+D24+D29+D30+D39+D46+D53+D70+D87+D94+D95</f>
        <v>7101</v>
      </c>
      <c r="E125" s="68"/>
      <c r="F125" s="72">
        <f t="shared" ref="F125" si="45">F21+F22+F24+F29+F30+F39+F46+F53+F70+F87+F94+F95</f>
        <v>6714</v>
      </c>
      <c r="G125" s="68"/>
      <c r="H125" s="72">
        <f t="shared" ref="H125" si="46">H21+H22+H24+H29+H30+H39+H46+H53+H70+H87+H94+H95</f>
        <v>6365</v>
      </c>
      <c r="I125" s="68"/>
      <c r="J125" s="72">
        <f t="shared" ref="J125" si="47">J21+J22+J24+J29+J30+J39+J46+J53+J70+J87+J94+J95</f>
        <v>5924</v>
      </c>
      <c r="K125" s="68"/>
      <c r="L125" s="72">
        <f t="shared" ref="L125" si="48">L21+L22+L24+L29+L30+L39+L46+L53+L70+L87+L94+L95</f>
        <v>5606</v>
      </c>
      <c r="M125" s="68"/>
      <c r="N125" s="72">
        <v>5326</v>
      </c>
      <c r="O125" s="68"/>
    </row>
    <row r="126" spans="1:15" s="1" customFormat="1" ht="15">
      <c r="A126" s="34">
        <v>76</v>
      </c>
      <c r="B126" s="35" t="s">
        <v>223</v>
      </c>
      <c r="C126" s="36"/>
      <c r="D126" s="72">
        <f>D14+D16+D17+D36+D37+D38+D40+D52+D54+D71+D72+D89+D90</f>
        <v>7649</v>
      </c>
      <c r="E126" s="68"/>
      <c r="F126" s="72">
        <f t="shared" ref="F126" si="49">F14+F16+F17+F36+F37+F38+F40+F52+F54+F71+F72+F89+F90</f>
        <v>7339</v>
      </c>
      <c r="G126" s="68"/>
      <c r="H126" s="72">
        <f t="shared" ref="H126" si="50">H14+H16+H17+H36+H37+H38+H40+H52+H54+H71+H72+H89+H90</f>
        <v>6861</v>
      </c>
      <c r="I126" s="68"/>
      <c r="J126" s="72">
        <f t="shared" ref="J126" si="51">J14+J16+J17+J36+J37+J38+J40+J52+J54+J71+J72+J89+J90</f>
        <v>6445</v>
      </c>
      <c r="K126" s="68"/>
      <c r="L126" s="72">
        <f t="shared" ref="L126" si="52">L14+L16+L17+L36+L37+L38+L40+L52+L54+L71+L72+L89+L90</f>
        <v>6107</v>
      </c>
      <c r="M126" s="68"/>
      <c r="N126" s="72">
        <v>5798</v>
      </c>
      <c r="O126" s="68"/>
    </row>
    <row r="127" spans="1:15" s="1" customFormat="1" ht="15">
      <c r="A127" s="34">
        <v>52</v>
      </c>
      <c r="B127" s="35" t="s">
        <v>47</v>
      </c>
      <c r="C127" s="36"/>
      <c r="D127" s="72">
        <f>D50+D55+D59+D80+D93</f>
        <v>3226</v>
      </c>
      <c r="E127" s="68"/>
      <c r="F127" s="72">
        <f t="shared" ref="F127" si="53">F50+F55+F59+F80+F93</f>
        <v>2978</v>
      </c>
      <c r="G127" s="68"/>
      <c r="H127" s="72">
        <f t="shared" ref="H127" si="54">H50+H55+H59+H80+H93</f>
        <v>2793</v>
      </c>
      <c r="I127" s="68"/>
      <c r="J127" s="72">
        <f t="shared" ref="J127" si="55">J50+J55+J59+J80+J93</f>
        <v>2561</v>
      </c>
      <c r="K127" s="68"/>
      <c r="L127" s="72">
        <f t="shared" ref="L127" si="56">L50+L55+L59+L80+L93</f>
        <v>2499</v>
      </c>
      <c r="M127" s="68"/>
      <c r="N127" s="72">
        <v>2362</v>
      </c>
      <c r="O127" s="68"/>
    </row>
    <row r="128" spans="1:15" s="1" customFormat="1" ht="15">
      <c r="A128" s="37">
        <v>93</v>
      </c>
      <c r="B128" s="38" t="s">
        <v>113</v>
      </c>
      <c r="C128" s="42"/>
      <c r="D128" s="73">
        <f>D9+D10+D11+D18+D91+D92</f>
        <v>6571</v>
      </c>
      <c r="E128" s="68"/>
      <c r="F128" s="73">
        <f t="shared" ref="F128" si="57">F9+F10+F11+F18+F91+F92</f>
        <v>6198</v>
      </c>
      <c r="G128" s="68"/>
      <c r="H128" s="73">
        <f t="shared" ref="H128" si="58">H9+H10+H11+H18+H91+H92</f>
        <v>5814</v>
      </c>
      <c r="I128" s="68"/>
      <c r="J128" s="73">
        <f t="shared" ref="J128" si="59">J9+J10+J11+J18+J91+J92</f>
        <v>5364</v>
      </c>
      <c r="K128" s="68"/>
      <c r="L128" s="73">
        <f t="shared" ref="L128" si="60">L9+L10+L11+L18+L91+L92</f>
        <v>5010</v>
      </c>
      <c r="M128" s="68"/>
      <c r="N128" s="73">
        <v>4757</v>
      </c>
      <c r="O128" s="68"/>
    </row>
    <row r="129" spans="1:15" s="1" customFormat="1" ht="15">
      <c r="A129" s="15" t="s">
        <v>225</v>
      </c>
      <c r="B129" s="26"/>
      <c r="C129" s="16"/>
      <c r="D129" s="93">
        <f>SUM(D116:D128)</f>
        <v>87581</v>
      </c>
      <c r="E129" s="94"/>
      <c r="F129" s="93">
        <f t="shared" ref="F129" si="61">SUM(F116:F128)</f>
        <v>83144</v>
      </c>
      <c r="G129" s="94"/>
      <c r="H129" s="93">
        <f t="shared" ref="H129" si="62">SUM(H116:H128)</f>
        <v>77950</v>
      </c>
      <c r="I129" s="94"/>
      <c r="J129" s="93">
        <f t="shared" ref="J129" si="63">SUM(J116:J128)</f>
        <v>72929</v>
      </c>
      <c r="K129" s="94"/>
      <c r="L129" s="93">
        <f t="shared" ref="L129" si="64">SUM(L116:L128)</f>
        <v>69138</v>
      </c>
      <c r="M129" s="94"/>
      <c r="N129" s="93">
        <v>65406</v>
      </c>
      <c r="O129" s="94"/>
    </row>
    <row r="130" spans="1:15" s="1" customFormat="1" ht="14.25" customHeight="1">
      <c r="A130" s="11">
        <v>101</v>
      </c>
      <c r="B130" s="39" t="s">
        <v>215</v>
      </c>
      <c r="C130" s="12"/>
      <c r="D130" s="76">
        <f>D104</f>
        <v>881</v>
      </c>
      <c r="E130" s="74"/>
      <c r="F130" s="76">
        <f t="shared" ref="F130:F133" si="65">F104</f>
        <v>890</v>
      </c>
      <c r="G130" s="74"/>
      <c r="H130" s="76">
        <f t="shared" ref="H130:H133" si="66">H104</f>
        <v>717</v>
      </c>
      <c r="I130" s="74"/>
      <c r="J130" s="76">
        <f t="shared" ref="J130:J133" si="67">J104</f>
        <v>692</v>
      </c>
      <c r="K130" s="74"/>
      <c r="L130" s="76">
        <f t="shared" ref="L130:L133" si="68">L104</f>
        <v>635</v>
      </c>
      <c r="M130" s="74"/>
      <c r="N130" s="76">
        <v>633</v>
      </c>
      <c r="O130" s="74"/>
    </row>
    <row r="131" spans="1:15" s="1" customFormat="1" ht="14.25" customHeight="1">
      <c r="A131" s="11">
        <v>102</v>
      </c>
      <c r="B131" s="40" t="s">
        <v>216</v>
      </c>
      <c r="C131" s="12"/>
      <c r="D131" s="77">
        <f t="shared" ref="D131:D133" si="69">D105</f>
        <v>0</v>
      </c>
      <c r="E131" s="74"/>
      <c r="F131" s="77">
        <f t="shared" si="65"/>
        <v>0</v>
      </c>
      <c r="G131" s="74"/>
      <c r="H131" s="77">
        <f t="shared" si="66"/>
        <v>0</v>
      </c>
      <c r="I131" s="74"/>
      <c r="J131" s="77">
        <f t="shared" si="67"/>
        <v>0</v>
      </c>
      <c r="K131" s="74"/>
      <c r="L131" s="77">
        <f t="shared" si="68"/>
        <v>0</v>
      </c>
      <c r="M131" s="74"/>
      <c r="N131" s="77">
        <v>738</v>
      </c>
      <c r="O131" s="74"/>
    </row>
    <row r="132" spans="1:15" s="1" customFormat="1" ht="14.25" customHeight="1">
      <c r="A132" s="11">
        <v>103</v>
      </c>
      <c r="B132" s="40" t="s">
        <v>111</v>
      </c>
      <c r="C132" s="12"/>
      <c r="D132" s="77">
        <f t="shared" si="69"/>
        <v>227</v>
      </c>
      <c r="E132" s="74"/>
      <c r="F132" s="77">
        <f t="shared" si="65"/>
        <v>216</v>
      </c>
      <c r="G132" s="74"/>
      <c r="H132" s="77">
        <f t="shared" si="66"/>
        <v>198</v>
      </c>
      <c r="I132" s="74"/>
      <c r="J132" s="77">
        <f t="shared" si="67"/>
        <v>197</v>
      </c>
      <c r="K132" s="74"/>
      <c r="L132" s="77">
        <f t="shared" si="68"/>
        <v>177</v>
      </c>
      <c r="M132" s="74"/>
      <c r="N132" s="77">
        <v>163</v>
      </c>
      <c r="O132" s="74"/>
    </row>
    <row r="133" spans="1:15" s="1" customFormat="1" ht="14.25" customHeight="1">
      <c r="A133" s="13">
        <v>104</v>
      </c>
      <c r="B133" s="41" t="s">
        <v>112</v>
      </c>
      <c r="C133" s="14"/>
      <c r="D133" s="78">
        <f t="shared" si="69"/>
        <v>2128</v>
      </c>
      <c r="E133" s="75"/>
      <c r="F133" s="78">
        <f t="shared" si="65"/>
        <v>2081</v>
      </c>
      <c r="G133" s="75"/>
      <c r="H133" s="78">
        <f t="shared" si="66"/>
        <v>1945</v>
      </c>
      <c r="I133" s="75"/>
      <c r="J133" s="78">
        <f t="shared" si="67"/>
        <v>1821</v>
      </c>
      <c r="K133" s="75"/>
      <c r="L133" s="78">
        <f t="shared" si="68"/>
        <v>1766</v>
      </c>
      <c r="M133" s="75"/>
      <c r="N133" s="78">
        <v>1634</v>
      </c>
      <c r="O133" s="75"/>
    </row>
    <row r="134" spans="1:15" s="1" customFormat="1" ht="15">
      <c r="A134" s="17" t="s">
        <v>224</v>
      </c>
      <c r="B134" s="25"/>
      <c r="C134" s="17"/>
      <c r="D134" s="93">
        <f>SUM(D130:D133)</f>
        <v>3236</v>
      </c>
      <c r="E134" s="94"/>
      <c r="F134" s="93">
        <f t="shared" ref="F134" si="70">SUM(F130:F133)</f>
        <v>3187</v>
      </c>
      <c r="G134" s="94"/>
      <c r="H134" s="93">
        <f t="shared" ref="H134" si="71">SUM(H130:H133)</f>
        <v>2860</v>
      </c>
      <c r="I134" s="94"/>
      <c r="J134" s="93">
        <f t="shared" ref="J134" si="72">SUM(J130:J133)</f>
        <v>2710</v>
      </c>
      <c r="K134" s="94"/>
      <c r="L134" s="93">
        <f t="shared" ref="L134" si="73">SUM(L130:L133)</f>
        <v>2578</v>
      </c>
      <c r="M134" s="94"/>
      <c r="N134" s="93">
        <v>3168</v>
      </c>
      <c r="O134" s="94"/>
    </row>
    <row r="135" spans="1:15" s="1" customFormat="1" ht="15" customHeight="1">
      <c r="A135" s="594" t="s">
        <v>227</v>
      </c>
      <c r="B135" s="595"/>
      <c r="C135" s="596"/>
      <c r="D135" s="93">
        <f>D129+D134</f>
        <v>90817</v>
      </c>
      <c r="E135" s="94"/>
      <c r="F135" s="93">
        <f t="shared" ref="F135" si="74">F129+F134</f>
        <v>86331</v>
      </c>
      <c r="G135" s="94"/>
      <c r="H135" s="93">
        <f t="shared" ref="H135" si="75">H129+H134</f>
        <v>80810</v>
      </c>
      <c r="I135" s="94"/>
      <c r="J135" s="93">
        <f t="shared" ref="J135" si="76">J129+J134</f>
        <v>75639</v>
      </c>
      <c r="K135" s="94"/>
      <c r="L135" s="93">
        <f t="shared" ref="L135" si="77">L129+L134</f>
        <v>71716</v>
      </c>
      <c r="M135" s="94"/>
      <c r="N135" s="93">
        <v>68574</v>
      </c>
      <c r="O135" s="94"/>
    </row>
    <row r="136" spans="1:15" s="139" customFormat="1" ht="15"/>
    <row r="137" spans="1:15" s="139" customFormat="1" ht="15">
      <c r="A137" s="617" t="s">
        <v>288</v>
      </c>
      <c r="B137" s="617"/>
      <c r="C137" s="617"/>
      <c r="D137" s="617"/>
      <c r="E137" s="617"/>
      <c r="F137" s="617"/>
      <c r="G137" s="617"/>
      <c r="H137" s="617"/>
      <c r="I137" s="617"/>
      <c r="J137" s="617"/>
    </row>
    <row r="138" spans="1:15">
      <c r="A138" s="617" t="s">
        <v>257</v>
      </c>
      <c r="B138" s="617"/>
      <c r="C138" s="617"/>
      <c r="D138" s="617"/>
      <c r="E138" s="617"/>
      <c r="F138" s="617"/>
      <c r="G138" s="617"/>
      <c r="H138" s="617"/>
      <c r="I138" s="617"/>
      <c r="J138" s="617"/>
    </row>
  </sheetData>
  <mergeCells count="24">
    <mergeCell ref="A138:J138"/>
    <mergeCell ref="A137:J137"/>
    <mergeCell ref="A1:I1"/>
    <mergeCell ref="A2:I2"/>
    <mergeCell ref="A3:I3"/>
    <mergeCell ref="D5:E5"/>
    <mergeCell ref="F5:G5"/>
    <mergeCell ref="H5:I5"/>
    <mergeCell ref="L115:M115"/>
    <mergeCell ref="N115:O115"/>
    <mergeCell ref="A135:C135"/>
    <mergeCell ref="N5:O5"/>
    <mergeCell ref="A108:C108"/>
    <mergeCell ref="A109:C109"/>
    <mergeCell ref="A110:C110"/>
    <mergeCell ref="A114:I114"/>
    <mergeCell ref="B115:C115"/>
    <mergeCell ref="D115:E115"/>
    <mergeCell ref="F115:G115"/>
    <mergeCell ref="H115:I115"/>
    <mergeCell ref="J115:K115"/>
    <mergeCell ref="J5:K5"/>
    <mergeCell ref="L5:M5"/>
    <mergeCell ref="A113:I113"/>
  </mergeCells>
  <hyperlinks>
    <hyperlink ref="N2" location="Sommaire!A1" display="RETOUR AU SOMMAIRE"/>
  </hyperlinks>
  <printOptions horizontalCentered="1"/>
  <pageMargins left="0.17" right="0.17" top="0.7" bottom="1" header="0.51181102362204722" footer="0.17"/>
  <pageSetup paperSize="9" scale="73" orientation="portrait" horizontalDpi="300" verticalDpi="300" r:id="rId1"/>
  <headerFooter alignWithMargins="0"/>
  <rowBreaks count="1" manualBreakCount="1">
    <brk id="53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92D050"/>
  </sheetPr>
  <dimension ref="A1:O138"/>
  <sheetViews>
    <sheetView topLeftCell="A85" zoomScaleNormal="100" workbookViewId="0">
      <selection activeCell="A114" sqref="A114:I114"/>
    </sheetView>
  </sheetViews>
  <sheetFormatPr baseColWidth="10" defaultColWidth="14" defaultRowHeight="12.75"/>
  <cols>
    <col min="1" max="1" width="7.42578125" style="306" customWidth="1"/>
    <col min="2" max="2" width="14.28515625" style="307" customWidth="1"/>
    <col min="3" max="3" width="27.140625" style="308" customWidth="1"/>
    <col min="4" max="4" width="7.5703125" style="307" bestFit="1" customWidth="1"/>
    <col min="5" max="5" width="3.140625" style="336" customWidth="1"/>
    <col min="6" max="6" width="7.5703125" style="307" bestFit="1" customWidth="1"/>
    <col min="7" max="7" width="3.140625" style="336" customWidth="1"/>
    <col min="8" max="8" width="7.5703125" style="307" bestFit="1" customWidth="1"/>
    <col min="9" max="9" width="3.140625" style="336" customWidth="1"/>
    <col min="10" max="10" width="7.5703125" style="306" bestFit="1" customWidth="1"/>
    <col min="11" max="11" width="3.140625" style="306" customWidth="1"/>
    <col min="12" max="12" width="7.5703125" style="306" bestFit="1" customWidth="1"/>
    <col min="13" max="13" width="3.140625" style="306" customWidth="1"/>
    <col min="14" max="14" width="8.140625" style="306" customWidth="1"/>
    <col min="15" max="15" width="3.140625" style="306" customWidth="1"/>
    <col min="16" max="16384" width="14" style="306"/>
  </cols>
  <sheetData>
    <row r="1" spans="1:15" s="112" customFormat="1" ht="25.5" customHeight="1">
      <c r="A1" s="619" t="s">
        <v>477</v>
      </c>
      <c r="B1" s="619"/>
      <c r="C1" s="619"/>
      <c r="D1" s="619"/>
      <c r="E1" s="619"/>
      <c r="F1" s="619"/>
      <c r="G1" s="619"/>
    </row>
    <row r="2" spans="1:15" s="112" customFormat="1" ht="15">
      <c r="A2" s="591" t="s">
        <v>251</v>
      </c>
      <c r="B2" s="591"/>
      <c r="C2" s="591"/>
      <c r="D2" s="591"/>
      <c r="E2" s="591"/>
      <c r="F2" s="591"/>
      <c r="G2" s="591"/>
      <c r="N2" s="571" t="s">
        <v>440</v>
      </c>
    </row>
    <row r="3" spans="1:15" ht="14.1" customHeight="1">
      <c r="A3" s="591" t="s">
        <v>252</v>
      </c>
      <c r="B3" s="591"/>
      <c r="C3" s="591"/>
      <c r="D3" s="591"/>
      <c r="E3" s="591"/>
      <c r="F3" s="591"/>
      <c r="G3" s="591"/>
      <c r="H3" s="306"/>
      <c r="I3" s="306"/>
    </row>
    <row r="4" spans="1:15" ht="14.1" customHeight="1">
      <c r="A4" s="315"/>
      <c r="B4" s="316"/>
      <c r="C4" s="322"/>
      <c r="D4" s="316"/>
      <c r="E4" s="340"/>
      <c r="F4" s="316"/>
      <c r="G4" s="340"/>
      <c r="H4" s="316"/>
      <c r="I4" s="340"/>
    </row>
    <row r="5" spans="1:15" s="341" customFormat="1" ht="36" customHeight="1">
      <c r="A5" s="122" t="s">
        <v>218</v>
      </c>
      <c r="B5" s="123" t="s">
        <v>219</v>
      </c>
      <c r="C5" s="123" t="s">
        <v>213</v>
      </c>
      <c r="D5" s="635">
        <v>2010</v>
      </c>
      <c r="E5" s="636"/>
      <c r="F5" s="635">
        <v>2011</v>
      </c>
      <c r="G5" s="636"/>
      <c r="H5" s="635">
        <v>2012</v>
      </c>
      <c r="I5" s="636"/>
      <c r="J5" s="635">
        <v>2013</v>
      </c>
      <c r="K5" s="636"/>
      <c r="L5" s="635" t="s">
        <v>286</v>
      </c>
      <c r="M5" s="636"/>
      <c r="N5" s="635" t="s">
        <v>258</v>
      </c>
      <c r="O5" s="636"/>
    </row>
    <row r="6" spans="1:15" ht="14.1" customHeight="1">
      <c r="A6" s="135">
        <v>84</v>
      </c>
      <c r="B6" s="21" t="s">
        <v>115</v>
      </c>
      <c r="C6" s="3" t="s">
        <v>82</v>
      </c>
      <c r="D6" s="342">
        <v>1423</v>
      </c>
      <c r="E6" s="325" t="s">
        <v>255</v>
      </c>
      <c r="F6" s="344">
        <v>1708</v>
      </c>
      <c r="G6" s="345" t="s">
        <v>255</v>
      </c>
      <c r="H6" s="344">
        <v>1886</v>
      </c>
      <c r="I6" s="345" t="s">
        <v>255</v>
      </c>
      <c r="J6" s="344">
        <v>2021</v>
      </c>
      <c r="K6" s="345"/>
      <c r="L6" s="344">
        <v>2252</v>
      </c>
      <c r="M6" s="345" t="s">
        <v>255</v>
      </c>
      <c r="N6" s="344">
        <v>2440</v>
      </c>
      <c r="O6" s="345"/>
    </row>
    <row r="7" spans="1:15" ht="14.1" customHeight="1">
      <c r="A7" s="140">
        <v>32</v>
      </c>
      <c r="B7" s="23" t="s">
        <v>116</v>
      </c>
      <c r="C7" s="4" t="s">
        <v>31</v>
      </c>
      <c r="D7" s="346">
        <v>1378</v>
      </c>
      <c r="E7" s="326" t="s">
        <v>255</v>
      </c>
      <c r="F7" s="306">
        <v>1412</v>
      </c>
      <c r="G7" s="348" t="s">
        <v>255</v>
      </c>
      <c r="H7" s="306">
        <v>1581</v>
      </c>
      <c r="I7" s="348" t="s">
        <v>255</v>
      </c>
      <c r="J7" s="306">
        <v>1707</v>
      </c>
      <c r="K7" s="348"/>
      <c r="L7" s="306">
        <v>2054</v>
      </c>
      <c r="M7" s="348" t="s">
        <v>255</v>
      </c>
      <c r="N7" s="306">
        <v>2088</v>
      </c>
      <c r="O7" s="348"/>
    </row>
    <row r="8" spans="1:15" ht="14.1" customHeight="1">
      <c r="A8" s="140">
        <v>84</v>
      </c>
      <c r="B8" s="23" t="s">
        <v>117</v>
      </c>
      <c r="C8" s="4" t="s">
        <v>84</v>
      </c>
      <c r="D8" s="346">
        <v>858</v>
      </c>
      <c r="E8" s="326" t="s">
        <v>255</v>
      </c>
      <c r="F8" s="306">
        <v>1031</v>
      </c>
      <c r="G8" s="348" t="s">
        <v>255</v>
      </c>
      <c r="H8" s="306">
        <v>1254</v>
      </c>
      <c r="I8" s="348" t="s">
        <v>255</v>
      </c>
      <c r="J8" s="306">
        <v>1409</v>
      </c>
      <c r="K8" s="348"/>
      <c r="L8" s="306">
        <v>1568</v>
      </c>
      <c r="M8" s="348" t="s">
        <v>255</v>
      </c>
      <c r="N8" s="306">
        <v>1692</v>
      </c>
      <c r="O8" s="348"/>
    </row>
    <row r="9" spans="1:15" ht="14.1" customHeight="1">
      <c r="A9" s="140">
        <v>93</v>
      </c>
      <c r="B9" s="23" t="s">
        <v>118</v>
      </c>
      <c r="C9" s="4" t="s">
        <v>98</v>
      </c>
      <c r="D9" s="346">
        <v>423</v>
      </c>
      <c r="E9" s="326" t="s">
        <v>255</v>
      </c>
      <c r="F9" s="306">
        <v>506</v>
      </c>
      <c r="G9" s="348" t="s">
        <v>256</v>
      </c>
      <c r="H9" s="306">
        <v>623</v>
      </c>
      <c r="I9" s="348" t="s">
        <v>255</v>
      </c>
      <c r="J9" s="306">
        <v>484</v>
      </c>
      <c r="K9" s="348"/>
      <c r="L9" s="306">
        <v>556</v>
      </c>
      <c r="M9" s="348" t="s">
        <v>255</v>
      </c>
      <c r="N9" s="306">
        <v>634</v>
      </c>
      <c r="O9" s="348"/>
    </row>
    <row r="10" spans="1:15" ht="14.1" customHeight="1">
      <c r="A10" s="140">
        <v>93</v>
      </c>
      <c r="B10" s="23" t="s">
        <v>119</v>
      </c>
      <c r="C10" s="4" t="s">
        <v>99</v>
      </c>
      <c r="D10" s="346">
        <v>226</v>
      </c>
      <c r="E10" s="326" t="s">
        <v>255</v>
      </c>
      <c r="F10" s="306">
        <v>331</v>
      </c>
      <c r="G10" s="348" t="s">
        <v>255</v>
      </c>
      <c r="H10" s="306">
        <v>407</v>
      </c>
      <c r="I10" s="348" t="s">
        <v>255</v>
      </c>
      <c r="J10" s="306">
        <v>505</v>
      </c>
      <c r="K10" s="348"/>
      <c r="L10" s="306">
        <v>482</v>
      </c>
      <c r="M10" s="348" t="s">
        <v>255</v>
      </c>
      <c r="N10" s="306">
        <v>533</v>
      </c>
      <c r="O10" s="348"/>
    </row>
    <row r="11" spans="1:15" ht="14.1" customHeight="1">
      <c r="A11" s="140">
        <v>93</v>
      </c>
      <c r="B11" s="23" t="s">
        <v>120</v>
      </c>
      <c r="C11" s="4" t="s">
        <v>100</v>
      </c>
      <c r="D11" s="346">
        <v>2911</v>
      </c>
      <c r="E11" s="326" t="s">
        <v>255</v>
      </c>
      <c r="F11" s="306">
        <v>3467</v>
      </c>
      <c r="G11" s="348" t="s">
        <v>256</v>
      </c>
      <c r="H11" s="306">
        <v>3839</v>
      </c>
      <c r="I11" s="348" t="s">
        <v>256</v>
      </c>
      <c r="J11" s="306">
        <v>4339</v>
      </c>
      <c r="K11" s="348" t="s">
        <v>256</v>
      </c>
      <c r="L11" s="306">
        <v>3244</v>
      </c>
      <c r="M11" s="348" t="s">
        <v>256</v>
      </c>
      <c r="N11" s="306">
        <v>2386</v>
      </c>
      <c r="O11" s="348"/>
    </row>
    <row r="12" spans="1:15" ht="14.1" customHeight="1">
      <c r="A12" s="140">
        <v>84</v>
      </c>
      <c r="B12" s="23" t="s">
        <v>121</v>
      </c>
      <c r="C12" s="4" t="s">
        <v>85</v>
      </c>
      <c r="D12" s="346">
        <v>989</v>
      </c>
      <c r="E12" s="326" t="s">
        <v>255</v>
      </c>
      <c r="F12" s="306">
        <v>1180</v>
      </c>
      <c r="G12" s="348" t="s">
        <v>255</v>
      </c>
      <c r="H12" s="306">
        <v>1280</v>
      </c>
      <c r="I12" s="348" t="s">
        <v>255</v>
      </c>
      <c r="J12" s="306">
        <v>1378</v>
      </c>
      <c r="K12" s="348" t="s">
        <v>255</v>
      </c>
      <c r="L12" s="306">
        <v>1504</v>
      </c>
      <c r="M12" s="348" t="s">
        <v>255</v>
      </c>
      <c r="N12" s="306">
        <v>1520</v>
      </c>
      <c r="O12" s="348"/>
    </row>
    <row r="13" spans="1:15" ht="14.1" customHeight="1">
      <c r="A13" s="140">
        <v>44</v>
      </c>
      <c r="B13" s="23" t="s">
        <v>122</v>
      </c>
      <c r="C13" s="4" t="s">
        <v>36</v>
      </c>
      <c r="D13" s="346">
        <v>741</v>
      </c>
      <c r="E13" s="326" t="s">
        <v>255</v>
      </c>
      <c r="F13" s="306">
        <v>676</v>
      </c>
      <c r="G13" s="348" t="s">
        <v>255</v>
      </c>
      <c r="H13" s="306">
        <v>703</v>
      </c>
      <c r="I13" s="348" t="s">
        <v>255</v>
      </c>
      <c r="J13" s="306">
        <v>941</v>
      </c>
      <c r="K13" s="348" t="s">
        <v>255</v>
      </c>
      <c r="L13" s="306">
        <v>1032</v>
      </c>
      <c r="M13" s="348" t="s">
        <v>255</v>
      </c>
      <c r="N13" s="306">
        <v>1067</v>
      </c>
      <c r="O13" s="348"/>
    </row>
    <row r="14" spans="1:15" ht="14.1" customHeight="1">
      <c r="A14" s="140">
        <v>76</v>
      </c>
      <c r="B14" s="23" t="s">
        <v>123</v>
      </c>
      <c r="C14" s="4" t="s">
        <v>69</v>
      </c>
      <c r="D14" s="346">
        <v>388</v>
      </c>
      <c r="E14" s="326" t="s">
        <v>255</v>
      </c>
      <c r="F14" s="306">
        <v>433</v>
      </c>
      <c r="G14" s="348" t="s">
        <v>255</v>
      </c>
      <c r="H14" s="306">
        <v>431</v>
      </c>
      <c r="I14" s="348" t="s">
        <v>255</v>
      </c>
      <c r="J14" s="306">
        <v>577</v>
      </c>
      <c r="K14" s="348" t="s">
        <v>255</v>
      </c>
      <c r="L14" s="306">
        <v>619</v>
      </c>
      <c r="M14" s="348" t="s">
        <v>255</v>
      </c>
      <c r="N14" s="306">
        <v>683</v>
      </c>
      <c r="O14" s="348"/>
    </row>
    <row r="15" spans="1:15" ht="14.1" customHeight="1">
      <c r="A15" s="147">
        <v>44</v>
      </c>
      <c r="B15" s="23" t="s">
        <v>124</v>
      </c>
      <c r="C15" s="4" t="s">
        <v>37</v>
      </c>
      <c r="D15" s="346">
        <v>836</v>
      </c>
      <c r="E15" s="326" t="s">
        <v>255</v>
      </c>
      <c r="F15" s="306">
        <v>922</v>
      </c>
      <c r="G15" s="348" t="s">
        <v>255</v>
      </c>
      <c r="H15" s="306">
        <v>998</v>
      </c>
      <c r="I15" s="348" t="s">
        <v>255</v>
      </c>
      <c r="J15" s="306">
        <v>1069</v>
      </c>
      <c r="K15" s="348" t="s">
        <v>255</v>
      </c>
      <c r="L15" s="306">
        <v>1143</v>
      </c>
      <c r="M15" s="348" t="s">
        <v>255</v>
      </c>
      <c r="N15" s="306">
        <v>1195</v>
      </c>
      <c r="O15" s="348"/>
    </row>
    <row r="16" spans="1:15" ht="14.1" customHeight="1">
      <c r="A16" s="147">
        <v>76</v>
      </c>
      <c r="B16" s="23" t="s">
        <v>125</v>
      </c>
      <c r="C16" s="4" t="s">
        <v>70</v>
      </c>
      <c r="D16" s="346">
        <v>1711</v>
      </c>
      <c r="E16" s="326" t="s">
        <v>255</v>
      </c>
      <c r="F16" s="306">
        <v>2081</v>
      </c>
      <c r="G16" s="348" t="s">
        <v>255</v>
      </c>
      <c r="H16" s="306">
        <v>2312</v>
      </c>
      <c r="I16" s="348" t="s">
        <v>255</v>
      </c>
      <c r="J16" s="306">
        <v>2524</v>
      </c>
      <c r="K16" s="348" t="s">
        <v>255</v>
      </c>
      <c r="L16" s="306">
        <v>2799</v>
      </c>
      <c r="M16" s="348" t="s">
        <v>255</v>
      </c>
      <c r="N16" s="306">
        <v>2991</v>
      </c>
      <c r="O16" s="348"/>
    </row>
    <row r="17" spans="1:15" ht="14.1" customHeight="1">
      <c r="A17" s="147">
        <v>76</v>
      </c>
      <c r="B17" s="23" t="s">
        <v>126</v>
      </c>
      <c r="C17" s="4" t="s">
        <v>71</v>
      </c>
      <c r="D17" s="346">
        <v>1004</v>
      </c>
      <c r="E17" s="326" t="s">
        <v>255</v>
      </c>
      <c r="F17" s="306">
        <v>1196</v>
      </c>
      <c r="G17" s="348" t="s">
        <v>256</v>
      </c>
      <c r="H17" s="306">
        <v>1325</v>
      </c>
      <c r="I17" s="348" t="s">
        <v>256</v>
      </c>
      <c r="J17" s="306">
        <v>1422</v>
      </c>
      <c r="K17" s="348" t="s">
        <v>255</v>
      </c>
      <c r="L17" s="306">
        <v>1569</v>
      </c>
      <c r="M17" s="348" t="s">
        <v>255</v>
      </c>
      <c r="N17" s="306">
        <v>2011</v>
      </c>
      <c r="O17" s="348"/>
    </row>
    <row r="18" spans="1:15" ht="14.1" customHeight="1">
      <c r="A18" s="147">
        <v>93</v>
      </c>
      <c r="B18" s="23" t="s">
        <v>127</v>
      </c>
      <c r="C18" s="4" t="s">
        <v>101</v>
      </c>
      <c r="D18" s="346">
        <v>3077</v>
      </c>
      <c r="E18" s="326" t="s">
        <v>255</v>
      </c>
      <c r="F18" s="306">
        <v>3677</v>
      </c>
      <c r="G18" s="348" t="s">
        <v>256</v>
      </c>
      <c r="H18" s="306">
        <v>5434</v>
      </c>
      <c r="I18" s="348" t="s">
        <v>255</v>
      </c>
      <c r="J18" s="306">
        <v>6149</v>
      </c>
      <c r="K18" s="348" t="s">
        <v>256</v>
      </c>
      <c r="L18" s="306">
        <v>6301</v>
      </c>
      <c r="M18" s="348" t="s">
        <v>255</v>
      </c>
      <c r="N18" s="306">
        <v>6786</v>
      </c>
      <c r="O18" s="348"/>
    </row>
    <row r="19" spans="1:15" ht="14.1" customHeight="1">
      <c r="A19" s="147">
        <v>28</v>
      </c>
      <c r="B19" s="23" t="s">
        <v>128</v>
      </c>
      <c r="C19" s="4" t="s">
        <v>25</v>
      </c>
      <c r="D19" s="346">
        <v>1029</v>
      </c>
      <c r="E19" s="326" t="s">
        <v>255</v>
      </c>
      <c r="F19" s="306">
        <v>1313</v>
      </c>
      <c r="G19" s="348" t="s">
        <v>255</v>
      </c>
      <c r="H19" s="306">
        <v>1453</v>
      </c>
      <c r="I19" s="348" t="s">
        <v>255</v>
      </c>
      <c r="J19" s="306">
        <v>1689</v>
      </c>
      <c r="K19" s="348" t="s">
        <v>255</v>
      </c>
      <c r="L19" s="306">
        <v>1900</v>
      </c>
      <c r="M19" s="348" t="s">
        <v>255</v>
      </c>
      <c r="N19" s="306">
        <v>2035</v>
      </c>
      <c r="O19" s="348" t="s">
        <v>256</v>
      </c>
    </row>
    <row r="20" spans="1:15" ht="14.1" customHeight="1">
      <c r="A20" s="147">
        <v>84</v>
      </c>
      <c r="B20" s="23" t="s">
        <v>129</v>
      </c>
      <c r="C20" s="4" t="s">
        <v>86</v>
      </c>
      <c r="D20" s="346">
        <v>293</v>
      </c>
      <c r="E20" s="327" t="s">
        <v>255</v>
      </c>
      <c r="F20" s="306">
        <v>376</v>
      </c>
      <c r="G20" s="348" t="s">
        <v>255</v>
      </c>
      <c r="H20" s="306">
        <v>417</v>
      </c>
      <c r="I20" s="348" t="s">
        <v>256</v>
      </c>
      <c r="J20" s="306">
        <v>473</v>
      </c>
      <c r="K20" s="348" t="s">
        <v>256</v>
      </c>
      <c r="L20" s="306">
        <v>446</v>
      </c>
      <c r="M20" s="348" t="s">
        <v>256</v>
      </c>
      <c r="N20" s="306">
        <v>450</v>
      </c>
      <c r="O20" s="348" t="s">
        <v>256</v>
      </c>
    </row>
    <row r="21" spans="1:15" ht="14.1" customHeight="1">
      <c r="A21" s="147">
        <v>75</v>
      </c>
      <c r="B21" s="23" t="s">
        <v>130</v>
      </c>
      <c r="C21" s="4" t="s">
        <v>57</v>
      </c>
      <c r="D21" s="346">
        <v>1420</v>
      </c>
      <c r="E21" s="326" t="s">
        <v>255</v>
      </c>
      <c r="F21" s="306">
        <v>1634</v>
      </c>
      <c r="G21" s="348" t="s">
        <v>255</v>
      </c>
      <c r="H21" s="306">
        <v>1661</v>
      </c>
      <c r="I21" s="348" t="s">
        <v>255</v>
      </c>
      <c r="J21" s="306">
        <v>1750</v>
      </c>
      <c r="K21" s="348" t="s">
        <v>255</v>
      </c>
      <c r="L21" s="306">
        <v>1847</v>
      </c>
      <c r="M21" s="348" t="s">
        <v>255</v>
      </c>
      <c r="N21" s="306">
        <v>1904</v>
      </c>
      <c r="O21" s="348"/>
    </row>
    <row r="22" spans="1:15" ht="14.1" customHeight="1">
      <c r="A22" s="147">
        <v>75</v>
      </c>
      <c r="B22" s="23" t="s">
        <v>131</v>
      </c>
      <c r="C22" s="4" t="s">
        <v>58</v>
      </c>
      <c r="D22" s="346">
        <v>1869</v>
      </c>
      <c r="E22" s="326" t="s">
        <v>255</v>
      </c>
      <c r="F22" s="306">
        <v>2295</v>
      </c>
      <c r="G22" s="348" t="s">
        <v>255</v>
      </c>
      <c r="H22" s="306">
        <v>2494</v>
      </c>
      <c r="I22" s="348" t="s">
        <v>255</v>
      </c>
      <c r="J22" s="306">
        <v>2933</v>
      </c>
      <c r="K22" s="348" t="s">
        <v>255</v>
      </c>
      <c r="L22" s="306">
        <v>2722</v>
      </c>
      <c r="M22" s="348" t="s">
        <v>255</v>
      </c>
      <c r="N22" s="306">
        <v>3000</v>
      </c>
      <c r="O22" s="348"/>
    </row>
    <row r="23" spans="1:15" ht="14.1" customHeight="1">
      <c r="A23" s="147">
        <v>24</v>
      </c>
      <c r="B23" s="23" t="s">
        <v>132</v>
      </c>
      <c r="C23" s="4" t="s">
        <v>9</v>
      </c>
      <c r="D23" s="346">
        <v>1138</v>
      </c>
      <c r="E23" s="326" t="s">
        <v>255</v>
      </c>
      <c r="F23" s="306">
        <v>1287</v>
      </c>
      <c r="G23" s="348" t="s">
        <v>255</v>
      </c>
      <c r="H23" s="306">
        <v>1559</v>
      </c>
      <c r="I23" s="348" t="s">
        <v>255</v>
      </c>
      <c r="J23" s="306">
        <v>1662</v>
      </c>
      <c r="K23" s="348" t="s">
        <v>255</v>
      </c>
      <c r="L23" s="306">
        <v>1925</v>
      </c>
      <c r="M23" s="348" t="s">
        <v>255</v>
      </c>
      <c r="N23" s="306">
        <v>2061</v>
      </c>
      <c r="O23" s="348" t="s">
        <v>256</v>
      </c>
    </row>
    <row r="24" spans="1:15" ht="14.1" customHeight="1">
      <c r="A24" s="147">
        <v>75</v>
      </c>
      <c r="B24" s="23" t="s">
        <v>133</v>
      </c>
      <c r="C24" s="4" t="s">
        <v>59</v>
      </c>
      <c r="D24" s="346">
        <v>564</v>
      </c>
      <c r="E24" s="290" t="s">
        <v>255</v>
      </c>
      <c r="F24" s="306">
        <v>678</v>
      </c>
      <c r="G24" s="348" t="s">
        <v>256</v>
      </c>
      <c r="H24" s="306">
        <v>756</v>
      </c>
      <c r="I24" s="348" t="s">
        <v>256</v>
      </c>
      <c r="J24" s="306">
        <v>747</v>
      </c>
      <c r="K24" s="348"/>
      <c r="L24" s="306">
        <v>754</v>
      </c>
      <c r="M24" s="348"/>
      <c r="N24" s="306">
        <v>708</v>
      </c>
      <c r="O24" s="348"/>
    </row>
    <row r="25" spans="1:15" ht="14.1" customHeight="1">
      <c r="A25" s="147">
        <v>94</v>
      </c>
      <c r="B25" s="23" t="s">
        <v>104</v>
      </c>
      <c r="C25" s="4" t="s">
        <v>105</v>
      </c>
      <c r="D25" s="346">
        <v>470</v>
      </c>
      <c r="E25" s="326" t="s">
        <v>255</v>
      </c>
      <c r="F25" s="306">
        <v>751</v>
      </c>
      <c r="G25" s="348" t="s">
        <v>255</v>
      </c>
      <c r="H25" s="306">
        <v>833</v>
      </c>
      <c r="I25" s="348" t="s">
        <v>255</v>
      </c>
      <c r="J25" s="306">
        <v>896</v>
      </c>
      <c r="K25" s="348" t="s">
        <v>255</v>
      </c>
      <c r="L25" s="306">
        <v>973</v>
      </c>
      <c r="M25" s="348" t="s">
        <v>255</v>
      </c>
      <c r="N25" s="306">
        <v>1042</v>
      </c>
      <c r="O25" s="348" t="s">
        <v>256</v>
      </c>
    </row>
    <row r="26" spans="1:15" ht="14.1" customHeight="1">
      <c r="A26" s="147">
        <v>94</v>
      </c>
      <c r="B26" s="23" t="s">
        <v>107</v>
      </c>
      <c r="C26" s="4" t="s">
        <v>108</v>
      </c>
      <c r="D26" s="346">
        <v>506</v>
      </c>
      <c r="E26" s="326" t="s">
        <v>255</v>
      </c>
      <c r="F26" s="306">
        <v>858</v>
      </c>
      <c r="G26" s="348" t="s">
        <v>255</v>
      </c>
      <c r="H26" s="306">
        <v>830</v>
      </c>
      <c r="I26" s="348" t="s">
        <v>255</v>
      </c>
      <c r="J26" s="306">
        <v>878</v>
      </c>
      <c r="K26" s="348" t="s">
        <v>255</v>
      </c>
      <c r="L26" s="306">
        <v>876</v>
      </c>
      <c r="M26" s="348" t="s">
        <v>255</v>
      </c>
      <c r="N26" s="306">
        <v>934</v>
      </c>
      <c r="O26" s="348" t="s">
        <v>256</v>
      </c>
    </row>
    <row r="27" spans="1:15" ht="14.1" customHeight="1">
      <c r="A27" s="147">
        <v>27</v>
      </c>
      <c r="B27" s="23" t="s">
        <v>134</v>
      </c>
      <c r="C27" s="4" t="s">
        <v>16</v>
      </c>
      <c r="D27" s="346">
        <v>1689</v>
      </c>
      <c r="E27" s="326" t="s">
        <v>255</v>
      </c>
      <c r="F27" s="306">
        <v>2201</v>
      </c>
      <c r="G27" s="348" t="s">
        <v>255</v>
      </c>
      <c r="H27" s="306">
        <v>2514</v>
      </c>
      <c r="I27" s="348" t="s">
        <v>255</v>
      </c>
      <c r="J27" s="306">
        <v>2636</v>
      </c>
      <c r="K27" s="348" t="s">
        <v>255</v>
      </c>
      <c r="L27" s="306">
        <v>3466</v>
      </c>
      <c r="M27" s="348" t="s">
        <v>255</v>
      </c>
      <c r="N27" s="306">
        <v>3320</v>
      </c>
      <c r="O27" s="348"/>
    </row>
    <row r="28" spans="1:15" ht="14.1" customHeight="1">
      <c r="A28" s="147">
        <v>53</v>
      </c>
      <c r="B28" s="23" t="s">
        <v>135</v>
      </c>
      <c r="C28" s="4" t="s">
        <v>52</v>
      </c>
      <c r="D28" s="346">
        <v>1692</v>
      </c>
      <c r="E28" s="326" t="s">
        <v>255</v>
      </c>
      <c r="F28" s="306">
        <v>1878</v>
      </c>
      <c r="G28" s="348" t="s">
        <v>255</v>
      </c>
      <c r="H28" s="306">
        <v>1967</v>
      </c>
      <c r="I28" s="348" t="s">
        <v>255</v>
      </c>
      <c r="J28" s="306">
        <v>2058</v>
      </c>
      <c r="K28" s="348" t="s">
        <v>255</v>
      </c>
      <c r="L28" s="306">
        <v>2110</v>
      </c>
      <c r="M28" s="348" t="s">
        <v>255</v>
      </c>
      <c r="N28" s="306">
        <v>2276</v>
      </c>
      <c r="O28" s="348"/>
    </row>
    <row r="29" spans="1:15" ht="14.1" customHeight="1">
      <c r="A29" s="147">
        <v>75</v>
      </c>
      <c r="B29" s="23" t="s">
        <v>136</v>
      </c>
      <c r="C29" s="4" t="s">
        <v>60</v>
      </c>
      <c r="D29" s="346">
        <v>400</v>
      </c>
      <c r="E29" s="326" t="s">
        <v>255</v>
      </c>
      <c r="F29" s="306">
        <v>467</v>
      </c>
      <c r="G29" s="348" t="s">
        <v>255</v>
      </c>
      <c r="H29" s="306">
        <v>506</v>
      </c>
      <c r="I29" s="348" t="s">
        <v>255</v>
      </c>
      <c r="J29" s="306">
        <v>532</v>
      </c>
      <c r="K29" s="348" t="s">
        <v>255</v>
      </c>
      <c r="L29" s="306">
        <v>419</v>
      </c>
      <c r="M29" s="348" t="s">
        <v>255</v>
      </c>
      <c r="N29" s="306">
        <v>616</v>
      </c>
      <c r="O29" s="348"/>
    </row>
    <row r="30" spans="1:15" ht="14.1" customHeight="1">
      <c r="A30" s="147">
        <v>75</v>
      </c>
      <c r="B30" s="23" t="s">
        <v>137</v>
      </c>
      <c r="C30" s="4" t="s">
        <v>61</v>
      </c>
      <c r="D30" s="346">
        <v>1359</v>
      </c>
      <c r="E30" s="326" t="s">
        <v>255</v>
      </c>
      <c r="F30" s="306">
        <v>1532</v>
      </c>
      <c r="G30" s="348" t="s">
        <v>255</v>
      </c>
      <c r="H30" s="306">
        <v>1514</v>
      </c>
      <c r="I30" s="348" t="s">
        <v>255</v>
      </c>
      <c r="J30" s="306">
        <v>1530</v>
      </c>
      <c r="K30" s="348" t="s">
        <v>255</v>
      </c>
      <c r="L30" s="306">
        <v>1556</v>
      </c>
      <c r="M30" s="348" t="s">
        <v>255</v>
      </c>
      <c r="N30" s="306">
        <v>1573</v>
      </c>
      <c r="O30" s="348"/>
    </row>
    <row r="31" spans="1:15" ht="14.1" customHeight="1">
      <c r="A31" s="147">
        <v>27</v>
      </c>
      <c r="B31" s="23" t="s">
        <v>138</v>
      </c>
      <c r="C31" s="4" t="s">
        <v>18</v>
      </c>
      <c r="D31" s="346">
        <v>2102</v>
      </c>
      <c r="E31" s="326" t="s">
        <v>255</v>
      </c>
      <c r="F31" s="306">
        <v>2481</v>
      </c>
      <c r="G31" s="348" t="s">
        <v>255</v>
      </c>
      <c r="H31" s="306">
        <v>2612</v>
      </c>
      <c r="I31" s="348" t="s">
        <v>255</v>
      </c>
      <c r="J31" s="306">
        <v>3090</v>
      </c>
      <c r="K31" s="348" t="s">
        <v>255</v>
      </c>
      <c r="L31" s="306">
        <v>3409</v>
      </c>
      <c r="M31" s="348" t="s">
        <v>255</v>
      </c>
      <c r="N31" s="306">
        <v>3633</v>
      </c>
      <c r="O31" s="348"/>
    </row>
    <row r="32" spans="1:15" ht="14.1" customHeight="1">
      <c r="A32" s="147">
        <v>84</v>
      </c>
      <c r="B32" s="23" t="s">
        <v>139</v>
      </c>
      <c r="C32" s="4" t="s">
        <v>87</v>
      </c>
      <c r="D32" s="346">
        <v>2322</v>
      </c>
      <c r="E32" s="326" t="s">
        <v>255</v>
      </c>
      <c r="F32" s="306">
        <v>2812</v>
      </c>
      <c r="G32" s="348" t="s">
        <v>255</v>
      </c>
      <c r="H32" s="306">
        <v>2800</v>
      </c>
      <c r="I32" s="348" t="s">
        <v>255</v>
      </c>
      <c r="J32" s="306">
        <v>3143</v>
      </c>
      <c r="K32" s="348" t="s">
        <v>255</v>
      </c>
      <c r="L32" s="306">
        <v>3196</v>
      </c>
      <c r="M32" s="348" t="s">
        <v>255</v>
      </c>
      <c r="N32" s="306">
        <v>3221</v>
      </c>
      <c r="O32" s="348"/>
    </row>
    <row r="33" spans="1:15" ht="14.1" customHeight="1">
      <c r="A33" s="147">
        <v>28</v>
      </c>
      <c r="B33" s="23" t="s">
        <v>140</v>
      </c>
      <c r="C33" s="4" t="s">
        <v>27</v>
      </c>
      <c r="D33" s="346">
        <v>1488</v>
      </c>
      <c r="E33" s="326" t="s">
        <v>255</v>
      </c>
      <c r="F33" s="306">
        <v>1859</v>
      </c>
      <c r="G33" s="348" t="s">
        <v>255</v>
      </c>
      <c r="H33" s="306">
        <v>2145</v>
      </c>
      <c r="I33" s="348" t="s">
        <v>255</v>
      </c>
      <c r="J33" s="306">
        <v>2470</v>
      </c>
      <c r="K33" s="348" t="s">
        <v>255</v>
      </c>
      <c r="L33" s="306">
        <v>2841</v>
      </c>
      <c r="M33" s="348" t="s">
        <v>255</v>
      </c>
      <c r="N33" s="306">
        <v>2979</v>
      </c>
      <c r="O33" s="348"/>
    </row>
    <row r="34" spans="1:15" ht="14.1" customHeight="1">
      <c r="A34" s="147">
        <v>24</v>
      </c>
      <c r="B34" s="23" t="s">
        <v>141</v>
      </c>
      <c r="C34" s="4" t="s">
        <v>11</v>
      </c>
      <c r="D34" s="346">
        <v>994</v>
      </c>
      <c r="E34" s="326" t="s">
        <v>255</v>
      </c>
      <c r="F34" s="306">
        <v>1163</v>
      </c>
      <c r="G34" s="348" t="s">
        <v>255</v>
      </c>
      <c r="H34" s="306">
        <v>1205</v>
      </c>
      <c r="I34" s="348" t="s">
        <v>255</v>
      </c>
      <c r="J34" s="306">
        <v>1316</v>
      </c>
      <c r="K34" s="348" t="s">
        <v>255</v>
      </c>
      <c r="L34" s="306">
        <v>1459</v>
      </c>
      <c r="M34" s="348" t="s">
        <v>255</v>
      </c>
      <c r="N34" s="306">
        <v>1263</v>
      </c>
      <c r="O34" s="348"/>
    </row>
    <row r="35" spans="1:15" ht="14.1" customHeight="1">
      <c r="A35" s="147">
        <v>53</v>
      </c>
      <c r="B35" s="23" t="s">
        <v>142</v>
      </c>
      <c r="C35" s="4" t="s">
        <v>54</v>
      </c>
      <c r="D35" s="346">
        <v>1973</v>
      </c>
      <c r="E35" s="348" t="s">
        <v>256</v>
      </c>
      <c r="F35" s="306">
        <v>2356</v>
      </c>
      <c r="G35" s="348" t="s">
        <v>256</v>
      </c>
      <c r="H35" s="306">
        <v>2614</v>
      </c>
      <c r="I35" s="348" t="s">
        <v>256</v>
      </c>
      <c r="J35" s="306">
        <v>2961</v>
      </c>
      <c r="K35" s="348" t="s">
        <v>256</v>
      </c>
      <c r="L35" s="306">
        <v>3493</v>
      </c>
      <c r="M35" s="348" t="s">
        <v>255</v>
      </c>
      <c r="N35" s="306">
        <v>5424</v>
      </c>
      <c r="O35" s="348" t="s">
        <v>256</v>
      </c>
    </row>
    <row r="36" spans="1:15" ht="14.1" customHeight="1">
      <c r="A36" s="147">
        <v>76</v>
      </c>
      <c r="B36" s="23" t="s">
        <v>143</v>
      </c>
      <c r="C36" s="4" t="s">
        <v>72</v>
      </c>
      <c r="D36" s="346">
        <v>1305</v>
      </c>
      <c r="E36" s="326" t="s">
        <v>255</v>
      </c>
      <c r="F36" s="306">
        <v>1785</v>
      </c>
      <c r="G36" s="348" t="s">
        <v>255</v>
      </c>
      <c r="H36" s="306">
        <v>1884</v>
      </c>
      <c r="I36" s="348" t="s">
        <v>255</v>
      </c>
      <c r="J36" s="306">
        <v>2079</v>
      </c>
      <c r="K36" s="348" t="s">
        <v>255</v>
      </c>
      <c r="L36" s="306">
        <v>2405</v>
      </c>
      <c r="M36" s="348" t="s">
        <v>255</v>
      </c>
      <c r="N36" s="306">
        <v>2541</v>
      </c>
      <c r="O36" s="348"/>
    </row>
    <row r="37" spans="1:15" ht="14.1" customHeight="1">
      <c r="A37" s="147">
        <v>76</v>
      </c>
      <c r="B37" s="23" t="s">
        <v>144</v>
      </c>
      <c r="C37" s="4" t="s">
        <v>73</v>
      </c>
      <c r="D37" s="346">
        <v>3335</v>
      </c>
      <c r="E37" s="326" t="s">
        <v>255</v>
      </c>
      <c r="F37" s="306">
        <v>3816</v>
      </c>
      <c r="G37" s="348" t="s">
        <v>255</v>
      </c>
      <c r="H37" s="306">
        <v>4251</v>
      </c>
      <c r="I37" s="348" t="s">
        <v>255</v>
      </c>
      <c r="J37" s="306">
        <v>4741</v>
      </c>
      <c r="K37" s="348" t="s">
        <v>255</v>
      </c>
      <c r="L37" s="306">
        <v>4940</v>
      </c>
      <c r="M37" s="348" t="s">
        <v>255</v>
      </c>
      <c r="N37" s="306">
        <v>5600</v>
      </c>
      <c r="O37" s="348"/>
    </row>
    <row r="38" spans="1:15" ht="14.1" customHeight="1">
      <c r="A38" s="147">
        <v>76</v>
      </c>
      <c r="B38" s="23" t="s">
        <v>145</v>
      </c>
      <c r="C38" s="4" t="s">
        <v>74</v>
      </c>
      <c r="D38" s="346">
        <v>511</v>
      </c>
      <c r="E38" s="326" t="s">
        <v>255</v>
      </c>
      <c r="F38" s="306">
        <v>590</v>
      </c>
      <c r="G38" s="348" t="s">
        <v>255</v>
      </c>
      <c r="H38" s="306">
        <v>744</v>
      </c>
      <c r="I38" s="348" t="s">
        <v>255</v>
      </c>
      <c r="J38" s="306">
        <v>840</v>
      </c>
      <c r="K38" s="348" t="s">
        <v>255</v>
      </c>
      <c r="L38" s="306">
        <v>945</v>
      </c>
      <c r="M38" s="348" t="s">
        <v>255</v>
      </c>
      <c r="N38" s="306">
        <v>1038</v>
      </c>
      <c r="O38" s="348"/>
    </row>
    <row r="39" spans="1:15" ht="14.1" customHeight="1">
      <c r="A39" s="147">
        <v>75</v>
      </c>
      <c r="B39" s="23" t="s">
        <v>146</v>
      </c>
      <c r="C39" s="4" t="s">
        <v>62</v>
      </c>
      <c r="D39" s="346">
        <v>2925</v>
      </c>
      <c r="E39" s="326" t="s">
        <v>255</v>
      </c>
      <c r="F39" s="306">
        <v>4202</v>
      </c>
      <c r="G39" s="348" t="s">
        <v>255</v>
      </c>
      <c r="H39" s="306">
        <v>4657</v>
      </c>
      <c r="I39" s="348" t="s">
        <v>255</v>
      </c>
      <c r="J39" s="306">
        <v>5037</v>
      </c>
      <c r="K39" s="348" t="s">
        <v>255</v>
      </c>
      <c r="L39" s="306">
        <v>5576</v>
      </c>
      <c r="M39" s="348" t="s">
        <v>255</v>
      </c>
      <c r="N39" s="306">
        <v>6071</v>
      </c>
      <c r="O39" s="348"/>
    </row>
    <row r="40" spans="1:15" ht="14.1" customHeight="1">
      <c r="A40" s="147">
        <v>76</v>
      </c>
      <c r="B40" s="23" t="s">
        <v>147</v>
      </c>
      <c r="C40" s="4" t="s">
        <v>75</v>
      </c>
      <c r="D40" s="346">
        <v>2957</v>
      </c>
      <c r="E40" s="326" t="s">
        <v>255</v>
      </c>
      <c r="F40" s="306">
        <v>3322</v>
      </c>
      <c r="G40" s="348" t="s">
        <v>255</v>
      </c>
      <c r="H40" s="306">
        <v>3907</v>
      </c>
      <c r="I40" s="348" t="s">
        <v>255</v>
      </c>
      <c r="J40" s="306">
        <v>4303</v>
      </c>
      <c r="K40" s="348" t="s">
        <v>255</v>
      </c>
      <c r="L40" s="306">
        <v>4805</v>
      </c>
      <c r="M40" s="348" t="s">
        <v>255</v>
      </c>
      <c r="N40" s="306">
        <v>4880</v>
      </c>
      <c r="O40" s="348"/>
    </row>
    <row r="41" spans="1:15" ht="14.1" customHeight="1">
      <c r="A41" s="147">
        <v>53</v>
      </c>
      <c r="B41" s="23" t="s">
        <v>148</v>
      </c>
      <c r="C41" s="4" t="s">
        <v>55</v>
      </c>
      <c r="D41" s="346">
        <v>1488</v>
      </c>
      <c r="E41" s="326" t="s">
        <v>255</v>
      </c>
      <c r="F41" s="306">
        <v>1919</v>
      </c>
      <c r="G41" s="348" t="s">
        <v>255</v>
      </c>
      <c r="H41" s="306">
        <v>2322</v>
      </c>
      <c r="I41" s="348" t="s">
        <v>255</v>
      </c>
      <c r="J41" s="306">
        <v>2987</v>
      </c>
      <c r="K41" s="348" t="s">
        <v>255</v>
      </c>
      <c r="L41" s="306">
        <v>3201</v>
      </c>
      <c r="M41" s="348" t="s">
        <v>255</v>
      </c>
      <c r="N41" s="306">
        <v>3813</v>
      </c>
      <c r="O41" s="348"/>
    </row>
    <row r="42" spans="1:15" ht="14.1" customHeight="1">
      <c r="A42" s="147">
        <v>24</v>
      </c>
      <c r="B42" s="23" t="s">
        <v>149</v>
      </c>
      <c r="C42" s="4" t="s">
        <v>12</v>
      </c>
      <c r="D42" s="346">
        <v>588</v>
      </c>
      <c r="E42" s="326" t="s">
        <v>256</v>
      </c>
      <c r="F42" s="306">
        <v>700</v>
      </c>
      <c r="G42" s="348" t="s">
        <v>256</v>
      </c>
      <c r="H42" s="306">
        <v>846</v>
      </c>
      <c r="I42" s="348" t="s">
        <v>255</v>
      </c>
      <c r="J42" s="306">
        <v>958</v>
      </c>
      <c r="K42" s="348" t="s">
        <v>255</v>
      </c>
      <c r="L42" s="306">
        <v>1037</v>
      </c>
      <c r="M42" s="348" t="s">
        <v>255</v>
      </c>
      <c r="N42" s="306">
        <v>1095</v>
      </c>
      <c r="O42" s="348"/>
    </row>
    <row r="43" spans="1:15" ht="14.1" customHeight="1">
      <c r="A43" s="147">
        <v>24</v>
      </c>
      <c r="B43" s="23" t="s">
        <v>150</v>
      </c>
      <c r="C43" s="4" t="s">
        <v>13</v>
      </c>
      <c r="D43" s="346">
        <v>1307</v>
      </c>
      <c r="E43" s="326" t="s">
        <v>255</v>
      </c>
      <c r="F43" s="306">
        <v>1604</v>
      </c>
      <c r="G43" s="348" t="s">
        <v>255</v>
      </c>
      <c r="H43" s="306">
        <v>1737</v>
      </c>
      <c r="I43" s="348" t="s">
        <v>255</v>
      </c>
      <c r="J43" s="306">
        <v>1827</v>
      </c>
      <c r="K43" s="348" t="s">
        <v>255</v>
      </c>
      <c r="L43" s="306">
        <v>1984</v>
      </c>
      <c r="M43" s="348" t="s">
        <v>255</v>
      </c>
      <c r="N43" s="306">
        <v>2052</v>
      </c>
      <c r="O43" s="348"/>
    </row>
    <row r="44" spans="1:15" ht="14.1" customHeight="1">
      <c r="A44" s="147">
        <v>84</v>
      </c>
      <c r="B44" s="23" t="s">
        <v>151</v>
      </c>
      <c r="C44" s="4" t="s">
        <v>88</v>
      </c>
      <c r="D44" s="346">
        <v>3430</v>
      </c>
      <c r="E44" s="326" t="s">
        <v>255</v>
      </c>
      <c r="F44" s="306">
        <v>4108</v>
      </c>
      <c r="G44" s="348" t="s">
        <v>255</v>
      </c>
      <c r="H44" s="306">
        <v>4765</v>
      </c>
      <c r="I44" s="348" t="s">
        <v>255</v>
      </c>
      <c r="J44" s="306">
        <v>5265</v>
      </c>
      <c r="K44" s="348" t="s">
        <v>255</v>
      </c>
      <c r="L44" s="306">
        <v>5716</v>
      </c>
      <c r="M44" s="348" t="s">
        <v>255</v>
      </c>
      <c r="N44" s="306">
        <v>6110</v>
      </c>
      <c r="O44" s="348"/>
    </row>
    <row r="45" spans="1:15" ht="14.1" customHeight="1">
      <c r="A45" s="147">
        <v>27</v>
      </c>
      <c r="B45" s="23" t="s">
        <v>152</v>
      </c>
      <c r="C45" s="4" t="s">
        <v>19</v>
      </c>
      <c r="D45" s="346">
        <v>1446</v>
      </c>
      <c r="E45" s="326" t="s">
        <v>255</v>
      </c>
      <c r="F45" s="306">
        <v>1742</v>
      </c>
      <c r="G45" s="348" t="s">
        <v>255</v>
      </c>
      <c r="H45" s="306">
        <v>1749</v>
      </c>
      <c r="I45" s="348" t="s">
        <v>255</v>
      </c>
      <c r="J45" s="306">
        <v>1777</v>
      </c>
      <c r="K45" s="348" t="s">
        <v>255</v>
      </c>
      <c r="L45" s="306">
        <v>1395</v>
      </c>
      <c r="M45" s="348" t="s">
        <v>255</v>
      </c>
      <c r="N45" s="306">
        <v>1439</v>
      </c>
      <c r="O45" s="348"/>
    </row>
    <row r="46" spans="1:15" ht="14.1" customHeight="1">
      <c r="A46" s="147">
        <v>75</v>
      </c>
      <c r="B46" s="23" t="s">
        <v>153</v>
      </c>
      <c r="C46" s="4" t="s">
        <v>63</v>
      </c>
      <c r="D46" s="346">
        <v>715</v>
      </c>
      <c r="E46" s="326" t="s">
        <v>255</v>
      </c>
      <c r="F46" s="306">
        <v>790</v>
      </c>
      <c r="G46" s="348" t="s">
        <v>255</v>
      </c>
      <c r="H46" s="306">
        <v>938</v>
      </c>
      <c r="I46" s="348" t="s">
        <v>255</v>
      </c>
      <c r="J46" s="306">
        <v>1013</v>
      </c>
      <c r="K46" s="348" t="s">
        <v>255</v>
      </c>
      <c r="L46" s="306">
        <v>1084</v>
      </c>
      <c r="M46" s="348" t="s">
        <v>255</v>
      </c>
      <c r="N46" s="306">
        <v>1119</v>
      </c>
      <c r="O46" s="348"/>
    </row>
    <row r="47" spans="1:15" ht="14.1" customHeight="1">
      <c r="A47" s="147">
        <v>24</v>
      </c>
      <c r="B47" s="23" t="s">
        <v>154</v>
      </c>
      <c r="C47" s="4" t="s">
        <v>14</v>
      </c>
      <c r="D47" s="346">
        <v>725</v>
      </c>
      <c r="E47" s="326" t="s">
        <v>255</v>
      </c>
      <c r="F47" s="306">
        <v>974</v>
      </c>
      <c r="G47" s="348" t="s">
        <v>255</v>
      </c>
      <c r="H47" s="306">
        <v>1226</v>
      </c>
      <c r="I47" s="348" t="s">
        <v>255</v>
      </c>
      <c r="J47" s="306">
        <v>1338</v>
      </c>
      <c r="K47" s="348" t="s">
        <v>255</v>
      </c>
      <c r="L47" s="306">
        <v>1496</v>
      </c>
      <c r="M47" s="348" t="s">
        <v>255</v>
      </c>
      <c r="N47" s="306">
        <v>1624</v>
      </c>
      <c r="O47" s="348"/>
    </row>
    <row r="48" spans="1:15" ht="14.1" customHeight="1">
      <c r="A48" s="147">
        <v>84</v>
      </c>
      <c r="B48" s="23" t="s">
        <v>155</v>
      </c>
      <c r="C48" s="4" t="s">
        <v>89</v>
      </c>
      <c r="D48" s="346">
        <v>2185</v>
      </c>
      <c r="E48" s="326" t="s">
        <v>255</v>
      </c>
      <c r="F48" s="306">
        <v>2445</v>
      </c>
      <c r="G48" s="348" t="s">
        <v>255</v>
      </c>
      <c r="H48" s="306">
        <v>2858</v>
      </c>
      <c r="I48" s="348" t="s">
        <v>255</v>
      </c>
      <c r="J48" s="306">
        <v>3021</v>
      </c>
      <c r="K48" s="348" t="s">
        <v>255</v>
      </c>
      <c r="L48" s="306">
        <v>3237</v>
      </c>
      <c r="M48" s="348" t="s">
        <v>255</v>
      </c>
      <c r="N48" s="306">
        <v>3397</v>
      </c>
      <c r="O48" s="348"/>
    </row>
    <row r="49" spans="1:15" ht="14.1" customHeight="1">
      <c r="A49" s="147">
        <v>84</v>
      </c>
      <c r="B49" s="23" t="s">
        <v>156</v>
      </c>
      <c r="C49" s="4" t="s">
        <v>90</v>
      </c>
      <c r="D49" s="346">
        <v>580</v>
      </c>
      <c r="E49" s="290" t="s">
        <v>255</v>
      </c>
      <c r="F49" s="306">
        <v>649</v>
      </c>
      <c r="G49" s="348" t="s">
        <v>255</v>
      </c>
      <c r="H49" s="306">
        <v>689</v>
      </c>
      <c r="I49" s="348" t="s">
        <v>255</v>
      </c>
      <c r="J49" s="306">
        <v>757</v>
      </c>
      <c r="K49" s="348" t="s">
        <v>255</v>
      </c>
      <c r="L49" s="306">
        <v>959</v>
      </c>
      <c r="M49" s="348" t="s">
        <v>255</v>
      </c>
      <c r="N49" s="306">
        <v>981</v>
      </c>
      <c r="O49" s="348"/>
    </row>
    <row r="50" spans="1:15" ht="14.1" customHeight="1">
      <c r="A50" s="147">
        <v>52</v>
      </c>
      <c r="B50" s="23" t="s">
        <v>157</v>
      </c>
      <c r="C50" s="4" t="s">
        <v>46</v>
      </c>
      <c r="D50" s="346">
        <v>3638</v>
      </c>
      <c r="E50" s="326" t="s">
        <v>255</v>
      </c>
      <c r="F50" s="306">
        <v>4389</v>
      </c>
      <c r="G50" s="348" t="s">
        <v>255</v>
      </c>
      <c r="H50" s="306">
        <v>4778</v>
      </c>
      <c r="I50" s="348" t="s">
        <v>255</v>
      </c>
      <c r="J50" s="306">
        <v>5170</v>
      </c>
      <c r="K50" s="348" t="s">
        <v>255</v>
      </c>
      <c r="L50" s="306">
        <v>5354</v>
      </c>
      <c r="M50" s="348" t="s">
        <v>255</v>
      </c>
      <c r="N50" s="306">
        <v>5689</v>
      </c>
      <c r="O50" s="348"/>
    </row>
    <row r="51" spans="1:15" ht="14.1" customHeight="1">
      <c r="A51" s="147">
        <v>24</v>
      </c>
      <c r="B51" s="23" t="s">
        <v>158</v>
      </c>
      <c r="C51" s="4" t="s">
        <v>15</v>
      </c>
      <c r="D51" s="346">
        <v>1595</v>
      </c>
      <c r="E51" s="326" t="s">
        <v>255</v>
      </c>
      <c r="F51" s="306">
        <v>1786</v>
      </c>
      <c r="G51" s="348" t="s">
        <v>255</v>
      </c>
      <c r="H51" s="306">
        <v>1946</v>
      </c>
      <c r="I51" s="348" t="s">
        <v>255</v>
      </c>
      <c r="J51" s="306">
        <v>2122</v>
      </c>
      <c r="K51" s="348" t="s">
        <v>255</v>
      </c>
      <c r="L51" s="306">
        <v>2214</v>
      </c>
      <c r="M51" s="348" t="s">
        <v>255</v>
      </c>
      <c r="N51" s="306">
        <v>2406</v>
      </c>
      <c r="O51" s="348"/>
    </row>
    <row r="52" spans="1:15" ht="14.1" customHeight="1">
      <c r="A52" s="147">
        <v>76</v>
      </c>
      <c r="B52" s="23" t="s">
        <v>159</v>
      </c>
      <c r="C52" s="4" t="s">
        <v>76</v>
      </c>
      <c r="D52" s="346">
        <v>1646</v>
      </c>
      <c r="E52" s="326" t="s">
        <v>256</v>
      </c>
      <c r="F52" s="306">
        <v>1966</v>
      </c>
      <c r="G52" s="348" t="s">
        <v>256</v>
      </c>
      <c r="H52" s="306">
        <v>600</v>
      </c>
      <c r="I52" s="348" t="s">
        <v>255</v>
      </c>
      <c r="J52" s="306">
        <v>679</v>
      </c>
      <c r="K52" s="348" t="s">
        <v>256</v>
      </c>
      <c r="L52" s="306">
        <v>896</v>
      </c>
      <c r="M52" s="348" t="s">
        <v>256</v>
      </c>
      <c r="N52" s="306">
        <v>965</v>
      </c>
      <c r="O52" s="348" t="s">
        <v>256</v>
      </c>
    </row>
    <row r="53" spans="1:15" ht="14.1" customHeight="1">
      <c r="A53" s="147">
        <v>75</v>
      </c>
      <c r="B53" s="23" t="s">
        <v>160</v>
      </c>
      <c r="C53" s="4" t="s">
        <v>64</v>
      </c>
      <c r="D53" s="346">
        <v>927</v>
      </c>
      <c r="E53" s="326" t="s">
        <v>255</v>
      </c>
      <c r="F53" s="306">
        <v>1041</v>
      </c>
      <c r="G53" s="348" t="s">
        <v>255</v>
      </c>
      <c r="H53" s="306">
        <v>1113</v>
      </c>
      <c r="I53" s="348" t="s">
        <v>255</v>
      </c>
      <c r="J53" s="306">
        <v>1123</v>
      </c>
      <c r="K53" s="348" t="s">
        <v>255</v>
      </c>
      <c r="L53" s="306">
        <v>1145</v>
      </c>
      <c r="M53" s="348" t="s">
        <v>255</v>
      </c>
      <c r="N53" s="306">
        <v>1200</v>
      </c>
      <c r="O53" s="348"/>
    </row>
    <row r="54" spans="1:15" ht="14.25" customHeight="1">
      <c r="A54" s="147">
        <v>76</v>
      </c>
      <c r="B54" s="23" t="s">
        <v>161</v>
      </c>
      <c r="C54" s="4" t="s">
        <v>77</v>
      </c>
      <c r="D54" s="346">
        <v>751</v>
      </c>
      <c r="E54" s="326" t="s">
        <v>255</v>
      </c>
      <c r="F54" s="306">
        <v>876</v>
      </c>
      <c r="G54" s="348" t="s">
        <v>255</v>
      </c>
      <c r="H54" s="306">
        <v>647</v>
      </c>
      <c r="I54" s="348" t="s">
        <v>255</v>
      </c>
      <c r="J54" s="306">
        <v>684</v>
      </c>
      <c r="K54" s="348" t="s">
        <v>255</v>
      </c>
      <c r="L54" s="306">
        <v>718</v>
      </c>
      <c r="M54" s="348" t="s">
        <v>255</v>
      </c>
      <c r="N54" s="306">
        <v>745</v>
      </c>
      <c r="O54" s="348"/>
    </row>
    <row r="55" spans="1:15" ht="13.5" customHeight="1">
      <c r="A55" s="147">
        <v>52</v>
      </c>
      <c r="B55" s="23" t="s">
        <v>162</v>
      </c>
      <c r="C55" s="4" t="s">
        <v>48</v>
      </c>
      <c r="D55" s="346">
        <v>1920</v>
      </c>
      <c r="E55" s="326" t="s">
        <v>255</v>
      </c>
      <c r="F55" s="306">
        <v>2290</v>
      </c>
      <c r="G55" s="348" t="s">
        <v>255</v>
      </c>
      <c r="H55" s="306">
        <v>2917</v>
      </c>
      <c r="I55" s="348" t="s">
        <v>255</v>
      </c>
      <c r="J55" s="306">
        <v>3258</v>
      </c>
      <c r="K55" s="348" t="s">
        <v>255</v>
      </c>
      <c r="L55" s="306">
        <v>3342</v>
      </c>
      <c r="M55" s="348" t="s">
        <v>255</v>
      </c>
      <c r="N55" s="306">
        <v>3467</v>
      </c>
      <c r="O55" s="348"/>
    </row>
    <row r="56" spans="1:15" ht="13.5" customHeight="1">
      <c r="A56" s="147">
        <v>28</v>
      </c>
      <c r="B56" s="23" t="s">
        <v>163</v>
      </c>
      <c r="C56" s="4" t="s">
        <v>28</v>
      </c>
      <c r="D56" s="346">
        <v>1028</v>
      </c>
      <c r="E56" s="326" t="s">
        <v>255</v>
      </c>
      <c r="F56" s="306">
        <v>1243</v>
      </c>
      <c r="G56" s="348" t="s">
        <v>255</v>
      </c>
      <c r="H56" s="306">
        <v>1605</v>
      </c>
      <c r="I56" s="348" t="s">
        <v>255</v>
      </c>
      <c r="J56" s="306">
        <v>1820</v>
      </c>
      <c r="K56" s="348" t="s">
        <v>256</v>
      </c>
      <c r="L56" s="306">
        <v>1980</v>
      </c>
      <c r="M56" s="348" t="s">
        <v>255</v>
      </c>
      <c r="N56" s="306">
        <v>1650</v>
      </c>
      <c r="O56" s="348" t="s">
        <v>256</v>
      </c>
    </row>
    <row r="57" spans="1:15" ht="13.5" customHeight="1">
      <c r="A57" s="147">
        <v>44</v>
      </c>
      <c r="B57" s="23" t="s">
        <v>164</v>
      </c>
      <c r="C57" s="4" t="s">
        <v>38</v>
      </c>
      <c r="D57" s="346">
        <v>1361</v>
      </c>
      <c r="E57" s="326" t="s">
        <v>255</v>
      </c>
      <c r="F57" s="306">
        <v>1405</v>
      </c>
      <c r="G57" s="348" t="s">
        <v>255</v>
      </c>
      <c r="H57" s="306">
        <v>1449</v>
      </c>
      <c r="I57" s="348" t="s">
        <v>255</v>
      </c>
      <c r="J57" s="306">
        <v>1561</v>
      </c>
      <c r="K57" s="348" t="s">
        <v>255</v>
      </c>
      <c r="L57" s="306">
        <v>1682</v>
      </c>
      <c r="M57" s="348" t="s">
        <v>255</v>
      </c>
      <c r="N57" s="306">
        <v>1644</v>
      </c>
      <c r="O57" s="348"/>
    </row>
    <row r="58" spans="1:15" ht="13.5" customHeight="1">
      <c r="A58" s="148">
        <v>44</v>
      </c>
      <c r="B58" s="23" t="s">
        <v>165</v>
      </c>
      <c r="C58" s="4" t="s">
        <v>39</v>
      </c>
      <c r="D58" s="346">
        <v>478</v>
      </c>
      <c r="E58" s="326" t="s">
        <v>255</v>
      </c>
      <c r="F58" s="306">
        <v>625</v>
      </c>
      <c r="G58" s="348" t="s">
        <v>255</v>
      </c>
      <c r="H58" s="306">
        <v>680</v>
      </c>
      <c r="I58" s="348" t="s">
        <v>255</v>
      </c>
      <c r="J58" s="306">
        <v>756</v>
      </c>
      <c r="K58" s="348" t="s">
        <v>255</v>
      </c>
      <c r="L58" s="306">
        <v>836</v>
      </c>
      <c r="M58" s="348" t="s">
        <v>255</v>
      </c>
      <c r="N58" s="306">
        <v>912</v>
      </c>
      <c r="O58" s="348"/>
    </row>
    <row r="59" spans="1:15" ht="13.5" customHeight="1">
      <c r="A59" s="147">
        <v>52</v>
      </c>
      <c r="B59" s="23" t="s">
        <v>166</v>
      </c>
      <c r="C59" s="4" t="s">
        <v>49</v>
      </c>
      <c r="D59" s="346">
        <v>647</v>
      </c>
      <c r="E59" s="326" t="s">
        <v>256</v>
      </c>
      <c r="F59" s="349">
        <v>795</v>
      </c>
      <c r="G59" s="350" t="s">
        <v>255</v>
      </c>
      <c r="H59" s="349">
        <v>956</v>
      </c>
      <c r="I59" s="350" t="s">
        <v>255</v>
      </c>
      <c r="J59" s="349">
        <v>1089</v>
      </c>
      <c r="K59" s="350" t="s">
        <v>255</v>
      </c>
      <c r="L59" s="349">
        <v>1306</v>
      </c>
      <c r="M59" s="350" t="s">
        <v>255</v>
      </c>
      <c r="N59" s="349">
        <v>1398</v>
      </c>
      <c r="O59" s="350" t="s">
        <v>256</v>
      </c>
    </row>
    <row r="60" spans="1:15" ht="13.5" customHeight="1">
      <c r="A60" s="147">
        <v>44</v>
      </c>
      <c r="B60" s="23" t="s">
        <v>167</v>
      </c>
      <c r="C60" s="4" t="s">
        <v>40</v>
      </c>
      <c r="D60" s="346">
        <v>2501</v>
      </c>
      <c r="E60" s="326" t="s">
        <v>255</v>
      </c>
      <c r="F60" s="349">
        <v>3165</v>
      </c>
      <c r="G60" s="350" t="s">
        <v>255</v>
      </c>
      <c r="H60" s="349">
        <v>3654</v>
      </c>
      <c r="I60" s="350" t="s">
        <v>255</v>
      </c>
      <c r="J60" s="349">
        <v>3873</v>
      </c>
      <c r="K60" s="350" t="s">
        <v>255</v>
      </c>
      <c r="L60" s="349">
        <v>4196</v>
      </c>
      <c r="M60" s="350" t="s">
        <v>255</v>
      </c>
      <c r="N60" s="349">
        <v>4349</v>
      </c>
      <c r="O60" s="350"/>
    </row>
    <row r="61" spans="1:15" ht="13.5" customHeight="1">
      <c r="A61" s="147">
        <v>44</v>
      </c>
      <c r="B61" s="23" t="s">
        <v>168</v>
      </c>
      <c r="C61" s="4" t="s">
        <v>41</v>
      </c>
      <c r="D61" s="346">
        <v>516</v>
      </c>
      <c r="E61" s="326" t="s">
        <v>255</v>
      </c>
      <c r="F61" s="349">
        <v>647</v>
      </c>
      <c r="G61" s="350" t="s">
        <v>255</v>
      </c>
      <c r="H61" s="349">
        <v>700</v>
      </c>
      <c r="I61" s="350" t="s">
        <v>255</v>
      </c>
      <c r="J61" s="349">
        <v>804</v>
      </c>
      <c r="K61" s="350" t="s">
        <v>255</v>
      </c>
      <c r="L61" s="349">
        <v>841</v>
      </c>
      <c r="M61" s="350" t="s">
        <v>255</v>
      </c>
      <c r="N61" s="349">
        <v>850</v>
      </c>
      <c r="O61" s="350"/>
    </row>
    <row r="62" spans="1:15" ht="13.5" customHeight="1">
      <c r="A62" s="147">
        <v>53</v>
      </c>
      <c r="B62" s="23" t="s">
        <v>169</v>
      </c>
      <c r="C62" s="4" t="s">
        <v>56</v>
      </c>
      <c r="D62" s="346">
        <v>1907</v>
      </c>
      <c r="E62" s="326" t="s">
        <v>255</v>
      </c>
      <c r="F62" s="349">
        <v>2237</v>
      </c>
      <c r="G62" s="350" t="s">
        <v>255</v>
      </c>
      <c r="H62" s="349">
        <v>2336</v>
      </c>
      <c r="I62" s="350" t="s">
        <v>255</v>
      </c>
      <c r="J62" s="349">
        <v>2519</v>
      </c>
      <c r="K62" s="350" t="s">
        <v>255</v>
      </c>
      <c r="L62" s="349">
        <v>2665</v>
      </c>
      <c r="M62" s="350" t="s">
        <v>255</v>
      </c>
      <c r="N62" s="349">
        <v>2575</v>
      </c>
      <c r="O62" s="350"/>
    </row>
    <row r="63" spans="1:15" ht="13.5" customHeight="1">
      <c r="A63" s="147">
        <v>44</v>
      </c>
      <c r="B63" s="23" t="s">
        <v>170</v>
      </c>
      <c r="C63" s="4" t="s">
        <v>42</v>
      </c>
      <c r="D63" s="346">
        <v>2289</v>
      </c>
      <c r="E63" s="326" t="s">
        <v>255</v>
      </c>
      <c r="F63" s="349">
        <v>2089</v>
      </c>
      <c r="G63" s="350" t="s">
        <v>255</v>
      </c>
      <c r="H63" s="349">
        <v>2764</v>
      </c>
      <c r="I63" s="350" t="s">
        <v>255</v>
      </c>
      <c r="J63" s="349">
        <v>2971</v>
      </c>
      <c r="K63" s="350" t="s">
        <v>255</v>
      </c>
      <c r="L63" s="349">
        <v>3183</v>
      </c>
      <c r="M63" s="350" t="s">
        <v>255</v>
      </c>
      <c r="N63" s="349">
        <v>3361</v>
      </c>
      <c r="O63" s="350"/>
    </row>
    <row r="64" spans="1:15" ht="13.5" customHeight="1">
      <c r="A64" s="147">
        <v>27</v>
      </c>
      <c r="B64" s="23" t="s">
        <v>171</v>
      </c>
      <c r="C64" s="4" t="s">
        <v>20</v>
      </c>
      <c r="D64" s="346">
        <v>790</v>
      </c>
      <c r="E64" s="326" t="s">
        <v>255</v>
      </c>
      <c r="F64" s="349">
        <v>895</v>
      </c>
      <c r="G64" s="350" t="s">
        <v>255</v>
      </c>
      <c r="H64" s="349">
        <v>996</v>
      </c>
      <c r="I64" s="350" t="s">
        <v>255</v>
      </c>
      <c r="J64" s="349">
        <v>1160</v>
      </c>
      <c r="K64" s="350" t="s">
        <v>255</v>
      </c>
      <c r="L64" s="349">
        <v>1168</v>
      </c>
      <c r="M64" s="350" t="s">
        <v>255</v>
      </c>
      <c r="N64" s="349">
        <v>1249</v>
      </c>
      <c r="O64" s="350"/>
    </row>
    <row r="65" spans="1:15" ht="13.5" customHeight="1">
      <c r="A65" s="147">
        <v>32</v>
      </c>
      <c r="B65" s="23" t="s">
        <v>172</v>
      </c>
      <c r="C65" s="4" t="s">
        <v>32</v>
      </c>
      <c r="D65" s="346">
        <v>5379</v>
      </c>
      <c r="E65" s="326" t="s">
        <v>255</v>
      </c>
      <c r="F65" s="349">
        <v>6550</v>
      </c>
      <c r="G65" s="350" t="s">
        <v>255</v>
      </c>
      <c r="H65" s="349">
        <v>7609</v>
      </c>
      <c r="I65" s="350" t="s">
        <v>255</v>
      </c>
      <c r="J65" s="349">
        <v>8404</v>
      </c>
      <c r="K65" s="350" t="s">
        <v>255</v>
      </c>
      <c r="L65" s="349">
        <v>10928</v>
      </c>
      <c r="M65" s="350" t="s">
        <v>255</v>
      </c>
      <c r="N65" s="349">
        <v>12882</v>
      </c>
      <c r="O65" s="350"/>
    </row>
    <row r="66" spans="1:15" ht="13.5" customHeight="1">
      <c r="A66" s="147">
        <v>32</v>
      </c>
      <c r="B66" s="23" t="s">
        <v>173</v>
      </c>
      <c r="C66" s="4" t="s">
        <v>33</v>
      </c>
      <c r="D66" s="346">
        <v>2586</v>
      </c>
      <c r="E66" s="326" t="s">
        <v>255</v>
      </c>
      <c r="F66" s="349">
        <v>3904</v>
      </c>
      <c r="G66" s="350" t="s">
        <v>255</v>
      </c>
      <c r="H66" s="349">
        <v>3925</v>
      </c>
      <c r="I66" s="350" t="s">
        <v>255</v>
      </c>
      <c r="J66" s="349">
        <v>4320</v>
      </c>
      <c r="K66" s="350" t="s">
        <v>255</v>
      </c>
      <c r="L66" s="349">
        <v>4505</v>
      </c>
      <c r="M66" s="350" t="s">
        <v>255</v>
      </c>
      <c r="N66" s="349">
        <v>4819</v>
      </c>
      <c r="O66" s="350"/>
    </row>
    <row r="67" spans="1:15" ht="13.5" customHeight="1">
      <c r="A67" s="147">
        <v>28</v>
      </c>
      <c r="B67" s="23" t="s">
        <v>174</v>
      </c>
      <c r="C67" s="4" t="s">
        <v>29</v>
      </c>
      <c r="D67" s="346">
        <v>635</v>
      </c>
      <c r="E67" s="290" t="s">
        <v>255</v>
      </c>
      <c r="F67" s="349">
        <v>963</v>
      </c>
      <c r="G67" s="350" t="s">
        <v>255</v>
      </c>
      <c r="H67" s="349">
        <v>1073</v>
      </c>
      <c r="I67" s="350" t="s">
        <v>255</v>
      </c>
      <c r="J67" s="349">
        <v>1117</v>
      </c>
      <c r="K67" s="350" t="s">
        <v>255</v>
      </c>
      <c r="L67" s="349">
        <v>1282</v>
      </c>
      <c r="M67" s="350" t="s">
        <v>255</v>
      </c>
      <c r="N67" s="349">
        <v>1331</v>
      </c>
      <c r="O67" s="350"/>
    </row>
    <row r="68" spans="1:15" ht="13.5" customHeight="1">
      <c r="A68" s="147">
        <v>32</v>
      </c>
      <c r="B68" s="23" t="s">
        <v>175</v>
      </c>
      <c r="C68" s="4" t="s">
        <v>34</v>
      </c>
      <c r="D68" s="346">
        <v>1695</v>
      </c>
      <c r="E68" s="326" t="s">
        <v>255</v>
      </c>
      <c r="F68" s="349">
        <v>2128</v>
      </c>
      <c r="G68" s="350" t="s">
        <v>255</v>
      </c>
      <c r="H68" s="349">
        <v>2657</v>
      </c>
      <c r="I68" s="350" t="s">
        <v>255</v>
      </c>
      <c r="J68" s="349">
        <v>3100</v>
      </c>
      <c r="K68" s="350" t="s">
        <v>255</v>
      </c>
      <c r="L68" s="349">
        <v>5831</v>
      </c>
      <c r="M68" s="350" t="s">
        <v>255</v>
      </c>
      <c r="N68" s="349">
        <v>6984</v>
      </c>
      <c r="O68" s="350"/>
    </row>
    <row r="69" spans="1:15" ht="13.5" customHeight="1">
      <c r="A69" s="147">
        <v>84</v>
      </c>
      <c r="B69" s="23" t="s">
        <v>176</v>
      </c>
      <c r="C69" s="4" t="s">
        <v>91</v>
      </c>
      <c r="D69" s="346">
        <v>1439</v>
      </c>
      <c r="E69" s="326" t="s">
        <v>255</v>
      </c>
      <c r="F69" s="349">
        <v>1673</v>
      </c>
      <c r="G69" s="350" t="s">
        <v>255</v>
      </c>
      <c r="H69" s="349">
        <v>1725</v>
      </c>
      <c r="I69" s="350" t="s">
        <v>255</v>
      </c>
      <c r="J69" s="349">
        <v>1872</v>
      </c>
      <c r="K69" s="350" t="s">
        <v>255</v>
      </c>
      <c r="L69" s="349">
        <v>2005</v>
      </c>
      <c r="M69" s="350" t="s">
        <v>255</v>
      </c>
      <c r="N69" s="349">
        <v>2307</v>
      </c>
      <c r="O69" s="350"/>
    </row>
    <row r="70" spans="1:15" ht="13.5" customHeight="1">
      <c r="A70" s="147">
        <v>75</v>
      </c>
      <c r="B70" s="23" t="s">
        <v>177</v>
      </c>
      <c r="C70" s="4" t="s">
        <v>65</v>
      </c>
      <c r="D70" s="346">
        <v>1175</v>
      </c>
      <c r="E70" s="326" t="s">
        <v>255</v>
      </c>
      <c r="F70" s="349">
        <v>1241</v>
      </c>
      <c r="G70" s="350" t="s">
        <v>255</v>
      </c>
      <c r="H70" s="349">
        <v>1377</v>
      </c>
      <c r="I70" s="350" t="s">
        <v>256</v>
      </c>
      <c r="J70" s="349">
        <v>2088</v>
      </c>
      <c r="K70" s="350" t="s">
        <v>255</v>
      </c>
      <c r="L70" s="349">
        <v>2315</v>
      </c>
      <c r="M70" s="350" t="s">
        <v>255</v>
      </c>
      <c r="N70" s="349">
        <v>2279</v>
      </c>
      <c r="O70" s="350"/>
    </row>
    <row r="71" spans="1:15" ht="13.5" customHeight="1">
      <c r="A71" s="147">
        <v>76</v>
      </c>
      <c r="B71" s="23" t="s">
        <v>178</v>
      </c>
      <c r="C71" s="4" t="s">
        <v>78</v>
      </c>
      <c r="D71" s="346">
        <v>449</v>
      </c>
      <c r="E71" s="326" t="s">
        <v>255</v>
      </c>
      <c r="F71" s="349">
        <v>501</v>
      </c>
      <c r="G71" s="350" t="s">
        <v>255</v>
      </c>
      <c r="H71" s="349">
        <v>562</v>
      </c>
      <c r="I71" s="350" t="s">
        <v>255</v>
      </c>
      <c r="J71" s="349">
        <v>632</v>
      </c>
      <c r="K71" s="350" t="s">
        <v>255</v>
      </c>
      <c r="L71" s="349">
        <v>684</v>
      </c>
      <c r="M71" s="350" t="s">
        <v>255</v>
      </c>
      <c r="N71" s="349">
        <v>769</v>
      </c>
      <c r="O71" s="350"/>
    </row>
    <row r="72" spans="1:15" ht="13.5" customHeight="1">
      <c r="A72" s="147">
        <v>76</v>
      </c>
      <c r="B72" s="23" t="s">
        <v>179</v>
      </c>
      <c r="C72" s="4" t="s">
        <v>79</v>
      </c>
      <c r="D72" s="346">
        <v>1189</v>
      </c>
      <c r="E72" s="326" t="s">
        <v>256</v>
      </c>
      <c r="F72" s="349">
        <v>1426</v>
      </c>
      <c r="G72" s="350" t="s">
        <v>256</v>
      </c>
      <c r="H72" s="349">
        <v>1346</v>
      </c>
      <c r="I72" s="350" t="s">
        <v>255</v>
      </c>
      <c r="J72" s="349">
        <v>1524</v>
      </c>
      <c r="K72" s="350" t="s">
        <v>256</v>
      </c>
      <c r="L72" s="349">
        <v>1704</v>
      </c>
      <c r="M72" s="350" t="s">
        <v>256</v>
      </c>
      <c r="N72" s="349">
        <v>1749</v>
      </c>
      <c r="O72" s="350" t="s">
        <v>256</v>
      </c>
    </row>
    <row r="73" spans="1:15" ht="13.5" customHeight="1">
      <c r="A73" s="147">
        <v>44</v>
      </c>
      <c r="B73" s="23" t="s">
        <v>180</v>
      </c>
      <c r="C73" s="4" t="s">
        <v>43</v>
      </c>
      <c r="D73" s="346">
        <v>2520</v>
      </c>
      <c r="E73" s="326" t="s">
        <v>256</v>
      </c>
      <c r="F73" s="349">
        <v>3009</v>
      </c>
      <c r="G73" s="350" t="s">
        <v>256</v>
      </c>
      <c r="H73" s="349">
        <v>2659</v>
      </c>
      <c r="I73" s="350" t="s">
        <v>255</v>
      </c>
      <c r="J73" s="349">
        <v>2889</v>
      </c>
      <c r="K73" s="350" t="s">
        <v>255</v>
      </c>
      <c r="L73" s="349">
        <v>3797</v>
      </c>
      <c r="M73" s="350" t="s">
        <v>255</v>
      </c>
      <c r="N73" s="349">
        <v>4033</v>
      </c>
      <c r="O73" s="350"/>
    </row>
    <row r="74" spans="1:15" ht="13.5" customHeight="1">
      <c r="A74" s="147">
        <v>44</v>
      </c>
      <c r="B74" s="23" t="s">
        <v>181</v>
      </c>
      <c r="C74" s="4" t="s">
        <v>44</v>
      </c>
      <c r="D74" s="346">
        <v>2106</v>
      </c>
      <c r="E74" s="326" t="s">
        <v>255</v>
      </c>
      <c r="F74" s="349">
        <v>2563</v>
      </c>
      <c r="G74" s="350" t="s">
        <v>255</v>
      </c>
      <c r="H74" s="349">
        <v>2870</v>
      </c>
      <c r="I74" s="350" t="s">
        <v>255</v>
      </c>
      <c r="J74" s="349">
        <v>3206</v>
      </c>
      <c r="K74" s="350" t="s">
        <v>255</v>
      </c>
      <c r="L74" s="349">
        <v>3580</v>
      </c>
      <c r="M74" s="350" t="s">
        <v>255</v>
      </c>
      <c r="N74" s="349">
        <v>3892</v>
      </c>
      <c r="O74" s="350"/>
    </row>
    <row r="75" spans="1:15" ht="13.5" customHeight="1">
      <c r="A75" s="147">
        <v>84</v>
      </c>
      <c r="B75" s="23" t="s">
        <v>182</v>
      </c>
      <c r="C75" s="4" t="s">
        <v>93</v>
      </c>
      <c r="D75" s="346">
        <v>4342</v>
      </c>
      <c r="E75" s="326" t="s">
        <v>255</v>
      </c>
      <c r="F75" s="349">
        <v>5501</v>
      </c>
      <c r="G75" s="350" t="s">
        <v>255</v>
      </c>
      <c r="H75" s="349">
        <v>6460</v>
      </c>
      <c r="I75" s="350" t="s">
        <v>255</v>
      </c>
      <c r="J75" s="349">
        <v>7149</v>
      </c>
      <c r="K75" s="350" t="s">
        <v>255</v>
      </c>
      <c r="L75" s="349">
        <v>7175</v>
      </c>
      <c r="M75" s="350" t="s">
        <v>255</v>
      </c>
      <c r="N75" s="349">
        <v>8018</v>
      </c>
      <c r="O75" s="350"/>
    </row>
    <row r="76" spans="1:15" s="370" customFormat="1" ht="13.5" customHeight="1">
      <c r="A76" s="363"/>
      <c r="B76" s="44" t="s">
        <v>92</v>
      </c>
      <c r="C76" s="45" t="s">
        <v>114</v>
      </c>
      <c r="D76" s="346"/>
      <c r="E76" s="326"/>
      <c r="F76" s="349"/>
      <c r="G76" s="350"/>
      <c r="H76" s="349"/>
      <c r="I76" s="350"/>
      <c r="J76" s="349"/>
      <c r="K76" s="350"/>
      <c r="L76" s="349"/>
      <c r="M76" s="350"/>
      <c r="N76" s="349">
        <v>2006</v>
      </c>
      <c r="O76" s="350"/>
    </row>
    <row r="77" spans="1:15" s="370" customFormat="1" ht="13.5" customHeight="1">
      <c r="A77" s="363"/>
      <c r="B77" s="44" t="s">
        <v>94</v>
      </c>
      <c r="C77" s="45" t="s">
        <v>95</v>
      </c>
      <c r="D77" s="346"/>
      <c r="E77" s="326"/>
      <c r="F77" s="349"/>
      <c r="G77" s="350"/>
      <c r="H77" s="349"/>
      <c r="I77" s="350"/>
      <c r="J77" s="349"/>
      <c r="K77" s="350"/>
      <c r="L77" s="349"/>
      <c r="M77" s="350"/>
      <c r="N77" s="349">
        <v>6012</v>
      </c>
      <c r="O77" s="350"/>
    </row>
    <row r="78" spans="1:15" ht="13.5" customHeight="1">
      <c r="A78" s="147">
        <v>27</v>
      </c>
      <c r="B78" s="23" t="s">
        <v>183</v>
      </c>
      <c r="C78" s="4" t="s">
        <v>21</v>
      </c>
      <c r="D78" s="346">
        <v>642</v>
      </c>
      <c r="E78" s="326" t="s">
        <v>255</v>
      </c>
      <c r="F78" s="349">
        <v>652</v>
      </c>
      <c r="G78" s="350" t="s">
        <v>255</v>
      </c>
      <c r="H78" s="349">
        <v>719</v>
      </c>
      <c r="I78" s="350" t="s">
        <v>255</v>
      </c>
      <c r="J78" s="349">
        <v>741</v>
      </c>
      <c r="K78" s="350" t="s">
        <v>255</v>
      </c>
      <c r="L78" s="349">
        <v>769</v>
      </c>
      <c r="M78" s="350" t="s">
        <v>255</v>
      </c>
      <c r="N78" s="349">
        <v>844</v>
      </c>
      <c r="O78" s="350"/>
    </row>
    <row r="79" spans="1:15" ht="13.5" customHeight="1">
      <c r="A79" s="147">
        <v>27</v>
      </c>
      <c r="B79" s="23" t="s">
        <v>184</v>
      </c>
      <c r="C79" s="4" t="s">
        <v>22</v>
      </c>
      <c r="D79" s="346">
        <v>1207</v>
      </c>
      <c r="E79" s="326" t="s">
        <v>255</v>
      </c>
      <c r="F79" s="349">
        <v>1435</v>
      </c>
      <c r="G79" s="350" t="s">
        <v>255</v>
      </c>
      <c r="H79" s="349">
        <v>1662</v>
      </c>
      <c r="I79" s="350" t="s">
        <v>255</v>
      </c>
      <c r="J79" s="349">
        <v>2321</v>
      </c>
      <c r="K79" s="350" t="s">
        <v>255</v>
      </c>
      <c r="L79" s="349">
        <v>2541</v>
      </c>
      <c r="M79" s="350" t="s">
        <v>255</v>
      </c>
      <c r="N79" s="349">
        <v>2711</v>
      </c>
      <c r="O79" s="350"/>
    </row>
    <row r="80" spans="1:15" ht="13.5" customHeight="1">
      <c r="A80" s="147">
        <v>52</v>
      </c>
      <c r="B80" s="23" t="s">
        <v>185</v>
      </c>
      <c r="C80" s="4" t="s">
        <v>50</v>
      </c>
      <c r="D80" s="346">
        <v>1524</v>
      </c>
      <c r="E80" s="326" t="s">
        <v>255</v>
      </c>
      <c r="F80" s="349">
        <v>1633</v>
      </c>
      <c r="G80" s="350" t="s">
        <v>255</v>
      </c>
      <c r="H80" s="349">
        <v>1955</v>
      </c>
      <c r="I80" s="350" t="s">
        <v>255</v>
      </c>
      <c r="J80" s="349">
        <v>2071</v>
      </c>
      <c r="K80" s="350" t="s">
        <v>255</v>
      </c>
      <c r="L80" s="349">
        <v>2301</v>
      </c>
      <c r="M80" s="350" t="s">
        <v>255</v>
      </c>
      <c r="N80" s="349">
        <v>2448</v>
      </c>
      <c r="O80" s="350"/>
    </row>
    <row r="81" spans="1:15" ht="13.5" customHeight="1">
      <c r="A81" s="147">
        <v>84</v>
      </c>
      <c r="B81" s="23" t="s">
        <v>186</v>
      </c>
      <c r="C81" s="4" t="s">
        <v>96</v>
      </c>
      <c r="D81" s="346">
        <v>1402</v>
      </c>
      <c r="E81" s="326" t="s">
        <v>256</v>
      </c>
      <c r="F81" s="349">
        <v>1630</v>
      </c>
      <c r="G81" s="350" t="s">
        <v>255</v>
      </c>
      <c r="H81" s="349">
        <v>1735</v>
      </c>
      <c r="I81" s="350" t="s">
        <v>255</v>
      </c>
      <c r="J81" s="349">
        <v>2042</v>
      </c>
      <c r="K81" s="350" t="s">
        <v>255</v>
      </c>
      <c r="L81" s="349">
        <v>2091</v>
      </c>
      <c r="M81" s="350" t="s">
        <v>255</v>
      </c>
      <c r="N81" s="349">
        <v>2137</v>
      </c>
      <c r="O81" s="350"/>
    </row>
    <row r="82" spans="1:15" ht="13.5" customHeight="1">
      <c r="A82" s="147">
        <v>84</v>
      </c>
      <c r="B82" s="23" t="s">
        <v>187</v>
      </c>
      <c r="C82" s="4" t="s">
        <v>97</v>
      </c>
      <c r="D82" s="346">
        <v>2175</v>
      </c>
      <c r="E82" s="326" t="s">
        <v>255</v>
      </c>
      <c r="F82" s="349">
        <v>2555</v>
      </c>
      <c r="G82" s="350" t="s">
        <v>255</v>
      </c>
      <c r="H82" s="349">
        <v>2842</v>
      </c>
      <c r="I82" s="350" t="s">
        <v>255</v>
      </c>
      <c r="J82" s="349">
        <v>3080</v>
      </c>
      <c r="K82" s="350" t="s">
        <v>255</v>
      </c>
      <c r="L82" s="349">
        <v>3306</v>
      </c>
      <c r="M82" s="350" t="s">
        <v>255</v>
      </c>
      <c r="N82" s="349">
        <v>3496</v>
      </c>
      <c r="O82" s="350"/>
    </row>
    <row r="83" spans="1:15" ht="13.5" customHeight="1">
      <c r="A83" s="147">
        <v>11</v>
      </c>
      <c r="B83" s="23" t="s">
        <v>188</v>
      </c>
      <c r="C83" s="4" t="s">
        <v>0</v>
      </c>
      <c r="D83" s="346">
        <v>3025</v>
      </c>
      <c r="E83" s="326" t="s">
        <v>255</v>
      </c>
      <c r="F83" s="349">
        <v>3366</v>
      </c>
      <c r="G83" s="350" t="s">
        <v>255</v>
      </c>
      <c r="H83" s="349">
        <v>3736</v>
      </c>
      <c r="I83" s="350" t="s">
        <v>256</v>
      </c>
      <c r="J83" s="349">
        <v>4423</v>
      </c>
      <c r="K83" s="350" t="s">
        <v>255</v>
      </c>
      <c r="L83" s="349">
        <v>4769</v>
      </c>
      <c r="M83" s="350" t="s">
        <v>255</v>
      </c>
      <c r="N83" s="349">
        <v>5049</v>
      </c>
      <c r="O83" s="350"/>
    </row>
    <row r="84" spans="1:15" ht="13.5" customHeight="1">
      <c r="A84" s="147">
        <v>28</v>
      </c>
      <c r="B84" s="23" t="s">
        <v>189</v>
      </c>
      <c r="C84" s="4" t="s">
        <v>30</v>
      </c>
      <c r="D84" s="346">
        <v>3153</v>
      </c>
      <c r="E84" s="326" t="s">
        <v>255</v>
      </c>
      <c r="F84" s="349">
        <v>3354</v>
      </c>
      <c r="G84" s="350" t="s">
        <v>255</v>
      </c>
      <c r="H84" s="349">
        <v>3602</v>
      </c>
      <c r="I84" s="350" t="s">
        <v>255</v>
      </c>
      <c r="J84" s="349">
        <v>3151</v>
      </c>
      <c r="K84" s="350" t="s">
        <v>255</v>
      </c>
      <c r="L84" s="349">
        <v>3556</v>
      </c>
      <c r="M84" s="350" t="s">
        <v>255</v>
      </c>
      <c r="N84" s="349">
        <v>4067</v>
      </c>
      <c r="O84" s="350"/>
    </row>
    <row r="85" spans="1:15" ht="13.5" customHeight="1">
      <c r="A85" s="147">
        <v>11</v>
      </c>
      <c r="B85" s="23" t="s">
        <v>190</v>
      </c>
      <c r="C85" s="4" t="s">
        <v>2</v>
      </c>
      <c r="D85" s="346">
        <v>1863</v>
      </c>
      <c r="E85" s="326" t="s">
        <v>255</v>
      </c>
      <c r="F85" s="349">
        <v>2364</v>
      </c>
      <c r="G85" s="350" t="s">
        <v>255</v>
      </c>
      <c r="H85" s="349">
        <v>2663</v>
      </c>
      <c r="I85" s="350" t="s">
        <v>255</v>
      </c>
      <c r="J85" s="349">
        <v>2870</v>
      </c>
      <c r="K85" s="350" t="s">
        <v>255</v>
      </c>
      <c r="L85" s="349">
        <v>3277</v>
      </c>
      <c r="M85" s="350" t="s">
        <v>255</v>
      </c>
      <c r="N85" s="349">
        <v>3558</v>
      </c>
      <c r="O85" s="350"/>
    </row>
    <row r="86" spans="1:15" ht="13.5" customHeight="1">
      <c r="A86" s="147">
        <v>11</v>
      </c>
      <c r="B86" s="23" t="s">
        <v>191</v>
      </c>
      <c r="C86" s="4" t="s">
        <v>3</v>
      </c>
      <c r="D86" s="346">
        <v>2909</v>
      </c>
      <c r="E86" s="290" t="s">
        <v>255</v>
      </c>
      <c r="F86" s="349">
        <v>3775</v>
      </c>
      <c r="G86" s="350" t="s">
        <v>255</v>
      </c>
      <c r="H86" s="349">
        <v>3743</v>
      </c>
      <c r="I86" s="350" t="s">
        <v>255</v>
      </c>
      <c r="J86" s="349">
        <v>4222</v>
      </c>
      <c r="K86" s="350" t="s">
        <v>255</v>
      </c>
      <c r="L86" s="349">
        <v>4230</v>
      </c>
      <c r="M86" s="350" t="s">
        <v>255</v>
      </c>
      <c r="N86" s="349">
        <v>4634</v>
      </c>
      <c r="O86" s="350"/>
    </row>
    <row r="87" spans="1:15" ht="13.5" customHeight="1">
      <c r="A87" s="147">
        <v>75</v>
      </c>
      <c r="B87" s="23" t="s">
        <v>192</v>
      </c>
      <c r="C87" s="4" t="s">
        <v>66</v>
      </c>
      <c r="D87" s="346">
        <v>1397</v>
      </c>
      <c r="E87" s="326" t="s">
        <v>255</v>
      </c>
      <c r="F87" s="349">
        <v>1783</v>
      </c>
      <c r="G87" s="350" t="s">
        <v>255</v>
      </c>
      <c r="H87" s="349">
        <v>1975</v>
      </c>
      <c r="I87" s="350" t="s">
        <v>255</v>
      </c>
      <c r="J87" s="349">
        <v>2234</v>
      </c>
      <c r="K87" s="350" t="s">
        <v>255</v>
      </c>
      <c r="L87" s="349">
        <v>2386</v>
      </c>
      <c r="M87" s="350" t="s">
        <v>255</v>
      </c>
      <c r="N87" s="349">
        <v>2600</v>
      </c>
      <c r="O87" s="350"/>
    </row>
    <row r="88" spans="1:15" ht="13.5" customHeight="1">
      <c r="A88" s="147">
        <v>32</v>
      </c>
      <c r="B88" s="23" t="s">
        <v>193</v>
      </c>
      <c r="C88" s="4" t="s">
        <v>35</v>
      </c>
      <c r="D88" s="346">
        <v>1326</v>
      </c>
      <c r="E88" s="326" t="s">
        <v>255</v>
      </c>
      <c r="F88" s="349">
        <v>1545</v>
      </c>
      <c r="G88" s="350" t="s">
        <v>255</v>
      </c>
      <c r="H88" s="349">
        <v>1877</v>
      </c>
      <c r="I88" s="350" t="s">
        <v>255</v>
      </c>
      <c r="J88" s="349">
        <v>1852</v>
      </c>
      <c r="K88" s="350" t="s">
        <v>255</v>
      </c>
      <c r="L88" s="349">
        <v>2622</v>
      </c>
      <c r="M88" s="350" t="s">
        <v>255</v>
      </c>
      <c r="N88" s="349">
        <v>2796</v>
      </c>
      <c r="O88" s="350"/>
    </row>
    <row r="89" spans="1:15" ht="13.5" customHeight="1">
      <c r="A89" s="147">
        <v>76</v>
      </c>
      <c r="B89" s="23" t="s">
        <v>194</v>
      </c>
      <c r="C89" s="4" t="s">
        <v>80</v>
      </c>
      <c r="D89" s="346">
        <v>986</v>
      </c>
      <c r="E89" s="326" t="s">
        <v>255</v>
      </c>
      <c r="F89" s="349">
        <v>1212</v>
      </c>
      <c r="G89" s="350" t="s">
        <v>255</v>
      </c>
      <c r="H89" s="349">
        <v>1342</v>
      </c>
      <c r="I89" s="350" t="s">
        <v>256</v>
      </c>
      <c r="J89" s="349">
        <v>1518</v>
      </c>
      <c r="K89" s="350" t="s">
        <v>256</v>
      </c>
      <c r="L89" s="349">
        <v>1527</v>
      </c>
      <c r="M89" s="350" t="s">
        <v>255</v>
      </c>
      <c r="N89" s="349">
        <v>926</v>
      </c>
      <c r="O89" s="350"/>
    </row>
    <row r="90" spans="1:15" ht="13.5" customHeight="1">
      <c r="A90" s="147">
        <v>76</v>
      </c>
      <c r="B90" s="23" t="s">
        <v>195</v>
      </c>
      <c r="C90" s="4" t="s">
        <v>81</v>
      </c>
      <c r="D90" s="346">
        <v>643</v>
      </c>
      <c r="E90" s="326" t="s">
        <v>255</v>
      </c>
      <c r="F90" s="349">
        <v>838</v>
      </c>
      <c r="G90" s="350" t="s">
        <v>255</v>
      </c>
      <c r="H90" s="349">
        <v>1055</v>
      </c>
      <c r="I90" s="350" t="s">
        <v>255</v>
      </c>
      <c r="J90" s="349">
        <v>1118</v>
      </c>
      <c r="K90" s="350" t="s">
        <v>255</v>
      </c>
      <c r="L90" s="349">
        <v>1185</v>
      </c>
      <c r="M90" s="350" t="s">
        <v>255</v>
      </c>
      <c r="N90" s="349">
        <v>1298</v>
      </c>
      <c r="O90" s="350"/>
    </row>
    <row r="91" spans="1:15" ht="13.5" customHeight="1">
      <c r="A91" s="147">
        <v>93</v>
      </c>
      <c r="B91" s="23" t="s">
        <v>196</v>
      </c>
      <c r="C91" s="4" t="s">
        <v>102</v>
      </c>
      <c r="D91" s="346">
        <v>1902</v>
      </c>
      <c r="E91" s="326" t="s">
        <v>255</v>
      </c>
      <c r="F91" s="349">
        <v>2447</v>
      </c>
      <c r="G91" s="350" t="s">
        <v>255</v>
      </c>
      <c r="H91" s="349">
        <v>2941</v>
      </c>
      <c r="I91" s="350" t="s">
        <v>255</v>
      </c>
      <c r="J91" s="349">
        <v>3524</v>
      </c>
      <c r="K91" s="350" t="s">
        <v>255</v>
      </c>
      <c r="L91" s="349">
        <v>3924</v>
      </c>
      <c r="M91" s="350" t="s">
        <v>255</v>
      </c>
      <c r="N91" s="349">
        <v>4373</v>
      </c>
      <c r="O91" s="350"/>
    </row>
    <row r="92" spans="1:15" ht="13.5" customHeight="1">
      <c r="A92" s="147">
        <v>93</v>
      </c>
      <c r="B92" s="23" t="s">
        <v>197</v>
      </c>
      <c r="C92" s="4" t="s">
        <v>103</v>
      </c>
      <c r="D92" s="346">
        <v>1039</v>
      </c>
      <c r="E92" s="326" t="s">
        <v>255</v>
      </c>
      <c r="F92" s="349">
        <v>1330</v>
      </c>
      <c r="G92" s="350" t="s">
        <v>255</v>
      </c>
      <c r="H92" s="349">
        <v>1503</v>
      </c>
      <c r="I92" s="350" t="s">
        <v>255</v>
      </c>
      <c r="J92" s="349">
        <v>1699</v>
      </c>
      <c r="K92" s="350" t="s">
        <v>256</v>
      </c>
      <c r="L92" s="349">
        <v>1760</v>
      </c>
      <c r="M92" s="350" t="s">
        <v>256</v>
      </c>
      <c r="N92" s="349">
        <v>1627</v>
      </c>
      <c r="O92" s="350"/>
    </row>
    <row r="93" spans="1:15" ht="13.5" customHeight="1">
      <c r="A93" s="147">
        <v>52</v>
      </c>
      <c r="B93" s="23" t="s">
        <v>198</v>
      </c>
      <c r="C93" s="4" t="s">
        <v>51</v>
      </c>
      <c r="D93" s="346">
        <v>2228</v>
      </c>
      <c r="E93" s="326" t="s">
        <v>255</v>
      </c>
      <c r="F93" s="349">
        <v>2665</v>
      </c>
      <c r="G93" s="350" t="s">
        <v>255</v>
      </c>
      <c r="H93" s="349">
        <v>2879</v>
      </c>
      <c r="I93" s="350" t="s">
        <v>255</v>
      </c>
      <c r="J93" s="349">
        <v>2953</v>
      </c>
      <c r="K93" s="350" t="s">
        <v>255</v>
      </c>
      <c r="L93" s="349">
        <v>3250</v>
      </c>
      <c r="M93" s="350" t="s">
        <v>255</v>
      </c>
      <c r="N93" s="349">
        <v>3648</v>
      </c>
      <c r="O93" s="350"/>
    </row>
    <row r="94" spans="1:15" ht="13.5" customHeight="1">
      <c r="A94" s="147">
        <v>75</v>
      </c>
      <c r="B94" s="23" t="s">
        <v>199</v>
      </c>
      <c r="C94" s="4" t="s">
        <v>67</v>
      </c>
      <c r="D94" s="346">
        <v>1303</v>
      </c>
      <c r="E94" s="326" t="s">
        <v>255</v>
      </c>
      <c r="F94" s="349">
        <v>1407</v>
      </c>
      <c r="G94" s="350" t="s">
        <v>255</v>
      </c>
      <c r="H94" s="349">
        <v>1404</v>
      </c>
      <c r="I94" s="350" t="s">
        <v>255</v>
      </c>
      <c r="J94" s="349">
        <v>1455</v>
      </c>
      <c r="K94" s="350" t="s">
        <v>255</v>
      </c>
      <c r="L94" s="349">
        <v>1535</v>
      </c>
      <c r="M94" s="350" t="s">
        <v>255</v>
      </c>
      <c r="N94" s="349">
        <v>1575</v>
      </c>
      <c r="O94" s="350"/>
    </row>
    <row r="95" spans="1:15" ht="13.5" customHeight="1">
      <c r="A95" s="147">
        <v>75</v>
      </c>
      <c r="B95" s="23" t="s">
        <v>200</v>
      </c>
      <c r="C95" s="4" t="s">
        <v>68</v>
      </c>
      <c r="D95" s="346">
        <v>1224</v>
      </c>
      <c r="E95" s="326" t="s">
        <v>255</v>
      </c>
      <c r="F95" s="349">
        <v>1482</v>
      </c>
      <c r="G95" s="350" t="s">
        <v>255</v>
      </c>
      <c r="H95" s="349">
        <v>1702</v>
      </c>
      <c r="I95" s="350" t="s">
        <v>255</v>
      </c>
      <c r="J95" s="349">
        <v>1755</v>
      </c>
      <c r="K95" s="350" t="s">
        <v>255</v>
      </c>
      <c r="L95" s="349">
        <v>1746</v>
      </c>
      <c r="M95" s="350" t="s">
        <v>255</v>
      </c>
      <c r="N95" s="349">
        <v>1843</v>
      </c>
      <c r="O95" s="350"/>
    </row>
    <row r="96" spans="1:15" ht="13.5" customHeight="1">
      <c r="A96" s="147">
        <v>44</v>
      </c>
      <c r="B96" s="23" t="s">
        <v>201</v>
      </c>
      <c r="C96" s="4" t="s">
        <v>45</v>
      </c>
      <c r="D96" s="346">
        <v>1147</v>
      </c>
      <c r="E96" s="326" t="s">
        <v>255</v>
      </c>
      <c r="F96" s="349">
        <v>1263</v>
      </c>
      <c r="G96" s="350" t="s">
        <v>255</v>
      </c>
      <c r="H96" s="349">
        <v>1350</v>
      </c>
      <c r="I96" s="350" t="s">
        <v>255</v>
      </c>
      <c r="J96" s="349">
        <v>1452</v>
      </c>
      <c r="K96" s="350" t="s">
        <v>255</v>
      </c>
      <c r="L96" s="349">
        <v>1604</v>
      </c>
      <c r="M96" s="350" t="s">
        <v>255</v>
      </c>
      <c r="N96" s="349">
        <v>1771</v>
      </c>
      <c r="O96" s="350"/>
    </row>
    <row r="97" spans="1:15" ht="13.5" customHeight="1">
      <c r="A97" s="147">
        <v>27</v>
      </c>
      <c r="B97" s="23" t="s">
        <v>202</v>
      </c>
      <c r="C97" s="4" t="s">
        <v>23</v>
      </c>
      <c r="D97" s="346">
        <v>1056</v>
      </c>
      <c r="E97" s="326" t="s">
        <v>256</v>
      </c>
      <c r="F97" s="349">
        <v>1056</v>
      </c>
      <c r="G97" s="350" t="s">
        <v>255</v>
      </c>
      <c r="H97" s="349">
        <v>1234</v>
      </c>
      <c r="I97" s="350" t="s">
        <v>255</v>
      </c>
      <c r="J97" s="349">
        <v>1213</v>
      </c>
      <c r="K97" s="350" t="s">
        <v>255</v>
      </c>
      <c r="L97" s="349">
        <v>1340</v>
      </c>
      <c r="M97" s="350" t="s">
        <v>255</v>
      </c>
      <c r="N97" s="349">
        <v>1308</v>
      </c>
      <c r="O97" s="350"/>
    </row>
    <row r="98" spans="1:15" ht="13.5" customHeight="1">
      <c r="A98" s="147">
        <v>27</v>
      </c>
      <c r="B98" s="23" t="s">
        <v>203</v>
      </c>
      <c r="C98" s="4" t="s">
        <v>24</v>
      </c>
      <c r="D98" s="346">
        <v>525</v>
      </c>
      <c r="E98" s="326" t="s">
        <v>255</v>
      </c>
      <c r="F98" s="349">
        <v>611</v>
      </c>
      <c r="G98" s="350" t="s">
        <v>255</v>
      </c>
      <c r="H98" s="349">
        <v>676</v>
      </c>
      <c r="I98" s="350" t="s">
        <v>255</v>
      </c>
      <c r="J98" s="349">
        <v>762</v>
      </c>
      <c r="K98" s="350" t="s">
        <v>255</v>
      </c>
      <c r="L98" s="349">
        <v>828</v>
      </c>
      <c r="M98" s="350" t="s">
        <v>255</v>
      </c>
      <c r="N98" s="349">
        <v>833</v>
      </c>
      <c r="O98" s="350"/>
    </row>
    <row r="99" spans="1:15" ht="13.5" customHeight="1">
      <c r="A99" s="147">
        <v>11</v>
      </c>
      <c r="B99" s="23" t="s">
        <v>204</v>
      </c>
      <c r="C99" s="4" t="s">
        <v>4</v>
      </c>
      <c r="D99" s="346">
        <v>2293</v>
      </c>
      <c r="E99" s="326" t="s">
        <v>255</v>
      </c>
      <c r="F99" s="349">
        <v>2462</v>
      </c>
      <c r="G99" s="350" t="s">
        <v>255</v>
      </c>
      <c r="H99" s="349">
        <v>2651</v>
      </c>
      <c r="I99" s="350" t="s">
        <v>255</v>
      </c>
      <c r="J99" s="349">
        <v>3077</v>
      </c>
      <c r="K99" s="350" t="s">
        <v>255</v>
      </c>
      <c r="L99" s="349">
        <v>3575</v>
      </c>
      <c r="M99" s="350" t="s">
        <v>255</v>
      </c>
      <c r="N99" s="349">
        <v>3979</v>
      </c>
      <c r="O99" s="350"/>
    </row>
    <row r="100" spans="1:15" ht="13.5" customHeight="1">
      <c r="A100" s="147">
        <v>11</v>
      </c>
      <c r="B100" s="23" t="s">
        <v>205</v>
      </c>
      <c r="C100" s="4" t="s">
        <v>5</v>
      </c>
      <c r="D100" s="346">
        <v>1495</v>
      </c>
      <c r="E100" s="326" t="s">
        <v>255</v>
      </c>
      <c r="F100" s="349">
        <v>1911</v>
      </c>
      <c r="G100" s="350" t="s">
        <v>255</v>
      </c>
      <c r="H100" s="349">
        <v>2231</v>
      </c>
      <c r="I100" s="350" t="s">
        <v>255</v>
      </c>
      <c r="J100" s="349">
        <v>2361</v>
      </c>
      <c r="K100" s="350" t="s">
        <v>255</v>
      </c>
      <c r="L100" s="349">
        <v>2391</v>
      </c>
      <c r="M100" s="350" t="s">
        <v>255</v>
      </c>
      <c r="N100" s="349">
        <v>2842</v>
      </c>
      <c r="O100" s="350"/>
    </row>
    <row r="101" spans="1:15" ht="13.5" customHeight="1">
      <c r="A101" s="147">
        <v>11</v>
      </c>
      <c r="B101" s="23" t="s">
        <v>206</v>
      </c>
      <c r="C101" s="4" t="s">
        <v>6</v>
      </c>
      <c r="D101" s="346">
        <v>2483</v>
      </c>
      <c r="E101" s="326" t="s">
        <v>256</v>
      </c>
      <c r="F101" s="349">
        <v>2958</v>
      </c>
      <c r="G101" s="350" t="s">
        <v>255</v>
      </c>
      <c r="H101" s="349">
        <v>4208</v>
      </c>
      <c r="I101" s="350" t="s">
        <v>255</v>
      </c>
      <c r="J101" s="349">
        <v>4967</v>
      </c>
      <c r="K101" s="350" t="s">
        <v>255</v>
      </c>
      <c r="L101" s="349">
        <v>5780</v>
      </c>
      <c r="M101" s="350" t="s">
        <v>255</v>
      </c>
      <c r="N101" s="349">
        <v>5899</v>
      </c>
      <c r="O101" s="350"/>
    </row>
    <row r="102" spans="1:15" ht="13.5" customHeight="1">
      <c r="A102" s="147">
        <v>11</v>
      </c>
      <c r="B102" s="23" t="s">
        <v>207</v>
      </c>
      <c r="C102" s="4" t="s">
        <v>7</v>
      </c>
      <c r="D102" s="346">
        <v>2241</v>
      </c>
      <c r="E102" s="326" t="s">
        <v>255</v>
      </c>
      <c r="F102" s="349">
        <v>2750</v>
      </c>
      <c r="G102" s="350" t="s">
        <v>255</v>
      </c>
      <c r="H102" s="349">
        <v>2798</v>
      </c>
      <c r="I102" s="350" t="s">
        <v>255</v>
      </c>
      <c r="J102" s="349">
        <v>3022</v>
      </c>
      <c r="K102" s="350" t="s">
        <v>255</v>
      </c>
      <c r="L102" s="349">
        <v>2934</v>
      </c>
      <c r="M102" s="350" t="s">
        <v>255</v>
      </c>
      <c r="N102" s="349">
        <v>2919</v>
      </c>
      <c r="O102" s="350"/>
    </row>
    <row r="103" spans="1:15" ht="13.5" customHeight="1">
      <c r="A103" s="140">
        <v>11</v>
      </c>
      <c r="B103" s="23" t="s">
        <v>208</v>
      </c>
      <c r="C103" s="4" t="s">
        <v>8</v>
      </c>
      <c r="D103" s="346">
        <v>2709</v>
      </c>
      <c r="E103" s="326" t="s">
        <v>256</v>
      </c>
      <c r="F103" s="349">
        <v>3235</v>
      </c>
      <c r="G103" s="350" t="s">
        <v>256</v>
      </c>
      <c r="H103" s="349">
        <v>4282</v>
      </c>
      <c r="I103" s="350" t="s">
        <v>255</v>
      </c>
      <c r="J103" s="349">
        <v>4850</v>
      </c>
      <c r="K103" s="350" t="s">
        <v>256</v>
      </c>
      <c r="L103" s="349">
        <v>3004</v>
      </c>
      <c r="M103" s="350" t="s">
        <v>256</v>
      </c>
      <c r="N103" s="349">
        <v>3217</v>
      </c>
      <c r="O103" s="350" t="s">
        <v>256</v>
      </c>
    </row>
    <row r="104" spans="1:15" ht="13.5" customHeight="1">
      <c r="A104" s="147" t="s">
        <v>115</v>
      </c>
      <c r="B104" s="23" t="s">
        <v>209</v>
      </c>
      <c r="C104" s="4" t="s">
        <v>109</v>
      </c>
      <c r="D104" s="346">
        <v>989</v>
      </c>
      <c r="E104" s="326" t="s">
        <v>255</v>
      </c>
      <c r="F104" s="349">
        <v>1209</v>
      </c>
      <c r="G104" s="350" t="s">
        <v>255</v>
      </c>
      <c r="H104" s="349">
        <v>1339</v>
      </c>
      <c r="I104" s="350" t="s">
        <v>255</v>
      </c>
      <c r="J104" s="349">
        <v>1709</v>
      </c>
      <c r="K104" s="350" t="s">
        <v>255</v>
      </c>
      <c r="L104" s="349">
        <v>1989</v>
      </c>
      <c r="M104" s="350" t="s">
        <v>255</v>
      </c>
      <c r="N104" s="349">
        <v>2286</v>
      </c>
      <c r="O104" s="350"/>
    </row>
    <row r="105" spans="1:15" ht="13.5" customHeight="1">
      <c r="A105" s="147" t="s">
        <v>116</v>
      </c>
      <c r="B105" s="23" t="s">
        <v>210</v>
      </c>
      <c r="C105" s="4" t="s">
        <v>110</v>
      </c>
      <c r="D105" s="346">
        <v>1949</v>
      </c>
      <c r="E105" s="326" t="s">
        <v>255</v>
      </c>
      <c r="F105" s="349">
        <v>2012</v>
      </c>
      <c r="G105" s="350" t="s">
        <v>255</v>
      </c>
      <c r="H105" s="349">
        <v>2155</v>
      </c>
      <c r="I105" s="350" t="s">
        <v>255</v>
      </c>
      <c r="J105" s="349">
        <v>2184</v>
      </c>
      <c r="K105" s="350" t="s">
        <v>255</v>
      </c>
      <c r="L105" s="349">
        <v>2226</v>
      </c>
      <c r="M105" s="350" t="s">
        <v>255</v>
      </c>
      <c r="N105" s="349">
        <v>1789</v>
      </c>
      <c r="O105" s="350"/>
    </row>
    <row r="106" spans="1:15" ht="13.5" customHeight="1">
      <c r="A106" s="147" t="s">
        <v>117</v>
      </c>
      <c r="B106" s="23" t="s">
        <v>211</v>
      </c>
      <c r="C106" s="4" t="s">
        <v>111</v>
      </c>
      <c r="D106" s="346">
        <v>97</v>
      </c>
      <c r="E106" s="326" t="s">
        <v>255</v>
      </c>
      <c r="F106" s="349">
        <v>187</v>
      </c>
      <c r="G106" s="350" t="s">
        <v>255</v>
      </c>
      <c r="H106" s="349">
        <v>310</v>
      </c>
      <c r="I106" s="350" t="s">
        <v>255</v>
      </c>
      <c r="J106" s="349">
        <v>400</v>
      </c>
      <c r="K106" s="350" t="s">
        <v>255</v>
      </c>
      <c r="L106" s="349">
        <v>526</v>
      </c>
      <c r="M106" s="350" t="s">
        <v>255</v>
      </c>
      <c r="N106" s="349">
        <v>553</v>
      </c>
      <c r="O106" s="350"/>
    </row>
    <row r="107" spans="1:15" s="116" customFormat="1" ht="13.5" customHeight="1">
      <c r="A107" s="152" t="s">
        <v>118</v>
      </c>
      <c r="B107" s="9" t="s">
        <v>212</v>
      </c>
      <c r="C107" s="5" t="s">
        <v>112</v>
      </c>
      <c r="D107" s="114">
        <v>1125</v>
      </c>
      <c r="E107" s="334" t="s">
        <v>255</v>
      </c>
      <c r="F107" s="351">
        <v>1674</v>
      </c>
      <c r="G107" s="352" t="s">
        <v>255</v>
      </c>
      <c r="H107" s="351">
        <v>2463</v>
      </c>
      <c r="I107" s="352" t="s">
        <v>255</v>
      </c>
      <c r="J107" s="351">
        <v>2869</v>
      </c>
      <c r="K107" s="352" t="s">
        <v>255</v>
      </c>
      <c r="L107" s="351">
        <v>3341</v>
      </c>
      <c r="M107" s="352" t="s">
        <v>255</v>
      </c>
      <c r="N107" s="351">
        <v>3738</v>
      </c>
      <c r="O107" s="352"/>
    </row>
    <row r="108" spans="1:15" s="1" customFormat="1" ht="15">
      <c r="A108" s="597" t="s">
        <v>225</v>
      </c>
      <c r="B108" s="598"/>
      <c r="C108" s="599"/>
      <c r="D108" s="88">
        <f>SUM(D6:D103)-D76-D77</f>
        <v>150176</v>
      </c>
      <c r="E108" s="84"/>
      <c r="F108" s="88">
        <f t="shared" ref="F108:H108" si="0">SUM(F6:F103)-F76-F77</f>
        <v>179834</v>
      </c>
      <c r="G108" s="84"/>
      <c r="H108" s="88">
        <f t="shared" si="0"/>
        <v>200695</v>
      </c>
      <c r="I108" s="84"/>
      <c r="J108" s="88">
        <f t="shared" ref="J108" si="1">SUM(J6:J103)-J76-J77</f>
        <v>221855</v>
      </c>
      <c r="K108" s="84"/>
      <c r="L108" s="88">
        <f t="shared" ref="L108" si="2">SUM(L6:L103)-L76-L77</f>
        <v>240858</v>
      </c>
      <c r="M108" s="84"/>
      <c r="N108" s="88">
        <v>258146</v>
      </c>
      <c r="O108" s="84"/>
    </row>
    <row r="109" spans="1:15" s="1" customFormat="1" ht="15">
      <c r="A109" s="600" t="s">
        <v>226</v>
      </c>
      <c r="B109" s="601"/>
      <c r="C109" s="602"/>
      <c r="D109" s="89">
        <f>SUM(D104:D107)</f>
        <v>4160</v>
      </c>
      <c r="E109" s="85"/>
      <c r="F109" s="89">
        <f t="shared" ref="F109:H109" si="3">SUM(F104:F107)</f>
        <v>5082</v>
      </c>
      <c r="G109" s="85"/>
      <c r="H109" s="89">
        <f t="shared" si="3"/>
        <v>6267</v>
      </c>
      <c r="I109" s="85"/>
      <c r="J109" s="89">
        <f t="shared" ref="J109" si="4">SUM(J104:J107)</f>
        <v>7162</v>
      </c>
      <c r="K109" s="85"/>
      <c r="L109" s="89">
        <f t="shared" ref="L109" si="5">SUM(L104:L107)</f>
        <v>8082</v>
      </c>
      <c r="M109" s="85"/>
      <c r="N109" s="89">
        <v>8366</v>
      </c>
      <c r="O109" s="85"/>
    </row>
    <row r="110" spans="1:15" s="1" customFormat="1" ht="15">
      <c r="A110" s="594" t="s">
        <v>227</v>
      </c>
      <c r="B110" s="595"/>
      <c r="C110" s="596"/>
      <c r="D110" s="90">
        <f>D108+D109</f>
        <v>154336</v>
      </c>
      <c r="E110" s="86"/>
      <c r="F110" s="90">
        <f t="shared" ref="F110:H110" si="6">F108+F109</f>
        <v>184916</v>
      </c>
      <c r="G110" s="86"/>
      <c r="H110" s="90">
        <f t="shared" si="6"/>
        <v>206962</v>
      </c>
      <c r="I110" s="86"/>
      <c r="J110" s="90">
        <f t="shared" ref="J110" si="7">J108+J109</f>
        <v>229017</v>
      </c>
      <c r="K110" s="86"/>
      <c r="L110" s="90">
        <f t="shared" ref="L110" si="8">L108+L109</f>
        <v>248940</v>
      </c>
      <c r="M110" s="86"/>
      <c r="N110" s="90">
        <v>266512</v>
      </c>
      <c r="O110" s="86"/>
    </row>
    <row r="111" spans="1:15" s="1" customFormat="1" ht="15">
      <c r="A111" s="8"/>
      <c r="B111" s="24"/>
      <c r="C111" s="4"/>
      <c r="D111" s="10"/>
      <c r="E111" s="64"/>
      <c r="F111" s="10"/>
      <c r="G111" s="64"/>
      <c r="H111" s="10"/>
      <c r="I111" s="64"/>
    </row>
    <row r="112" spans="1:15" s="1" customFormat="1" ht="15">
      <c r="A112" s="8"/>
      <c r="B112" s="24"/>
      <c r="C112" s="4"/>
      <c r="D112" s="10"/>
      <c r="E112" s="64"/>
      <c r="F112" s="10"/>
      <c r="G112" s="64"/>
      <c r="H112" s="10"/>
      <c r="I112" s="64"/>
    </row>
    <row r="113" spans="1:15" s="1" customFormat="1" ht="27" customHeight="1">
      <c r="A113" s="619" t="s">
        <v>482</v>
      </c>
      <c r="B113" s="619"/>
      <c r="C113" s="619"/>
      <c r="D113" s="619"/>
      <c r="E113" s="619"/>
      <c r="F113" s="619"/>
      <c r="G113" s="619"/>
      <c r="H113" s="260"/>
      <c r="I113" s="260"/>
    </row>
    <row r="114" spans="1:15" s="1" customFormat="1" ht="15">
      <c r="A114" s="591"/>
      <c r="B114" s="591"/>
      <c r="C114" s="591"/>
      <c r="D114" s="591"/>
      <c r="E114" s="591"/>
      <c r="F114" s="591"/>
      <c r="G114" s="591"/>
      <c r="H114" s="591"/>
      <c r="I114" s="591"/>
    </row>
    <row r="115" spans="1:15" s="1" customFormat="1" ht="30">
      <c r="A115" s="122" t="s">
        <v>218</v>
      </c>
      <c r="B115" s="592" t="s">
        <v>214</v>
      </c>
      <c r="C115" s="593"/>
      <c r="D115" s="609">
        <v>2010</v>
      </c>
      <c r="E115" s="610"/>
      <c r="F115" s="609">
        <v>2011</v>
      </c>
      <c r="G115" s="610"/>
      <c r="H115" s="609">
        <v>2012</v>
      </c>
      <c r="I115" s="610"/>
      <c r="J115" s="609">
        <v>2013</v>
      </c>
      <c r="K115" s="610"/>
      <c r="L115" s="609">
        <v>2014</v>
      </c>
      <c r="M115" s="610"/>
      <c r="N115" s="609">
        <v>2015</v>
      </c>
      <c r="O115" s="610"/>
    </row>
    <row r="116" spans="1:15" s="1" customFormat="1" ht="15">
      <c r="A116" s="31">
        <v>84</v>
      </c>
      <c r="B116" s="32" t="s">
        <v>83</v>
      </c>
      <c r="C116" s="33"/>
      <c r="D116" s="80">
        <f>D6+D8+D12+D20+D32+D44+D48+D49+D69+D75+D81+D82</f>
        <v>21438</v>
      </c>
      <c r="E116" s="79"/>
      <c r="F116" s="80">
        <f t="shared" ref="F116" si="9">F6+F8+F12+F20+F32+F44+F48+F49+F69+F75+F81+F82</f>
        <v>25668</v>
      </c>
      <c r="G116" s="79"/>
      <c r="H116" s="80">
        <f t="shared" ref="H116" si="10">H6+H8+H12+H20+H32+H44+H48+H49+H69+H75+H81+H82</f>
        <v>28711</v>
      </c>
      <c r="I116" s="79"/>
      <c r="J116" s="80">
        <f t="shared" ref="J116" si="11">J6+J8+J12+J20+J32+J44+J48+J49+J69+J75+J81+J82</f>
        <v>31610</v>
      </c>
      <c r="K116" s="79"/>
      <c r="L116" s="80">
        <f t="shared" ref="L116" si="12">L6+L8+L12+L20+L32+L44+L48+L49+L69+L75+L81+L82</f>
        <v>33455</v>
      </c>
      <c r="M116" s="79"/>
      <c r="N116" s="80">
        <v>35769</v>
      </c>
      <c r="O116" s="79"/>
    </row>
    <row r="117" spans="1:15" s="1" customFormat="1" ht="15">
      <c r="A117" s="34">
        <v>27</v>
      </c>
      <c r="B117" s="35" t="s">
        <v>17</v>
      </c>
      <c r="C117" s="36"/>
      <c r="D117" s="72">
        <f>D27+D31+D45+D64+D78+D79+D97+D98</f>
        <v>9457</v>
      </c>
      <c r="E117" s="68"/>
      <c r="F117" s="72">
        <f t="shared" ref="F117" si="13">F27+F31+F45+F64+F78+F79+F97+F98</f>
        <v>11073</v>
      </c>
      <c r="G117" s="68"/>
      <c r="H117" s="72">
        <f t="shared" ref="H117" si="14">H27+H31+H45+H64+H78+H79+H97+H98</f>
        <v>12162</v>
      </c>
      <c r="I117" s="68"/>
      <c r="J117" s="72">
        <f t="shared" ref="J117" si="15">J27+J31+J45+J64+J78+J79+J97+J98</f>
        <v>13700</v>
      </c>
      <c r="K117" s="68"/>
      <c r="L117" s="72">
        <f t="shared" ref="L117" si="16">L27+L31+L45+L64+L78+L79+L97+L98</f>
        <v>14916</v>
      </c>
      <c r="M117" s="68"/>
      <c r="N117" s="72">
        <v>15337</v>
      </c>
      <c r="O117" s="68"/>
    </row>
    <row r="118" spans="1:15" s="1" customFormat="1" ht="15">
      <c r="A118" s="34">
        <v>53</v>
      </c>
      <c r="B118" s="35" t="s">
        <v>53</v>
      </c>
      <c r="C118" s="36"/>
      <c r="D118" s="72">
        <f>D28+D35+D41+D62</f>
        <v>7060</v>
      </c>
      <c r="E118" s="68"/>
      <c r="F118" s="72">
        <f t="shared" ref="F118" si="17">F28+F35+F41+F62</f>
        <v>8390</v>
      </c>
      <c r="G118" s="68"/>
      <c r="H118" s="72">
        <f t="shared" ref="H118" si="18">H28+H35+H41+H62</f>
        <v>9239</v>
      </c>
      <c r="I118" s="68"/>
      <c r="J118" s="72">
        <f t="shared" ref="J118" si="19">J28+J35+J41+J62</f>
        <v>10525</v>
      </c>
      <c r="K118" s="68"/>
      <c r="L118" s="72">
        <f t="shared" ref="L118" si="20">L28+L35+L41+L62</f>
        <v>11469</v>
      </c>
      <c r="M118" s="68"/>
      <c r="N118" s="72">
        <v>14088</v>
      </c>
      <c r="O118" s="68"/>
    </row>
    <row r="119" spans="1:15" s="1" customFormat="1" ht="15">
      <c r="A119" s="34">
        <v>24</v>
      </c>
      <c r="B119" s="35" t="s">
        <v>10</v>
      </c>
      <c r="C119" s="36"/>
      <c r="D119" s="72">
        <f>D23+D34+D42+D43+D47+D51</f>
        <v>6347</v>
      </c>
      <c r="E119" s="68"/>
      <c r="F119" s="72">
        <f t="shared" ref="F119" si="21">F23+F34+F42+F43+F47+F51</f>
        <v>7514</v>
      </c>
      <c r="G119" s="68"/>
      <c r="H119" s="72">
        <f t="shared" ref="H119" si="22">H23+H34+H42+H43+H47+H51</f>
        <v>8519</v>
      </c>
      <c r="I119" s="68"/>
      <c r="J119" s="72">
        <f t="shared" ref="J119" si="23">J23+J34+J42+J43+J47+J51</f>
        <v>9223</v>
      </c>
      <c r="K119" s="68"/>
      <c r="L119" s="72">
        <f t="shared" ref="L119" si="24">L23+L34+L42+L43+L47+L51</f>
        <v>10115</v>
      </c>
      <c r="M119" s="68"/>
      <c r="N119" s="72">
        <v>10501</v>
      </c>
      <c r="O119" s="68"/>
    </row>
    <row r="120" spans="1:15" s="1" customFormat="1" ht="15">
      <c r="A120" s="34">
        <v>94</v>
      </c>
      <c r="B120" s="35" t="s">
        <v>106</v>
      </c>
      <c r="C120" s="36"/>
      <c r="D120" s="72">
        <f>D25+D26</f>
        <v>976</v>
      </c>
      <c r="E120" s="68"/>
      <c r="F120" s="72">
        <f t="shared" ref="F120" si="25">F25+F26</f>
        <v>1609</v>
      </c>
      <c r="G120" s="68"/>
      <c r="H120" s="72">
        <f t="shared" ref="H120" si="26">H25+H26</f>
        <v>1663</v>
      </c>
      <c r="I120" s="68"/>
      <c r="J120" s="72">
        <f t="shared" ref="J120" si="27">J25+J26</f>
        <v>1774</v>
      </c>
      <c r="K120" s="68"/>
      <c r="L120" s="72">
        <f t="shared" ref="L120" si="28">L25+L26</f>
        <v>1849</v>
      </c>
      <c r="M120" s="68"/>
      <c r="N120" s="72">
        <v>1976</v>
      </c>
      <c r="O120" s="68"/>
    </row>
    <row r="121" spans="1:15" s="1" customFormat="1" ht="15">
      <c r="A121" s="34">
        <v>44</v>
      </c>
      <c r="B121" s="35" t="s">
        <v>220</v>
      </c>
      <c r="C121" s="36"/>
      <c r="D121" s="72">
        <f>D13+D15+D57+D58+D60+D61+D63+D73+D74+D96</f>
        <v>14495</v>
      </c>
      <c r="E121" s="68"/>
      <c r="F121" s="72">
        <f t="shared" ref="F121" si="29">F13+F15+F57+F58+F60+F61+F63+F73+F74+F96</f>
        <v>16364</v>
      </c>
      <c r="G121" s="68"/>
      <c r="H121" s="72">
        <f t="shared" ref="H121" si="30">H13+H15+H57+H58+H60+H61+H63+H73+H74+H96</f>
        <v>17827</v>
      </c>
      <c r="I121" s="68"/>
      <c r="J121" s="72">
        <f t="shared" ref="J121" si="31">J13+J15+J57+J58+J60+J61+J63+J73+J74+J96</f>
        <v>19522</v>
      </c>
      <c r="K121" s="68"/>
      <c r="L121" s="72">
        <f t="shared" ref="L121" si="32">L13+L15+L57+L58+L60+L61+L63+L73+L74+L96</f>
        <v>21894</v>
      </c>
      <c r="M121" s="68"/>
      <c r="N121" s="72">
        <v>23074</v>
      </c>
      <c r="O121" s="68"/>
    </row>
    <row r="122" spans="1:15" s="1" customFormat="1" ht="15">
      <c r="A122" s="34">
        <v>32</v>
      </c>
      <c r="B122" s="35" t="s">
        <v>221</v>
      </c>
      <c r="C122" s="36"/>
      <c r="D122" s="72">
        <f>D7+D65+D66+D68+D88</f>
        <v>12364</v>
      </c>
      <c r="E122" s="68"/>
      <c r="F122" s="72">
        <f t="shared" ref="F122" si="33">F7+F65+F66+F68+F88</f>
        <v>15539</v>
      </c>
      <c r="G122" s="68"/>
      <c r="H122" s="72">
        <f t="shared" ref="H122" si="34">H7+H65+H66+H68+H88</f>
        <v>17649</v>
      </c>
      <c r="I122" s="68"/>
      <c r="J122" s="72">
        <f t="shared" ref="J122" si="35">J7+J65+J66+J68+J88</f>
        <v>19383</v>
      </c>
      <c r="K122" s="68"/>
      <c r="L122" s="72">
        <f t="shared" ref="L122" si="36">L7+L65+L66+L68+L88</f>
        <v>25940</v>
      </c>
      <c r="M122" s="68"/>
      <c r="N122" s="72">
        <v>29569</v>
      </c>
      <c r="O122" s="68"/>
    </row>
    <row r="123" spans="1:15" s="1" customFormat="1" ht="15">
      <c r="A123" s="34">
        <v>11</v>
      </c>
      <c r="B123" s="35" t="s">
        <v>1</v>
      </c>
      <c r="C123" s="36"/>
      <c r="D123" s="72">
        <f>D83+D85+D86+D99+D100+D101+D102+D103</f>
        <v>19018</v>
      </c>
      <c r="E123" s="68"/>
      <c r="F123" s="72">
        <f t="shared" ref="F123" si="37">F83+F85+F86+F99+F100+F101+F102+F103</f>
        <v>22821</v>
      </c>
      <c r="G123" s="68"/>
      <c r="H123" s="72">
        <f t="shared" ref="H123" si="38">H83+H85+H86+H99+H100+H101+H102+H103</f>
        <v>26312</v>
      </c>
      <c r="I123" s="68"/>
      <c r="J123" s="72">
        <f t="shared" ref="J123" si="39">J83+J85+J86+J99+J100+J101+J102+J103</f>
        <v>29792</v>
      </c>
      <c r="K123" s="68"/>
      <c r="L123" s="72">
        <f t="shared" ref="L123" si="40">L83+L85+L86+L99+L100+L101+L102+L103</f>
        <v>29960</v>
      </c>
      <c r="M123" s="68"/>
      <c r="N123" s="72">
        <v>32097</v>
      </c>
      <c r="O123" s="68"/>
    </row>
    <row r="124" spans="1:15" s="1" customFormat="1" ht="15">
      <c r="A124" s="34">
        <v>28</v>
      </c>
      <c r="B124" s="35" t="s">
        <v>26</v>
      </c>
      <c r="C124" s="36"/>
      <c r="D124" s="72">
        <f>D19+D33+D56+D67+D84</f>
        <v>7333</v>
      </c>
      <c r="E124" s="68"/>
      <c r="F124" s="72">
        <f t="shared" ref="F124" si="41">F19+F33+F56+F67+F84</f>
        <v>8732</v>
      </c>
      <c r="G124" s="68"/>
      <c r="H124" s="72">
        <f t="shared" ref="H124" si="42">H19+H33+H56+H67+H84</f>
        <v>9878</v>
      </c>
      <c r="I124" s="68"/>
      <c r="J124" s="72">
        <f t="shared" ref="J124" si="43">J19+J33+J56+J67+J84</f>
        <v>10247</v>
      </c>
      <c r="K124" s="68"/>
      <c r="L124" s="72">
        <f t="shared" ref="L124" si="44">L19+L33+L56+L67+L84</f>
        <v>11559</v>
      </c>
      <c r="M124" s="68"/>
      <c r="N124" s="72">
        <v>12062</v>
      </c>
      <c r="O124" s="68"/>
    </row>
    <row r="125" spans="1:15" s="1" customFormat="1" ht="15">
      <c r="A125" s="34">
        <v>75</v>
      </c>
      <c r="B125" s="35" t="s">
        <v>222</v>
      </c>
      <c r="C125" s="36"/>
      <c r="D125" s="72">
        <f>D21+D22+D24+D29+D30+D39+D46+D53+D70+D87+D94+D95</f>
        <v>15278</v>
      </c>
      <c r="E125" s="68"/>
      <c r="F125" s="72">
        <f t="shared" ref="F125" si="45">F21+F22+F24+F29+F30+F39+F46+F53+F70+F87+F94+F95</f>
        <v>18552</v>
      </c>
      <c r="G125" s="68"/>
      <c r="H125" s="72">
        <f t="shared" ref="H125" si="46">H21+H22+H24+H29+H30+H39+H46+H53+H70+H87+H94+H95</f>
        <v>20097</v>
      </c>
      <c r="I125" s="68"/>
      <c r="J125" s="72">
        <f t="shared" ref="J125" si="47">J21+J22+J24+J29+J30+J39+J46+J53+J70+J87+J94+J95</f>
        <v>22197</v>
      </c>
      <c r="K125" s="68"/>
      <c r="L125" s="72">
        <f t="shared" ref="L125" si="48">L21+L22+L24+L29+L30+L39+L46+L53+L70+L87+L94+L95</f>
        <v>23085</v>
      </c>
      <c r="M125" s="68"/>
      <c r="N125" s="72">
        <v>24488</v>
      </c>
      <c r="O125" s="68"/>
    </row>
    <row r="126" spans="1:15" s="1" customFormat="1" ht="15">
      <c r="A126" s="34">
        <v>76</v>
      </c>
      <c r="B126" s="35" t="s">
        <v>223</v>
      </c>
      <c r="C126" s="36"/>
      <c r="D126" s="72">
        <f>D14+D16+D17+D36+D37+D38+D40+D52+D54+D71+D72+D89+D90</f>
        <v>16875</v>
      </c>
      <c r="E126" s="68"/>
      <c r="F126" s="72">
        <f t="shared" ref="F126" si="49">F14+F16+F17+F36+F37+F38+F40+F52+F54+F71+F72+F89+F90</f>
        <v>20042</v>
      </c>
      <c r="G126" s="68"/>
      <c r="H126" s="72">
        <f t="shared" ref="H126" si="50">H14+H16+H17+H36+H37+H38+H40+H52+H54+H71+H72+H89+H90</f>
        <v>20406</v>
      </c>
      <c r="I126" s="68"/>
      <c r="J126" s="72">
        <f t="shared" ref="J126" si="51">J14+J16+J17+J36+J37+J38+J40+J52+J54+J71+J72+J89+J90</f>
        <v>22641</v>
      </c>
      <c r="K126" s="68"/>
      <c r="L126" s="72">
        <f t="shared" ref="L126" si="52">L14+L16+L17+L36+L37+L38+L40+L52+L54+L71+L72+L89+L90</f>
        <v>24796</v>
      </c>
      <c r="M126" s="68"/>
      <c r="N126" s="72">
        <v>26196</v>
      </c>
      <c r="O126" s="68"/>
    </row>
    <row r="127" spans="1:15" s="1" customFormat="1" ht="15">
      <c r="A127" s="34">
        <v>52</v>
      </c>
      <c r="B127" s="35" t="s">
        <v>47</v>
      </c>
      <c r="C127" s="36"/>
      <c r="D127" s="72">
        <f>D50+D55+D59+D80+D93</f>
        <v>9957</v>
      </c>
      <c r="E127" s="68"/>
      <c r="F127" s="72">
        <f t="shared" ref="F127" si="53">F50+F55+F59+F80+F93</f>
        <v>11772</v>
      </c>
      <c r="G127" s="68"/>
      <c r="H127" s="72">
        <f t="shared" ref="H127" si="54">H50+H55+H59+H80+H93</f>
        <v>13485</v>
      </c>
      <c r="I127" s="68"/>
      <c r="J127" s="72">
        <f t="shared" ref="J127" si="55">J50+J55+J59+J80+J93</f>
        <v>14541</v>
      </c>
      <c r="K127" s="68"/>
      <c r="L127" s="72">
        <f t="shared" ref="L127" si="56">L50+L55+L59+L80+L93</f>
        <v>15553</v>
      </c>
      <c r="M127" s="68"/>
      <c r="N127" s="72">
        <v>16650</v>
      </c>
      <c r="O127" s="68"/>
    </row>
    <row r="128" spans="1:15" s="1" customFormat="1" ht="15">
      <c r="A128" s="37">
        <v>93</v>
      </c>
      <c r="B128" s="38" t="s">
        <v>113</v>
      </c>
      <c r="C128" s="42"/>
      <c r="D128" s="73">
        <f>D9+D10+D11+D18+D91+D92</f>
        <v>9578</v>
      </c>
      <c r="E128" s="68"/>
      <c r="F128" s="73">
        <f t="shared" ref="F128" si="57">F9+F10+F11+F18+F91+F92</f>
        <v>11758</v>
      </c>
      <c r="G128" s="68"/>
      <c r="H128" s="73">
        <f t="shared" ref="H128" si="58">H9+H10+H11+H18+H91+H92</f>
        <v>14747</v>
      </c>
      <c r="I128" s="68"/>
      <c r="J128" s="73">
        <f t="shared" ref="J128" si="59">J9+J10+J11+J18+J91+J92</f>
        <v>16700</v>
      </c>
      <c r="K128" s="68"/>
      <c r="L128" s="73">
        <f t="shared" ref="L128" si="60">L9+L10+L11+L18+L91+L92</f>
        <v>16267</v>
      </c>
      <c r="M128" s="68"/>
      <c r="N128" s="73">
        <v>16339</v>
      </c>
      <c r="O128" s="68"/>
    </row>
    <row r="129" spans="1:15" s="1" customFormat="1" ht="15">
      <c r="A129" s="15" t="s">
        <v>225</v>
      </c>
      <c r="B129" s="26"/>
      <c r="C129" s="16"/>
      <c r="D129" s="93">
        <f>SUM(D116:D128)</f>
        <v>150176</v>
      </c>
      <c r="E129" s="94"/>
      <c r="F129" s="93">
        <f t="shared" ref="F129" si="61">SUM(F116:F128)</f>
        <v>179834</v>
      </c>
      <c r="G129" s="94"/>
      <c r="H129" s="93">
        <f t="shared" ref="H129" si="62">SUM(H116:H128)</f>
        <v>200695</v>
      </c>
      <c r="I129" s="94"/>
      <c r="J129" s="93">
        <f t="shared" ref="J129" si="63">SUM(J116:J128)</f>
        <v>221855</v>
      </c>
      <c r="K129" s="94"/>
      <c r="L129" s="93">
        <f t="shared" ref="L129" si="64">SUM(L116:L128)</f>
        <v>240858</v>
      </c>
      <c r="M129" s="94"/>
      <c r="N129" s="93">
        <v>258146</v>
      </c>
      <c r="O129" s="94"/>
    </row>
    <row r="130" spans="1:15" s="1" customFormat="1" ht="14.25" customHeight="1">
      <c r="A130" s="11">
        <v>101</v>
      </c>
      <c r="B130" s="39" t="s">
        <v>215</v>
      </c>
      <c r="C130" s="12"/>
      <c r="D130" s="76">
        <f>D104</f>
        <v>989</v>
      </c>
      <c r="E130" s="74"/>
      <c r="F130" s="76">
        <f t="shared" ref="F130:F133" si="65">F104</f>
        <v>1209</v>
      </c>
      <c r="G130" s="74"/>
      <c r="H130" s="76">
        <f t="shared" ref="H130:H133" si="66">H104</f>
        <v>1339</v>
      </c>
      <c r="I130" s="74"/>
      <c r="J130" s="76">
        <f t="shared" ref="J130:J133" si="67">J104</f>
        <v>1709</v>
      </c>
      <c r="K130" s="74"/>
      <c r="L130" s="76">
        <f t="shared" ref="L130:L133" si="68">L104</f>
        <v>1989</v>
      </c>
      <c r="M130" s="74"/>
      <c r="N130" s="76">
        <v>2286</v>
      </c>
      <c r="O130" s="74"/>
    </row>
    <row r="131" spans="1:15" s="1" customFormat="1" ht="14.25" customHeight="1">
      <c r="A131" s="11">
        <v>102</v>
      </c>
      <c r="B131" s="40" t="s">
        <v>216</v>
      </c>
      <c r="C131" s="12"/>
      <c r="D131" s="77">
        <f t="shared" ref="D131:D133" si="69">D105</f>
        <v>1949</v>
      </c>
      <c r="E131" s="74"/>
      <c r="F131" s="77">
        <f t="shared" si="65"/>
        <v>2012</v>
      </c>
      <c r="G131" s="74"/>
      <c r="H131" s="77">
        <f t="shared" si="66"/>
        <v>2155</v>
      </c>
      <c r="I131" s="74"/>
      <c r="J131" s="77">
        <f t="shared" si="67"/>
        <v>2184</v>
      </c>
      <c r="K131" s="74"/>
      <c r="L131" s="77">
        <f t="shared" si="68"/>
        <v>2226</v>
      </c>
      <c r="M131" s="74"/>
      <c r="N131" s="77">
        <v>1789</v>
      </c>
      <c r="O131" s="74"/>
    </row>
    <row r="132" spans="1:15" s="1" customFormat="1" ht="14.25" customHeight="1">
      <c r="A132" s="11">
        <v>103</v>
      </c>
      <c r="B132" s="40" t="s">
        <v>111</v>
      </c>
      <c r="C132" s="12"/>
      <c r="D132" s="77">
        <f t="shared" si="69"/>
        <v>97</v>
      </c>
      <c r="E132" s="74"/>
      <c r="F132" s="77">
        <f t="shared" si="65"/>
        <v>187</v>
      </c>
      <c r="G132" s="74"/>
      <c r="H132" s="77">
        <f t="shared" si="66"/>
        <v>310</v>
      </c>
      <c r="I132" s="74"/>
      <c r="J132" s="77">
        <f t="shared" si="67"/>
        <v>400</v>
      </c>
      <c r="K132" s="74"/>
      <c r="L132" s="77">
        <f t="shared" si="68"/>
        <v>526</v>
      </c>
      <c r="M132" s="74"/>
      <c r="N132" s="77">
        <v>553</v>
      </c>
      <c r="O132" s="74"/>
    </row>
    <row r="133" spans="1:15" s="1" customFormat="1" ht="14.25" customHeight="1">
      <c r="A133" s="13">
        <v>104</v>
      </c>
      <c r="B133" s="41" t="s">
        <v>112</v>
      </c>
      <c r="C133" s="14"/>
      <c r="D133" s="78">
        <f t="shared" si="69"/>
        <v>1125</v>
      </c>
      <c r="E133" s="75"/>
      <c r="F133" s="78">
        <f t="shared" si="65"/>
        <v>1674</v>
      </c>
      <c r="G133" s="75"/>
      <c r="H133" s="78">
        <f t="shared" si="66"/>
        <v>2463</v>
      </c>
      <c r="I133" s="75"/>
      <c r="J133" s="78">
        <f t="shared" si="67"/>
        <v>2869</v>
      </c>
      <c r="K133" s="75"/>
      <c r="L133" s="78">
        <f t="shared" si="68"/>
        <v>3341</v>
      </c>
      <c r="M133" s="75"/>
      <c r="N133" s="78">
        <v>3738</v>
      </c>
      <c r="O133" s="75"/>
    </row>
    <row r="134" spans="1:15" s="1" customFormat="1" ht="15">
      <c r="A134" s="17" t="s">
        <v>224</v>
      </c>
      <c r="B134" s="25"/>
      <c r="C134" s="17"/>
      <c r="D134" s="93">
        <f>SUM(D130:D133)</f>
        <v>4160</v>
      </c>
      <c r="E134" s="94"/>
      <c r="F134" s="93">
        <f t="shared" ref="F134" si="70">SUM(F130:F133)</f>
        <v>5082</v>
      </c>
      <c r="G134" s="94"/>
      <c r="H134" s="93">
        <f t="shared" ref="H134" si="71">SUM(H130:H133)</f>
        <v>6267</v>
      </c>
      <c r="I134" s="94"/>
      <c r="J134" s="93">
        <f t="shared" ref="J134" si="72">SUM(J130:J133)</f>
        <v>7162</v>
      </c>
      <c r="K134" s="94"/>
      <c r="L134" s="93">
        <f t="shared" ref="L134" si="73">SUM(L130:L133)</f>
        <v>8082</v>
      </c>
      <c r="M134" s="94"/>
      <c r="N134" s="93">
        <v>8366</v>
      </c>
      <c r="O134" s="94"/>
    </row>
    <row r="135" spans="1:15" s="1" customFormat="1" ht="15" customHeight="1">
      <c r="A135" s="594" t="s">
        <v>227</v>
      </c>
      <c r="B135" s="595"/>
      <c r="C135" s="596"/>
      <c r="D135" s="93">
        <f>D129+D134</f>
        <v>154336</v>
      </c>
      <c r="E135" s="94"/>
      <c r="F135" s="93">
        <f t="shared" ref="F135" si="74">F129+F134</f>
        <v>184916</v>
      </c>
      <c r="G135" s="94"/>
      <c r="H135" s="93">
        <f t="shared" ref="H135" si="75">H129+H134</f>
        <v>206962</v>
      </c>
      <c r="I135" s="94"/>
      <c r="J135" s="93">
        <f t="shared" ref="J135" si="76">J129+J134</f>
        <v>229017</v>
      </c>
      <c r="K135" s="94"/>
      <c r="L135" s="93">
        <f t="shared" ref="L135" si="77">L129+L134</f>
        <v>248940</v>
      </c>
      <c r="M135" s="94"/>
      <c r="N135" s="93">
        <v>266512</v>
      </c>
      <c r="O135" s="94"/>
    </row>
    <row r="136" spans="1:15" s="139" customFormat="1" ht="15"/>
    <row r="137" spans="1:15" s="139" customFormat="1" ht="15">
      <c r="A137" s="617" t="s">
        <v>288</v>
      </c>
      <c r="B137" s="617"/>
      <c r="C137" s="617"/>
      <c r="D137" s="617"/>
      <c r="E137" s="617"/>
      <c r="F137" s="617"/>
      <c r="G137" s="617"/>
      <c r="H137" s="617"/>
      <c r="I137" s="617"/>
      <c r="J137" s="617"/>
    </row>
    <row r="138" spans="1:15">
      <c r="A138" s="617" t="s">
        <v>257</v>
      </c>
      <c r="B138" s="617"/>
      <c r="C138" s="617"/>
      <c r="D138" s="617"/>
      <c r="E138" s="617"/>
      <c r="F138" s="617"/>
      <c r="G138" s="617"/>
      <c r="H138" s="617"/>
      <c r="I138" s="617"/>
      <c r="J138" s="617"/>
    </row>
  </sheetData>
  <mergeCells count="24">
    <mergeCell ref="A137:J137"/>
    <mergeCell ref="A138:J138"/>
    <mergeCell ref="A113:G113"/>
    <mergeCell ref="A1:G1"/>
    <mergeCell ref="A2:G2"/>
    <mergeCell ref="A3:G3"/>
    <mergeCell ref="D5:E5"/>
    <mergeCell ref="F5:G5"/>
    <mergeCell ref="N115:O115"/>
    <mergeCell ref="A135:C135"/>
    <mergeCell ref="J5:K5"/>
    <mergeCell ref="L5:M5"/>
    <mergeCell ref="N5:O5"/>
    <mergeCell ref="J115:K115"/>
    <mergeCell ref="L115:M115"/>
    <mergeCell ref="B115:C115"/>
    <mergeCell ref="D115:E115"/>
    <mergeCell ref="F115:G115"/>
    <mergeCell ref="H115:I115"/>
    <mergeCell ref="A108:C108"/>
    <mergeCell ref="A109:C109"/>
    <mergeCell ref="A110:C110"/>
    <mergeCell ref="A114:I114"/>
    <mergeCell ref="H5:I5"/>
  </mergeCells>
  <hyperlinks>
    <hyperlink ref="N2" location="Sommaire!A1" display="RETOUR AU SOMMAIRE"/>
  </hyperlinks>
  <printOptions horizontalCentered="1"/>
  <pageMargins left="0.17" right="0.17" top="0.7" bottom="1" header="0.51181102362204722" footer="0.17"/>
  <pageSetup paperSize="9" scale="47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92D050"/>
  </sheetPr>
  <dimension ref="A1:O137"/>
  <sheetViews>
    <sheetView topLeftCell="A79" zoomScaleNormal="100" workbookViewId="0">
      <selection activeCell="A114" sqref="A114:I114"/>
    </sheetView>
  </sheetViews>
  <sheetFormatPr baseColWidth="10" defaultColWidth="14" defaultRowHeight="12.75"/>
  <cols>
    <col min="1" max="1" width="7.42578125" style="306" customWidth="1"/>
    <col min="2" max="2" width="14.28515625" style="307" customWidth="1"/>
    <col min="3" max="3" width="27.140625" style="307" customWidth="1"/>
    <col min="4" max="4" width="6.5703125" style="307" bestFit="1" customWidth="1"/>
    <col min="5" max="5" width="3.140625" style="307" bestFit="1" customWidth="1"/>
    <col min="6" max="6" width="6.5703125" style="307" bestFit="1" customWidth="1"/>
    <col min="7" max="7" width="3.140625" style="336" bestFit="1" customWidth="1"/>
    <col min="8" max="8" width="6.5703125" style="307" bestFit="1" customWidth="1"/>
    <col min="9" max="9" width="3.140625" style="336" bestFit="1" customWidth="1"/>
    <col min="10" max="10" width="6.5703125" style="306" bestFit="1" customWidth="1"/>
    <col min="11" max="11" width="3.140625" style="306" bestFit="1" customWidth="1"/>
    <col min="12" max="12" width="9.7109375" style="306" bestFit="1" customWidth="1"/>
    <col min="13" max="13" width="3.140625" style="306" bestFit="1" customWidth="1"/>
    <col min="14" max="14" width="8.140625" style="306" customWidth="1"/>
    <col min="15" max="15" width="3.140625" style="306" customWidth="1"/>
    <col min="16" max="16384" width="14" style="306"/>
  </cols>
  <sheetData>
    <row r="1" spans="1:15" s="112" customFormat="1" ht="30" customHeight="1">
      <c r="A1" s="619" t="s">
        <v>478</v>
      </c>
      <c r="B1" s="619"/>
      <c r="C1" s="619"/>
      <c r="D1" s="619"/>
      <c r="E1" s="619"/>
      <c r="F1" s="619"/>
      <c r="G1" s="619"/>
      <c r="H1" s="619"/>
      <c r="I1" s="619"/>
    </row>
    <row r="2" spans="1:15" s="112" customFormat="1" ht="15">
      <c r="A2" s="591" t="s">
        <v>251</v>
      </c>
      <c r="B2" s="591"/>
      <c r="C2" s="591"/>
      <c r="D2" s="591"/>
      <c r="E2" s="591"/>
      <c r="F2" s="591"/>
      <c r="G2" s="591"/>
      <c r="H2" s="591"/>
      <c r="I2" s="591"/>
      <c r="N2" s="571" t="s">
        <v>440</v>
      </c>
    </row>
    <row r="3" spans="1:15" s="112" customFormat="1">
      <c r="A3" s="591" t="s">
        <v>252</v>
      </c>
      <c r="B3" s="591"/>
      <c r="C3" s="591"/>
      <c r="D3" s="591"/>
      <c r="E3" s="591"/>
      <c r="F3" s="591"/>
      <c r="G3" s="591"/>
      <c r="H3" s="591"/>
      <c r="I3" s="591"/>
    </row>
    <row r="4" spans="1:15" s="112" customFormat="1" ht="6" customHeight="1">
      <c r="A4" s="315"/>
      <c r="B4" s="316"/>
      <c r="C4" s="316"/>
      <c r="D4" s="316"/>
      <c r="E4" s="316"/>
      <c r="F4" s="316"/>
      <c r="G4" s="323"/>
      <c r="H4" s="316"/>
      <c r="I4" s="323"/>
    </row>
    <row r="5" spans="1:15" s="112" customFormat="1" ht="36" customHeight="1">
      <c r="A5" s="122" t="s">
        <v>218</v>
      </c>
      <c r="B5" s="123" t="s">
        <v>219</v>
      </c>
      <c r="C5" s="123" t="s">
        <v>213</v>
      </c>
      <c r="D5" s="635">
        <v>2010</v>
      </c>
      <c r="E5" s="636"/>
      <c r="F5" s="635">
        <v>2011</v>
      </c>
      <c r="G5" s="636"/>
      <c r="H5" s="635">
        <v>2012</v>
      </c>
      <c r="I5" s="636"/>
      <c r="J5" s="635">
        <v>2013</v>
      </c>
      <c r="K5" s="636"/>
      <c r="L5" s="635" t="s">
        <v>286</v>
      </c>
      <c r="M5" s="636"/>
      <c r="N5" s="635" t="s">
        <v>258</v>
      </c>
      <c r="O5" s="636"/>
    </row>
    <row r="6" spans="1:15" ht="12" customHeight="1">
      <c r="A6" s="135">
        <v>84</v>
      </c>
      <c r="B6" s="21" t="s">
        <v>115</v>
      </c>
      <c r="C6" s="3" t="s">
        <v>82</v>
      </c>
      <c r="D6" s="311">
        <v>121</v>
      </c>
      <c r="E6" s="353"/>
      <c r="F6" s="313">
        <v>115</v>
      </c>
      <c r="G6" s="296"/>
      <c r="H6" s="313">
        <v>103</v>
      </c>
      <c r="I6" s="296" t="s">
        <v>255</v>
      </c>
      <c r="J6" s="313">
        <v>97</v>
      </c>
      <c r="K6" s="296" t="s">
        <v>255</v>
      </c>
      <c r="L6" s="313">
        <v>75</v>
      </c>
      <c r="M6" s="296"/>
      <c r="N6" s="313">
        <v>53</v>
      </c>
      <c r="O6" s="296"/>
    </row>
    <row r="7" spans="1:15" ht="12" customHeight="1">
      <c r="A7" s="140">
        <v>32</v>
      </c>
      <c r="B7" s="23" t="s">
        <v>116</v>
      </c>
      <c r="C7" s="4" t="s">
        <v>31</v>
      </c>
      <c r="D7" s="113">
        <v>17</v>
      </c>
      <c r="E7" s="354"/>
      <c r="F7" s="120">
        <v>10</v>
      </c>
      <c r="G7" s="290"/>
      <c r="H7" s="120">
        <v>11</v>
      </c>
      <c r="I7" s="290" t="s">
        <v>255</v>
      </c>
      <c r="J7" s="120">
        <v>7</v>
      </c>
      <c r="K7" s="290" t="s">
        <v>255</v>
      </c>
      <c r="L7" s="120">
        <v>9</v>
      </c>
      <c r="M7" s="290"/>
      <c r="N7" s="120">
        <v>6</v>
      </c>
      <c r="O7" s="290"/>
    </row>
    <row r="8" spans="1:15" ht="12" customHeight="1">
      <c r="A8" s="140">
        <v>84</v>
      </c>
      <c r="B8" s="23" t="s">
        <v>117</v>
      </c>
      <c r="C8" s="4" t="s">
        <v>84</v>
      </c>
      <c r="D8" s="113">
        <v>29</v>
      </c>
      <c r="E8" s="354"/>
      <c r="F8" s="120">
        <v>15</v>
      </c>
      <c r="G8" s="290"/>
      <c r="H8" s="120">
        <v>11</v>
      </c>
      <c r="I8" s="290" t="s">
        <v>255</v>
      </c>
      <c r="J8" s="120">
        <v>5</v>
      </c>
      <c r="K8" s="290" t="s">
        <v>255</v>
      </c>
      <c r="L8" s="120">
        <v>3</v>
      </c>
      <c r="M8" s="290"/>
      <c r="N8" s="120">
        <v>3</v>
      </c>
      <c r="O8" s="290"/>
    </row>
    <row r="9" spans="1:15" ht="12" customHeight="1">
      <c r="A9" s="140">
        <v>93</v>
      </c>
      <c r="B9" s="23" t="s">
        <v>118</v>
      </c>
      <c r="C9" s="4" t="s">
        <v>98</v>
      </c>
      <c r="D9" s="113">
        <v>213</v>
      </c>
      <c r="E9" s="354"/>
      <c r="F9" s="120">
        <v>166</v>
      </c>
      <c r="G9" s="290"/>
      <c r="H9" s="120">
        <v>195</v>
      </c>
      <c r="I9" s="290" t="s">
        <v>255</v>
      </c>
      <c r="J9" s="120">
        <v>202</v>
      </c>
      <c r="K9" s="290" t="s">
        <v>255</v>
      </c>
      <c r="L9" s="120">
        <v>206</v>
      </c>
      <c r="M9" s="290"/>
      <c r="N9" s="120">
        <v>231</v>
      </c>
      <c r="O9" s="290"/>
    </row>
    <row r="10" spans="1:15" ht="12" customHeight="1">
      <c r="A10" s="140">
        <v>93</v>
      </c>
      <c r="B10" s="23" t="s">
        <v>119</v>
      </c>
      <c r="C10" s="4" t="s">
        <v>99</v>
      </c>
      <c r="D10" s="113">
        <v>57</v>
      </c>
      <c r="E10" s="354"/>
      <c r="F10" s="120">
        <v>83</v>
      </c>
      <c r="G10" s="290"/>
      <c r="H10" s="120">
        <v>91</v>
      </c>
      <c r="I10" s="290" t="s">
        <v>255</v>
      </c>
      <c r="J10" s="120">
        <v>105</v>
      </c>
      <c r="K10" s="290" t="s">
        <v>255</v>
      </c>
      <c r="L10" s="120">
        <v>104</v>
      </c>
      <c r="M10" s="290"/>
      <c r="N10" s="120">
        <v>126</v>
      </c>
      <c r="O10" s="290"/>
    </row>
    <row r="11" spans="1:15" ht="12" customHeight="1">
      <c r="A11" s="140">
        <v>93</v>
      </c>
      <c r="B11" s="23" t="s">
        <v>120</v>
      </c>
      <c r="C11" s="4" t="s">
        <v>100</v>
      </c>
      <c r="D11" s="113">
        <v>280</v>
      </c>
      <c r="E11" s="354" t="s">
        <v>256</v>
      </c>
      <c r="F11" s="120">
        <v>343</v>
      </c>
      <c r="G11" s="290" t="s">
        <v>256</v>
      </c>
      <c r="H11" s="120">
        <v>372</v>
      </c>
      <c r="I11" s="290" t="s">
        <v>256</v>
      </c>
      <c r="J11" s="120">
        <v>392</v>
      </c>
      <c r="K11" s="290" t="s">
        <v>256</v>
      </c>
      <c r="L11" s="120">
        <v>409</v>
      </c>
      <c r="M11" s="290" t="s">
        <v>256</v>
      </c>
      <c r="N11" s="120">
        <v>645</v>
      </c>
      <c r="O11" s="290"/>
    </row>
    <row r="12" spans="1:15" ht="12" customHeight="1">
      <c r="A12" s="140">
        <v>84</v>
      </c>
      <c r="B12" s="23" t="s">
        <v>121</v>
      </c>
      <c r="C12" s="4" t="s">
        <v>85</v>
      </c>
      <c r="D12" s="113">
        <v>173</v>
      </c>
      <c r="E12" s="355"/>
      <c r="F12" s="120">
        <v>181</v>
      </c>
      <c r="G12" s="318"/>
      <c r="H12" s="120">
        <v>273</v>
      </c>
      <c r="I12" s="318" t="s">
        <v>255</v>
      </c>
      <c r="J12" s="120">
        <v>336</v>
      </c>
      <c r="K12" s="290" t="s">
        <v>255</v>
      </c>
      <c r="L12" s="120">
        <v>377</v>
      </c>
      <c r="M12" s="290"/>
      <c r="N12" s="120">
        <v>351</v>
      </c>
      <c r="O12" s="290"/>
    </row>
    <row r="13" spans="1:15" ht="12" customHeight="1">
      <c r="A13" s="140">
        <v>44</v>
      </c>
      <c r="B13" s="23" t="s">
        <v>122</v>
      </c>
      <c r="C13" s="4" t="s">
        <v>36</v>
      </c>
      <c r="D13" s="113">
        <v>160</v>
      </c>
      <c r="E13" s="354"/>
      <c r="F13" s="120">
        <v>174</v>
      </c>
      <c r="G13" s="290"/>
      <c r="H13" s="120">
        <v>205</v>
      </c>
      <c r="I13" s="290" t="s">
        <v>255</v>
      </c>
      <c r="J13" s="120">
        <v>196</v>
      </c>
      <c r="K13" s="290" t="s">
        <v>255</v>
      </c>
      <c r="L13" s="120">
        <v>214</v>
      </c>
      <c r="M13" s="290"/>
      <c r="N13" s="120">
        <v>181</v>
      </c>
      <c r="O13" s="290"/>
    </row>
    <row r="14" spans="1:15" ht="12" customHeight="1">
      <c r="A14" s="140">
        <v>76</v>
      </c>
      <c r="B14" s="23" t="s">
        <v>123</v>
      </c>
      <c r="C14" s="4" t="s">
        <v>69</v>
      </c>
      <c r="D14" s="113">
        <v>2</v>
      </c>
      <c r="E14" s="354"/>
      <c r="F14" s="120">
        <v>1</v>
      </c>
      <c r="G14" s="290"/>
      <c r="H14" s="120">
        <v>2</v>
      </c>
      <c r="I14" s="290" t="s">
        <v>255</v>
      </c>
      <c r="J14" s="120">
        <v>3</v>
      </c>
      <c r="K14" s="290" t="s">
        <v>255</v>
      </c>
      <c r="L14" s="120">
        <v>3</v>
      </c>
      <c r="M14" s="290"/>
      <c r="N14" s="120">
        <v>0</v>
      </c>
      <c r="O14" s="290"/>
    </row>
    <row r="15" spans="1:15" ht="12" customHeight="1">
      <c r="A15" s="147">
        <v>44</v>
      </c>
      <c r="B15" s="23" t="s">
        <v>124</v>
      </c>
      <c r="C15" s="4" t="s">
        <v>37</v>
      </c>
      <c r="D15" s="113">
        <v>159</v>
      </c>
      <c r="E15" s="354" t="s">
        <v>256</v>
      </c>
      <c r="F15" s="120">
        <v>181</v>
      </c>
      <c r="G15" s="290"/>
      <c r="H15" s="120">
        <v>213</v>
      </c>
      <c r="I15" s="290" t="s">
        <v>255</v>
      </c>
      <c r="J15" s="120">
        <v>238</v>
      </c>
      <c r="K15" s="290" t="s">
        <v>255</v>
      </c>
      <c r="L15" s="120">
        <v>251</v>
      </c>
      <c r="M15" s="290"/>
      <c r="N15" s="120">
        <v>266</v>
      </c>
      <c r="O15" s="290"/>
    </row>
    <row r="16" spans="1:15" ht="12" customHeight="1">
      <c r="A16" s="147">
        <v>76</v>
      </c>
      <c r="B16" s="23" t="s">
        <v>125</v>
      </c>
      <c r="C16" s="4" t="s">
        <v>70</v>
      </c>
      <c r="D16" s="113">
        <v>210</v>
      </c>
      <c r="E16" s="354"/>
      <c r="F16" s="120">
        <v>228</v>
      </c>
      <c r="G16" s="290"/>
      <c r="H16" s="120">
        <v>237</v>
      </c>
      <c r="I16" s="290" t="s">
        <v>255</v>
      </c>
      <c r="J16" s="120">
        <v>263</v>
      </c>
      <c r="K16" s="290" t="s">
        <v>255</v>
      </c>
      <c r="L16" s="120">
        <v>342</v>
      </c>
      <c r="M16" s="290"/>
      <c r="N16" s="120">
        <v>375</v>
      </c>
      <c r="O16" s="290"/>
    </row>
    <row r="17" spans="1:15" ht="12" customHeight="1">
      <c r="A17" s="147">
        <v>76</v>
      </c>
      <c r="B17" s="23" t="s">
        <v>126</v>
      </c>
      <c r="C17" s="4" t="s">
        <v>71</v>
      </c>
      <c r="D17" s="113">
        <v>100</v>
      </c>
      <c r="E17" s="354"/>
      <c r="F17" s="120">
        <v>106</v>
      </c>
      <c r="G17" s="290" t="s">
        <v>256</v>
      </c>
      <c r="H17" s="120">
        <v>86</v>
      </c>
      <c r="I17" s="290" t="s">
        <v>255</v>
      </c>
      <c r="J17" s="120">
        <v>60</v>
      </c>
      <c r="K17" s="290" t="s">
        <v>255</v>
      </c>
      <c r="L17" s="120">
        <v>46</v>
      </c>
      <c r="M17" s="290"/>
      <c r="N17" s="120">
        <v>46</v>
      </c>
      <c r="O17" s="290"/>
    </row>
    <row r="18" spans="1:15" ht="12" customHeight="1">
      <c r="A18" s="147">
        <v>93</v>
      </c>
      <c r="B18" s="23" t="s">
        <v>127</v>
      </c>
      <c r="C18" s="4" t="s">
        <v>101</v>
      </c>
      <c r="D18" s="113">
        <v>1642</v>
      </c>
      <c r="E18" s="354" t="s">
        <v>256</v>
      </c>
      <c r="F18" s="120">
        <v>2228</v>
      </c>
      <c r="G18" s="290" t="s">
        <v>256</v>
      </c>
      <c r="H18" s="120">
        <v>346</v>
      </c>
      <c r="I18" s="290" t="s">
        <v>256</v>
      </c>
      <c r="J18" s="120">
        <v>346</v>
      </c>
      <c r="K18" s="290" t="s">
        <v>256</v>
      </c>
      <c r="L18" s="120">
        <v>381</v>
      </c>
      <c r="M18" s="290" t="s">
        <v>256</v>
      </c>
      <c r="N18" s="120">
        <v>1180</v>
      </c>
      <c r="O18" s="290" t="s">
        <v>256</v>
      </c>
    </row>
    <row r="19" spans="1:15" ht="12" customHeight="1">
      <c r="A19" s="147">
        <v>28</v>
      </c>
      <c r="B19" s="23" t="s">
        <v>128</v>
      </c>
      <c r="C19" s="4" t="s">
        <v>25</v>
      </c>
      <c r="D19" s="113">
        <v>466</v>
      </c>
      <c r="E19" s="354"/>
      <c r="F19" s="120">
        <v>533</v>
      </c>
      <c r="G19" s="290"/>
      <c r="H19" s="120">
        <v>595</v>
      </c>
      <c r="I19" s="290" t="s">
        <v>255</v>
      </c>
      <c r="J19" s="120">
        <v>666</v>
      </c>
      <c r="K19" s="290" t="s">
        <v>255</v>
      </c>
      <c r="L19" s="120">
        <v>604</v>
      </c>
      <c r="M19" s="290"/>
      <c r="N19" s="120">
        <v>609</v>
      </c>
      <c r="O19" s="290" t="s">
        <v>256</v>
      </c>
    </row>
    <row r="20" spans="1:15" ht="12" customHeight="1">
      <c r="A20" s="147">
        <v>84</v>
      </c>
      <c r="B20" s="23" t="s">
        <v>129</v>
      </c>
      <c r="C20" s="4" t="s">
        <v>86</v>
      </c>
      <c r="D20" s="113">
        <v>50</v>
      </c>
      <c r="E20" s="354"/>
      <c r="F20" s="120">
        <v>53</v>
      </c>
      <c r="G20" s="290"/>
      <c r="H20" s="120">
        <v>45</v>
      </c>
      <c r="I20" s="290" t="s">
        <v>255</v>
      </c>
      <c r="J20" s="120">
        <v>43</v>
      </c>
      <c r="K20" s="290" t="s">
        <v>255</v>
      </c>
      <c r="L20" s="120">
        <v>46</v>
      </c>
      <c r="M20" s="290"/>
      <c r="N20" s="120">
        <v>55</v>
      </c>
      <c r="O20" s="290"/>
    </row>
    <row r="21" spans="1:15" ht="12" customHeight="1">
      <c r="A21" s="147">
        <v>75</v>
      </c>
      <c r="B21" s="23" t="s">
        <v>130</v>
      </c>
      <c r="C21" s="4" t="s">
        <v>57</v>
      </c>
      <c r="D21" s="113">
        <v>41</v>
      </c>
      <c r="E21" s="354"/>
      <c r="F21" s="120">
        <v>33</v>
      </c>
      <c r="G21" s="290"/>
      <c r="H21" s="120">
        <v>23</v>
      </c>
      <c r="I21" s="290" t="s">
        <v>255</v>
      </c>
      <c r="J21" s="120">
        <v>23</v>
      </c>
      <c r="K21" s="290" t="s">
        <v>255</v>
      </c>
      <c r="L21" s="120">
        <v>16</v>
      </c>
      <c r="M21" s="290"/>
      <c r="N21" s="120">
        <v>11</v>
      </c>
      <c r="O21" s="290"/>
    </row>
    <row r="22" spans="1:15" ht="12" customHeight="1">
      <c r="A22" s="147">
        <v>75</v>
      </c>
      <c r="B22" s="23" t="s">
        <v>131</v>
      </c>
      <c r="C22" s="4" t="s">
        <v>58</v>
      </c>
      <c r="D22" s="113">
        <v>383</v>
      </c>
      <c r="E22" s="354"/>
      <c r="F22" s="120">
        <v>418</v>
      </c>
      <c r="G22" s="290"/>
      <c r="H22" s="120">
        <v>465</v>
      </c>
      <c r="I22" s="290" t="s">
        <v>255</v>
      </c>
      <c r="J22" s="120">
        <v>465</v>
      </c>
      <c r="K22" s="290" t="s">
        <v>255</v>
      </c>
      <c r="L22" s="120">
        <v>518</v>
      </c>
      <c r="M22" s="290"/>
      <c r="N22" s="120">
        <v>512</v>
      </c>
      <c r="O22" s="290"/>
    </row>
    <row r="23" spans="1:15" ht="12" customHeight="1">
      <c r="A23" s="147">
        <v>24</v>
      </c>
      <c r="B23" s="23" t="s">
        <v>132</v>
      </c>
      <c r="C23" s="4" t="s">
        <v>9</v>
      </c>
      <c r="D23" s="113">
        <v>77</v>
      </c>
      <c r="E23" s="354"/>
      <c r="F23" s="120">
        <v>78</v>
      </c>
      <c r="G23" s="290"/>
      <c r="H23" s="120">
        <v>86</v>
      </c>
      <c r="I23" s="290" t="s">
        <v>255</v>
      </c>
      <c r="J23" s="120">
        <v>91</v>
      </c>
      <c r="K23" s="290" t="s">
        <v>255</v>
      </c>
      <c r="L23" s="120">
        <v>101</v>
      </c>
      <c r="M23" s="290" t="s">
        <v>256</v>
      </c>
      <c r="N23" s="120">
        <v>110</v>
      </c>
      <c r="O23" s="290" t="s">
        <v>256</v>
      </c>
    </row>
    <row r="24" spans="1:15" ht="12" customHeight="1">
      <c r="A24" s="147">
        <v>75</v>
      </c>
      <c r="B24" s="23" t="s">
        <v>133</v>
      </c>
      <c r="C24" s="4" t="s">
        <v>59</v>
      </c>
      <c r="D24" s="113">
        <v>140</v>
      </c>
      <c r="E24" s="354"/>
      <c r="F24" s="120">
        <v>264</v>
      </c>
      <c r="G24" s="290" t="s">
        <v>256</v>
      </c>
      <c r="H24" s="120">
        <v>449</v>
      </c>
      <c r="I24" s="290" t="s">
        <v>256</v>
      </c>
      <c r="J24" s="120">
        <v>14</v>
      </c>
      <c r="K24" s="290" t="s">
        <v>256</v>
      </c>
      <c r="L24" s="120">
        <v>25</v>
      </c>
      <c r="M24" s="290"/>
      <c r="N24" s="120">
        <v>34</v>
      </c>
      <c r="O24" s="290"/>
    </row>
    <row r="25" spans="1:15" ht="12" customHeight="1">
      <c r="A25" s="147">
        <v>94</v>
      </c>
      <c r="B25" s="23" t="s">
        <v>104</v>
      </c>
      <c r="C25" s="4" t="s">
        <v>105</v>
      </c>
      <c r="D25" s="113">
        <v>2</v>
      </c>
      <c r="E25" s="354" t="s">
        <v>256</v>
      </c>
      <c r="F25" s="120">
        <v>2</v>
      </c>
      <c r="G25" s="290"/>
      <c r="H25" s="120">
        <v>3</v>
      </c>
      <c r="I25" s="290" t="s">
        <v>255</v>
      </c>
      <c r="J25" s="120">
        <v>3</v>
      </c>
      <c r="K25" s="290" t="s">
        <v>255</v>
      </c>
      <c r="L25" s="120">
        <v>3</v>
      </c>
      <c r="M25" s="290"/>
      <c r="N25" s="120">
        <v>3</v>
      </c>
      <c r="O25" s="290" t="s">
        <v>256</v>
      </c>
    </row>
    <row r="26" spans="1:15" ht="12" customHeight="1">
      <c r="A26" s="147">
        <v>94</v>
      </c>
      <c r="B26" s="23" t="s">
        <v>107</v>
      </c>
      <c r="C26" s="4" t="s">
        <v>108</v>
      </c>
      <c r="D26" s="113">
        <v>81</v>
      </c>
      <c r="E26" s="354"/>
      <c r="F26" s="120">
        <v>75</v>
      </c>
      <c r="G26" s="290"/>
      <c r="H26" s="120">
        <v>18</v>
      </c>
      <c r="I26" s="290" t="s">
        <v>256</v>
      </c>
      <c r="J26" s="120">
        <v>17</v>
      </c>
      <c r="K26" s="290" t="s">
        <v>256</v>
      </c>
      <c r="L26" s="120">
        <v>23</v>
      </c>
      <c r="M26" s="290" t="s">
        <v>256</v>
      </c>
      <c r="N26" s="120">
        <v>26</v>
      </c>
      <c r="O26" s="290" t="s">
        <v>256</v>
      </c>
    </row>
    <row r="27" spans="1:15" ht="12" customHeight="1">
      <c r="A27" s="147">
        <v>27</v>
      </c>
      <c r="B27" s="23" t="s">
        <v>134</v>
      </c>
      <c r="C27" s="4" t="s">
        <v>16</v>
      </c>
      <c r="D27" s="113">
        <v>0</v>
      </c>
      <c r="E27" s="354"/>
      <c r="F27" s="120">
        <v>0</v>
      </c>
      <c r="G27" s="290"/>
      <c r="H27" s="120">
        <v>0</v>
      </c>
      <c r="I27" s="290" t="s">
        <v>255</v>
      </c>
      <c r="J27" s="120">
        <v>0</v>
      </c>
      <c r="K27" s="290" t="s">
        <v>255</v>
      </c>
      <c r="L27" s="120">
        <v>0</v>
      </c>
      <c r="M27" s="290"/>
      <c r="N27" s="120">
        <v>0</v>
      </c>
      <c r="O27" s="290"/>
    </row>
    <row r="28" spans="1:15" ht="12" customHeight="1">
      <c r="A28" s="147">
        <v>53</v>
      </c>
      <c r="B28" s="23" t="s">
        <v>135</v>
      </c>
      <c r="C28" s="4" t="s">
        <v>52</v>
      </c>
      <c r="D28" s="113">
        <v>199</v>
      </c>
      <c r="E28" s="354"/>
      <c r="F28" s="120">
        <v>225</v>
      </c>
      <c r="G28" s="290"/>
      <c r="H28" s="120">
        <v>248</v>
      </c>
      <c r="I28" s="290" t="s">
        <v>255</v>
      </c>
      <c r="J28" s="120">
        <v>299</v>
      </c>
      <c r="K28" s="290" t="s">
        <v>255</v>
      </c>
      <c r="L28" s="120">
        <v>292</v>
      </c>
      <c r="M28" s="290"/>
      <c r="N28" s="120">
        <v>231</v>
      </c>
      <c r="O28" s="290"/>
    </row>
    <row r="29" spans="1:15" ht="12" customHeight="1">
      <c r="A29" s="147">
        <v>75</v>
      </c>
      <c r="B29" s="23" t="s">
        <v>136</v>
      </c>
      <c r="C29" s="4" t="s">
        <v>60</v>
      </c>
      <c r="D29" s="113">
        <v>6</v>
      </c>
      <c r="E29" s="354"/>
      <c r="F29" s="120">
        <v>5</v>
      </c>
      <c r="G29" s="290"/>
      <c r="H29" s="120">
        <v>9</v>
      </c>
      <c r="I29" s="290" t="s">
        <v>255</v>
      </c>
      <c r="J29" s="120">
        <v>9</v>
      </c>
      <c r="K29" s="290" t="s">
        <v>255</v>
      </c>
      <c r="L29" s="120">
        <v>11</v>
      </c>
      <c r="M29" s="290"/>
      <c r="N29" s="120">
        <v>9</v>
      </c>
      <c r="O29" s="290"/>
    </row>
    <row r="30" spans="1:15" ht="12" customHeight="1">
      <c r="A30" s="147">
        <v>75</v>
      </c>
      <c r="B30" s="23" t="s">
        <v>137</v>
      </c>
      <c r="C30" s="4" t="s">
        <v>61</v>
      </c>
      <c r="D30" s="113">
        <v>46</v>
      </c>
      <c r="E30" s="354"/>
      <c r="F30" s="120">
        <v>47</v>
      </c>
      <c r="G30" s="290"/>
      <c r="H30" s="120">
        <v>44</v>
      </c>
      <c r="I30" s="290" t="s">
        <v>255</v>
      </c>
      <c r="J30" s="120">
        <v>52</v>
      </c>
      <c r="K30" s="290" t="s">
        <v>255</v>
      </c>
      <c r="L30" s="120">
        <v>38</v>
      </c>
      <c r="M30" s="290"/>
      <c r="N30" s="120">
        <v>44</v>
      </c>
      <c r="O30" s="290"/>
    </row>
    <row r="31" spans="1:15" ht="12" customHeight="1">
      <c r="A31" s="147">
        <v>27</v>
      </c>
      <c r="B31" s="23" t="s">
        <v>138</v>
      </c>
      <c r="C31" s="4" t="s">
        <v>18</v>
      </c>
      <c r="D31" s="113">
        <v>96</v>
      </c>
      <c r="E31" s="354"/>
      <c r="F31" s="120">
        <v>101</v>
      </c>
      <c r="G31" s="290"/>
      <c r="H31" s="120">
        <v>114</v>
      </c>
      <c r="I31" s="290" t="s">
        <v>255</v>
      </c>
      <c r="J31" s="120">
        <v>135</v>
      </c>
      <c r="K31" s="290" t="s">
        <v>255</v>
      </c>
      <c r="L31" s="120">
        <v>163</v>
      </c>
      <c r="M31" s="290"/>
      <c r="N31" s="120">
        <v>161</v>
      </c>
      <c r="O31" s="290"/>
    </row>
    <row r="32" spans="1:15" ht="12" customHeight="1">
      <c r="A32" s="147">
        <v>84</v>
      </c>
      <c r="B32" s="23" t="s">
        <v>139</v>
      </c>
      <c r="C32" s="4" t="s">
        <v>87</v>
      </c>
      <c r="D32" s="113">
        <v>39</v>
      </c>
      <c r="E32" s="354"/>
      <c r="F32" s="120">
        <v>35</v>
      </c>
      <c r="G32" s="290"/>
      <c r="H32" s="120">
        <v>42</v>
      </c>
      <c r="I32" s="290" t="s">
        <v>255</v>
      </c>
      <c r="J32" s="120">
        <v>41</v>
      </c>
      <c r="K32" s="290" t="s">
        <v>255</v>
      </c>
      <c r="L32" s="120">
        <v>34</v>
      </c>
      <c r="M32" s="290"/>
      <c r="N32" s="120">
        <v>27</v>
      </c>
      <c r="O32" s="290"/>
    </row>
    <row r="33" spans="1:15" ht="12" customHeight="1">
      <c r="A33" s="147">
        <v>28</v>
      </c>
      <c r="B33" s="23" t="s">
        <v>140</v>
      </c>
      <c r="C33" s="4" t="s">
        <v>27</v>
      </c>
      <c r="D33" s="113">
        <v>98</v>
      </c>
      <c r="E33" s="354"/>
      <c r="F33" s="120">
        <v>83</v>
      </c>
      <c r="G33" s="290"/>
      <c r="H33" s="120">
        <v>72</v>
      </c>
      <c r="I33" s="290" t="s">
        <v>255</v>
      </c>
      <c r="J33" s="120">
        <v>67</v>
      </c>
      <c r="K33" s="290" t="s">
        <v>255</v>
      </c>
      <c r="L33" s="120">
        <v>50</v>
      </c>
      <c r="M33" s="290"/>
      <c r="N33" s="120">
        <v>41</v>
      </c>
      <c r="O33" s="290"/>
    </row>
    <row r="34" spans="1:15" ht="12" customHeight="1">
      <c r="A34" s="147">
        <v>24</v>
      </c>
      <c r="B34" s="23" t="s">
        <v>141</v>
      </c>
      <c r="C34" s="4" t="s">
        <v>11</v>
      </c>
      <c r="D34" s="113">
        <v>3</v>
      </c>
      <c r="E34" s="354"/>
      <c r="F34" s="120">
        <v>2</v>
      </c>
      <c r="G34" s="290"/>
      <c r="H34" s="120">
        <v>3</v>
      </c>
      <c r="I34" s="290" t="s">
        <v>255</v>
      </c>
      <c r="J34" s="120">
        <v>1</v>
      </c>
      <c r="K34" s="290" t="s">
        <v>255</v>
      </c>
      <c r="L34" s="120">
        <v>1</v>
      </c>
      <c r="M34" s="290"/>
      <c r="N34" s="120">
        <v>0</v>
      </c>
      <c r="O34" s="290"/>
    </row>
    <row r="35" spans="1:15" ht="12" customHeight="1">
      <c r="A35" s="147">
        <v>53</v>
      </c>
      <c r="B35" s="23" t="s">
        <v>142</v>
      </c>
      <c r="C35" s="4" t="s">
        <v>54</v>
      </c>
      <c r="D35" s="113">
        <v>1010</v>
      </c>
      <c r="E35" s="354"/>
      <c r="F35" s="120">
        <v>1002</v>
      </c>
      <c r="G35" s="290"/>
      <c r="H35" s="120">
        <v>1036</v>
      </c>
      <c r="I35" s="290" t="s">
        <v>256</v>
      </c>
      <c r="J35" s="120">
        <v>1115</v>
      </c>
      <c r="K35" s="290" t="s">
        <v>255</v>
      </c>
      <c r="L35" s="120">
        <v>1060</v>
      </c>
      <c r="M35" s="290"/>
      <c r="N35" s="120">
        <v>1072</v>
      </c>
      <c r="O35" s="290" t="s">
        <v>256</v>
      </c>
    </row>
    <row r="36" spans="1:15" ht="12" customHeight="1">
      <c r="A36" s="147">
        <v>76</v>
      </c>
      <c r="B36" s="23" t="s">
        <v>143</v>
      </c>
      <c r="C36" s="4" t="s">
        <v>72</v>
      </c>
      <c r="D36" s="113">
        <v>570</v>
      </c>
      <c r="E36" s="354"/>
      <c r="F36" s="120">
        <v>535</v>
      </c>
      <c r="G36" s="290"/>
      <c r="H36" s="120">
        <v>482</v>
      </c>
      <c r="I36" s="290" t="s">
        <v>255</v>
      </c>
      <c r="J36" s="120">
        <v>468</v>
      </c>
      <c r="K36" s="290" t="s">
        <v>255</v>
      </c>
      <c r="L36" s="120">
        <v>450</v>
      </c>
      <c r="M36" s="290"/>
      <c r="N36" s="120">
        <v>412</v>
      </c>
      <c r="O36" s="290"/>
    </row>
    <row r="37" spans="1:15" ht="12" customHeight="1">
      <c r="A37" s="147">
        <v>76</v>
      </c>
      <c r="B37" s="23" t="s">
        <v>144</v>
      </c>
      <c r="C37" s="4" t="s">
        <v>73</v>
      </c>
      <c r="D37" s="113">
        <v>108</v>
      </c>
      <c r="E37" s="354"/>
      <c r="F37" s="120">
        <v>118</v>
      </c>
      <c r="G37" s="290"/>
      <c r="H37" s="120">
        <v>131</v>
      </c>
      <c r="I37" s="290" t="s">
        <v>255</v>
      </c>
      <c r="J37" s="120">
        <v>148</v>
      </c>
      <c r="K37" s="290" t="s">
        <v>255</v>
      </c>
      <c r="L37" s="120">
        <v>155</v>
      </c>
      <c r="M37" s="290"/>
      <c r="N37" s="120">
        <v>155</v>
      </c>
      <c r="O37" s="290"/>
    </row>
    <row r="38" spans="1:15" ht="12" customHeight="1">
      <c r="A38" s="147">
        <v>76</v>
      </c>
      <c r="B38" s="23" t="s">
        <v>145</v>
      </c>
      <c r="C38" s="4" t="s">
        <v>74</v>
      </c>
      <c r="D38" s="113">
        <v>244</v>
      </c>
      <c r="E38" s="354"/>
      <c r="F38" s="120">
        <v>252</v>
      </c>
      <c r="G38" s="290"/>
      <c r="H38" s="120">
        <v>228</v>
      </c>
      <c r="I38" s="290" t="s">
        <v>255</v>
      </c>
      <c r="J38" s="120">
        <v>268</v>
      </c>
      <c r="K38" s="290" t="s">
        <v>255</v>
      </c>
      <c r="L38" s="120">
        <v>91</v>
      </c>
      <c r="M38" s="290"/>
      <c r="N38" s="120">
        <v>57</v>
      </c>
      <c r="O38" s="290" t="s">
        <v>256</v>
      </c>
    </row>
    <row r="39" spans="1:15" ht="12" customHeight="1">
      <c r="A39" s="147">
        <v>75</v>
      </c>
      <c r="B39" s="23" t="s">
        <v>146</v>
      </c>
      <c r="C39" s="4" t="s">
        <v>62</v>
      </c>
      <c r="D39" s="113">
        <v>240</v>
      </c>
      <c r="E39" s="354"/>
      <c r="F39" s="120">
        <v>197</v>
      </c>
      <c r="G39" s="290"/>
      <c r="H39" s="120">
        <v>173</v>
      </c>
      <c r="I39" s="290" t="s">
        <v>255</v>
      </c>
      <c r="J39" s="120">
        <v>198</v>
      </c>
      <c r="K39" s="290" t="s">
        <v>255</v>
      </c>
      <c r="L39" s="120">
        <v>184</v>
      </c>
      <c r="M39" s="290"/>
      <c r="N39" s="120">
        <v>156</v>
      </c>
      <c r="O39" s="290"/>
    </row>
    <row r="40" spans="1:15" ht="12" customHeight="1">
      <c r="A40" s="147">
        <v>76</v>
      </c>
      <c r="B40" s="23" t="s">
        <v>147</v>
      </c>
      <c r="C40" s="4" t="s">
        <v>75</v>
      </c>
      <c r="D40" s="113">
        <v>639</v>
      </c>
      <c r="E40" s="354"/>
      <c r="F40" s="120">
        <v>710</v>
      </c>
      <c r="G40" s="290"/>
      <c r="H40" s="120">
        <v>731</v>
      </c>
      <c r="I40" s="290" t="s">
        <v>255</v>
      </c>
      <c r="J40" s="120">
        <v>775</v>
      </c>
      <c r="K40" s="290" t="s">
        <v>255</v>
      </c>
      <c r="L40" s="120">
        <v>820</v>
      </c>
      <c r="M40" s="290"/>
      <c r="N40" s="120">
        <v>897</v>
      </c>
      <c r="O40" s="290"/>
    </row>
    <row r="41" spans="1:15" ht="12" customHeight="1">
      <c r="A41" s="147">
        <v>53</v>
      </c>
      <c r="B41" s="23" t="s">
        <v>148</v>
      </c>
      <c r="C41" s="4" t="s">
        <v>55</v>
      </c>
      <c r="D41" s="113">
        <v>451</v>
      </c>
      <c r="E41" s="354"/>
      <c r="F41" s="120">
        <v>608</v>
      </c>
      <c r="G41" s="290"/>
      <c r="H41" s="120">
        <v>641</v>
      </c>
      <c r="I41" s="290" t="s">
        <v>255</v>
      </c>
      <c r="J41" s="120">
        <v>607</v>
      </c>
      <c r="K41" s="290" t="s">
        <v>255</v>
      </c>
      <c r="L41" s="120">
        <v>647</v>
      </c>
      <c r="M41" s="290"/>
      <c r="N41" s="120">
        <v>889</v>
      </c>
      <c r="O41" s="290"/>
    </row>
    <row r="42" spans="1:15" ht="12" customHeight="1">
      <c r="A42" s="147">
        <v>24</v>
      </c>
      <c r="B42" s="23" t="s">
        <v>149</v>
      </c>
      <c r="C42" s="4" t="s">
        <v>12</v>
      </c>
      <c r="D42" s="113">
        <v>11</v>
      </c>
      <c r="E42" s="354"/>
      <c r="F42" s="120">
        <v>7</v>
      </c>
      <c r="G42" s="290"/>
      <c r="H42" s="120">
        <v>6</v>
      </c>
      <c r="I42" s="290" t="s">
        <v>255</v>
      </c>
      <c r="J42" s="120">
        <v>7</v>
      </c>
      <c r="K42" s="290" t="s">
        <v>255</v>
      </c>
      <c r="L42" s="120">
        <v>6</v>
      </c>
      <c r="M42" s="290"/>
      <c r="N42" s="120">
        <v>7</v>
      </c>
      <c r="O42" s="290"/>
    </row>
    <row r="43" spans="1:15" ht="12" customHeight="1">
      <c r="A43" s="147">
        <v>24</v>
      </c>
      <c r="B43" s="23" t="s">
        <v>150</v>
      </c>
      <c r="C43" s="4" t="s">
        <v>13</v>
      </c>
      <c r="D43" s="113">
        <v>429</v>
      </c>
      <c r="E43" s="354"/>
      <c r="F43" s="120">
        <v>429</v>
      </c>
      <c r="G43" s="290"/>
      <c r="H43" s="120">
        <v>466</v>
      </c>
      <c r="I43" s="290" t="s">
        <v>255</v>
      </c>
      <c r="J43" s="120">
        <v>411</v>
      </c>
      <c r="K43" s="290" t="s">
        <v>255</v>
      </c>
      <c r="L43" s="120">
        <v>293</v>
      </c>
      <c r="M43" s="290"/>
      <c r="N43" s="120">
        <v>217</v>
      </c>
      <c r="O43" s="290"/>
    </row>
    <row r="44" spans="1:15" ht="12" customHeight="1">
      <c r="A44" s="147">
        <v>84</v>
      </c>
      <c r="B44" s="23" t="s">
        <v>151</v>
      </c>
      <c r="C44" s="4" t="s">
        <v>88</v>
      </c>
      <c r="D44" s="113">
        <v>126</v>
      </c>
      <c r="E44" s="354"/>
      <c r="F44" s="120">
        <v>144</v>
      </c>
      <c r="G44" s="290"/>
      <c r="H44" s="120">
        <v>142</v>
      </c>
      <c r="I44" s="290" t="s">
        <v>255</v>
      </c>
      <c r="J44" s="120">
        <v>136</v>
      </c>
      <c r="K44" s="290" t="s">
        <v>255</v>
      </c>
      <c r="L44" s="120">
        <v>137</v>
      </c>
      <c r="M44" s="290"/>
      <c r="N44" s="120">
        <v>158</v>
      </c>
      <c r="O44" s="290"/>
    </row>
    <row r="45" spans="1:15" ht="12" customHeight="1">
      <c r="A45" s="147">
        <v>27</v>
      </c>
      <c r="B45" s="23" t="s">
        <v>152</v>
      </c>
      <c r="C45" s="4" t="s">
        <v>19</v>
      </c>
      <c r="D45" s="113">
        <v>0</v>
      </c>
      <c r="E45" s="354"/>
      <c r="F45" s="120">
        <v>1</v>
      </c>
      <c r="G45" s="290"/>
      <c r="H45" s="120">
        <v>2</v>
      </c>
      <c r="I45" s="290" t="s">
        <v>255</v>
      </c>
      <c r="J45" s="120">
        <v>5</v>
      </c>
      <c r="K45" s="290" t="s">
        <v>255</v>
      </c>
      <c r="L45" s="120">
        <v>3</v>
      </c>
      <c r="M45" s="290"/>
      <c r="N45" s="120">
        <v>3</v>
      </c>
      <c r="O45" s="290"/>
    </row>
    <row r="46" spans="1:15" ht="12" customHeight="1">
      <c r="A46" s="147">
        <v>75</v>
      </c>
      <c r="B46" s="23" t="s">
        <v>153</v>
      </c>
      <c r="C46" s="4" t="s">
        <v>63</v>
      </c>
      <c r="D46" s="113">
        <v>205</v>
      </c>
      <c r="E46" s="354"/>
      <c r="F46" s="120">
        <v>208</v>
      </c>
      <c r="G46" s="290"/>
      <c r="H46" s="120">
        <v>226</v>
      </c>
      <c r="I46" s="290" t="s">
        <v>255</v>
      </c>
      <c r="J46" s="120">
        <v>256</v>
      </c>
      <c r="K46" s="290" t="s">
        <v>255</v>
      </c>
      <c r="L46" s="120">
        <v>255</v>
      </c>
      <c r="M46" s="290"/>
      <c r="N46" s="120">
        <v>275</v>
      </c>
      <c r="O46" s="290"/>
    </row>
    <row r="47" spans="1:15" ht="12" customHeight="1">
      <c r="A47" s="147">
        <v>24</v>
      </c>
      <c r="B47" s="23" t="s">
        <v>154</v>
      </c>
      <c r="C47" s="4" t="s">
        <v>14</v>
      </c>
      <c r="D47" s="113">
        <v>78</v>
      </c>
      <c r="E47" s="354"/>
      <c r="F47" s="120">
        <v>65</v>
      </c>
      <c r="G47" s="290"/>
      <c r="H47" s="120">
        <v>76</v>
      </c>
      <c r="I47" s="290" t="s">
        <v>255</v>
      </c>
      <c r="J47" s="120">
        <v>68</v>
      </c>
      <c r="K47" s="290" t="s">
        <v>255</v>
      </c>
      <c r="L47" s="120">
        <v>65</v>
      </c>
      <c r="M47" s="290"/>
      <c r="N47" s="120">
        <v>44</v>
      </c>
      <c r="O47" s="290"/>
    </row>
    <row r="48" spans="1:15" ht="12" customHeight="1">
      <c r="A48" s="147">
        <v>84</v>
      </c>
      <c r="B48" s="23" t="s">
        <v>155</v>
      </c>
      <c r="C48" s="4" t="s">
        <v>89</v>
      </c>
      <c r="D48" s="113">
        <v>329</v>
      </c>
      <c r="E48" s="354"/>
      <c r="F48" s="120">
        <v>296</v>
      </c>
      <c r="G48" s="290"/>
      <c r="H48" s="120">
        <v>356</v>
      </c>
      <c r="I48" s="290" t="s">
        <v>255</v>
      </c>
      <c r="J48" s="120">
        <v>345</v>
      </c>
      <c r="K48" s="290" t="s">
        <v>255</v>
      </c>
      <c r="L48" s="120">
        <v>306</v>
      </c>
      <c r="M48" s="290"/>
      <c r="N48" s="120">
        <v>300</v>
      </c>
      <c r="O48" s="290"/>
    </row>
    <row r="49" spans="1:15" ht="12" customHeight="1">
      <c r="A49" s="147">
        <v>84</v>
      </c>
      <c r="B49" s="23" t="s">
        <v>156</v>
      </c>
      <c r="C49" s="4" t="s">
        <v>90</v>
      </c>
      <c r="D49" s="113">
        <v>8</v>
      </c>
      <c r="E49" s="354"/>
      <c r="F49" s="120">
        <v>6</v>
      </c>
      <c r="G49" s="290"/>
      <c r="H49" s="120">
        <v>3</v>
      </c>
      <c r="I49" s="290" t="s">
        <v>255</v>
      </c>
      <c r="J49" s="120">
        <v>20</v>
      </c>
      <c r="K49" s="290" t="s">
        <v>255</v>
      </c>
      <c r="L49" s="120">
        <v>16</v>
      </c>
      <c r="M49" s="290"/>
      <c r="N49" s="120">
        <v>14</v>
      </c>
      <c r="O49" s="290"/>
    </row>
    <row r="50" spans="1:15" ht="12" customHeight="1">
      <c r="A50" s="147">
        <v>52</v>
      </c>
      <c r="B50" s="23" t="s">
        <v>157</v>
      </c>
      <c r="C50" s="4" t="s">
        <v>46</v>
      </c>
      <c r="D50" s="113">
        <v>627</v>
      </c>
      <c r="E50" s="354"/>
      <c r="F50" s="120">
        <v>639</v>
      </c>
      <c r="G50" s="290"/>
      <c r="H50" s="120">
        <v>676</v>
      </c>
      <c r="I50" s="290" t="s">
        <v>255</v>
      </c>
      <c r="J50" s="120">
        <v>708</v>
      </c>
      <c r="K50" s="290" t="s">
        <v>255</v>
      </c>
      <c r="L50" s="120">
        <v>713</v>
      </c>
      <c r="M50" s="290"/>
      <c r="N50" s="120">
        <v>742</v>
      </c>
      <c r="O50" s="290"/>
    </row>
    <row r="51" spans="1:15" ht="12" customHeight="1">
      <c r="A51" s="147">
        <v>24</v>
      </c>
      <c r="B51" s="23" t="s">
        <v>158</v>
      </c>
      <c r="C51" s="4" t="s">
        <v>15</v>
      </c>
      <c r="D51" s="113">
        <v>209</v>
      </c>
      <c r="E51" s="354"/>
      <c r="F51" s="120">
        <v>200</v>
      </c>
      <c r="G51" s="290"/>
      <c r="H51" s="120">
        <v>187</v>
      </c>
      <c r="I51" s="290" t="s">
        <v>255</v>
      </c>
      <c r="J51" s="120">
        <v>149</v>
      </c>
      <c r="K51" s="290" t="s">
        <v>255</v>
      </c>
      <c r="L51" s="120">
        <v>89</v>
      </c>
      <c r="M51" s="290"/>
      <c r="N51" s="120">
        <v>44</v>
      </c>
      <c r="O51" s="290"/>
    </row>
    <row r="52" spans="1:15" ht="12" customHeight="1">
      <c r="A52" s="147">
        <v>76</v>
      </c>
      <c r="B52" s="23" t="s">
        <v>159</v>
      </c>
      <c r="C52" s="4" t="s">
        <v>76</v>
      </c>
      <c r="D52" s="113">
        <v>3</v>
      </c>
      <c r="E52" s="354"/>
      <c r="F52" s="120">
        <v>4</v>
      </c>
      <c r="G52" s="290"/>
      <c r="H52" s="120">
        <v>4</v>
      </c>
      <c r="I52" s="290" t="s">
        <v>255</v>
      </c>
      <c r="J52" s="120">
        <v>3</v>
      </c>
      <c r="K52" s="290" t="s">
        <v>255</v>
      </c>
      <c r="L52" s="120">
        <v>2</v>
      </c>
      <c r="M52" s="290"/>
      <c r="N52" s="120">
        <v>1</v>
      </c>
      <c r="O52" s="290"/>
    </row>
    <row r="53" spans="1:15" ht="12" customHeight="1">
      <c r="A53" s="147">
        <v>75</v>
      </c>
      <c r="B53" s="23" t="s">
        <v>160</v>
      </c>
      <c r="C53" s="4" t="s">
        <v>64</v>
      </c>
      <c r="D53" s="113">
        <v>286</v>
      </c>
      <c r="E53" s="354"/>
      <c r="F53" s="120">
        <v>332</v>
      </c>
      <c r="G53" s="290"/>
      <c r="H53" s="120">
        <v>371</v>
      </c>
      <c r="I53" s="290" t="s">
        <v>255</v>
      </c>
      <c r="J53" s="120">
        <v>376</v>
      </c>
      <c r="K53" s="290" t="s">
        <v>255</v>
      </c>
      <c r="L53" s="120">
        <v>358</v>
      </c>
      <c r="M53" s="290"/>
      <c r="N53" s="120">
        <v>370</v>
      </c>
      <c r="O53" s="290"/>
    </row>
    <row r="54" spans="1:15" ht="12" customHeight="1">
      <c r="A54" s="147">
        <v>76</v>
      </c>
      <c r="B54" s="23" t="s">
        <v>161</v>
      </c>
      <c r="C54" s="4" t="s">
        <v>77</v>
      </c>
      <c r="D54" s="113">
        <v>4</v>
      </c>
      <c r="E54" s="354"/>
      <c r="F54" s="120">
        <v>5</v>
      </c>
      <c r="G54" s="290"/>
      <c r="H54" s="120">
        <v>3</v>
      </c>
      <c r="I54" s="290" t="s">
        <v>255</v>
      </c>
      <c r="J54" s="120">
        <v>2</v>
      </c>
      <c r="K54" s="290" t="s">
        <v>255</v>
      </c>
      <c r="L54" s="120">
        <v>1</v>
      </c>
      <c r="M54" s="290"/>
      <c r="N54" s="120">
        <v>2</v>
      </c>
      <c r="O54" s="290"/>
    </row>
    <row r="55" spans="1:15" ht="12" customHeight="1">
      <c r="A55" s="147">
        <v>52</v>
      </c>
      <c r="B55" s="23" t="s">
        <v>162</v>
      </c>
      <c r="C55" s="4" t="s">
        <v>48</v>
      </c>
      <c r="D55" s="113">
        <v>249</v>
      </c>
      <c r="E55" s="354"/>
      <c r="F55" s="120">
        <v>281</v>
      </c>
      <c r="G55" s="290"/>
      <c r="H55" s="120">
        <v>320</v>
      </c>
      <c r="I55" s="290" t="s">
        <v>255</v>
      </c>
      <c r="J55" s="120">
        <v>346</v>
      </c>
      <c r="K55" s="290" t="s">
        <v>255</v>
      </c>
      <c r="L55" s="120">
        <v>351</v>
      </c>
      <c r="M55" s="290"/>
      <c r="N55" s="120">
        <v>348</v>
      </c>
      <c r="O55" s="290"/>
    </row>
    <row r="56" spans="1:15" ht="12" customHeight="1">
      <c r="A56" s="147">
        <v>28</v>
      </c>
      <c r="B56" s="23" t="s">
        <v>163</v>
      </c>
      <c r="C56" s="4" t="s">
        <v>28</v>
      </c>
      <c r="D56" s="113">
        <v>388</v>
      </c>
      <c r="E56" s="354"/>
      <c r="F56" s="120">
        <v>470</v>
      </c>
      <c r="G56" s="290"/>
      <c r="H56" s="120">
        <v>533</v>
      </c>
      <c r="I56" s="290" t="s">
        <v>255</v>
      </c>
      <c r="J56" s="120">
        <v>575</v>
      </c>
      <c r="K56" s="290" t="s">
        <v>255</v>
      </c>
      <c r="L56" s="120">
        <v>577</v>
      </c>
      <c r="M56" s="290"/>
      <c r="N56" s="120">
        <v>681</v>
      </c>
      <c r="O56" s="290"/>
    </row>
    <row r="57" spans="1:15" ht="12" customHeight="1">
      <c r="A57" s="147">
        <v>44</v>
      </c>
      <c r="B57" s="23" t="s">
        <v>164</v>
      </c>
      <c r="C57" s="4" t="s">
        <v>38</v>
      </c>
      <c r="D57" s="113">
        <v>220</v>
      </c>
      <c r="E57" s="354"/>
      <c r="F57" s="120">
        <v>231</v>
      </c>
      <c r="G57" s="290"/>
      <c r="H57" s="120">
        <v>205</v>
      </c>
      <c r="I57" s="290" t="s">
        <v>255</v>
      </c>
      <c r="J57" s="120">
        <v>135</v>
      </c>
      <c r="K57" s="290" t="s">
        <v>255</v>
      </c>
      <c r="L57" s="120">
        <v>203</v>
      </c>
      <c r="M57" s="290"/>
      <c r="N57" s="120">
        <v>207</v>
      </c>
      <c r="O57" s="290"/>
    </row>
    <row r="58" spans="1:15" ht="12" customHeight="1">
      <c r="A58" s="148">
        <v>44</v>
      </c>
      <c r="B58" s="23" t="s">
        <v>165</v>
      </c>
      <c r="C58" s="4" t="s">
        <v>39</v>
      </c>
      <c r="D58" s="113">
        <v>1</v>
      </c>
      <c r="E58" s="354"/>
      <c r="F58" s="120">
        <v>1</v>
      </c>
      <c r="G58" s="290"/>
      <c r="H58" s="120">
        <v>0</v>
      </c>
      <c r="I58" s="290" t="s">
        <v>255</v>
      </c>
      <c r="J58" s="120">
        <v>1</v>
      </c>
      <c r="K58" s="290" t="s">
        <v>255</v>
      </c>
      <c r="L58" s="120">
        <v>2</v>
      </c>
      <c r="M58" s="290"/>
      <c r="N58" s="120">
        <v>2</v>
      </c>
      <c r="O58" s="290"/>
    </row>
    <row r="59" spans="1:15" ht="15" customHeight="1">
      <c r="A59" s="147">
        <v>52</v>
      </c>
      <c r="B59" s="23" t="s">
        <v>166</v>
      </c>
      <c r="C59" s="4" t="s">
        <v>49</v>
      </c>
      <c r="D59" s="113">
        <v>99</v>
      </c>
      <c r="E59" s="354"/>
      <c r="F59" s="120">
        <v>64</v>
      </c>
      <c r="G59" s="290"/>
      <c r="H59" s="120">
        <v>52</v>
      </c>
      <c r="I59" s="290" t="s">
        <v>255</v>
      </c>
      <c r="J59" s="120">
        <v>52</v>
      </c>
      <c r="K59" s="290" t="s">
        <v>255</v>
      </c>
      <c r="L59" s="120">
        <v>52</v>
      </c>
      <c r="M59" s="290"/>
      <c r="N59" s="120">
        <v>21</v>
      </c>
      <c r="O59" s="290"/>
    </row>
    <row r="60" spans="1:15" ht="15" customHeight="1">
      <c r="A60" s="147">
        <v>44</v>
      </c>
      <c r="B60" s="23" t="s">
        <v>167</v>
      </c>
      <c r="C60" s="4" t="s">
        <v>40</v>
      </c>
      <c r="D60" s="113">
        <v>58</v>
      </c>
      <c r="E60" s="354"/>
      <c r="F60" s="120">
        <v>43</v>
      </c>
      <c r="G60" s="290"/>
      <c r="H60" s="120">
        <v>34</v>
      </c>
      <c r="I60" s="290" t="s">
        <v>255</v>
      </c>
      <c r="J60" s="120">
        <v>42</v>
      </c>
      <c r="K60" s="290" t="s">
        <v>255</v>
      </c>
      <c r="L60" s="120">
        <v>42</v>
      </c>
      <c r="M60" s="290"/>
      <c r="N60" s="120">
        <v>61</v>
      </c>
      <c r="O60" s="290"/>
    </row>
    <row r="61" spans="1:15" ht="15" customHeight="1">
      <c r="A61" s="147">
        <v>44</v>
      </c>
      <c r="B61" s="23" t="s">
        <v>168</v>
      </c>
      <c r="C61" s="4" t="s">
        <v>41</v>
      </c>
      <c r="D61" s="113">
        <v>0</v>
      </c>
      <c r="E61" s="354"/>
      <c r="F61" s="120">
        <v>0</v>
      </c>
      <c r="G61" s="290"/>
      <c r="H61" s="120">
        <v>0</v>
      </c>
      <c r="I61" s="290" t="s">
        <v>255</v>
      </c>
      <c r="J61" s="120">
        <v>0</v>
      </c>
      <c r="K61" s="290" t="s">
        <v>255</v>
      </c>
      <c r="L61" s="120">
        <v>0</v>
      </c>
      <c r="M61" s="290"/>
      <c r="N61" s="120">
        <v>0</v>
      </c>
      <c r="O61" s="290"/>
    </row>
    <row r="62" spans="1:15" ht="15" customHeight="1">
      <c r="A62" s="147">
        <v>53</v>
      </c>
      <c r="B62" s="23" t="s">
        <v>169</v>
      </c>
      <c r="C62" s="4" t="s">
        <v>56</v>
      </c>
      <c r="D62" s="113">
        <v>321</v>
      </c>
      <c r="E62" s="354"/>
      <c r="F62" s="120">
        <v>328</v>
      </c>
      <c r="G62" s="290"/>
      <c r="H62" s="120">
        <v>338</v>
      </c>
      <c r="I62" s="290" t="s">
        <v>255</v>
      </c>
      <c r="J62" s="120">
        <v>359</v>
      </c>
      <c r="K62" s="290" t="s">
        <v>255</v>
      </c>
      <c r="L62" s="120">
        <v>371</v>
      </c>
      <c r="M62" s="290"/>
      <c r="N62" s="120">
        <v>0</v>
      </c>
      <c r="O62" s="290"/>
    </row>
    <row r="63" spans="1:15" ht="15" customHeight="1">
      <c r="A63" s="147">
        <v>44</v>
      </c>
      <c r="B63" s="23" t="s">
        <v>170</v>
      </c>
      <c r="C63" s="4" t="s">
        <v>42</v>
      </c>
      <c r="D63" s="113">
        <v>441</v>
      </c>
      <c r="E63" s="354"/>
      <c r="F63" s="120">
        <v>434</v>
      </c>
      <c r="G63" s="290"/>
      <c r="H63" s="120">
        <v>485</v>
      </c>
      <c r="I63" s="290" t="s">
        <v>255</v>
      </c>
      <c r="J63" s="120">
        <v>494</v>
      </c>
      <c r="K63" s="290" t="s">
        <v>255</v>
      </c>
      <c r="L63" s="120">
        <v>463</v>
      </c>
      <c r="M63" s="290"/>
      <c r="N63" s="120">
        <v>409</v>
      </c>
      <c r="O63" s="290"/>
    </row>
    <row r="64" spans="1:15" ht="15" customHeight="1">
      <c r="A64" s="147">
        <v>27</v>
      </c>
      <c r="B64" s="23" t="s">
        <v>171</v>
      </c>
      <c r="C64" s="4" t="s">
        <v>20</v>
      </c>
      <c r="D64" s="113">
        <v>21</v>
      </c>
      <c r="E64" s="354"/>
      <c r="F64" s="120">
        <v>22</v>
      </c>
      <c r="G64" s="290"/>
      <c r="H64" s="120">
        <v>21</v>
      </c>
      <c r="I64" s="290" t="s">
        <v>255</v>
      </c>
      <c r="J64" s="120">
        <v>24</v>
      </c>
      <c r="K64" s="290" t="s">
        <v>255</v>
      </c>
      <c r="L64" s="120">
        <v>20</v>
      </c>
      <c r="M64" s="290"/>
      <c r="N64" s="120">
        <v>16</v>
      </c>
      <c r="O64" s="290"/>
    </row>
    <row r="65" spans="1:15" ht="15" customHeight="1">
      <c r="A65" s="147">
        <v>32</v>
      </c>
      <c r="B65" s="23" t="s">
        <v>172</v>
      </c>
      <c r="C65" s="4" t="s">
        <v>32</v>
      </c>
      <c r="D65" s="113">
        <v>171</v>
      </c>
      <c r="E65" s="354"/>
      <c r="F65" s="120">
        <v>279</v>
      </c>
      <c r="G65" s="290"/>
      <c r="H65" s="120">
        <v>287</v>
      </c>
      <c r="I65" s="290" t="s">
        <v>255</v>
      </c>
      <c r="J65" s="120">
        <v>320</v>
      </c>
      <c r="K65" s="290" t="s">
        <v>255</v>
      </c>
      <c r="L65" s="120">
        <v>372</v>
      </c>
      <c r="M65" s="290"/>
      <c r="N65" s="120">
        <v>403</v>
      </c>
      <c r="O65" s="290"/>
    </row>
    <row r="66" spans="1:15" ht="15" customHeight="1">
      <c r="A66" s="147">
        <v>32</v>
      </c>
      <c r="B66" s="23" t="s">
        <v>173</v>
      </c>
      <c r="C66" s="4" t="s">
        <v>33</v>
      </c>
      <c r="D66" s="113">
        <v>406</v>
      </c>
      <c r="E66" s="354"/>
      <c r="F66" s="120">
        <v>462</v>
      </c>
      <c r="G66" s="290"/>
      <c r="H66" s="120">
        <v>487</v>
      </c>
      <c r="I66" s="290" t="s">
        <v>255</v>
      </c>
      <c r="J66" s="120">
        <v>487</v>
      </c>
      <c r="K66" s="290" t="s">
        <v>256</v>
      </c>
      <c r="L66" s="120">
        <v>287</v>
      </c>
      <c r="M66" s="290"/>
      <c r="N66" s="120">
        <v>166</v>
      </c>
      <c r="O66" s="290"/>
    </row>
    <row r="67" spans="1:15" ht="15" customHeight="1">
      <c r="A67" s="147">
        <v>28</v>
      </c>
      <c r="B67" s="23" t="s">
        <v>174</v>
      </c>
      <c r="C67" s="4" t="s">
        <v>29</v>
      </c>
      <c r="D67" s="113">
        <v>113</v>
      </c>
      <c r="E67" s="354"/>
      <c r="F67" s="120">
        <v>104</v>
      </c>
      <c r="G67" s="290"/>
      <c r="H67" s="120">
        <v>120</v>
      </c>
      <c r="I67" s="290" t="s">
        <v>255</v>
      </c>
      <c r="J67" s="120">
        <v>119</v>
      </c>
      <c r="K67" s="290" t="s">
        <v>255</v>
      </c>
      <c r="L67" s="120">
        <v>174</v>
      </c>
      <c r="M67" s="290"/>
      <c r="N67" s="120">
        <v>101</v>
      </c>
      <c r="O67" s="290"/>
    </row>
    <row r="68" spans="1:15" ht="15" customHeight="1">
      <c r="A68" s="147">
        <v>32</v>
      </c>
      <c r="B68" s="23" t="s">
        <v>175</v>
      </c>
      <c r="C68" s="4" t="s">
        <v>34</v>
      </c>
      <c r="D68" s="113">
        <v>243</v>
      </c>
      <c r="E68" s="354"/>
      <c r="F68" s="120">
        <v>259</v>
      </c>
      <c r="G68" s="290"/>
      <c r="H68" s="120">
        <v>261</v>
      </c>
      <c r="I68" s="290" t="s">
        <v>255</v>
      </c>
      <c r="J68" s="120">
        <v>252</v>
      </c>
      <c r="K68" s="290" t="s">
        <v>255</v>
      </c>
      <c r="L68" s="120">
        <v>308</v>
      </c>
      <c r="M68" s="290"/>
      <c r="N68" s="120">
        <v>344</v>
      </c>
      <c r="O68" s="290"/>
    </row>
    <row r="69" spans="1:15" ht="15" customHeight="1">
      <c r="A69" s="147">
        <v>84</v>
      </c>
      <c r="B69" s="23" t="s">
        <v>176</v>
      </c>
      <c r="C69" s="4" t="s">
        <v>91</v>
      </c>
      <c r="D69" s="113">
        <v>89</v>
      </c>
      <c r="E69" s="354"/>
      <c r="F69" s="120">
        <v>89</v>
      </c>
      <c r="G69" s="290"/>
      <c r="H69" s="120">
        <v>102</v>
      </c>
      <c r="I69" s="290" t="s">
        <v>255</v>
      </c>
      <c r="J69" s="120">
        <v>93</v>
      </c>
      <c r="K69" s="290" t="s">
        <v>255</v>
      </c>
      <c r="L69" s="120">
        <v>109</v>
      </c>
      <c r="M69" s="290"/>
      <c r="N69" s="120">
        <v>97</v>
      </c>
      <c r="O69" s="290"/>
    </row>
    <row r="70" spans="1:15" ht="15" customHeight="1">
      <c r="A70" s="147">
        <v>75</v>
      </c>
      <c r="B70" s="23" t="s">
        <v>177</v>
      </c>
      <c r="C70" s="4" t="s">
        <v>65</v>
      </c>
      <c r="D70" s="113">
        <v>291</v>
      </c>
      <c r="E70" s="354"/>
      <c r="F70" s="120">
        <v>377</v>
      </c>
      <c r="G70" s="290"/>
      <c r="H70" s="120">
        <v>370</v>
      </c>
      <c r="I70" s="290" t="s">
        <v>255</v>
      </c>
      <c r="J70" s="120">
        <v>337</v>
      </c>
      <c r="K70" s="290" t="s">
        <v>255</v>
      </c>
      <c r="L70" s="120">
        <v>276</v>
      </c>
      <c r="M70" s="290"/>
      <c r="N70" s="120">
        <v>270</v>
      </c>
      <c r="O70" s="290"/>
    </row>
    <row r="71" spans="1:15" ht="15" customHeight="1">
      <c r="A71" s="147">
        <v>76</v>
      </c>
      <c r="B71" s="23" t="s">
        <v>178</v>
      </c>
      <c r="C71" s="4" t="s">
        <v>78</v>
      </c>
      <c r="D71" s="113">
        <v>303</v>
      </c>
      <c r="E71" s="354"/>
      <c r="F71" s="120">
        <v>314</v>
      </c>
      <c r="G71" s="290"/>
      <c r="H71" s="120">
        <v>319</v>
      </c>
      <c r="I71" s="290" t="s">
        <v>255</v>
      </c>
      <c r="J71" s="120">
        <v>315</v>
      </c>
      <c r="K71" s="290" t="s">
        <v>255</v>
      </c>
      <c r="L71" s="120">
        <v>309</v>
      </c>
      <c r="M71" s="290"/>
      <c r="N71" s="120">
        <v>320</v>
      </c>
      <c r="O71" s="290"/>
    </row>
    <row r="72" spans="1:15" ht="15" customHeight="1">
      <c r="A72" s="147">
        <v>76</v>
      </c>
      <c r="B72" s="23" t="s">
        <v>179</v>
      </c>
      <c r="C72" s="4" t="s">
        <v>79</v>
      </c>
      <c r="D72" s="113">
        <v>463</v>
      </c>
      <c r="E72" s="354"/>
      <c r="F72" s="120">
        <v>388</v>
      </c>
      <c r="G72" s="290"/>
      <c r="H72" s="120">
        <v>324</v>
      </c>
      <c r="I72" s="290" t="s">
        <v>255</v>
      </c>
      <c r="J72" s="120">
        <v>294</v>
      </c>
      <c r="K72" s="290" t="s">
        <v>255</v>
      </c>
      <c r="L72" s="120">
        <v>266</v>
      </c>
      <c r="M72" s="290"/>
      <c r="N72" s="120">
        <v>241</v>
      </c>
      <c r="O72" s="290" t="s">
        <v>256</v>
      </c>
    </row>
    <row r="73" spans="1:15" ht="15" customHeight="1">
      <c r="A73" s="147">
        <v>44</v>
      </c>
      <c r="B73" s="23" t="s">
        <v>180</v>
      </c>
      <c r="C73" s="4" t="s">
        <v>43</v>
      </c>
      <c r="D73" s="113">
        <v>116</v>
      </c>
      <c r="E73" s="354"/>
      <c r="F73" s="120">
        <v>133</v>
      </c>
      <c r="G73" s="290"/>
      <c r="H73" s="120">
        <v>147</v>
      </c>
      <c r="I73" s="290" t="s">
        <v>255</v>
      </c>
      <c r="J73" s="120">
        <v>138</v>
      </c>
      <c r="K73" s="290" t="s">
        <v>255</v>
      </c>
      <c r="L73" s="120">
        <v>166</v>
      </c>
      <c r="M73" s="290"/>
      <c r="N73" s="120">
        <v>170</v>
      </c>
      <c r="O73" s="290"/>
    </row>
    <row r="74" spans="1:15" ht="15" customHeight="1">
      <c r="A74" s="147">
        <v>44</v>
      </c>
      <c r="B74" s="23" t="s">
        <v>181</v>
      </c>
      <c r="C74" s="4" t="s">
        <v>44</v>
      </c>
      <c r="D74" s="113">
        <v>445</v>
      </c>
      <c r="E74" s="354"/>
      <c r="F74" s="120">
        <v>501</v>
      </c>
      <c r="G74" s="290"/>
      <c r="H74" s="120">
        <v>568</v>
      </c>
      <c r="I74" s="290" t="s">
        <v>255</v>
      </c>
      <c r="J74" s="120">
        <v>619</v>
      </c>
      <c r="K74" s="290" t="s">
        <v>255</v>
      </c>
      <c r="L74" s="120">
        <v>615</v>
      </c>
      <c r="M74" s="290"/>
      <c r="N74" s="120">
        <v>616</v>
      </c>
      <c r="O74" s="290"/>
    </row>
    <row r="75" spans="1:15" ht="15" customHeight="1">
      <c r="A75" s="147">
        <v>84</v>
      </c>
      <c r="B75" s="23" t="s">
        <v>182</v>
      </c>
      <c r="C75" s="4" t="s">
        <v>93</v>
      </c>
      <c r="D75" s="113">
        <v>133</v>
      </c>
      <c r="E75" s="354"/>
      <c r="F75" s="120">
        <v>134</v>
      </c>
      <c r="G75" s="290"/>
      <c r="H75" s="120">
        <v>123</v>
      </c>
      <c r="I75" s="290" t="s">
        <v>255</v>
      </c>
      <c r="J75" s="120">
        <v>134</v>
      </c>
      <c r="K75" s="290" t="s">
        <v>255</v>
      </c>
      <c r="L75" s="120">
        <v>139</v>
      </c>
      <c r="M75" s="290"/>
      <c r="N75" s="120">
        <v>74</v>
      </c>
      <c r="O75" s="290"/>
    </row>
    <row r="76" spans="1:15" s="370" customFormat="1" ht="13.5" customHeight="1">
      <c r="A76" s="363"/>
      <c r="B76" s="44" t="s">
        <v>92</v>
      </c>
      <c r="C76" s="45" t="s">
        <v>114</v>
      </c>
      <c r="D76" s="113"/>
      <c r="E76" s="354"/>
      <c r="F76" s="120"/>
      <c r="G76" s="290"/>
      <c r="H76" s="120"/>
      <c r="I76" s="290"/>
      <c r="J76" s="120"/>
      <c r="K76" s="290"/>
      <c r="L76" s="120"/>
      <c r="M76" s="290"/>
      <c r="N76" s="120">
        <v>15</v>
      </c>
      <c r="O76" s="290"/>
    </row>
    <row r="77" spans="1:15" s="370" customFormat="1" ht="13.5" customHeight="1">
      <c r="A77" s="363"/>
      <c r="B77" s="44" t="s">
        <v>94</v>
      </c>
      <c r="C77" s="45" t="s">
        <v>95</v>
      </c>
      <c r="D77" s="113"/>
      <c r="E77" s="354"/>
      <c r="F77" s="120"/>
      <c r="G77" s="290"/>
      <c r="H77" s="120"/>
      <c r="I77" s="290"/>
      <c r="J77" s="120"/>
      <c r="K77" s="290"/>
      <c r="L77" s="120"/>
      <c r="M77" s="290"/>
      <c r="N77" s="120">
        <v>59</v>
      </c>
      <c r="O77" s="290"/>
    </row>
    <row r="78" spans="1:15" ht="15" customHeight="1">
      <c r="A78" s="147">
        <v>27</v>
      </c>
      <c r="B78" s="23" t="s">
        <v>183</v>
      </c>
      <c r="C78" s="4" t="s">
        <v>21</v>
      </c>
      <c r="D78" s="113">
        <v>20</v>
      </c>
      <c r="E78" s="354"/>
      <c r="F78" s="120">
        <v>11</v>
      </c>
      <c r="G78" s="290"/>
      <c r="H78" s="120">
        <v>13</v>
      </c>
      <c r="I78" s="290" t="s">
        <v>255</v>
      </c>
      <c r="J78" s="120">
        <v>15</v>
      </c>
      <c r="K78" s="290" t="s">
        <v>255</v>
      </c>
      <c r="L78" s="120">
        <v>7</v>
      </c>
      <c r="M78" s="290"/>
      <c r="N78" s="120">
        <v>6</v>
      </c>
      <c r="O78" s="290"/>
    </row>
    <row r="79" spans="1:15" ht="15" customHeight="1">
      <c r="A79" s="147">
        <v>27</v>
      </c>
      <c r="B79" s="23" t="s">
        <v>184</v>
      </c>
      <c r="C79" s="4" t="s">
        <v>22</v>
      </c>
      <c r="D79" s="113">
        <v>59</v>
      </c>
      <c r="E79" s="354"/>
      <c r="F79" s="120">
        <v>29</v>
      </c>
      <c r="G79" s="290"/>
      <c r="H79" s="120">
        <v>21</v>
      </c>
      <c r="I79" s="290" t="s">
        <v>255</v>
      </c>
      <c r="J79" s="120">
        <v>15</v>
      </c>
      <c r="K79" s="290" t="s">
        <v>255</v>
      </c>
      <c r="L79" s="120">
        <v>13</v>
      </c>
      <c r="M79" s="290"/>
      <c r="N79" s="120">
        <v>15</v>
      </c>
      <c r="O79" s="290"/>
    </row>
    <row r="80" spans="1:15" ht="15" customHeight="1">
      <c r="A80" s="147">
        <v>52</v>
      </c>
      <c r="B80" s="23" t="s">
        <v>185</v>
      </c>
      <c r="C80" s="4" t="s">
        <v>50</v>
      </c>
      <c r="D80" s="113">
        <v>60</v>
      </c>
      <c r="E80" s="354"/>
      <c r="F80" s="120">
        <v>51</v>
      </c>
      <c r="G80" s="290"/>
      <c r="H80" s="120">
        <v>30</v>
      </c>
      <c r="I80" s="290" t="s">
        <v>255</v>
      </c>
      <c r="J80" s="120">
        <v>25</v>
      </c>
      <c r="K80" s="290" t="s">
        <v>255</v>
      </c>
      <c r="L80" s="120">
        <v>18</v>
      </c>
      <c r="M80" s="290"/>
      <c r="N80" s="120">
        <v>13</v>
      </c>
      <c r="O80" s="290"/>
    </row>
    <row r="81" spans="1:15" ht="15" customHeight="1">
      <c r="A81" s="147">
        <v>84</v>
      </c>
      <c r="B81" s="23" t="s">
        <v>186</v>
      </c>
      <c r="C81" s="4" t="s">
        <v>96</v>
      </c>
      <c r="D81" s="113">
        <v>323</v>
      </c>
      <c r="E81" s="354"/>
      <c r="F81" s="120">
        <v>286</v>
      </c>
      <c r="G81" s="290"/>
      <c r="H81" s="120">
        <v>246</v>
      </c>
      <c r="I81" s="290" t="s">
        <v>255</v>
      </c>
      <c r="J81" s="120">
        <v>256</v>
      </c>
      <c r="K81" s="290" t="s">
        <v>255</v>
      </c>
      <c r="L81" s="120">
        <v>240</v>
      </c>
      <c r="M81" s="290"/>
      <c r="N81" s="120">
        <v>232</v>
      </c>
      <c r="O81" s="290"/>
    </row>
    <row r="82" spans="1:15" ht="15" customHeight="1">
      <c r="A82" s="147">
        <v>84</v>
      </c>
      <c r="B82" s="23" t="s">
        <v>187</v>
      </c>
      <c r="C82" s="4" t="s">
        <v>97</v>
      </c>
      <c r="D82" s="113">
        <v>72</v>
      </c>
      <c r="E82" s="354"/>
      <c r="F82" s="120">
        <v>68</v>
      </c>
      <c r="G82" s="290"/>
      <c r="H82" s="120">
        <v>76</v>
      </c>
      <c r="I82" s="290" t="s">
        <v>255</v>
      </c>
      <c r="J82" s="120">
        <v>71</v>
      </c>
      <c r="K82" s="290" t="s">
        <v>255</v>
      </c>
      <c r="L82" s="120">
        <v>63</v>
      </c>
      <c r="M82" s="290"/>
      <c r="N82" s="120">
        <v>64</v>
      </c>
      <c r="O82" s="290"/>
    </row>
    <row r="83" spans="1:15" ht="15" customHeight="1">
      <c r="A83" s="147">
        <v>11</v>
      </c>
      <c r="B83" s="23" t="s">
        <v>188</v>
      </c>
      <c r="C83" s="4" t="s">
        <v>0</v>
      </c>
      <c r="D83" s="113">
        <v>774</v>
      </c>
      <c r="E83" s="354"/>
      <c r="F83" s="120">
        <v>888</v>
      </c>
      <c r="G83" s="290" t="s">
        <v>256</v>
      </c>
      <c r="H83" s="120">
        <v>1071</v>
      </c>
      <c r="I83" s="290" t="s">
        <v>256</v>
      </c>
      <c r="J83" s="120">
        <v>992</v>
      </c>
      <c r="K83" s="290" t="s">
        <v>256</v>
      </c>
      <c r="L83" s="120">
        <v>1234</v>
      </c>
      <c r="M83" s="290"/>
      <c r="N83" s="120">
        <v>1226</v>
      </c>
      <c r="O83" s="290"/>
    </row>
    <row r="84" spans="1:15" ht="15" customHeight="1">
      <c r="A84" s="147">
        <v>28</v>
      </c>
      <c r="B84" s="23" t="s">
        <v>189</v>
      </c>
      <c r="C84" s="4" t="s">
        <v>30</v>
      </c>
      <c r="D84" s="113">
        <v>214</v>
      </c>
      <c r="E84" s="354"/>
      <c r="F84" s="120">
        <v>256</v>
      </c>
      <c r="G84" s="290"/>
      <c r="H84" s="120">
        <v>295</v>
      </c>
      <c r="I84" s="290" t="s">
        <v>255</v>
      </c>
      <c r="J84" s="120">
        <v>238</v>
      </c>
      <c r="K84" s="290" t="s">
        <v>255</v>
      </c>
      <c r="L84" s="120">
        <v>175</v>
      </c>
      <c r="M84" s="290"/>
      <c r="N84" s="120">
        <v>160</v>
      </c>
      <c r="O84" s="290"/>
    </row>
    <row r="85" spans="1:15" ht="15" customHeight="1">
      <c r="A85" s="147">
        <v>11</v>
      </c>
      <c r="B85" s="23" t="s">
        <v>190</v>
      </c>
      <c r="C85" s="4" t="s">
        <v>2</v>
      </c>
      <c r="D85" s="113">
        <v>105</v>
      </c>
      <c r="E85" s="354"/>
      <c r="F85" s="120">
        <v>97</v>
      </c>
      <c r="G85" s="290"/>
      <c r="H85" s="120">
        <v>87</v>
      </c>
      <c r="I85" s="290" t="s">
        <v>255</v>
      </c>
      <c r="J85" s="120">
        <v>78</v>
      </c>
      <c r="K85" s="290" t="s">
        <v>255</v>
      </c>
      <c r="L85" s="120">
        <v>72</v>
      </c>
      <c r="M85" s="290"/>
      <c r="N85" s="120">
        <v>77</v>
      </c>
      <c r="O85" s="290"/>
    </row>
    <row r="86" spans="1:15" ht="15" customHeight="1">
      <c r="A86" s="147">
        <v>11</v>
      </c>
      <c r="B86" s="23" t="s">
        <v>191</v>
      </c>
      <c r="C86" s="4" t="s">
        <v>3</v>
      </c>
      <c r="D86" s="113">
        <v>230</v>
      </c>
      <c r="E86" s="354"/>
      <c r="F86" s="120">
        <v>236</v>
      </c>
      <c r="G86" s="290"/>
      <c r="H86" s="120">
        <v>295</v>
      </c>
      <c r="I86" s="290" t="s">
        <v>255</v>
      </c>
      <c r="J86" s="120">
        <v>301</v>
      </c>
      <c r="K86" s="290" t="s">
        <v>255</v>
      </c>
      <c r="L86" s="120">
        <v>239</v>
      </c>
      <c r="M86" s="290"/>
      <c r="N86" s="120">
        <v>170</v>
      </c>
      <c r="O86" s="290"/>
    </row>
    <row r="87" spans="1:15" ht="15" customHeight="1">
      <c r="A87" s="147">
        <v>75</v>
      </c>
      <c r="B87" s="23" t="s">
        <v>192</v>
      </c>
      <c r="C87" s="4" t="s">
        <v>66</v>
      </c>
      <c r="D87" s="113">
        <v>334</v>
      </c>
      <c r="E87" s="354"/>
      <c r="F87" s="120">
        <v>364</v>
      </c>
      <c r="G87" s="290"/>
      <c r="H87" s="120">
        <v>368</v>
      </c>
      <c r="I87" s="290" t="s">
        <v>255</v>
      </c>
      <c r="J87" s="120">
        <v>362</v>
      </c>
      <c r="K87" s="290" t="s">
        <v>255</v>
      </c>
      <c r="L87" s="120">
        <v>332</v>
      </c>
      <c r="M87" s="290"/>
      <c r="N87" s="120">
        <v>306</v>
      </c>
      <c r="O87" s="290"/>
    </row>
    <row r="88" spans="1:15" ht="15" customHeight="1">
      <c r="A88" s="147">
        <v>32</v>
      </c>
      <c r="B88" s="23" t="s">
        <v>193</v>
      </c>
      <c r="C88" s="4" t="s">
        <v>35</v>
      </c>
      <c r="D88" s="113">
        <v>139</v>
      </c>
      <c r="E88" s="354"/>
      <c r="F88" s="120">
        <v>141</v>
      </c>
      <c r="G88" s="290"/>
      <c r="H88" s="120">
        <v>141</v>
      </c>
      <c r="I88" s="290" t="s">
        <v>255</v>
      </c>
      <c r="J88" s="120">
        <v>154</v>
      </c>
      <c r="K88" s="290" t="s">
        <v>255</v>
      </c>
      <c r="L88" s="120">
        <v>203</v>
      </c>
      <c r="M88" s="290"/>
      <c r="N88" s="120">
        <v>228</v>
      </c>
      <c r="O88" s="290"/>
    </row>
    <row r="89" spans="1:15" ht="15" customHeight="1">
      <c r="A89" s="147">
        <v>76</v>
      </c>
      <c r="B89" s="23" t="s">
        <v>194</v>
      </c>
      <c r="C89" s="4" t="s">
        <v>80</v>
      </c>
      <c r="D89" s="113">
        <v>90</v>
      </c>
      <c r="E89" s="354"/>
      <c r="F89" s="120">
        <v>93</v>
      </c>
      <c r="G89" s="290"/>
      <c r="H89" s="120">
        <v>90</v>
      </c>
      <c r="I89" s="290" t="s">
        <v>256</v>
      </c>
      <c r="J89" s="120">
        <v>87.498249031207962</v>
      </c>
      <c r="K89" s="290" t="s">
        <v>256</v>
      </c>
      <c r="L89" s="120">
        <v>30</v>
      </c>
      <c r="M89" s="290"/>
      <c r="N89" s="120">
        <v>23</v>
      </c>
      <c r="O89" s="290"/>
    </row>
    <row r="90" spans="1:15" ht="15" customHeight="1">
      <c r="A90" s="147">
        <v>76</v>
      </c>
      <c r="B90" s="23" t="s">
        <v>195</v>
      </c>
      <c r="C90" s="4" t="s">
        <v>81</v>
      </c>
      <c r="D90" s="113">
        <v>23</v>
      </c>
      <c r="E90" s="354" t="s">
        <v>256</v>
      </c>
      <c r="F90" s="120">
        <v>20</v>
      </c>
      <c r="G90" s="290" t="s">
        <v>256</v>
      </c>
      <c r="H90" s="120">
        <v>10</v>
      </c>
      <c r="I90" s="290" t="s">
        <v>256</v>
      </c>
      <c r="J90" s="120">
        <v>8.0993614383386827</v>
      </c>
      <c r="K90" s="290" t="s">
        <v>256</v>
      </c>
      <c r="L90" s="120">
        <v>5</v>
      </c>
      <c r="M90" s="290"/>
      <c r="N90" s="120">
        <v>2</v>
      </c>
      <c r="O90" s="290"/>
    </row>
    <row r="91" spans="1:15" ht="15" customHeight="1">
      <c r="A91" s="147">
        <v>93</v>
      </c>
      <c r="B91" s="23" t="s">
        <v>196</v>
      </c>
      <c r="C91" s="4" t="s">
        <v>102</v>
      </c>
      <c r="D91" s="113">
        <v>42</v>
      </c>
      <c r="E91" s="354"/>
      <c r="F91" s="120">
        <v>39</v>
      </c>
      <c r="G91" s="290"/>
      <c r="H91" s="120">
        <v>37</v>
      </c>
      <c r="I91" s="290" t="s">
        <v>255</v>
      </c>
      <c r="J91" s="120">
        <v>32</v>
      </c>
      <c r="K91" s="290" t="s">
        <v>255</v>
      </c>
      <c r="L91" s="120">
        <v>24</v>
      </c>
      <c r="M91" s="290"/>
      <c r="N91" s="120">
        <v>28</v>
      </c>
      <c r="O91" s="290"/>
    </row>
    <row r="92" spans="1:15" ht="15" customHeight="1">
      <c r="A92" s="147">
        <v>93</v>
      </c>
      <c r="B92" s="23" t="s">
        <v>197</v>
      </c>
      <c r="C92" s="4" t="s">
        <v>103</v>
      </c>
      <c r="D92" s="113">
        <v>233</v>
      </c>
      <c r="E92" s="354"/>
      <c r="F92" s="120">
        <v>241</v>
      </c>
      <c r="G92" s="290"/>
      <c r="H92" s="120">
        <v>238</v>
      </c>
      <c r="I92" s="290" t="s">
        <v>255</v>
      </c>
      <c r="J92" s="120">
        <v>241</v>
      </c>
      <c r="K92" s="290" t="s">
        <v>255</v>
      </c>
      <c r="L92" s="120">
        <v>232</v>
      </c>
      <c r="M92" s="290"/>
      <c r="N92" s="120">
        <v>238</v>
      </c>
      <c r="O92" s="290"/>
    </row>
    <row r="93" spans="1:15" ht="15" customHeight="1">
      <c r="A93" s="147">
        <v>52</v>
      </c>
      <c r="B93" s="23" t="s">
        <v>198</v>
      </c>
      <c r="C93" s="4" t="s">
        <v>51</v>
      </c>
      <c r="D93" s="113">
        <v>235</v>
      </c>
      <c r="E93" s="354"/>
      <c r="F93" s="120">
        <v>235</v>
      </c>
      <c r="G93" s="290"/>
      <c r="H93" s="120">
        <v>245</v>
      </c>
      <c r="I93" s="290" t="s">
        <v>255</v>
      </c>
      <c r="J93" s="120">
        <v>220</v>
      </c>
      <c r="K93" s="290" t="s">
        <v>255</v>
      </c>
      <c r="L93" s="120">
        <v>211</v>
      </c>
      <c r="M93" s="290"/>
      <c r="N93" s="120">
        <v>196</v>
      </c>
      <c r="O93" s="290"/>
    </row>
    <row r="94" spans="1:15" ht="15" customHeight="1">
      <c r="A94" s="147">
        <v>75</v>
      </c>
      <c r="B94" s="23" t="s">
        <v>199</v>
      </c>
      <c r="C94" s="4" t="s">
        <v>67</v>
      </c>
      <c r="D94" s="113">
        <v>150</v>
      </c>
      <c r="E94" s="354"/>
      <c r="F94" s="120">
        <v>154</v>
      </c>
      <c r="G94" s="290"/>
      <c r="H94" s="120">
        <v>151</v>
      </c>
      <c r="I94" s="290" t="s">
        <v>255</v>
      </c>
      <c r="J94" s="120">
        <v>160</v>
      </c>
      <c r="K94" s="290" t="s">
        <v>255</v>
      </c>
      <c r="L94" s="120">
        <v>167</v>
      </c>
      <c r="M94" s="290"/>
      <c r="N94" s="120">
        <v>163</v>
      </c>
      <c r="O94" s="290"/>
    </row>
    <row r="95" spans="1:15" ht="15" customHeight="1">
      <c r="A95" s="147">
        <v>75</v>
      </c>
      <c r="B95" s="23" t="s">
        <v>200</v>
      </c>
      <c r="C95" s="4" t="s">
        <v>68</v>
      </c>
      <c r="D95" s="113">
        <v>49</v>
      </c>
      <c r="E95" s="354"/>
      <c r="F95" s="120">
        <v>38</v>
      </c>
      <c r="G95" s="290"/>
      <c r="H95" s="120">
        <v>11</v>
      </c>
      <c r="I95" s="290" t="s">
        <v>255</v>
      </c>
      <c r="J95" s="120">
        <v>14</v>
      </c>
      <c r="K95" s="290" t="s">
        <v>255</v>
      </c>
      <c r="L95" s="120">
        <v>15</v>
      </c>
      <c r="M95" s="290"/>
      <c r="N95" s="120">
        <v>12</v>
      </c>
      <c r="O95" s="290"/>
    </row>
    <row r="96" spans="1:15" ht="15" customHeight="1">
      <c r="A96" s="147">
        <v>44</v>
      </c>
      <c r="B96" s="23" t="s">
        <v>201</v>
      </c>
      <c r="C96" s="4" t="s">
        <v>45</v>
      </c>
      <c r="D96" s="113">
        <v>67</v>
      </c>
      <c r="E96" s="354"/>
      <c r="F96" s="120">
        <v>67</v>
      </c>
      <c r="G96" s="290"/>
      <c r="H96" s="120">
        <v>77</v>
      </c>
      <c r="I96" s="290" t="s">
        <v>255</v>
      </c>
      <c r="J96" s="120">
        <v>74</v>
      </c>
      <c r="K96" s="290" t="s">
        <v>255</v>
      </c>
      <c r="L96" s="120">
        <v>66</v>
      </c>
      <c r="M96" s="290"/>
      <c r="N96" s="120">
        <v>63</v>
      </c>
      <c r="O96" s="290"/>
    </row>
    <row r="97" spans="1:15" ht="15" customHeight="1">
      <c r="A97" s="147">
        <v>27</v>
      </c>
      <c r="B97" s="23" t="s">
        <v>202</v>
      </c>
      <c r="C97" s="4" t="s">
        <v>23</v>
      </c>
      <c r="D97" s="113">
        <v>62</v>
      </c>
      <c r="E97" s="354"/>
      <c r="F97" s="120">
        <v>62</v>
      </c>
      <c r="G97" s="290"/>
      <c r="H97" s="120">
        <v>48</v>
      </c>
      <c r="I97" s="290" t="s">
        <v>255</v>
      </c>
      <c r="J97" s="120">
        <v>46</v>
      </c>
      <c r="K97" s="290" t="s">
        <v>255</v>
      </c>
      <c r="L97" s="120">
        <v>47</v>
      </c>
      <c r="M97" s="290"/>
      <c r="N97" s="120">
        <v>38</v>
      </c>
      <c r="O97" s="290"/>
    </row>
    <row r="98" spans="1:15" ht="15" customHeight="1">
      <c r="A98" s="147">
        <v>27</v>
      </c>
      <c r="B98" s="23" t="s">
        <v>203</v>
      </c>
      <c r="C98" s="4" t="s">
        <v>24</v>
      </c>
      <c r="D98" s="113">
        <v>22</v>
      </c>
      <c r="E98" s="354"/>
      <c r="F98" s="120">
        <v>25</v>
      </c>
      <c r="G98" s="290"/>
      <c r="H98" s="120">
        <v>23</v>
      </c>
      <c r="I98" s="290" t="s">
        <v>255</v>
      </c>
      <c r="J98" s="120">
        <v>26</v>
      </c>
      <c r="K98" s="290" t="s">
        <v>255</v>
      </c>
      <c r="L98" s="120">
        <v>31</v>
      </c>
      <c r="M98" s="290"/>
      <c r="N98" s="120">
        <v>35</v>
      </c>
      <c r="O98" s="290"/>
    </row>
    <row r="99" spans="1:15" ht="15" customHeight="1">
      <c r="A99" s="147">
        <v>11</v>
      </c>
      <c r="B99" s="23" t="s">
        <v>204</v>
      </c>
      <c r="C99" s="4" t="s">
        <v>4</v>
      </c>
      <c r="D99" s="113">
        <v>170</v>
      </c>
      <c r="E99" s="354"/>
      <c r="F99" s="120">
        <v>212</v>
      </c>
      <c r="G99" s="290"/>
      <c r="H99" s="120">
        <v>196</v>
      </c>
      <c r="I99" s="290" t="s">
        <v>255</v>
      </c>
      <c r="J99" s="120">
        <v>178</v>
      </c>
      <c r="K99" s="290" t="s">
        <v>255</v>
      </c>
      <c r="L99" s="120">
        <v>197</v>
      </c>
      <c r="M99" s="290"/>
      <c r="N99" s="120">
        <v>210</v>
      </c>
      <c r="O99" s="290"/>
    </row>
    <row r="100" spans="1:15" ht="15" customHeight="1">
      <c r="A100" s="147">
        <v>11</v>
      </c>
      <c r="B100" s="23" t="s">
        <v>205</v>
      </c>
      <c r="C100" s="4" t="s">
        <v>5</v>
      </c>
      <c r="D100" s="113">
        <v>124</v>
      </c>
      <c r="E100" s="354"/>
      <c r="F100" s="120">
        <v>160</v>
      </c>
      <c r="G100" s="290"/>
      <c r="H100" s="120">
        <v>173</v>
      </c>
      <c r="I100" s="290" t="s">
        <v>255</v>
      </c>
      <c r="J100" s="120">
        <v>158</v>
      </c>
      <c r="K100" s="290" t="s">
        <v>255</v>
      </c>
      <c r="L100" s="120">
        <v>166</v>
      </c>
      <c r="M100" s="290"/>
      <c r="N100" s="120">
        <v>162</v>
      </c>
      <c r="O100" s="290"/>
    </row>
    <row r="101" spans="1:15" ht="15" customHeight="1">
      <c r="A101" s="147">
        <v>11</v>
      </c>
      <c r="B101" s="23" t="s">
        <v>206</v>
      </c>
      <c r="C101" s="4" t="s">
        <v>6</v>
      </c>
      <c r="D101" s="113">
        <v>302</v>
      </c>
      <c r="E101" s="354"/>
      <c r="F101" s="120">
        <v>341</v>
      </c>
      <c r="G101" s="290"/>
      <c r="H101" s="120">
        <v>311</v>
      </c>
      <c r="I101" s="290" t="s">
        <v>255</v>
      </c>
      <c r="J101" s="120">
        <v>318</v>
      </c>
      <c r="K101" s="290" t="s">
        <v>255</v>
      </c>
      <c r="L101" s="120">
        <v>284</v>
      </c>
      <c r="M101" s="290"/>
      <c r="N101" s="120">
        <v>195</v>
      </c>
      <c r="O101" s="290"/>
    </row>
    <row r="102" spans="1:15" ht="15" customHeight="1">
      <c r="A102" s="147">
        <v>11</v>
      </c>
      <c r="B102" s="23" t="s">
        <v>207</v>
      </c>
      <c r="C102" s="4" t="s">
        <v>7</v>
      </c>
      <c r="D102" s="113">
        <v>554</v>
      </c>
      <c r="E102" s="354"/>
      <c r="F102" s="120">
        <v>536</v>
      </c>
      <c r="G102" s="290"/>
      <c r="H102" s="120">
        <v>587</v>
      </c>
      <c r="I102" s="290" t="s">
        <v>255</v>
      </c>
      <c r="J102" s="120">
        <v>612</v>
      </c>
      <c r="K102" s="290" t="s">
        <v>255</v>
      </c>
      <c r="L102" s="120">
        <v>634</v>
      </c>
      <c r="M102" s="290"/>
      <c r="N102" s="120">
        <v>656</v>
      </c>
      <c r="O102" s="290"/>
    </row>
    <row r="103" spans="1:15" ht="15" customHeight="1">
      <c r="A103" s="140">
        <v>11</v>
      </c>
      <c r="B103" s="23" t="s">
        <v>208</v>
      </c>
      <c r="C103" s="4" t="s">
        <v>8</v>
      </c>
      <c r="D103" s="113">
        <v>3</v>
      </c>
      <c r="E103" s="354" t="s">
        <v>256</v>
      </c>
      <c r="F103" s="120">
        <v>2</v>
      </c>
      <c r="G103" s="290" t="s">
        <v>256</v>
      </c>
      <c r="H103" s="120">
        <v>13</v>
      </c>
      <c r="I103" s="290" t="s">
        <v>255</v>
      </c>
      <c r="J103" s="120">
        <v>7</v>
      </c>
      <c r="K103" s="290" t="s">
        <v>255</v>
      </c>
      <c r="L103" s="120">
        <v>9</v>
      </c>
      <c r="M103" s="290"/>
      <c r="N103" s="120">
        <v>7</v>
      </c>
      <c r="O103" s="290" t="s">
        <v>256</v>
      </c>
    </row>
    <row r="104" spans="1:15" ht="15" customHeight="1">
      <c r="A104" s="147" t="s">
        <v>115</v>
      </c>
      <c r="B104" s="23" t="s">
        <v>209</v>
      </c>
      <c r="C104" s="4" t="s">
        <v>109</v>
      </c>
      <c r="D104" s="113">
        <v>0</v>
      </c>
      <c r="E104" s="354"/>
      <c r="F104" s="120">
        <v>0</v>
      </c>
      <c r="G104" s="290"/>
      <c r="H104" s="120">
        <v>0</v>
      </c>
      <c r="I104" s="290" t="s">
        <v>255</v>
      </c>
      <c r="J104" s="120">
        <v>0</v>
      </c>
      <c r="K104" s="290" t="s">
        <v>255</v>
      </c>
      <c r="L104" s="120">
        <v>0</v>
      </c>
      <c r="M104" s="290"/>
      <c r="N104" s="120">
        <v>0</v>
      </c>
      <c r="O104" s="290"/>
    </row>
    <row r="105" spans="1:15" ht="15" customHeight="1">
      <c r="A105" s="147" t="s">
        <v>116</v>
      </c>
      <c r="B105" s="23" t="s">
        <v>210</v>
      </c>
      <c r="C105" s="4" t="s">
        <v>110</v>
      </c>
      <c r="D105" s="113">
        <v>56</v>
      </c>
      <c r="E105" s="354"/>
      <c r="F105" s="120">
        <v>21</v>
      </c>
      <c r="G105" s="290"/>
      <c r="H105" s="120">
        <v>21</v>
      </c>
      <c r="I105" s="290" t="s">
        <v>255</v>
      </c>
      <c r="J105" s="120">
        <v>0</v>
      </c>
      <c r="K105" s="290" t="s">
        <v>255</v>
      </c>
      <c r="L105" s="120">
        <v>0</v>
      </c>
      <c r="M105" s="290" t="s">
        <v>256</v>
      </c>
      <c r="N105" s="120">
        <v>0</v>
      </c>
      <c r="O105" s="290" t="s">
        <v>256</v>
      </c>
    </row>
    <row r="106" spans="1:15" ht="15" customHeight="1">
      <c r="A106" s="147" t="s">
        <v>117</v>
      </c>
      <c r="B106" s="23" t="s">
        <v>211</v>
      </c>
      <c r="C106" s="4" t="s">
        <v>111</v>
      </c>
      <c r="D106" s="113">
        <v>0</v>
      </c>
      <c r="E106" s="354"/>
      <c r="F106" s="120">
        <v>0</v>
      </c>
      <c r="G106" s="290"/>
      <c r="H106" s="120">
        <v>0</v>
      </c>
      <c r="I106" s="290" t="s">
        <v>255</v>
      </c>
      <c r="J106" s="120">
        <v>0</v>
      </c>
      <c r="K106" s="290" t="s">
        <v>255</v>
      </c>
      <c r="L106" s="120">
        <v>0</v>
      </c>
      <c r="M106" s="290"/>
      <c r="N106" s="120">
        <v>0</v>
      </c>
      <c r="O106" s="290"/>
    </row>
    <row r="107" spans="1:15" ht="15" customHeight="1">
      <c r="A107" s="152" t="s">
        <v>118</v>
      </c>
      <c r="B107" s="9" t="s">
        <v>212</v>
      </c>
      <c r="C107" s="5" t="s">
        <v>112</v>
      </c>
      <c r="D107" s="115">
        <v>753</v>
      </c>
      <c r="E107" s="356"/>
      <c r="F107" s="121">
        <v>644</v>
      </c>
      <c r="G107" s="294"/>
      <c r="H107" s="121">
        <v>826</v>
      </c>
      <c r="I107" s="294" t="s">
        <v>255</v>
      </c>
      <c r="J107" s="121">
        <v>809</v>
      </c>
      <c r="K107" s="294" t="s">
        <v>255</v>
      </c>
      <c r="L107" s="121">
        <v>886</v>
      </c>
      <c r="M107" s="294"/>
      <c r="N107" s="121">
        <v>901</v>
      </c>
      <c r="O107" s="294"/>
    </row>
    <row r="108" spans="1:15" s="1" customFormat="1" ht="15">
      <c r="A108" s="597" t="s">
        <v>225</v>
      </c>
      <c r="B108" s="598"/>
      <c r="C108" s="599"/>
      <c r="D108" s="88">
        <f>SUM(D6:D103)-D76-D77</f>
        <v>19494</v>
      </c>
      <c r="E108" s="84"/>
      <c r="F108" s="88">
        <f t="shared" ref="F108:H108" si="0">SUM(F6:F103)-F76-F77</f>
        <v>21109</v>
      </c>
      <c r="G108" s="84"/>
      <c r="H108" s="88">
        <f t="shared" si="0"/>
        <v>20250</v>
      </c>
      <c r="I108" s="84"/>
      <c r="J108" s="88">
        <f t="shared" ref="J108" si="1">SUM(J6:J103)-J76-J77</f>
        <v>20065.597610469544</v>
      </c>
      <c r="K108" s="84"/>
      <c r="L108" s="88">
        <f>SUM(L6:L103)-L76-L77</f>
        <v>19812</v>
      </c>
      <c r="M108" s="84"/>
      <c r="N108" s="88">
        <f t="shared" ref="N108" si="2">SUM(N6:N103)-N76-N77</f>
        <v>20223</v>
      </c>
      <c r="O108" s="84"/>
    </row>
    <row r="109" spans="1:15" s="1" customFormat="1" ht="15">
      <c r="A109" s="600" t="s">
        <v>226</v>
      </c>
      <c r="B109" s="601"/>
      <c r="C109" s="602"/>
      <c r="D109" s="89">
        <f>SUM(D104:D107)</f>
        <v>809</v>
      </c>
      <c r="E109" s="85"/>
      <c r="F109" s="89">
        <f t="shared" ref="F109:H109" si="3">SUM(F104:F107)</f>
        <v>665</v>
      </c>
      <c r="G109" s="85"/>
      <c r="H109" s="89">
        <f t="shared" si="3"/>
        <v>847</v>
      </c>
      <c r="I109" s="85"/>
      <c r="J109" s="89">
        <f t="shared" ref="J109" si="4">SUM(J104:J107)</f>
        <v>809</v>
      </c>
      <c r="K109" s="85"/>
      <c r="L109" s="89">
        <f t="shared" ref="L109" si="5">SUM(L104:L107)</f>
        <v>886</v>
      </c>
      <c r="M109" s="85"/>
      <c r="N109" s="89">
        <f t="shared" ref="N109" si="6">SUM(N104:N107)</f>
        <v>901</v>
      </c>
      <c r="O109" s="85"/>
    </row>
    <row r="110" spans="1:15" s="1" customFormat="1" ht="15">
      <c r="A110" s="594" t="s">
        <v>227</v>
      </c>
      <c r="B110" s="595"/>
      <c r="C110" s="596"/>
      <c r="D110" s="90">
        <f>D108+D109</f>
        <v>20303</v>
      </c>
      <c r="E110" s="86"/>
      <c r="F110" s="90">
        <f t="shared" ref="F110:H110" si="7">F108+F109</f>
        <v>21774</v>
      </c>
      <c r="G110" s="86"/>
      <c r="H110" s="90">
        <f t="shared" si="7"/>
        <v>21097</v>
      </c>
      <c r="I110" s="86"/>
      <c r="J110" s="90">
        <f t="shared" ref="J110" si="8">J108+J109</f>
        <v>20874.597610469544</v>
      </c>
      <c r="K110" s="86"/>
      <c r="L110" s="90">
        <f t="shared" ref="L110" si="9">L108+L109</f>
        <v>20698</v>
      </c>
      <c r="M110" s="86"/>
      <c r="N110" s="90">
        <f t="shared" ref="N110" si="10">N108+N109</f>
        <v>21124</v>
      </c>
      <c r="O110" s="86"/>
    </row>
    <row r="111" spans="1:15" s="1" customFormat="1" ht="15">
      <c r="A111" s="8"/>
      <c r="B111" s="24"/>
      <c r="C111" s="4"/>
      <c r="D111" s="10"/>
      <c r="E111" s="64"/>
      <c r="F111" s="10"/>
      <c r="G111" s="64"/>
      <c r="H111" s="10"/>
      <c r="I111" s="64"/>
    </row>
    <row r="112" spans="1:15" s="1" customFormat="1" ht="15">
      <c r="A112" s="8"/>
      <c r="B112" s="24"/>
      <c r="C112" s="4"/>
      <c r="D112" s="10"/>
      <c r="E112" s="64"/>
      <c r="F112" s="10"/>
      <c r="G112" s="64"/>
      <c r="H112" s="10"/>
      <c r="I112" s="64"/>
    </row>
    <row r="113" spans="1:15" s="1" customFormat="1" ht="29.25" customHeight="1">
      <c r="A113" s="619" t="s">
        <v>481</v>
      </c>
      <c r="B113" s="619"/>
      <c r="C113" s="619"/>
      <c r="D113" s="619"/>
      <c r="E113" s="619"/>
      <c r="F113" s="619"/>
      <c r="G113" s="619"/>
      <c r="H113" s="619"/>
      <c r="I113" s="619"/>
    </row>
    <row r="114" spans="1:15" s="1" customFormat="1" ht="15">
      <c r="A114" s="591"/>
      <c r="B114" s="591"/>
      <c r="C114" s="591"/>
      <c r="D114" s="591"/>
      <c r="E114" s="591"/>
      <c r="F114" s="591"/>
      <c r="G114" s="591"/>
      <c r="H114" s="591"/>
      <c r="I114" s="591"/>
    </row>
    <row r="115" spans="1:15" s="1" customFormat="1" ht="30">
      <c r="A115" s="122" t="s">
        <v>218</v>
      </c>
      <c r="B115" s="592" t="s">
        <v>214</v>
      </c>
      <c r="C115" s="593"/>
      <c r="D115" s="609">
        <v>2010</v>
      </c>
      <c r="E115" s="610"/>
      <c r="F115" s="609">
        <v>2011</v>
      </c>
      <c r="G115" s="610"/>
      <c r="H115" s="609">
        <v>2012</v>
      </c>
      <c r="I115" s="610"/>
      <c r="J115" s="609">
        <v>2013</v>
      </c>
      <c r="K115" s="610"/>
      <c r="L115" s="609">
        <v>2014</v>
      </c>
      <c r="M115" s="610"/>
      <c r="N115" s="609">
        <v>2015</v>
      </c>
      <c r="O115" s="610"/>
    </row>
    <row r="116" spans="1:15" s="1" customFormat="1" ht="15">
      <c r="A116" s="31">
        <v>84</v>
      </c>
      <c r="B116" s="32" t="s">
        <v>83</v>
      </c>
      <c r="C116" s="33"/>
      <c r="D116" s="80">
        <f>D6+D8+D12+D20+D32+D44+D48+D49+D69+D75+D81+D82</f>
        <v>1492</v>
      </c>
      <c r="E116" s="79"/>
      <c r="F116" s="80">
        <f t="shared" ref="F116" si="11">F6+F8+F12+F20+F32+F44+F48+F49+F69+F75+F81+F82</f>
        <v>1422</v>
      </c>
      <c r="G116" s="79"/>
      <c r="H116" s="80">
        <f t="shared" ref="H116" si="12">H6+H8+H12+H20+H32+H44+H48+H49+H69+H75+H81+H82</f>
        <v>1522</v>
      </c>
      <c r="I116" s="79"/>
      <c r="J116" s="80">
        <f t="shared" ref="J116" si="13">J6+J8+J12+J20+J32+J44+J48+J49+J69+J75+J81+J82</f>
        <v>1577</v>
      </c>
      <c r="K116" s="79"/>
      <c r="L116" s="80">
        <f t="shared" ref="L116:N116" si="14">L6+L8+L12+L20+L32+L44+L48+L49+L69+L75+L81+L82</f>
        <v>1545</v>
      </c>
      <c r="M116" s="79"/>
      <c r="N116" s="80">
        <f t="shared" si="14"/>
        <v>1428</v>
      </c>
      <c r="O116" s="79"/>
    </row>
    <row r="117" spans="1:15" s="1" customFormat="1" ht="15">
      <c r="A117" s="34">
        <v>27</v>
      </c>
      <c r="B117" s="35" t="s">
        <v>17</v>
      </c>
      <c r="C117" s="36"/>
      <c r="D117" s="72">
        <f>D27+D31+D45+D64+D78+D79+D97+D98</f>
        <v>280</v>
      </c>
      <c r="E117" s="68"/>
      <c r="F117" s="72">
        <f t="shared" ref="F117" si="15">F27+F31+F45+F64+F78+F79+F97+F98</f>
        <v>251</v>
      </c>
      <c r="G117" s="68"/>
      <c r="H117" s="72">
        <f t="shared" ref="H117" si="16">H27+H31+H45+H64+H78+H79+H97+H98</f>
        <v>242</v>
      </c>
      <c r="I117" s="68"/>
      <c r="J117" s="72">
        <f t="shared" ref="J117" si="17">J27+J31+J45+J64+J78+J79+J97+J98</f>
        <v>266</v>
      </c>
      <c r="K117" s="68"/>
      <c r="L117" s="72">
        <f t="shared" ref="L117:N117" si="18">L27+L31+L45+L64+L78+L79+L97+L98</f>
        <v>284</v>
      </c>
      <c r="M117" s="68"/>
      <c r="N117" s="72">
        <f t="shared" si="18"/>
        <v>274</v>
      </c>
      <c r="O117" s="68"/>
    </row>
    <row r="118" spans="1:15" s="1" customFormat="1" ht="15">
      <c r="A118" s="34">
        <v>53</v>
      </c>
      <c r="B118" s="35" t="s">
        <v>53</v>
      </c>
      <c r="C118" s="36"/>
      <c r="D118" s="72">
        <f>D28+D35+D41+D62</f>
        <v>1981</v>
      </c>
      <c r="E118" s="68"/>
      <c r="F118" s="72">
        <f t="shared" ref="F118" si="19">F28+F35+F41+F62</f>
        <v>2163</v>
      </c>
      <c r="G118" s="68"/>
      <c r="H118" s="72">
        <f t="shared" ref="H118" si="20">H28+H35+H41+H62</f>
        <v>2263</v>
      </c>
      <c r="I118" s="68"/>
      <c r="J118" s="72">
        <f t="shared" ref="J118" si="21">J28+J35+J41+J62</f>
        <v>2380</v>
      </c>
      <c r="K118" s="68"/>
      <c r="L118" s="72">
        <f t="shared" ref="L118:N118" si="22">L28+L35+L41+L62</f>
        <v>2370</v>
      </c>
      <c r="M118" s="68"/>
      <c r="N118" s="72">
        <f t="shared" si="22"/>
        <v>2192</v>
      </c>
      <c r="O118" s="68"/>
    </row>
    <row r="119" spans="1:15" s="1" customFormat="1" ht="15">
      <c r="A119" s="34">
        <v>24</v>
      </c>
      <c r="B119" s="35" t="s">
        <v>10</v>
      </c>
      <c r="C119" s="36"/>
      <c r="D119" s="72">
        <f>D23+D34+D42+D43+D47+D51</f>
        <v>807</v>
      </c>
      <c r="E119" s="68"/>
      <c r="F119" s="72">
        <f t="shared" ref="F119" si="23">F23+F34+F42+F43+F47+F51</f>
        <v>781</v>
      </c>
      <c r="G119" s="68"/>
      <c r="H119" s="72">
        <f t="shared" ref="H119" si="24">H23+H34+H42+H43+H47+H51</f>
        <v>824</v>
      </c>
      <c r="I119" s="68"/>
      <c r="J119" s="72">
        <f t="shared" ref="J119" si="25">J23+J34+J42+J43+J47+J51</f>
        <v>727</v>
      </c>
      <c r="K119" s="68"/>
      <c r="L119" s="72">
        <f t="shared" ref="L119:N119" si="26">L23+L34+L42+L43+L47+L51</f>
        <v>555</v>
      </c>
      <c r="M119" s="68"/>
      <c r="N119" s="72">
        <f t="shared" si="26"/>
        <v>422</v>
      </c>
      <c r="O119" s="68"/>
    </row>
    <row r="120" spans="1:15" s="1" customFormat="1" ht="15">
      <c r="A120" s="34">
        <v>94</v>
      </c>
      <c r="B120" s="35" t="s">
        <v>106</v>
      </c>
      <c r="C120" s="36"/>
      <c r="D120" s="72">
        <f>D25+D26</f>
        <v>83</v>
      </c>
      <c r="E120" s="68"/>
      <c r="F120" s="72">
        <f t="shared" ref="F120" si="27">F25+F26</f>
        <v>77</v>
      </c>
      <c r="G120" s="68"/>
      <c r="H120" s="72">
        <f t="shared" ref="H120" si="28">H25+H26</f>
        <v>21</v>
      </c>
      <c r="I120" s="68"/>
      <c r="J120" s="72">
        <f t="shared" ref="J120" si="29">J25+J26</f>
        <v>20</v>
      </c>
      <c r="K120" s="68"/>
      <c r="L120" s="72">
        <f t="shared" ref="L120:N120" si="30">L25+L26</f>
        <v>26</v>
      </c>
      <c r="M120" s="68"/>
      <c r="N120" s="72">
        <f t="shared" si="30"/>
        <v>29</v>
      </c>
      <c r="O120" s="68"/>
    </row>
    <row r="121" spans="1:15" s="1" customFormat="1" ht="15">
      <c r="A121" s="34">
        <v>44</v>
      </c>
      <c r="B121" s="35" t="s">
        <v>220</v>
      </c>
      <c r="C121" s="36"/>
      <c r="D121" s="72">
        <f>D13+D15+D57+D58+D60+D61+D63+D73+D74+D96</f>
        <v>1667</v>
      </c>
      <c r="E121" s="68"/>
      <c r="F121" s="72">
        <f t="shared" ref="F121" si="31">F13+F15+F57+F58+F60+F61+F63+F73+F74+F96</f>
        <v>1765</v>
      </c>
      <c r="G121" s="68"/>
      <c r="H121" s="72">
        <f t="shared" ref="H121" si="32">H13+H15+H57+H58+H60+H61+H63+H73+H74+H96</f>
        <v>1934</v>
      </c>
      <c r="I121" s="68"/>
      <c r="J121" s="72">
        <f t="shared" ref="J121" si="33">J13+J15+J57+J58+J60+J61+J63+J73+J74+J96</f>
        <v>1937</v>
      </c>
      <c r="K121" s="68"/>
      <c r="L121" s="72">
        <f t="shared" ref="L121:N121" si="34">L13+L15+L57+L58+L60+L61+L63+L73+L74+L96</f>
        <v>2022</v>
      </c>
      <c r="M121" s="68"/>
      <c r="N121" s="72">
        <f t="shared" si="34"/>
        <v>1975</v>
      </c>
      <c r="O121" s="68"/>
    </row>
    <row r="122" spans="1:15" s="1" customFormat="1" ht="15">
      <c r="A122" s="34">
        <v>32</v>
      </c>
      <c r="B122" s="35" t="s">
        <v>221</v>
      </c>
      <c r="C122" s="36"/>
      <c r="D122" s="72">
        <f>D7+D65+D66+D68+D88</f>
        <v>976</v>
      </c>
      <c r="E122" s="68"/>
      <c r="F122" s="72">
        <f t="shared" ref="F122" si="35">F7+F65+F66+F68+F88</f>
        <v>1151</v>
      </c>
      <c r="G122" s="68"/>
      <c r="H122" s="72">
        <f t="shared" ref="H122" si="36">H7+H65+H66+H68+H88</f>
        <v>1187</v>
      </c>
      <c r="I122" s="68"/>
      <c r="J122" s="72">
        <f t="shared" ref="J122" si="37">J7+J65+J66+J68+J88</f>
        <v>1220</v>
      </c>
      <c r="K122" s="68"/>
      <c r="L122" s="72">
        <f t="shared" ref="L122:N122" si="38">L7+L65+L66+L68+L88</f>
        <v>1179</v>
      </c>
      <c r="M122" s="68"/>
      <c r="N122" s="72">
        <f t="shared" si="38"/>
        <v>1147</v>
      </c>
      <c r="O122" s="68"/>
    </row>
    <row r="123" spans="1:15" s="1" customFormat="1" ht="15">
      <c r="A123" s="34">
        <v>11</v>
      </c>
      <c r="B123" s="35" t="s">
        <v>1</v>
      </c>
      <c r="C123" s="36"/>
      <c r="D123" s="72">
        <f>D83+D85+D86+D99+D100+D101+D102+D103</f>
        <v>2262</v>
      </c>
      <c r="E123" s="68"/>
      <c r="F123" s="72">
        <f t="shared" ref="F123" si="39">F83+F85+F86+F99+F100+F101+F102+F103</f>
        <v>2472</v>
      </c>
      <c r="G123" s="68"/>
      <c r="H123" s="72">
        <f t="shared" ref="H123" si="40">H83+H85+H86+H99+H100+H101+H102+H103</f>
        <v>2733</v>
      </c>
      <c r="I123" s="68"/>
      <c r="J123" s="72">
        <f t="shared" ref="J123" si="41">J83+J85+J86+J99+J100+J101+J102+J103</f>
        <v>2644</v>
      </c>
      <c r="K123" s="68"/>
      <c r="L123" s="72">
        <f t="shared" ref="L123:N123" si="42">L83+L85+L86+L99+L100+L101+L102+L103</f>
        <v>2835</v>
      </c>
      <c r="M123" s="68"/>
      <c r="N123" s="72">
        <f t="shared" si="42"/>
        <v>2703</v>
      </c>
      <c r="O123" s="68"/>
    </row>
    <row r="124" spans="1:15" s="1" customFormat="1" ht="15">
      <c r="A124" s="34">
        <v>28</v>
      </c>
      <c r="B124" s="35" t="s">
        <v>26</v>
      </c>
      <c r="C124" s="36"/>
      <c r="D124" s="72">
        <f>D19+D33+D56+D67+D84</f>
        <v>1279</v>
      </c>
      <c r="E124" s="68"/>
      <c r="F124" s="72">
        <f t="shared" ref="F124" si="43">F19+F33+F56+F67+F84</f>
        <v>1446</v>
      </c>
      <c r="G124" s="68"/>
      <c r="H124" s="72">
        <f t="shared" ref="H124" si="44">H19+H33+H56+H67+H84</f>
        <v>1615</v>
      </c>
      <c r="I124" s="68"/>
      <c r="J124" s="72">
        <f t="shared" ref="J124" si="45">J19+J33+J56+J67+J84</f>
        <v>1665</v>
      </c>
      <c r="K124" s="68"/>
      <c r="L124" s="72">
        <f t="shared" ref="L124:N124" si="46">L19+L33+L56+L67+L84</f>
        <v>1580</v>
      </c>
      <c r="M124" s="68"/>
      <c r="N124" s="72">
        <f t="shared" si="46"/>
        <v>1592</v>
      </c>
      <c r="O124" s="68"/>
    </row>
    <row r="125" spans="1:15" s="1" customFormat="1" ht="15">
      <c r="A125" s="34">
        <v>75</v>
      </c>
      <c r="B125" s="35" t="s">
        <v>222</v>
      </c>
      <c r="C125" s="36"/>
      <c r="D125" s="72">
        <f>D21+D22+D24+D29+D30+D39+D46+D53+D70+D87+D94+D95</f>
        <v>2171</v>
      </c>
      <c r="E125" s="68"/>
      <c r="F125" s="72">
        <f t="shared" ref="F125" si="47">F21+F22+F24+F29+F30+F39+F46+F53+F70+F87+F94+F95</f>
        <v>2437</v>
      </c>
      <c r="G125" s="68"/>
      <c r="H125" s="72">
        <f t="shared" ref="H125" si="48">H21+H22+H24+H29+H30+H39+H46+H53+H70+H87+H94+H95</f>
        <v>2660</v>
      </c>
      <c r="I125" s="68"/>
      <c r="J125" s="72">
        <f t="shared" ref="J125" si="49">J21+J22+J24+J29+J30+J39+J46+J53+J70+J87+J94+J95</f>
        <v>2266</v>
      </c>
      <c r="K125" s="68"/>
      <c r="L125" s="72">
        <f t="shared" ref="L125:N125" si="50">L21+L22+L24+L29+L30+L39+L46+L53+L70+L87+L94+L95</f>
        <v>2195</v>
      </c>
      <c r="M125" s="68"/>
      <c r="N125" s="72">
        <f t="shared" si="50"/>
        <v>2162</v>
      </c>
      <c r="O125" s="68"/>
    </row>
    <row r="126" spans="1:15" s="1" customFormat="1" ht="15">
      <c r="A126" s="34">
        <v>76</v>
      </c>
      <c r="B126" s="35" t="s">
        <v>223</v>
      </c>
      <c r="C126" s="36"/>
      <c r="D126" s="72">
        <f>D14+D16+D17+D36+D37+D38+D40+D52+D54+D71+D72+D89+D90</f>
        <v>2759</v>
      </c>
      <c r="E126" s="68"/>
      <c r="F126" s="72">
        <f t="shared" ref="F126" si="51">F14+F16+F17+F36+F37+F38+F40+F52+F54+F71+F72+F89+F90</f>
        <v>2774</v>
      </c>
      <c r="G126" s="68"/>
      <c r="H126" s="72">
        <f t="shared" ref="H126" si="52">H14+H16+H17+H36+H37+H38+H40+H52+H54+H71+H72+H89+H90</f>
        <v>2647</v>
      </c>
      <c r="I126" s="68"/>
      <c r="J126" s="72">
        <f t="shared" ref="J126" si="53">J14+J16+J17+J36+J37+J38+J40+J52+J54+J71+J72+J89+J90</f>
        <v>2694.5976104695469</v>
      </c>
      <c r="K126" s="68"/>
      <c r="L126" s="72">
        <f t="shared" ref="L126:N126" si="54">L14+L16+L17+L36+L37+L38+L40+L52+L54+L71+L72+L89+L90</f>
        <v>2520</v>
      </c>
      <c r="M126" s="68"/>
      <c r="N126" s="72">
        <f t="shared" si="54"/>
        <v>2531</v>
      </c>
      <c r="O126" s="68"/>
    </row>
    <row r="127" spans="1:15" s="1" customFormat="1" ht="15">
      <c r="A127" s="34">
        <v>52</v>
      </c>
      <c r="B127" s="35" t="s">
        <v>47</v>
      </c>
      <c r="C127" s="36"/>
      <c r="D127" s="72">
        <f>D50+D55+D59+D80+D93</f>
        <v>1270</v>
      </c>
      <c r="E127" s="68"/>
      <c r="F127" s="72">
        <f t="shared" ref="F127" si="55">F50+F55+F59+F80+F93</f>
        <v>1270</v>
      </c>
      <c r="G127" s="68"/>
      <c r="H127" s="72">
        <f t="shared" ref="H127" si="56">H50+H55+H59+H80+H93</f>
        <v>1323</v>
      </c>
      <c r="I127" s="68"/>
      <c r="J127" s="72">
        <f t="shared" ref="J127" si="57">J50+J55+J59+J80+J93</f>
        <v>1351</v>
      </c>
      <c r="K127" s="68"/>
      <c r="L127" s="72">
        <f t="shared" ref="L127:N127" si="58">L50+L55+L59+L80+L93</f>
        <v>1345</v>
      </c>
      <c r="M127" s="68"/>
      <c r="N127" s="72">
        <f t="shared" si="58"/>
        <v>1320</v>
      </c>
      <c r="O127" s="68"/>
    </row>
    <row r="128" spans="1:15" s="1" customFormat="1" ht="15">
      <c r="A128" s="37">
        <v>93</v>
      </c>
      <c r="B128" s="38" t="s">
        <v>113</v>
      </c>
      <c r="C128" s="42"/>
      <c r="D128" s="73">
        <f>D9+D10+D11+D18+D91+D92</f>
        <v>2467</v>
      </c>
      <c r="E128" s="68"/>
      <c r="F128" s="73">
        <f t="shared" ref="F128" si="59">F9+F10+F11+F18+F91+F92</f>
        <v>3100</v>
      </c>
      <c r="G128" s="68"/>
      <c r="H128" s="73">
        <f t="shared" ref="H128" si="60">H9+H10+H11+H18+H91+H92</f>
        <v>1279</v>
      </c>
      <c r="I128" s="68"/>
      <c r="J128" s="73">
        <f t="shared" ref="J128" si="61">J9+J10+J11+J18+J91+J92</f>
        <v>1318</v>
      </c>
      <c r="K128" s="68"/>
      <c r="L128" s="73">
        <f t="shared" ref="L128:N128" si="62">L9+L10+L11+L18+L91+L92</f>
        <v>1356</v>
      </c>
      <c r="M128" s="68"/>
      <c r="N128" s="73">
        <f t="shared" si="62"/>
        <v>2448</v>
      </c>
      <c r="O128" s="68"/>
    </row>
    <row r="129" spans="1:15" s="1" customFormat="1" ht="15">
      <c r="A129" s="15" t="s">
        <v>225</v>
      </c>
      <c r="B129" s="26"/>
      <c r="C129" s="16"/>
      <c r="D129" s="93">
        <f>SUM(D116:D128)</f>
        <v>19494</v>
      </c>
      <c r="E129" s="94"/>
      <c r="F129" s="93">
        <f t="shared" ref="F129" si="63">SUM(F116:F128)</f>
        <v>21109</v>
      </c>
      <c r="G129" s="94"/>
      <c r="H129" s="93">
        <f t="shared" ref="H129" si="64">SUM(H116:H128)</f>
        <v>20250</v>
      </c>
      <c r="I129" s="94"/>
      <c r="J129" s="93">
        <f t="shared" ref="J129" si="65">SUM(J116:J128)</f>
        <v>20065.597610469547</v>
      </c>
      <c r="K129" s="94"/>
      <c r="L129" s="93">
        <f t="shared" ref="L129" si="66">SUM(L116:L128)</f>
        <v>19812</v>
      </c>
      <c r="M129" s="94"/>
      <c r="N129" s="93">
        <f t="shared" ref="N129" si="67">SUM(N116:N128)</f>
        <v>20223</v>
      </c>
      <c r="O129" s="94"/>
    </row>
    <row r="130" spans="1:15" s="1" customFormat="1" ht="14.25" customHeight="1">
      <c r="A130" s="11">
        <v>101</v>
      </c>
      <c r="B130" s="39" t="s">
        <v>215</v>
      </c>
      <c r="C130" s="12"/>
      <c r="D130" s="76">
        <f>D104</f>
        <v>0</v>
      </c>
      <c r="E130" s="74"/>
      <c r="F130" s="76">
        <f t="shared" ref="F130:F133" si="68">F104</f>
        <v>0</v>
      </c>
      <c r="G130" s="74"/>
      <c r="H130" s="76">
        <f t="shared" ref="H130:H133" si="69">H104</f>
        <v>0</v>
      </c>
      <c r="I130" s="74"/>
      <c r="J130" s="76">
        <f t="shared" ref="J130:J133" si="70">J104</f>
        <v>0</v>
      </c>
      <c r="K130" s="74"/>
      <c r="L130" s="76">
        <f t="shared" ref="L130:N133" si="71">L104</f>
        <v>0</v>
      </c>
      <c r="M130" s="74"/>
      <c r="N130" s="76">
        <f t="shared" si="71"/>
        <v>0</v>
      </c>
      <c r="O130" s="74"/>
    </row>
    <row r="131" spans="1:15" s="1" customFormat="1" ht="14.25" customHeight="1">
      <c r="A131" s="11">
        <v>102</v>
      </c>
      <c r="B131" s="40" t="s">
        <v>216</v>
      </c>
      <c r="C131" s="12"/>
      <c r="D131" s="77">
        <f t="shared" ref="D131:D133" si="72">D105</f>
        <v>56</v>
      </c>
      <c r="E131" s="74"/>
      <c r="F131" s="77">
        <f t="shared" si="68"/>
        <v>21</v>
      </c>
      <c r="G131" s="74"/>
      <c r="H131" s="77">
        <f t="shared" si="69"/>
        <v>21</v>
      </c>
      <c r="I131" s="74"/>
      <c r="J131" s="77">
        <f t="shared" si="70"/>
        <v>0</v>
      </c>
      <c r="K131" s="74"/>
      <c r="L131" s="77">
        <f t="shared" si="71"/>
        <v>0</v>
      </c>
      <c r="M131" s="74"/>
      <c r="N131" s="77">
        <f t="shared" si="71"/>
        <v>0</v>
      </c>
      <c r="O131" s="74"/>
    </row>
    <row r="132" spans="1:15" s="1" customFormat="1" ht="14.25" customHeight="1">
      <c r="A132" s="11">
        <v>103</v>
      </c>
      <c r="B132" s="40" t="s">
        <v>111</v>
      </c>
      <c r="C132" s="12"/>
      <c r="D132" s="77">
        <f t="shared" si="72"/>
        <v>0</v>
      </c>
      <c r="E132" s="74"/>
      <c r="F132" s="77">
        <f t="shared" si="68"/>
        <v>0</v>
      </c>
      <c r="G132" s="74"/>
      <c r="H132" s="77">
        <f t="shared" si="69"/>
        <v>0</v>
      </c>
      <c r="I132" s="74"/>
      <c r="J132" s="77">
        <f t="shared" si="70"/>
        <v>0</v>
      </c>
      <c r="K132" s="74"/>
      <c r="L132" s="77">
        <f t="shared" si="71"/>
        <v>0</v>
      </c>
      <c r="M132" s="74"/>
      <c r="N132" s="77">
        <f t="shared" si="71"/>
        <v>0</v>
      </c>
      <c r="O132" s="74"/>
    </row>
    <row r="133" spans="1:15" s="1" customFormat="1" ht="14.25" customHeight="1">
      <c r="A133" s="13">
        <v>104</v>
      </c>
      <c r="B133" s="41" t="s">
        <v>112</v>
      </c>
      <c r="C133" s="14"/>
      <c r="D133" s="78">
        <f t="shared" si="72"/>
        <v>753</v>
      </c>
      <c r="E133" s="75"/>
      <c r="F133" s="78">
        <f t="shared" si="68"/>
        <v>644</v>
      </c>
      <c r="G133" s="75"/>
      <c r="H133" s="78">
        <f t="shared" si="69"/>
        <v>826</v>
      </c>
      <c r="I133" s="75"/>
      <c r="J133" s="78">
        <f t="shared" si="70"/>
        <v>809</v>
      </c>
      <c r="K133" s="75"/>
      <c r="L133" s="78">
        <f t="shared" si="71"/>
        <v>886</v>
      </c>
      <c r="M133" s="75"/>
      <c r="N133" s="78">
        <f t="shared" si="71"/>
        <v>901</v>
      </c>
      <c r="O133" s="75"/>
    </row>
    <row r="134" spans="1:15" s="1" customFormat="1" ht="15">
      <c r="A134" s="17" t="s">
        <v>224</v>
      </c>
      <c r="B134" s="25"/>
      <c r="C134" s="17"/>
      <c r="D134" s="93">
        <f>SUM(D130:D133)</f>
        <v>809</v>
      </c>
      <c r="E134" s="94"/>
      <c r="F134" s="93">
        <f t="shared" ref="F134" si="73">SUM(F130:F133)</f>
        <v>665</v>
      </c>
      <c r="G134" s="94"/>
      <c r="H134" s="93">
        <f t="shared" ref="H134" si="74">SUM(H130:H133)</f>
        <v>847</v>
      </c>
      <c r="I134" s="94"/>
      <c r="J134" s="93">
        <f t="shared" ref="J134" si="75">SUM(J130:J133)</f>
        <v>809</v>
      </c>
      <c r="K134" s="94"/>
      <c r="L134" s="93">
        <f t="shared" ref="L134" si="76">SUM(L130:L133)</f>
        <v>886</v>
      </c>
      <c r="M134" s="94"/>
      <c r="N134" s="93">
        <f t="shared" ref="N134" si="77">SUM(N130:N133)</f>
        <v>901</v>
      </c>
      <c r="O134" s="94"/>
    </row>
    <row r="135" spans="1:15" s="1" customFormat="1" ht="15" customHeight="1">
      <c r="A135" s="594" t="s">
        <v>227</v>
      </c>
      <c r="B135" s="595"/>
      <c r="C135" s="596"/>
      <c r="D135" s="93">
        <f>D129+D134</f>
        <v>20303</v>
      </c>
      <c r="E135" s="94"/>
      <c r="F135" s="93">
        <f t="shared" ref="F135" si="78">F129+F134</f>
        <v>21774</v>
      </c>
      <c r="G135" s="94"/>
      <c r="H135" s="93">
        <f t="shared" ref="H135" si="79">H129+H134</f>
        <v>21097</v>
      </c>
      <c r="I135" s="94"/>
      <c r="J135" s="93">
        <f t="shared" ref="J135" si="80">J129+J134</f>
        <v>20874.597610469547</v>
      </c>
      <c r="K135" s="94"/>
      <c r="L135" s="93">
        <f t="shared" ref="L135" si="81">L129+L134</f>
        <v>20698</v>
      </c>
      <c r="M135" s="94"/>
      <c r="N135" s="93">
        <f t="shared" ref="N135" si="82">N129+N134</f>
        <v>21124</v>
      </c>
      <c r="O135" s="94"/>
    </row>
    <row r="136" spans="1:15" s="139" customFormat="1" ht="15"/>
    <row r="137" spans="1:15" s="139" customFormat="1" ht="15">
      <c r="A137" s="617" t="s">
        <v>257</v>
      </c>
      <c r="B137" s="617"/>
      <c r="C137" s="617"/>
      <c r="D137" s="617"/>
      <c r="E137" s="617"/>
      <c r="F137" s="617"/>
      <c r="G137" s="617"/>
      <c r="H137" s="617"/>
      <c r="I137" s="617"/>
      <c r="J137" s="617"/>
    </row>
  </sheetData>
  <mergeCells count="23">
    <mergeCell ref="A137:J137"/>
    <mergeCell ref="A1:I1"/>
    <mergeCell ref="A2:I2"/>
    <mergeCell ref="A3:I3"/>
    <mergeCell ref="D5:E5"/>
    <mergeCell ref="F5:G5"/>
    <mergeCell ref="H5:I5"/>
    <mergeCell ref="N115:O115"/>
    <mergeCell ref="A135:C135"/>
    <mergeCell ref="N5:O5"/>
    <mergeCell ref="J115:K115"/>
    <mergeCell ref="L115:M115"/>
    <mergeCell ref="A108:C108"/>
    <mergeCell ref="A109:C109"/>
    <mergeCell ref="A110:C110"/>
    <mergeCell ref="A114:I114"/>
    <mergeCell ref="B115:C115"/>
    <mergeCell ref="D115:E115"/>
    <mergeCell ref="F115:G115"/>
    <mergeCell ref="H115:I115"/>
    <mergeCell ref="J5:K5"/>
    <mergeCell ref="L5:M5"/>
    <mergeCell ref="A113:I113"/>
  </mergeCells>
  <hyperlinks>
    <hyperlink ref="N2" location="Sommaire!A1" display="RETOUR AU SOMMAIRE"/>
  </hyperlinks>
  <printOptions horizontalCentered="1"/>
  <pageMargins left="0.17" right="0.17" top="0.7" bottom="1" header="0.51181102362204722" footer="0.17"/>
  <pageSetup paperSize="9" scale="73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92D050"/>
  </sheetPr>
  <dimension ref="A1:O137"/>
  <sheetViews>
    <sheetView topLeftCell="A82" zoomScaleNormal="100" workbookViewId="0">
      <selection activeCell="R112" sqref="R112"/>
    </sheetView>
  </sheetViews>
  <sheetFormatPr baseColWidth="10" defaultColWidth="14" defaultRowHeight="12.75"/>
  <cols>
    <col min="1" max="1" width="7.42578125" style="306" customWidth="1"/>
    <col min="2" max="2" width="14.28515625" style="307" customWidth="1"/>
    <col min="3" max="3" width="27.140625" style="307" customWidth="1"/>
    <col min="4" max="4" width="6.5703125" style="307" bestFit="1" customWidth="1"/>
    <col min="5" max="5" width="3.140625" style="307" bestFit="1" customWidth="1"/>
    <col min="6" max="6" width="7.5703125" style="307" bestFit="1" customWidth="1"/>
    <col min="7" max="7" width="3.140625" style="336" bestFit="1" customWidth="1"/>
    <col min="8" max="8" width="7.5703125" style="307" bestFit="1" customWidth="1"/>
    <col min="9" max="9" width="3.140625" style="307" bestFit="1" customWidth="1"/>
    <col min="10" max="10" width="7.42578125" style="306" bestFit="1" customWidth="1"/>
    <col min="11" max="11" width="3.140625" style="306" bestFit="1" customWidth="1"/>
    <col min="12" max="12" width="7.42578125" style="306" bestFit="1" customWidth="1"/>
    <col min="13" max="13" width="3.140625" style="306" bestFit="1" customWidth="1"/>
    <col min="14" max="14" width="8.140625" style="306" customWidth="1"/>
    <col min="15" max="15" width="3.140625" style="306" customWidth="1"/>
    <col min="16" max="16384" width="14" style="306"/>
  </cols>
  <sheetData>
    <row r="1" spans="1:15" s="112" customFormat="1" ht="27" customHeight="1">
      <c r="A1" s="619" t="s">
        <v>479</v>
      </c>
      <c r="B1" s="619"/>
      <c r="C1" s="619"/>
      <c r="D1" s="619"/>
      <c r="E1" s="619"/>
      <c r="F1" s="619"/>
      <c r="G1" s="619"/>
      <c r="H1" s="619"/>
      <c r="I1" s="619"/>
    </row>
    <row r="2" spans="1:15" s="112" customFormat="1" ht="12" customHeight="1">
      <c r="A2" s="591" t="s">
        <v>251</v>
      </c>
      <c r="B2" s="591"/>
      <c r="C2" s="591"/>
      <c r="D2" s="591"/>
      <c r="E2" s="591"/>
      <c r="F2" s="591"/>
      <c r="G2" s="591"/>
      <c r="H2" s="310"/>
      <c r="I2" s="310"/>
      <c r="N2" s="571" t="s">
        <v>440</v>
      </c>
    </row>
    <row r="3" spans="1:15" s="112" customFormat="1" ht="12" customHeight="1">
      <c r="A3" s="591" t="s">
        <v>252</v>
      </c>
      <c r="B3" s="591"/>
      <c r="C3" s="591"/>
      <c r="D3" s="591"/>
      <c r="E3" s="591"/>
      <c r="F3" s="591"/>
      <c r="G3" s="591"/>
      <c r="H3" s="310"/>
      <c r="I3" s="310"/>
    </row>
    <row r="4" spans="1:15" s="112" customFormat="1" ht="12" customHeight="1">
      <c r="A4" s="309"/>
      <c r="B4" s="310"/>
      <c r="C4" s="310"/>
      <c r="D4" s="310"/>
      <c r="E4" s="310"/>
      <c r="F4" s="310"/>
      <c r="G4" s="323"/>
      <c r="H4" s="310"/>
      <c r="I4" s="310"/>
    </row>
    <row r="5" spans="1:15" s="112" customFormat="1" ht="36" customHeight="1">
      <c r="A5" s="122" t="s">
        <v>218</v>
      </c>
      <c r="B5" s="123" t="s">
        <v>219</v>
      </c>
      <c r="C5" s="123" t="s">
        <v>213</v>
      </c>
      <c r="D5" s="635">
        <v>2010</v>
      </c>
      <c r="E5" s="636"/>
      <c r="F5" s="635">
        <v>2011</v>
      </c>
      <c r="G5" s="636"/>
      <c r="H5" s="635">
        <v>2012</v>
      </c>
      <c r="I5" s="636"/>
      <c r="J5" s="635">
        <v>2013</v>
      </c>
      <c r="K5" s="636"/>
      <c r="L5" s="635" t="s">
        <v>286</v>
      </c>
      <c r="M5" s="636"/>
      <c r="N5" s="635" t="s">
        <v>258</v>
      </c>
      <c r="O5" s="636"/>
    </row>
    <row r="6" spans="1:15" ht="12" customHeight="1">
      <c r="A6" s="135">
        <v>84</v>
      </c>
      <c r="B6" s="21" t="s">
        <v>115</v>
      </c>
      <c r="C6" s="3" t="s">
        <v>82</v>
      </c>
      <c r="D6" s="311">
        <v>953</v>
      </c>
      <c r="E6" s="296"/>
      <c r="F6" s="313">
        <v>1096</v>
      </c>
      <c r="G6" s="296"/>
      <c r="H6" s="313">
        <v>1108</v>
      </c>
      <c r="I6" s="296" t="s">
        <v>255</v>
      </c>
      <c r="J6" s="313">
        <v>1085</v>
      </c>
      <c r="K6" s="296" t="s">
        <v>255</v>
      </c>
      <c r="L6" s="311">
        <v>1128</v>
      </c>
      <c r="M6" s="296" t="s">
        <v>255</v>
      </c>
      <c r="N6" s="311">
        <v>1157</v>
      </c>
      <c r="O6" s="296"/>
    </row>
    <row r="7" spans="1:15" ht="12" customHeight="1">
      <c r="A7" s="140">
        <v>32</v>
      </c>
      <c r="B7" s="23" t="s">
        <v>116</v>
      </c>
      <c r="C7" s="4" t="s">
        <v>31</v>
      </c>
      <c r="D7" s="113">
        <v>1006</v>
      </c>
      <c r="E7" s="290"/>
      <c r="F7" s="120">
        <v>999</v>
      </c>
      <c r="G7" s="290"/>
      <c r="H7" s="120">
        <v>1013</v>
      </c>
      <c r="I7" s="290" t="s">
        <v>255</v>
      </c>
      <c r="J7" s="120">
        <v>1004</v>
      </c>
      <c r="K7" s="290" t="s">
        <v>255</v>
      </c>
      <c r="L7" s="113">
        <v>1090</v>
      </c>
      <c r="M7" s="290" t="s">
        <v>255</v>
      </c>
      <c r="N7" s="113">
        <v>984</v>
      </c>
      <c r="O7" s="290"/>
    </row>
    <row r="8" spans="1:15" ht="12" customHeight="1">
      <c r="A8" s="140">
        <v>84</v>
      </c>
      <c r="B8" s="23" t="s">
        <v>117</v>
      </c>
      <c r="C8" s="4" t="s">
        <v>84</v>
      </c>
      <c r="D8" s="113">
        <v>574</v>
      </c>
      <c r="E8" s="290"/>
      <c r="F8" s="120">
        <v>589</v>
      </c>
      <c r="G8" s="290"/>
      <c r="H8" s="120">
        <v>601</v>
      </c>
      <c r="I8" s="290" t="s">
        <v>255</v>
      </c>
      <c r="J8" s="120">
        <v>607</v>
      </c>
      <c r="K8" s="290" t="s">
        <v>255</v>
      </c>
      <c r="L8" s="113">
        <v>661</v>
      </c>
      <c r="M8" s="290" t="s">
        <v>255</v>
      </c>
      <c r="N8" s="113">
        <v>675</v>
      </c>
      <c r="O8" s="290"/>
    </row>
    <row r="9" spans="1:15" ht="12" customHeight="1">
      <c r="A9" s="140">
        <v>93</v>
      </c>
      <c r="B9" s="23" t="s">
        <v>118</v>
      </c>
      <c r="C9" s="4" t="s">
        <v>98</v>
      </c>
      <c r="D9" s="113">
        <v>219</v>
      </c>
      <c r="E9" s="290"/>
      <c r="F9" s="120">
        <v>233</v>
      </c>
      <c r="G9" s="290"/>
      <c r="H9" s="120">
        <v>251</v>
      </c>
      <c r="I9" s="290" t="s">
        <v>255</v>
      </c>
      <c r="J9" s="120">
        <v>280</v>
      </c>
      <c r="K9" s="290" t="s">
        <v>255</v>
      </c>
      <c r="L9" s="113">
        <v>313</v>
      </c>
      <c r="M9" s="290" t="s">
        <v>255</v>
      </c>
      <c r="N9" s="113">
        <v>336</v>
      </c>
      <c r="O9" s="290"/>
    </row>
    <row r="10" spans="1:15" ht="12" customHeight="1">
      <c r="A10" s="140">
        <v>93</v>
      </c>
      <c r="B10" s="23" t="s">
        <v>119</v>
      </c>
      <c r="C10" s="4" t="s">
        <v>99</v>
      </c>
      <c r="D10" s="113">
        <v>251</v>
      </c>
      <c r="E10" s="290"/>
      <c r="F10" s="120">
        <v>250</v>
      </c>
      <c r="G10" s="290"/>
      <c r="H10" s="120">
        <v>261</v>
      </c>
      <c r="I10" s="290" t="s">
        <v>255</v>
      </c>
      <c r="J10" s="120">
        <v>273</v>
      </c>
      <c r="K10" s="290" t="s">
        <v>255</v>
      </c>
      <c r="L10" s="113">
        <v>289</v>
      </c>
      <c r="M10" s="290" t="s">
        <v>255</v>
      </c>
      <c r="N10" s="113">
        <v>301</v>
      </c>
      <c r="O10" s="290"/>
    </row>
    <row r="11" spans="1:15" ht="12" customHeight="1">
      <c r="A11" s="140">
        <v>93</v>
      </c>
      <c r="B11" s="23" t="s">
        <v>120</v>
      </c>
      <c r="C11" s="4" t="s">
        <v>100</v>
      </c>
      <c r="D11" s="113">
        <v>973</v>
      </c>
      <c r="E11" s="290"/>
      <c r="F11" s="120">
        <v>1007</v>
      </c>
      <c r="G11" s="290"/>
      <c r="H11" s="120">
        <v>1203</v>
      </c>
      <c r="I11" s="290" t="s">
        <v>255</v>
      </c>
      <c r="J11" s="120">
        <v>1154</v>
      </c>
      <c r="K11" s="290" t="s">
        <v>255</v>
      </c>
      <c r="L11" s="113">
        <v>1066</v>
      </c>
      <c r="M11" s="290" t="s">
        <v>255</v>
      </c>
      <c r="N11" s="113">
        <v>1093</v>
      </c>
      <c r="O11" s="290"/>
    </row>
    <row r="12" spans="1:15" ht="12" customHeight="1">
      <c r="A12" s="140">
        <v>84</v>
      </c>
      <c r="B12" s="23" t="s">
        <v>121</v>
      </c>
      <c r="C12" s="4" t="s">
        <v>85</v>
      </c>
      <c r="D12" s="113">
        <v>524</v>
      </c>
      <c r="E12" s="290"/>
      <c r="F12" s="120">
        <v>562</v>
      </c>
      <c r="G12" s="290"/>
      <c r="H12" s="120">
        <v>570</v>
      </c>
      <c r="I12" s="290" t="s">
        <v>255</v>
      </c>
      <c r="J12" s="120">
        <v>585</v>
      </c>
      <c r="K12" s="290" t="s">
        <v>255</v>
      </c>
      <c r="L12" s="113">
        <v>598</v>
      </c>
      <c r="M12" s="290" t="s">
        <v>255</v>
      </c>
      <c r="N12" s="113">
        <v>602</v>
      </c>
      <c r="O12" s="290"/>
    </row>
    <row r="13" spans="1:15" ht="12" customHeight="1">
      <c r="A13" s="140">
        <v>44</v>
      </c>
      <c r="B13" s="23" t="s">
        <v>122</v>
      </c>
      <c r="C13" s="4" t="s">
        <v>36</v>
      </c>
      <c r="D13" s="113">
        <v>408</v>
      </c>
      <c r="E13" s="290"/>
      <c r="F13" s="120">
        <v>438</v>
      </c>
      <c r="G13" s="290"/>
      <c r="H13" s="120">
        <v>467</v>
      </c>
      <c r="I13" s="290" t="s">
        <v>255</v>
      </c>
      <c r="J13" s="120">
        <v>420</v>
      </c>
      <c r="K13" s="290" t="s">
        <v>255</v>
      </c>
      <c r="L13" s="113">
        <v>492</v>
      </c>
      <c r="M13" s="290" t="s">
        <v>255</v>
      </c>
      <c r="N13" s="113">
        <v>515</v>
      </c>
      <c r="O13" s="290"/>
    </row>
    <row r="14" spans="1:15" ht="12" customHeight="1">
      <c r="A14" s="140">
        <v>76</v>
      </c>
      <c r="B14" s="23" t="s">
        <v>123</v>
      </c>
      <c r="C14" s="4" t="s">
        <v>69</v>
      </c>
      <c r="D14" s="113">
        <v>289</v>
      </c>
      <c r="E14" s="290"/>
      <c r="F14" s="120">
        <v>295</v>
      </c>
      <c r="G14" s="290"/>
      <c r="H14" s="120">
        <v>228</v>
      </c>
      <c r="I14" s="290" t="s">
        <v>255</v>
      </c>
      <c r="J14" s="120">
        <v>248</v>
      </c>
      <c r="K14" s="290" t="s">
        <v>255</v>
      </c>
      <c r="L14" s="113">
        <v>271</v>
      </c>
      <c r="M14" s="290" t="s">
        <v>255</v>
      </c>
      <c r="N14" s="113">
        <v>364</v>
      </c>
      <c r="O14" s="290"/>
    </row>
    <row r="15" spans="1:15" ht="12" customHeight="1">
      <c r="A15" s="147">
        <v>44</v>
      </c>
      <c r="B15" s="23" t="s">
        <v>124</v>
      </c>
      <c r="C15" s="4" t="s">
        <v>37</v>
      </c>
      <c r="D15" s="113">
        <v>442</v>
      </c>
      <c r="E15" s="290"/>
      <c r="F15" s="120">
        <v>452</v>
      </c>
      <c r="G15" s="290"/>
      <c r="H15" s="120">
        <v>508</v>
      </c>
      <c r="I15" s="290" t="s">
        <v>255</v>
      </c>
      <c r="J15" s="120">
        <v>607</v>
      </c>
      <c r="K15" s="290" t="s">
        <v>255</v>
      </c>
      <c r="L15" s="113">
        <v>660</v>
      </c>
      <c r="M15" s="290" t="s">
        <v>255</v>
      </c>
      <c r="N15" s="113">
        <v>665</v>
      </c>
      <c r="O15" s="290"/>
    </row>
    <row r="16" spans="1:15" ht="12" customHeight="1">
      <c r="A16" s="147">
        <v>76</v>
      </c>
      <c r="B16" s="23" t="s">
        <v>125</v>
      </c>
      <c r="C16" s="4" t="s">
        <v>70</v>
      </c>
      <c r="D16" s="113">
        <v>732</v>
      </c>
      <c r="E16" s="290"/>
      <c r="F16" s="120">
        <v>743</v>
      </c>
      <c r="G16" s="290"/>
      <c r="H16" s="120">
        <v>735</v>
      </c>
      <c r="I16" s="290" t="s">
        <v>255</v>
      </c>
      <c r="J16" s="120">
        <v>735</v>
      </c>
      <c r="K16" s="290" t="s">
        <v>255</v>
      </c>
      <c r="L16" s="113">
        <v>911</v>
      </c>
      <c r="M16" s="290" t="s">
        <v>255</v>
      </c>
      <c r="N16" s="113">
        <v>867</v>
      </c>
      <c r="O16" s="290"/>
    </row>
    <row r="17" spans="1:15" ht="12" customHeight="1">
      <c r="A17" s="147">
        <v>76</v>
      </c>
      <c r="B17" s="23" t="s">
        <v>126</v>
      </c>
      <c r="C17" s="4" t="s">
        <v>71</v>
      </c>
      <c r="D17" s="113">
        <v>668</v>
      </c>
      <c r="E17" s="290"/>
      <c r="F17" s="120">
        <v>729</v>
      </c>
      <c r="G17" s="290"/>
      <c r="H17" s="120">
        <v>798</v>
      </c>
      <c r="I17" s="290" t="s">
        <v>255</v>
      </c>
      <c r="J17" s="120">
        <v>871</v>
      </c>
      <c r="K17" s="290" t="s">
        <v>255</v>
      </c>
      <c r="L17" s="113">
        <v>991</v>
      </c>
      <c r="M17" s="290" t="s">
        <v>255</v>
      </c>
      <c r="N17" s="113">
        <v>1013</v>
      </c>
      <c r="O17" s="290"/>
    </row>
    <row r="18" spans="1:15" ht="12" customHeight="1">
      <c r="A18" s="147">
        <v>93</v>
      </c>
      <c r="B18" s="23" t="s">
        <v>127</v>
      </c>
      <c r="C18" s="4" t="s">
        <v>101</v>
      </c>
      <c r="D18" s="113">
        <v>2153</v>
      </c>
      <c r="E18" s="290"/>
      <c r="F18" s="120">
        <v>2298</v>
      </c>
      <c r="G18" s="290"/>
      <c r="H18" s="120">
        <v>2333</v>
      </c>
      <c r="I18" s="290" t="s">
        <v>255</v>
      </c>
      <c r="J18" s="120">
        <v>2388</v>
      </c>
      <c r="K18" s="290" t="s">
        <v>255</v>
      </c>
      <c r="L18" s="113">
        <v>2987</v>
      </c>
      <c r="M18" s="290" t="s">
        <v>255</v>
      </c>
      <c r="N18" s="113">
        <v>2947</v>
      </c>
      <c r="O18" s="290"/>
    </row>
    <row r="19" spans="1:15" ht="12" customHeight="1">
      <c r="A19" s="147">
        <v>28</v>
      </c>
      <c r="B19" s="23" t="s">
        <v>128</v>
      </c>
      <c r="C19" s="4" t="s">
        <v>25</v>
      </c>
      <c r="D19" s="113">
        <v>1040</v>
      </c>
      <c r="E19" s="290"/>
      <c r="F19" s="120">
        <v>1086</v>
      </c>
      <c r="G19" s="290"/>
      <c r="H19" s="120">
        <v>1127</v>
      </c>
      <c r="I19" s="290" t="s">
        <v>255</v>
      </c>
      <c r="J19" s="120">
        <v>1186</v>
      </c>
      <c r="K19" s="290" t="s">
        <v>255</v>
      </c>
      <c r="L19" s="113">
        <v>1202</v>
      </c>
      <c r="M19" s="290" t="s">
        <v>255</v>
      </c>
      <c r="N19" s="113">
        <v>1249</v>
      </c>
      <c r="O19" s="290" t="s">
        <v>256</v>
      </c>
    </row>
    <row r="20" spans="1:15" ht="12" customHeight="1">
      <c r="A20" s="147">
        <v>84</v>
      </c>
      <c r="B20" s="23" t="s">
        <v>129</v>
      </c>
      <c r="C20" s="4" t="s">
        <v>86</v>
      </c>
      <c r="D20" s="113">
        <v>454</v>
      </c>
      <c r="E20" s="290"/>
      <c r="F20" s="120">
        <v>418</v>
      </c>
      <c r="G20" s="290"/>
      <c r="H20" s="120">
        <v>425</v>
      </c>
      <c r="I20" s="290" t="s">
        <v>255</v>
      </c>
      <c r="J20" s="120">
        <v>487</v>
      </c>
      <c r="K20" s="290" t="s">
        <v>255</v>
      </c>
      <c r="L20" s="113">
        <v>498</v>
      </c>
      <c r="M20" s="290" t="s">
        <v>255</v>
      </c>
      <c r="N20" s="113">
        <v>508</v>
      </c>
      <c r="O20" s="290"/>
    </row>
    <row r="21" spans="1:15" ht="12" customHeight="1">
      <c r="A21" s="147">
        <v>75</v>
      </c>
      <c r="B21" s="23" t="s">
        <v>130</v>
      </c>
      <c r="C21" s="4" t="s">
        <v>57</v>
      </c>
      <c r="D21" s="113">
        <v>689</v>
      </c>
      <c r="E21" s="290"/>
      <c r="F21" s="120">
        <v>798</v>
      </c>
      <c r="G21" s="290"/>
      <c r="H21" s="120">
        <v>828</v>
      </c>
      <c r="I21" s="290" t="s">
        <v>255</v>
      </c>
      <c r="J21" s="120">
        <v>916</v>
      </c>
      <c r="K21" s="290" t="s">
        <v>255</v>
      </c>
      <c r="L21" s="113">
        <v>969</v>
      </c>
      <c r="M21" s="290" t="s">
        <v>255</v>
      </c>
      <c r="N21" s="113">
        <v>996</v>
      </c>
      <c r="O21" s="290"/>
    </row>
    <row r="22" spans="1:15" ht="12" customHeight="1">
      <c r="A22" s="147">
        <v>75</v>
      </c>
      <c r="B22" s="23" t="s">
        <v>131</v>
      </c>
      <c r="C22" s="4" t="s">
        <v>58</v>
      </c>
      <c r="D22" s="113">
        <v>1219</v>
      </c>
      <c r="E22" s="290"/>
      <c r="F22" s="120">
        <v>1468</v>
      </c>
      <c r="G22" s="290"/>
      <c r="H22" s="120">
        <v>1457</v>
      </c>
      <c r="I22" s="290" t="s">
        <v>255</v>
      </c>
      <c r="J22" s="120">
        <v>1537</v>
      </c>
      <c r="K22" s="290" t="s">
        <v>255</v>
      </c>
      <c r="L22" s="113">
        <v>1533</v>
      </c>
      <c r="M22" s="290" t="s">
        <v>255</v>
      </c>
      <c r="N22" s="113">
        <v>1546</v>
      </c>
      <c r="O22" s="290"/>
    </row>
    <row r="23" spans="1:15" ht="12" customHeight="1">
      <c r="A23" s="147">
        <v>24</v>
      </c>
      <c r="B23" s="23" t="s">
        <v>132</v>
      </c>
      <c r="C23" s="4" t="s">
        <v>9</v>
      </c>
      <c r="D23" s="113">
        <v>619</v>
      </c>
      <c r="E23" s="290"/>
      <c r="F23" s="120">
        <v>636</v>
      </c>
      <c r="G23" s="290"/>
      <c r="H23" s="120">
        <v>696</v>
      </c>
      <c r="I23" s="290" t="s">
        <v>255</v>
      </c>
      <c r="J23" s="120">
        <v>747</v>
      </c>
      <c r="K23" s="290" t="s">
        <v>255</v>
      </c>
      <c r="L23" s="113">
        <v>787</v>
      </c>
      <c r="M23" s="290" t="s">
        <v>256</v>
      </c>
      <c r="N23" s="113">
        <v>818</v>
      </c>
      <c r="O23" s="290" t="s">
        <v>256</v>
      </c>
    </row>
    <row r="24" spans="1:15" ht="12" customHeight="1">
      <c r="A24" s="147">
        <v>75</v>
      </c>
      <c r="B24" s="23" t="s">
        <v>133</v>
      </c>
      <c r="C24" s="4" t="s">
        <v>59</v>
      </c>
      <c r="D24" s="113">
        <v>588</v>
      </c>
      <c r="E24" s="290"/>
      <c r="F24" s="120">
        <v>612</v>
      </c>
      <c r="G24" s="290"/>
      <c r="H24" s="120">
        <v>644</v>
      </c>
      <c r="I24" s="290" t="s">
        <v>255</v>
      </c>
      <c r="J24" s="120">
        <v>663</v>
      </c>
      <c r="K24" s="290" t="s">
        <v>255</v>
      </c>
      <c r="L24" s="113">
        <v>711</v>
      </c>
      <c r="M24" s="290" t="s">
        <v>256</v>
      </c>
      <c r="N24" s="113">
        <v>739</v>
      </c>
      <c r="O24" s="290" t="s">
        <v>256</v>
      </c>
    </row>
    <row r="25" spans="1:15" ht="12" customHeight="1">
      <c r="A25" s="147">
        <v>94</v>
      </c>
      <c r="B25" s="23" t="s">
        <v>104</v>
      </c>
      <c r="C25" s="4" t="s">
        <v>105</v>
      </c>
      <c r="D25" s="113">
        <v>76</v>
      </c>
      <c r="E25" s="290"/>
      <c r="F25" s="120">
        <v>77</v>
      </c>
      <c r="G25" s="290"/>
      <c r="H25" s="120">
        <v>78</v>
      </c>
      <c r="I25" s="290" t="s">
        <v>255</v>
      </c>
      <c r="J25" s="120">
        <v>86</v>
      </c>
      <c r="K25" s="290" t="s">
        <v>255</v>
      </c>
      <c r="L25" s="113">
        <v>90</v>
      </c>
      <c r="M25" s="290" t="s">
        <v>255</v>
      </c>
      <c r="N25" s="113">
        <v>94</v>
      </c>
      <c r="O25" s="290" t="s">
        <v>256</v>
      </c>
    </row>
    <row r="26" spans="1:15" ht="12" customHeight="1">
      <c r="A26" s="147">
        <v>94</v>
      </c>
      <c r="B26" s="23" t="s">
        <v>107</v>
      </c>
      <c r="C26" s="4" t="s">
        <v>108</v>
      </c>
      <c r="D26" s="113">
        <v>38</v>
      </c>
      <c r="E26" s="290"/>
      <c r="F26" s="120">
        <v>45</v>
      </c>
      <c r="G26" s="290"/>
      <c r="H26" s="120">
        <v>178</v>
      </c>
      <c r="I26" s="290" t="s">
        <v>255</v>
      </c>
      <c r="J26" s="120">
        <v>251</v>
      </c>
      <c r="K26" s="290" t="s">
        <v>255</v>
      </c>
      <c r="L26" s="113">
        <v>255</v>
      </c>
      <c r="M26" s="290" t="s">
        <v>255</v>
      </c>
      <c r="N26" s="113">
        <v>257</v>
      </c>
      <c r="O26" s="290"/>
    </row>
    <row r="27" spans="1:15" ht="12" customHeight="1">
      <c r="A27" s="147">
        <v>27</v>
      </c>
      <c r="B27" s="23" t="s">
        <v>134</v>
      </c>
      <c r="C27" s="4" t="s">
        <v>16</v>
      </c>
      <c r="D27" s="113">
        <v>1173</v>
      </c>
      <c r="E27" s="290"/>
      <c r="F27" s="120">
        <v>1157</v>
      </c>
      <c r="G27" s="290"/>
      <c r="H27" s="120">
        <v>1186</v>
      </c>
      <c r="I27" s="290" t="s">
        <v>255</v>
      </c>
      <c r="J27" s="120">
        <v>1178</v>
      </c>
      <c r="K27" s="290" t="s">
        <v>255</v>
      </c>
      <c r="L27" s="113">
        <v>1199</v>
      </c>
      <c r="M27" s="290" t="s">
        <v>255</v>
      </c>
      <c r="N27" s="113">
        <v>1263</v>
      </c>
      <c r="O27" s="290"/>
    </row>
    <row r="28" spans="1:15" ht="12" customHeight="1">
      <c r="A28" s="147">
        <v>53</v>
      </c>
      <c r="B28" s="23" t="s">
        <v>135</v>
      </c>
      <c r="C28" s="4" t="s">
        <v>52</v>
      </c>
      <c r="D28" s="113">
        <v>891</v>
      </c>
      <c r="E28" s="290"/>
      <c r="F28" s="120">
        <v>871</v>
      </c>
      <c r="G28" s="290"/>
      <c r="H28" s="120">
        <v>889</v>
      </c>
      <c r="I28" s="290" t="s">
        <v>255</v>
      </c>
      <c r="J28" s="120">
        <v>960</v>
      </c>
      <c r="K28" s="290" t="s">
        <v>255</v>
      </c>
      <c r="L28" s="113">
        <v>927</v>
      </c>
      <c r="M28" s="290" t="s">
        <v>255</v>
      </c>
      <c r="N28" s="113">
        <v>968</v>
      </c>
      <c r="O28" s="290"/>
    </row>
    <row r="29" spans="1:15" ht="12" customHeight="1">
      <c r="A29" s="147">
        <v>75</v>
      </c>
      <c r="B29" s="23" t="s">
        <v>136</v>
      </c>
      <c r="C29" s="4" t="s">
        <v>60</v>
      </c>
      <c r="D29" s="113">
        <v>275</v>
      </c>
      <c r="E29" s="290"/>
      <c r="F29" s="120">
        <v>275</v>
      </c>
      <c r="G29" s="290"/>
      <c r="H29" s="120">
        <v>298</v>
      </c>
      <c r="I29" s="290" t="s">
        <v>255</v>
      </c>
      <c r="J29" s="120">
        <v>308</v>
      </c>
      <c r="K29" s="290" t="s">
        <v>255</v>
      </c>
      <c r="L29" s="113">
        <v>308</v>
      </c>
      <c r="M29" s="290" t="s">
        <v>255</v>
      </c>
      <c r="N29" s="113">
        <v>334</v>
      </c>
      <c r="O29" s="290"/>
    </row>
    <row r="30" spans="1:15" ht="12" customHeight="1">
      <c r="A30" s="147">
        <v>75</v>
      </c>
      <c r="B30" s="23" t="s">
        <v>137</v>
      </c>
      <c r="C30" s="4" t="s">
        <v>61</v>
      </c>
      <c r="D30" s="113">
        <v>864</v>
      </c>
      <c r="E30" s="290"/>
      <c r="F30" s="120">
        <v>808</v>
      </c>
      <c r="G30" s="290"/>
      <c r="H30" s="120">
        <v>815</v>
      </c>
      <c r="I30" s="290" t="s">
        <v>255</v>
      </c>
      <c r="J30" s="120">
        <v>846</v>
      </c>
      <c r="K30" s="290" t="s">
        <v>255</v>
      </c>
      <c r="L30" s="113">
        <v>893</v>
      </c>
      <c r="M30" s="290" t="s">
        <v>255</v>
      </c>
      <c r="N30" s="113">
        <v>910</v>
      </c>
      <c r="O30" s="290"/>
    </row>
    <row r="31" spans="1:15" ht="12" customHeight="1">
      <c r="A31" s="147">
        <v>27</v>
      </c>
      <c r="B31" s="23" t="s">
        <v>138</v>
      </c>
      <c r="C31" s="4" t="s">
        <v>18</v>
      </c>
      <c r="D31" s="113">
        <v>983</v>
      </c>
      <c r="E31" s="290"/>
      <c r="F31" s="120">
        <v>1033</v>
      </c>
      <c r="G31" s="290" t="s">
        <v>256</v>
      </c>
      <c r="H31" s="120">
        <v>1072</v>
      </c>
      <c r="I31" s="290" t="s">
        <v>255</v>
      </c>
      <c r="J31" s="120">
        <v>1091</v>
      </c>
      <c r="K31" s="290" t="s">
        <v>255</v>
      </c>
      <c r="L31" s="113">
        <v>1124</v>
      </c>
      <c r="M31" s="290" t="s">
        <v>255</v>
      </c>
      <c r="N31" s="113">
        <v>1160</v>
      </c>
      <c r="O31" s="290"/>
    </row>
    <row r="32" spans="1:15" ht="12" customHeight="1">
      <c r="A32" s="147">
        <v>84</v>
      </c>
      <c r="B32" s="23" t="s">
        <v>139</v>
      </c>
      <c r="C32" s="4" t="s">
        <v>87</v>
      </c>
      <c r="D32" s="113">
        <v>918</v>
      </c>
      <c r="E32" s="290"/>
      <c r="F32" s="120">
        <v>933</v>
      </c>
      <c r="G32" s="290"/>
      <c r="H32" s="120">
        <v>913</v>
      </c>
      <c r="I32" s="290" t="s">
        <v>255</v>
      </c>
      <c r="J32" s="120">
        <v>917</v>
      </c>
      <c r="K32" s="290" t="s">
        <v>255</v>
      </c>
      <c r="L32" s="113">
        <v>939</v>
      </c>
      <c r="M32" s="290" t="s">
        <v>255</v>
      </c>
      <c r="N32" s="113">
        <v>953</v>
      </c>
      <c r="O32" s="290"/>
    </row>
    <row r="33" spans="1:15" ht="12" customHeight="1">
      <c r="A33" s="147">
        <v>28</v>
      </c>
      <c r="B33" s="23" t="s">
        <v>140</v>
      </c>
      <c r="C33" s="4" t="s">
        <v>27</v>
      </c>
      <c r="D33" s="113">
        <v>792</v>
      </c>
      <c r="E33" s="290"/>
      <c r="F33" s="120">
        <v>807</v>
      </c>
      <c r="G33" s="290"/>
      <c r="H33" s="120">
        <v>821</v>
      </c>
      <c r="I33" s="290" t="s">
        <v>255</v>
      </c>
      <c r="J33" s="120">
        <v>842</v>
      </c>
      <c r="K33" s="290" t="s">
        <v>255</v>
      </c>
      <c r="L33" s="113">
        <v>837</v>
      </c>
      <c r="M33" s="290" t="s">
        <v>255</v>
      </c>
      <c r="N33" s="113">
        <v>853</v>
      </c>
      <c r="O33" s="290"/>
    </row>
    <row r="34" spans="1:15" ht="12" customHeight="1">
      <c r="A34" s="147">
        <v>24</v>
      </c>
      <c r="B34" s="23" t="s">
        <v>141</v>
      </c>
      <c r="C34" s="4" t="s">
        <v>11</v>
      </c>
      <c r="D34" s="113">
        <v>784</v>
      </c>
      <c r="E34" s="290"/>
      <c r="F34" s="120">
        <v>902</v>
      </c>
      <c r="G34" s="290"/>
      <c r="H34" s="120">
        <v>894</v>
      </c>
      <c r="I34" s="290" t="s">
        <v>255</v>
      </c>
      <c r="J34" s="120">
        <v>918</v>
      </c>
      <c r="K34" s="290" t="s">
        <v>255</v>
      </c>
      <c r="L34" s="113">
        <v>868</v>
      </c>
      <c r="M34" s="290" t="s">
        <v>255</v>
      </c>
      <c r="N34" s="113">
        <v>939</v>
      </c>
      <c r="O34" s="290"/>
    </row>
    <row r="35" spans="1:15" ht="12" customHeight="1">
      <c r="A35" s="147">
        <v>53</v>
      </c>
      <c r="B35" s="23" t="s">
        <v>142</v>
      </c>
      <c r="C35" s="4" t="s">
        <v>54</v>
      </c>
      <c r="D35" s="113">
        <v>2865</v>
      </c>
      <c r="E35" s="290"/>
      <c r="F35" s="120">
        <v>2332</v>
      </c>
      <c r="G35" s="290"/>
      <c r="H35" s="120">
        <v>2403</v>
      </c>
      <c r="I35" s="290" t="s">
        <v>255</v>
      </c>
      <c r="J35" s="120">
        <v>2293</v>
      </c>
      <c r="K35" s="290" t="s">
        <v>255</v>
      </c>
      <c r="L35" s="113">
        <v>2401</v>
      </c>
      <c r="M35" s="290" t="s">
        <v>255</v>
      </c>
      <c r="N35" s="113">
        <v>2476</v>
      </c>
      <c r="O35" s="290"/>
    </row>
    <row r="36" spans="1:15" ht="12" customHeight="1">
      <c r="A36" s="147">
        <v>76</v>
      </c>
      <c r="B36" s="23" t="s">
        <v>143</v>
      </c>
      <c r="C36" s="4" t="s">
        <v>72</v>
      </c>
      <c r="D36" s="113">
        <v>656</v>
      </c>
      <c r="E36" s="290"/>
      <c r="F36" s="120">
        <v>790</v>
      </c>
      <c r="G36" s="290"/>
      <c r="H36" s="120">
        <v>720</v>
      </c>
      <c r="I36" s="290" t="s">
        <v>255</v>
      </c>
      <c r="J36" s="120">
        <v>722</v>
      </c>
      <c r="K36" s="290" t="s">
        <v>255</v>
      </c>
      <c r="L36" s="113">
        <v>818</v>
      </c>
      <c r="M36" s="290" t="s">
        <v>255</v>
      </c>
      <c r="N36" s="113">
        <v>877</v>
      </c>
      <c r="O36" s="290"/>
    </row>
    <row r="37" spans="1:15" ht="12" customHeight="1">
      <c r="A37" s="147">
        <v>76</v>
      </c>
      <c r="B37" s="23" t="s">
        <v>144</v>
      </c>
      <c r="C37" s="4" t="s">
        <v>73</v>
      </c>
      <c r="D37" s="113">
        <v>1862</v>
      </c>
      <c r="E37" s="290"/>
      <c r="F37" s="120">
        <v>1750</v>
      </c>
      <c r="G37" s="290"/>
      <c r="H37" s="120">
        <v>1960</v>
      </c>
      <c r="I37" s="290" t="s">
        <v>255</v>
      </c>
      <c r="J37" s="120">
        <v>2451</v>
      </c>
      <c r="K37" s="290" t="s">
        <v>255</v>
      </c>
      <c r="L37" s="113">
        <v>2400</v>
      </c>
      <c r="M37" s="290" t="s">
        <v>255</v>
      </c>
      <c r="N37" s="113">
        <v>2552</v>
      </c>
      <c r="O37" s="290"/>
    </row>
    <row r="38" spans="1:15" ht="12" customHeight="1">
      <c r="A38" s="147">
        <v>76</v>
      </c>
      <c r="B38" s="23" t="s">
        <v>145</v>
      </c>
      <c r="C38" s="4" t="s">
        <v>74</v>
      </c>
      <c r="D38" s="113">
        <v>461</v>
      </c>
      <c r="E38" s="290"/>
      <c r="F38" s="120">
        <v>518</v>
      </c>
      <c r="G38" s="290"/>
      <c r="H38" s="120">
        <v>502</v>
      </c>
      <c r="I38" s="290" t="s">
        <v>255</v>
      </c>
      <c r="J38" s="120">
        <v>547</v>
      </c>
      <c r="K38" s="290" t="s">
        <v>255</v>
      </c>
      <c r="L38" s="113">
        <v>503</v>
      </c>
      <c r="M38" s="290" t="s">
        <v>255</v>
      </c>
      <c r="N38" s="113">
        <v>522</v>
      </c>
      <c r="O38" s="290" t="s">
        <v>256</v>
      </c>
    </row>
    <row r="39" spans="1:15" ht="12" customHeight="1">
      <c r="A39" s="147">
        <v>75</v>
      </c>
      <c r="B39" s="23" t="s">
        <v>146</v>
      </c>
      <c r="C39" s="4" t="s">
        <v>62</v>
      </c>
      <c r="D39" s="113">
        <v>2105</v>
      </c>
      <c r="E39" s="290"/>
      <c r="F39" s="120">
        <v>2145</v>
      </c>
      <c r="G39" s="290"/>
      <c r="H39" s="120">
        <v>2127</v>
      </c>
      <c r="I39" s="290" t="s">
        <v>255</v>
      </c>
      <c r="J39" s="120">
        <v>2204</v>
      </c>
      <c r="K39" s="290" t="s">
        <v>255</v>
      </c>
      <c r="L39" s="113">
        <v>2365</v>
      </c>
      <c r="M39" s="290" t="s">
        <v>255</v>
      </c>
      <c r="N39" s="113">
        <v>2467</v>
      </c>
      <c r="O39" s="290"/>
    </row>
    <row r="40" spans="1:15" ht="12" customHeight="1">
      <c r="A40" s="147">
        <v>76</v>
      </c>
      <c r="B40" s="23" t="s">
        <v>147</v>
      </c>
      <c r="C40" s="4" t="s">
        <v>75</v>
      </c>
      <c r="D40" s="113">
        <v>1465</v>
      </c>
      <c r="E40" s="290"/>
      <c r="F40" s="120">
        <v>1520</v>
      </c>
      <c r="G40" s="290"/>
      <c r="H40" s="120">
        <v>1561</v>
      </c>
      <c r="I40" s="290" t="s">
        <v>255</v>
      </c>
      <c r="J40" s="120">
        <v>1604</v>
      </c>
      <c r="K40" s="290" t="s">
        <v>255</v>
      </c>
      <c r="L40" s="113">
        <v>1567</v>
      </c>
      <c r="M40" s="290" t="s">
        <v>255</v>
      </c>
      <c r="N40" s="113">
        <v>1554</v>
      </c>
      <c r="O40" s="290"/>
    </row>
    <row r="41" spans="1:15" ht="12" customHeight="1">
      <c r="A41" s="147">
        <v>53</v>
      </c>
      <c r="B41" s="23" t="s">
        <v>148</v>
      </c>
      <c r="C41" s="4" t="s">
        <v>55</v>
      </c>
      <c r="D41" s="113">
        <v>1712</v>
      </c>
      <c r="E41" s="290"/>
      <c r="F41" s="120">
        <v>1787</v>
      </c>
      <c r="G41" s="290"/>
      <c r="H41" s="120">
        <v>1998</v>
      </c>
      <c r="I41" s="290" t="s">
        <v>255</v>
      </c>
      <c r="J41" s="120">
        <v>2236</v>
      </c>
      <c r="K41" s="290" t="s">
        <v>255</v>
      </c>
      <c r="L41" s="113">
        <v>2211</v>
      </c>
      <c r="M41" s="290" t="s">
        <v>255</v>
      </c>
      <c r="N41" s="113">
        <v>2306</v>
      </c>
      <c r="O41" s="290"/>
    </row>
    <row r="42" spans="1:15" ht="12" customHeight="1">
      <c r="A42" s="147">
        <v>24</v>
      </c>
      <c r="B42" s="23" t="s">
        <v>149</v>
      </c>
      <c r="C42" s="4" t="s">
        <v>12</v>
      </c>
      <c r="D42" s="113">
        <v>376</v>
      </c>
      <c r="E42" s="290"/>
      <c r="F42" s="120">
        <v>394</v>
      </c>
      <c r="G42" s="290"/>
      <c r="H42" s="120">
        <v>383</v>
      </c>
      <c r="I42" s="290" t="s">
        <v>255</v>
      </c>
      <c r="J42" s="120">
        <v>392</v>
      </c>
      <c r="K42" s="290" t="s">
        <v>255</v>
      </c>
      <c r="L42" s="113">
        <v>411</v>
      </c>
      <c r="M42" s="290" t="s">
        <v>255</v>
      </c>
      <c r="N42" s="113">
        <v>550</v>
      </c>
      <c r="O42" s="290"/>
    </row>
    <row r="43" spans="1:15" ht="12" customHeight="1">
      <c r="A43" s="147">
        <v>24</v>
      </c>
      <c r="B43" s="23" t="s">
        <v>150</v>
      </c>
      <c r="C43" s="4" t="s">
        <v>13</v>
      </c>
      <c r="D43" s="113">
        <v>1173</v>
      </c>
      <c r="E43" s="290"/>
      <c r="F43" s="120">
        <v>1118</v>
      </c>
      <c r="G43" s="290"/>
      <c r="H43" s="120">
        <v>1144</v>
      </c>
      <c r="I43" s="290" t="s">
        <v>255</v>
      </c>
      <c r="J43" s="120">
        <v>1049</v>
      </c>
      <c r="K43" s="290" t="s">
        <v>255</v>
      </c>
      <c r="L43" s="113">
        <v>1061</v>
      </c>
      <c r="M43" s="290" t="s">
        <v>255</v>
      </c>
      <c r="N43" s="113">
        <v>954</v>
      </c>
      <c r="O43" s="290"/>
    </row>
    <row r="44" spans="1:15" ht="12" customHeight="1">
      <c r="A44" s="147">
        <v>84</v>
      </c>
      <c r="B44" s="23" t="s">
        <v>151</v>
      </c>
      <c r="C44" s="4" t="s">
        <v>88</v>
      </c>
      <c r="D44" s="113">
        <v>1621</v>
      </c>
      <c r="E44" s="290"/>
      <c r="F44" s="120">
        <v>1860</v>
      </c>
      <c r="G44" s="290"/>
      <c r="H44" s="120">
        <v>1916</v>
      </c>
      <c r="I44" s="290" t="s">
        <v>255</v>
      </c>
      <c r="J44" s="120">
        <v>1871</v>
      </c>
      <c r="K44" s="290" t="s">
        <v>255</v>
      </c>
      <c r="L44" s="113">
        <v>1980</v>
      </c>
      <c r="M44" s="290" t="s">
        <v>255</v>
      </c>
      <c r="N44" s="113">
        <v>1964</v>
      </c>
      <c r="O44" s="290"/>
    </row>
    <row r="45" spans="1:15" ht="12" customHeight="1">
      <c r="A45" s="147">
        <v>27</v>
      </c>
      <c r="B45" s="23" t="s">
        <v>152</v>
      </c>
      <c r="C45" s="4" t="s">
        <v>19</v>
      </c>
      <c r="D45" s="113">
        <v>652</v>
      </c>
      <c r="E45" s="290"/>
      <c r="F45" s="120">
        <v>670</v>
      </c>
      <c r="G45" s="290"/>
      <c r="H45" s="120">
        <v>716</v>
      </c>
      <c r="I45" s="290" t="s">
        <v>255</v>
      </c>
      <c r="J45" s="120">
        <v>730</v>
      </c>
      <c r="K45" s="290" t="s">
        <v>255</v>
      </c>
      <c r="L45" s="113">
        <v>738</v>
      </c>
      <c r="M45" s="290" t="s">
        <v>255</v>
      </c>
      <c r="N45" s="113">
        <v>750</v>
      </c>
      <c r="O45" s="290"/>
    </row>
    <row r="46" spans="1:15" ht="12" customHeight="1">
      <c r="A46" s="147">
        <v>75</v>
      </c>
      <c r="B46" s="23" t="s">
        <v>153</v>
      </c>
      <c r="C46" s="4" t="s">
        <v>63</v>
      </c>
      <c r="D46" s="113">
        <v>611</v>
      </c>
      <c r="E46" s="290"/>
      <c r="F46" s="120">
        <v>639</v>
      </c>
      <c r="G46" s="290"/>
      <c r="H46" s="120">
        <v>647</v>
      </c>
      <c r="I46" s="290" t="s">
        <v>255</v>
      </c>
      <c r="J46" s="120">
        <v>608</v>
      </c>
      <c r="K46" s="290" t="s">
        <v>255</v>
      </c>
      <c r="L46" s="113">
        <v>630</v>
      </c>
      <c r="M46" s="290" t="s">
        <v>255</v>
      </c>
      <c r="N46" s="113">
        <v>654</v>
      </c>
      <c r="O46" s="290" t="s">
        <v>256</v>
      </c>
    </row>
    <row r="47" spans="1:15" ht="12" customHeight="1">
      <c r="A47" s="147">
        <v>24</v>
      </c>
      <c r="B47" s="23" t="s">
        <v>154</v>
      </c>
      <c r="C47" s="4" t="s">
        <v>14</v>
      </c>
      <c r="D47" s="113">
        <v>733</v>
      </c>
      <c r="E47" s="290"/>
      <c r="F47" s="120">
        <v>671</v>
      </c>
      <c r="G47" s="290"/>
      <c r="H47" s="120">
        <v>730</v>
      </c>
      <c r="I47" s="290" t="s">
        <v>255</v>
      </c>
      <c r="J47" s="120">
        <v>743</v>
      </c>
      <c r="K47" s="290" t="s">
        <v>255</v>
      </c>
      <c r="L47" s="113">
        <v>843</v>
      </c>
      <c r="M47" s="290" t="s">
        <v>255</v>
      </c>
      <c r="N47" s="113">
        <v>760</v>
      </c>
      <c r="O47" s="290"/>
    </row>
    <row r="48" spans="1:15" ht="12" customHeight="1">
      <c r="A48" s="147">
        <v>84</v>
      </c>
      <c r="B48" s="23" t="s">
        <v>155</v>
      </c>
      <c r="C48" s="4" t="s">
        <v>89</v>
      </c>
      <c r="D48" s="113">
        <v>1568</v>
      </c>
      <c r="E48" s="290"/>
      <c r="F48" s="120">
        <v>1608</v>
      </c>
      <c r="G48" s="290"/>
      <c r="H48" s="120">
        <v>1828</v>
      </c>
      <c r="I48" s="290" t="s">
        <v>255</v>
      </c>
      <c r="J48" s="120">
        <v>1923</v>
      </c>
      <c r="K48" s="290" t="s">
        <v>255</v>
      </c>
      <c r="L48" s="113">
        <v>1983</v>
      </c>
      <c r="M48" s="290" t="s">
        <v>255</v>
      </c>
      <c r="N48" s="113">
        <v>2063</v>
      </c>
      <c r="O48" s="290"/>
    </row>
    <row r="49" spans="1:15" ht="12" customHeight="1">
      <c r="A49" s="147">
        <v>84</v>
      </c>
      <c r="B49" s="23" t="s">
        <v>156</v>
      </c>
      <c r="C49" s="4" t="s">
        <v>90</v>
      </c>
      <c r="D49" s="113">
        <v>499</v>
      </c>
      <c r="E49" s="290"/>
      <c r="F49" s="120">
        <v>507</v>
      </c>
      <c r="G49" s="290"/>
      <c r="H49" s="120">
        <v>482</v>
      </c>
      <c r="I49" s="290" t="s">
        <v>255</v>
      </c>
      <c r="J49" s="120">
        <v>482</v>
      </c>
      <c r="K49" s="290" t="s">
        <v>255</v>
      </c>
      <c r="L49" s="113">
        <v>510</v>
      </c>
      <c r="M49" s="290" t="s">
        <v>255</v>
      </c>
      <c r="N49" s="113">
        <v>567</v>
      </c>
      <c r="O49" s="290"/>
    </row>
    <row r="50" spans="1:15" ht="12" customHeight="1">
      <c r="A50" s="147">
        <v>52</v>
      </c>
      <c r="B50" s="23" t="s">
        <v>157</v>
      </c>
      <c r="C50" s="4" t="s">
        <v>46</v>
      </c>
      <c r="D50" s="113">
        <v>2121</v>
      </c>
      <c r="E50" s="290"/>
      <c r="F50" s="120">
        <v>2320</v>
      </c>
      <c r="G50" s="290"/>
      <c r="H50" s="120">
        <v>2324</v>
      </c>
      <c r="I50" s="290" t="s">
        <v>255</v>
      </c>
      <c r="J50" s="120">
        <v>2420</v>
      </c>
      <c r="K50" s="290" t="s">
        <v>255</v>
      </c>
      <c r="L50" s="113">
        <v>2490</v>
      </c>
      <c r="M50" s="290" t="s">
        <v>255</v>
      </c>
      <c r="N50" s="113">
        <v>2562</v>
      </c>
      <c r="O50" s="290"/>
    </row>
    <row r="51" spans="1:15" ht="12" customHeight="1">
      <c r="A51" s="147">
        <v>24</v>
      </c>
      <c r="B51" s="23" t="s">
        <v>158</v>
      </c>
      <c r="C51" s="4" t="s">
        <v>15</v>
      </c>
      <c r="D51" s="113">
        <v>1338</v>
      </c>
      <c r="E51" s="290"/>
      <c r="F51" s="120">
        <v>1383</v>
      </c>
      <c r="G51" s="290"/>
      <c r="H51" s="120">
        <v>1454</v>
      </c>
      <c r="I51" s="290" t="s">
        <v>255</v>
      </c>
      <c r="J51" s="120">
        <v>1482</v>
      </c>
      <c r="K51" s="290" t="s">
        <v>255</v>
      </c>
      <c r="L51" s="113">
        <v>1558</v>
      </c>
      <c r="M51" s="290" t="s">
        <v>255</v>
      </c>
      <c r="N51" s="113">
        <v>1513</v>
      </c>
      <c r="O51" s="290"/>
    </row>
    <row r="52" spans="1:15" ht="12" customHeight="1">
      <c r="A52" s="147">
        <v>76</v>
      </c>
      <c r="B52" s="23" t="s">
        <v>159</v>
      </c>
      <c r="C52" s="4" t="s">
        <v>76</v>
      </c>
      <c r="D52" s="113">
        <v>429</v>
      </c>
      <c r="E52" s="290"/>
      <c r="F52" s="120">
        <v>428</v>
      </c>
      <c r="G52" s="290"/>
      <c r="H52" s="120">
        <v>445</v>
      </c>
      <c r="I52" s="290" t="s">
        <v>255</v>
      </c>
      <c r="J52" s="120">
        <v>419</v>
      </c>
      <c r="K52" s="290" t="s">
        <v>255</v>
      </c>
      <c r="L52" s="113">
        <v>424</v>
      </c>
      <c r="M52" s="290" t="s">
        <v>255</v>
      </c>
      <c r="N52" s="113">
        <v>430</v>
      </c>
      <c r="O52" s="290"/>
    </row>
    <row r="53" spans="1:15" ht="12" customHeight="1">
      <c r="A53" s="147">
        <v>75</v>
      </c>
      <c r="B53" s="23" t="s">
        <v>160</v>
      </c>
      <c r="C53" s="4" t="s">
        <v>64</v>
      </c>
      <c r="D53" s="113">
        <v>696</v>
      </c>
      <c r="E53" s="290"/>
      <c r="F53" s="120">
        <v>687</v>
      </c>
      <c r="G53" s="290"/>
      <c r="H53" s="120">
        <v>678</v>
      </c>
      <c r="I53" s="290" t="s">
        <v>255</v>
      </c>
      <c r="J53" s="120">
        <v>675</v>
      </c>
      <c r="K53" s="290" t="s">
        <v>255</v>
      </c>
      <c r="L53" s="113">
        <v>671</v>
      </c>
      <c r="M53" s="290" t="s">
        <v>255</v>
      </c>
      <c r="N53" s="113">
        <v>669</v>
      </c>
      <c r="O53" s="290"/>
    </row>
    <row r="54" spans="1:15" ht="12" customHeight="1">
      <c r="A54" s="147">
        <v>76</v>
      </c>
      <c r="B54" s="23" t="s">
        <v>161</v>
      </c>
      <c r="C54" s="4" t="s">
        <v>77</v>
      </c>
      <c r="D54" s="113">
        <v>253</v>
      </c>
      <c r="E54" s="290"/>
      <c r="F54" s="120">
        <v>254</v>
      </c>
      <c r="G54" s="290"/>
      <c r="H54" s="120">
        <v>274</v>
      </c>
      <c r="I54" s="290" t="s">
        <v>255</v>
      </c>
      <c r="J54" s="120">
        <v>284</v>
      </c>
      <c r="K54" s="290" t="s">
        <v>255</v>
      </c>
      <c r="L54" s="113">
        <v>296</v>
      </c>
      <c r="M54" s="290" t="s">
        <v>255</v>
      </c>
      <c r="N54" s="113">
        <v>309</v>
      </c>
      <c r="O54" s="290"/>
    </row>
    <row r="55" spans="1:15" ht="12" customHeight="1">
      <c r="A55" s="147">
        <v>52</v>
      </c>
      <c r="B55" s="23" t="s">
        <v>162</v>
      </c>
      <c r="C55" s="4" t="s">
        <v>48</v>
      </c>
      <c r="D55" s="113">
        <v>1190</v>
      </c>
      <c r="E55" s="290"/>
      <c r="F55" s="120">
        <v>1220</v>
      </c>
      <c r="G55" s="290"/>
      <c r="H55" s="120">
        <v>1406</v>
      </c>
      <c r="I55" s="290" t="s">
        <v>255</v>
      </c>
      <c r="J55" s="120">
        <v>1316</v>
      </c>
      <c r="K55" s="290" t="s">
        <v>255</v>
      </c>
      <c r="L55" s="113">
        <v>1278</v>
      </c>
      <c r="M55" s="290" t="s">
        <v>255</v>
      </c>
      <c r="N55" s="113">
        <v>1340</v>
      </c>
      <c r="O55" s="290"/>
    </row>
    <row r="56" spans="1:15" ht="12" customHeight="1">
      <c r="A56" s="147">
        <v>28</v>
      </c>
      <c r="B56" s="23" t="s">
        <v>163</v>
      </c>
      <c r="C56" s="4" t="s">
        <v>28</v>
      </c>
      <c r="D56" s="113">
        <v>875</v>
      </c>
      <c r="E56" s="290"/>
      <c r="F56" s="120">
        <v>968</v>
      </c>
      <c r="G56" s="290"/>
      <c r="H56" s="120">
        <v>908</v>
      </c>
      <c r="I56" s="290" t="s">
        <v>255</v>
      </c>
      <c r="J56" s="120">
        <v>951</v>
      </c>
      <c r="K56" s="290" t="s">
        <v>255</v>
      </c>
      <c r="L56" s="113">
        <v>972</v>
      </c>
      <c r="M56" s="290" t="s">
        <v>255</v>
      </c>
      <c r="N56" s="113">
        <v>994</v>
      </c>
      <c r="O56" s="290"/>
    </row>
    <row r="57" spans="1:15" ht="12" customHeight="1">
      <c r="A57" s="147">
        <v>44</v>
      </c>
      <c r="B57" s="23" t="s">
        <v>164</v>
      </c>
      <c r="C57" s="4" t="s">
        <v>38</v>
      </c>
      <c r="D57" s="113">
        <v>788</v>
      </c>
      <c r="E57" s="290"/>
      <c r="F57" s="120">
        <v>814</v>
      </c>
      <c r="G57" s="290"/>
      <c r="H57" s="120">
        <v>820</v>
      </c>
      <c r="I57" s="290" t="s">
        <v>255</v>
      </c>
      <c r="J57" s="120">
        <v>867</v>
      </c>
      <c r="K57" s="290" t="s">
        <v>255</v>
      </c>
      <c r="L57" s="113">
        <v>926</v>
      </c>
      <c r="M57" s="290" t="s">
        <v>255</v>
      </c>
      <c r="N57" s="113">
        <v>964</v>
      </c>
      <c r="O57" s="290"/>
    </row>
    <row r="58" spans="1:15" ht="12" customHeight="1">
      <c r="A58" s="148">
        <v>44</v>
      </c>
      <c r="B58" s="23" t="s">
        <v>165</v>
      </c>
      <c r="C58" s="4" t="s">
        <v>39</v>
      </c>
      <c r="D58" s="113">
        <v>441</v>
      </c>
      <c r="E58" s="290"/>
      <c r="F58" s="120">
        <v>441</v>
      </c>
      <c r="G58" s="290"/>
      <c r="H58" s="120">
        <v>452</v>
      </c>
      <c r="I58" s="290" t="s">
        <v>255</v>
      </c>
      <c r="J58" s="120">
        <v>456</v>
      </c>
      <c r="K58" s="290" t="s">
        <v>255</v>
      </c>
      <c r="L58" s="113">
        <v>456</v>
      </c>
      <c r="M58" s="290" t="s">
        <v>255</v>
      </c>
      <c r="N58" s="113">
        <v>471</v>
      </c>
      <c r="O58" s="290"/>
    </row>
    <row r="59" spans="1:15" ht="12" customHeight="1">
      <c r="A59" s="147">
        <v>52</v>
      </c>
      <c r="B59" s="23" t="s">
        <v>166</v>
      </c>
      <c r="C59" s="4" t="s">
        <v>49</v>
      </c>
      <c r="D59" s="357">
        <v>579</v>
      </c>
      <c r="E59" s="358"/>
      <c r="F59" s="359">
        <v>655</v>
      </c>
      <c r="G59" s="358"/>
      <c r="H59" s="359">
        <v>716</v>
      </c>
      <c r="I59" s="358" t="s">
        <v>255</v>
      </c>
      <c r="J59" s="359">
        <v>832</v>
      </c>
      <c r="K59" s="358" t="s">
        <v>255</v>
      </c>
      <c r="L59" s="357">
        <v>835</v>
      </c>
      <c r="M59" s="358" t="s">
        <v>255</v>
      </c>
      <c r="N59" s="357">
        <v>876</v>
      </c>
      <c r="O59" s="358"/>
    </row>
    <row r="60" spans="1:15" ht="12" customHeight="1">
      <c r="A60" s="147">
        <v>44</v>
      </c>
      <c r="B60" s="23" t="s">
        <v>167</v>
      </c>
      <c r="C60" s="4" t="s">
        <v>40</v>
      </c>
      <c r="D60" s="357">
        <v>838</v>
      </c>
      <c r="E60" s="358"/>
      <c r="F60" s="359">
        <v>889</v>
      </c>
      <c r="G60" s="358"/>
      <c r="H60" s="359">
        <v>918</v>
      </c>
      <c r="I60" s="358" t="s">
        <v>255</v>
      </c>
      <c r="J60" s="359">
        <v>939</v>
      </c>
      <c r="K60" s="358" t="s">
        <v>255</v>
      </c>
      <c r="L60" s="357">
        <v>922</v>
      </c>
      <c r="M60" s="358" t="s">
        <v>255</v>
      </c>
      <c r="N60" s="357">
        <v>950</v>
      </c>
      <c r="O60" s="358"/>
    </row>
    <row r="61" spans="1:15" ht="12" customHeight="1">
      <c r="A61" s="147">
        <v>44</v>
      </c>
      <c r="B61" s="23" t="s">
        <v>168</v>
      </c>
      <c r="C61" s="4" t="s">
        <v>41</v>
      </c>
      <c r="D61" s="357">
        <v>355</v>
      </c>
      <c r="E61" s="358"/>
      <c r="F61" s="359">
        <v>351</v>
      </c>
      <c r="G61" s="358"/>
      <c r="H61" s="359">
        <v>356</v>
      </c>
      <c r="I61" s="358" t="s">
        <v>255</v>
      </c>
      <c r="J61" s="359">
        <v>365</v>
      </c>
      <c r="K61" s="358" t="s">
        <v>255</v>
      </c>
      <c r="L61" s="357">
        <v>364</v>
      </c>
      <c r="M61" s="358" t="s">
        <v>255</v>
      </c>
      <c r="N61" s="357">
        <v>327</v>
      </c>
      <c r="O61" s="358"/>
    </row>
    <row r="62" spans="1:15" ht="12" customHeight="1">
      <c r="A62" s="147">
        <v>53</v>
      </c>
      <c r="B62" s="23" t="s">
        <v>169</v>
      </c>
      <c r="C62" s="4" t="s">
        <v>56</v>
      </c>
      <c r="D62" s="357">
        <v>1345</v>
      </c>
      <c r="E62" s="358"/>
      <c r="F62" s="359">
        <v>1370</v>
      </c>
      <c r="G62" s="358"/>
      <c r="H62" s="359">
        <v>1552</v>
      </c>
      <c r="I62" s="358" t="s">
        <v>255</v>
      </c>
      <c r="J62" s="359">
        <v>1587</v>
      </c>
      <c r="K62" s="358" t="s">
        <v>255</v>
      </c>
      <c r="L62" s="357">
        <v>1645</v>
      </c>
      <c r="M62" s="358" t="s">
        <v>255</v>
      </c>
      <c r="N62" s="357">
        <v>1684</v>
      </c>
      <c r="O62" s="358"/>
    </row>
    <row r="63" spans="1:15" ht="12" customHeight="1">
      <c r="A63" s="147">
        <v>44</v>
      </c>
      <c r="B63" s="23" t="s">
        <v>170</v>
      </c>
      <c r="C63" s="4" t="s">
        <v>42</v>
      </c>
      <c r="D63" s="357">
        <v>1183</v>
      </c>
      <c r="E63" s="358"/>
      <c r="F63" s="359">
        <v>1192</v>
      </c>
      <c r="G63" s="358"/>
      <c r="H63" s="359">
        <v>1279</v>
      </c>
      <c r="I63" s="358" t="s">
        <v>255</v>
      </c>
      <c r="J63" s="359">
        <v>1369</v>
      </c>
      <c r="K63" s="358" t="s">
        <v>255</v>
      </c>
      <c r="L63" s="357">
        <v>1410</v>
      </c>
      <c r="M63" s="358" t="s">
        <v>255</v>
      </c>
      <c r="N63" s="357">
        <v>1391</v>
      </c>
      <c r="O63" s="358"/>
    </row>
    <row r="64" spans="1:15" ht="12" customHeight="1">
      <c r="A64" s="147">
        <v>27</v>
      </c>
      <c r="B64" s="23" t="s">
        <v>171</v>
      </c>
      <c r="C64" s="4" t="s">
        <v>20</v>
      </c>
      <c r="D64" s="357">
        <v>511</v>
      </c>
      <c r="E64" s="358"/>
      <c r="F64" s="359">
        <v>519</v>
      </c>
      <c r="G64" s="358"/>
      <c r="H64" s="359">
        <v>524</v>
      </c>
      <c r="I64" s="358" t="s">
        <v>255</v>
      </c>
      <c r="J64" s="359">
        <v>457</v>
      </c>
      <c r="K64" s="358" t="s">
        <v>255</v>
      </c>
      <c r="L64" s="357">
        <v>441</v>
      </c>
      <c r="M64" s="358" t="s">
        <v>255</v>
      </c>
      <c r="N64" s="357">
        <v>471</v>
      </c>
      <c r="O64" s="358"/>
    </row>
    <row r="65" spans="1:15" ht="12" customHeight="1">
      <c r="A65" s="147">
        <v>32</v>
      </c>
      <c r="B65" s="23" t="s">
        <v>172</v>
      </c>
      <c r="C65" s="4" t="s">
        <v>32</v>
      </c>
      <c r="D65" s="357">
        <v>3594</v>
      </c>
      <c r="E65" s="358"/>
      <c r="F65" s="359">
        <v>4282</v>
      </c>
      <c r="G65" s="358"/>
      <c r="H65" s="359">
        <v>4532</v>
      </c>
      <c r="I65" s="358" t="s">
        <v>255</v>
      </c>
      <c r="J65" s="359">
        <v>4624</v>
      </c>
      <c r="K65" s="358" t="s">
        <v>255</v>
      </c>
      <c r="L65" s="357">
        <v>4533</v>
      </c>
      <c r="M65" s="358" t="s">
        <v>255</v>
      </c>
      <c r="N65" s="357">
        <v>4423</v>
      </c>
      <c r="O65" s="358"/>
    </row>
    <row r="66" spans="1:15" ht="12" customHeight="1">
      <c r="A66" s="147">
        <v>32</v>
      </c>
      <c r="B66" s="23" t="s">
        <v>173</v>
      </c>
      <c r="C66" s="4" t="s">
        <v>33</v>
      </c>
      <c r="D66" s="357">
        <v>1499</v>
      </c>
      <c r="E66" s="358"/>
      <c r="F66" s="359">
        <v>1640</v>
      </c>
      <c r="G66" s="358"/>
      <c r="H66" s="359">
        <v>1892</v>
      </c>
      <c r="I66" s="358" t="s">
        <v>255</v>
      </c>
      <c r="J66" s="359">
        <v>1739</v>
      </c>
      <c r="K66" s="358" t="s">
        <v>255</v>
      </c>
      <c r="L66" s="357">
        <v>1810</v>
      </c>
      <c r="M66" s="358" t="s">
        <v>256</v>
      </c>
      <c r="N66" s="357">
        <v>1955</v>
      </c>
      <c r="O66" s="358"/>
    </row>
    <row r="67" spans="1:15" ht="12" customHeight="1">
      <c r="A67" s="147">
        <v>28</v>
      </c>
      <c r="B67" s="23" t="s">
        <v>174</v>
      </c>
      <c r="C67" s="4" t="s">
        <v>29</v>
      </c>
      <c r="D67" s="357">
        <v>623</v>
      </c>
      <c r="E67" s="358"/>
      <c r="F67" s="359">
        <v>645</v>
      </c>
      <c r="G67" s="358"/>
      <c r="H67" s="359">
        <v>649</v>
      </c>
      <c r="I67" s="358" t="s">
        <v>255</v>
      </c>
      <c r="J67" s="359">
        <v>648</v>
      </c>
      <c r="K67" s="358" t="s">
        <v>255</v>
      </c>
      <c r="L67" s="357">
        <v>663</v>
      </c>
      <c r="M67" s="358" t="s">
        <v>255</v>
      </c>
      <c r="N67" s="357">
        <v>687</v>
      </c>
      <c r="O67" s="358"/>
    </row>
    <row r="68" spans="1:15" ht="12" customHeight="1">
      <c r="A68" s="147">
        <v>32</v>
      </c>
      <c r="B68" s="23" t="s">
        <v>175</v>
      </c>
      <c r="C68" s="4" t="s">
        <v>34</v>
      </c>
      <c r="D68" s="357">
        <v>2139</v>
      </c>
      <c r="E68" s="358"/>
      <c r="F68" s="359">
        <v>2086</v>
      </c>
      <c r="G68" s="358"/>
      <c r="H68" s="359">
        <v>2210</v>
      </c>
      <c r="I68" s="358" t="s">
        <v>255</v>
      </c>
      <c r="J68" s="359">
        <v>2217</v>
      </c>
      <c r="K68" s="358" t="s">
        <v>255</v>
      </c>
      <c r="L68" s="357">
        <v>2345</v>
      </c>
      <c r="M68" s="358" t="s">
        <v>255</v>
      </c>
      <c r="N68" s="357">
        <v>2355</v>
      </c>
      <c r="O68" s="358"/>
    </row>
    <row r="69" spans="1:15" ht="12" customHeight="1">
      <c r="A69" s="147">
        <v>84</v>
      </c>
      <c r="B69" s="23" t="s">
        <v>176</v>
      </c>
      <c r="C69" s="4" t="s">
        <v>91</v>
      </c>
      <c r="D69" s="357">
        <v>1167</v>
      </c>
      <c r="E69" s="358"/>
      <c r="F69" s="359">
        <v>1259</v>
      </c>
      <c r="G69" s="358"/>
      <c r="H69" s="359">
        <v>1313</v>
      </c>
      <c r="I69" s="358" t="s">
        <v>255</v>
      </c>
      <c r="J69" s="359">
        <v>1319</v>
      </c>
      <c r="K69" s="358" t="s">
        <v>255</v>
      </c>
      <c r="L69" s="357">
        <v>1310</v>
      </c>
      <c r="M69" s="358" t="s">
        <v>255</v>
      </c>
      <c r="N69" s="357">
        <v>1367</v>
      </c>
      <c r="O69" s="358"/>
    </row>
    <row r="70" spans="1:15" ht="12" customHeight="1">
      <c r="A70" s="147">
        <v>75</v>
      </c>
      <c r="B70" s="23" t="s">
        <v>177</v>
      </c>
      <c r="C70" s="4" t="s">
        <v>65</v>
      </c>
      <c r="D70" s="357">
        <v>1136</v>
      </c>
      <c r="E70" s="358"/>
      <c r="F70" s="359">
        <v>1300</v>
      </c>
      <c r="G70" s="358"/>
      <c r="H70" s="359">
        <v>1273</v>
      </c>
      <c r="I70" s="358" t="s">
        <v>255</v>
      </c>
      <c r="J70" s="359">
        <v>1342</v>
      </c>
      <c r="K70" s="358" t="s">
        <v>255</v>
      </c>
      <c r="L70" s="357">
        <v>1397</v>
      </c>
      <c r="M70" s="358" t="s">
        <v>255</v>
      </c>
      <c r="N70" s="357">
        <v>1412</v>
      </c>
      <c r="O70" s="358"/>
    </row>
    <row r="71" spans="1:15" ht="12" customHeight="1">
      <c r="A71" s="147">
        <v>76</v>
      </c>
      <c r="B71" s="23" t="s">
        <v>178</v>
      </c>
      <c r="C71" s="4" t="s">
        <v>78</v>
      </c>
      <c r="D71" s="357">
        <v>396</v>
      </c>
      <c r="E71" s="358"/>
      <c r="F71" s="359">
        <v>390</v>
      </c>
      <c r="G71" s="358"/>
      <c r="H71" s="359">
        <v>401</v>
      </c>
      <c r="I71" s="358" t="s">
        <v>255</v>
      </c>
      <c r="J71" s="359">
        <v>398</v>
      </c>
      <c r="K71" s="358" t="s">
        <v>255</v>
      </c>
      <c r="L71" s="357">
        <v>415</v>
      </c>
      <c r="M71" s="358" t="s">
        <v>255</v>
      </c>
      <c r="N71" s="357">
        <v>432</v>
      </c>
      <c r="O71" s="358"/>
    </row>
    <row r="72" spans="1:15" ht="12" customHeight="1">
      <c r="A72" s="147">
        <v>76</v>
      </c>
      <c r="B72" s="23" t="s">
        <v>179</v>
      </c>
      <c r="C72" s="4" t="s">
        <v>79</v>
      </c>
      <c r="D72" s="357">
        <v>523</v>
      </c>
      <c r="E72" s="358"/>
      <c r="F72" s="359">
        <v>624</v>
      </c>
      <c r="G72" s="358"/>
      <c r="H72" s="359">
        <v>627</v>
      </c>
      <c r="I72" s="358" t="s">
        <v>255</v>
      </c>
      <c r="J72" s="359">
        <v>598</v>
      </c>
      <c r="K72" s="358" t="s">
        <v>255</v>
      </c>
      <c r="L72" s="357">
        <v>621</v>
      </c>
      <c r="M72" s="358" t="s">
        <v>256</v>
      </c>
      <c r="N72" s="357">
        <v>645</v>
      </c>
      <c r="O72" s="358" t="s">
        <v>256</v>
      </c>
    </row>
    <row r="73" spans="1:15" ht="12" customHeight="1">
      <c r="A73" s="147">
        <v>44</v>
      </c>
      <c r="B73" s="23" t="s">
        <v>180</v>
      </c>
      <c r="C73" s="4" t="s">
        <v>43</v>
      </c>
      <c r="D73" s="357">
        <v>1559</v>
      </c>
      <c r="E73" s="358"/>
      <c r="F73" s="359">
        <v>1692</v>
      </c>
      <c r="G73" s="358"/>
      <c r="H73" s="359">
        <v>1836</v>
      </c>
      <c r="I73" s="358" t="s">
        <v>255</v>
      </c>
      <c r="J73" s="359">
        <v>1905</v>
      </c>
      <c r="K73" s="358" t="s">
        <v>255</v>
      </c>
      <c r="L73" s="357">
        <v>1942</v>
      </c>
      <c r="M73" s="358" t="s">
        <v>255</v>
      </c>
      <c r="N73" s="357">
        <v>1988</v>
      </c>
      <c r="O73" s="358"/>
    </row>
    <row r="74" spans="1:15" ht="12" customHeight="1">
      <c r="A74" s="147">
        <v>44</v>
      </c>
      <c r="B74" s="23" t="s">
        <v>181</v>
      </c>
      <c r="C74" s="4" t="s">
        <v>44</v>
      </c>
      <c r="D74" s="357">
        <v>1647</v>
      </c>
      <c r="E74" s="358"/>
      <c r="F74" s="359">
        <v>1664</v>
      </c>
      <c r="G74" s="358"/>
      <c r="H74" s="359">
        <v>1869</v>
      </c>
      <c r="I74" s="358" t="s">
        <v>255</v>
      </c>
      <c r="J74" s="359">
        <v>1786</v>
      </c>
      <c r="K74" s="358" t="s">
        <v>255</v>
      </c>
      <c r="L74" s="357">
        <v>2036</v>
      </c>
      <c r="M74" s="358" t="s">
        <v>255</v>
      </c>
      <c r="N74" s="357">
        <v>2045</v>
      </c>
      <c r="O74" s="358"/>
    </row>
    <row r="75" spans="1:15" ht="12" customHeight="1">
      <c r="A75" s="147">
        <v>84</v>
      </c>
      <c r="B75" s="23" t="s">
        <v>182</v>
      </c>
      <c r="C75" s="4" t="s">
        <v>93</v>
      </c>
      <c r="D75" s="357">
        <v>2868</v>
      </c>
      <c r="E75" s="358"/>
      <c r="F75" s="359">
        <v>2906</v>
      </c>
      <c r="G75" s="358"/>
      <c r="H75" s="359">
        <v>2996</v>
      </c>
      <c r="I75" s="358" t="s">
        <v>255</v>
      </c>
      <c r="J75" s="359">
        <v>3118</v>
      </c>
      <c r="K75" s="358" t="s">
        <v>255</v>
      </c>
      <c r="L75" s="357">
        <v>2898</v>
      </c>
      <c r="M75" s="358" t="s">
        <v>255</v>
      </c>
      <c r="N75" s="357">
        <v>3660</v>
      </c>
      <c r="O75" s="358"/>
    </row>
    <row r="76" spans="1:15" s="370" customFormat="1" ht="13.5" customHeight="1">
      <c r="A76" s="363"/>
      <c r="B76" s="44" t="s">
        <v>92</v>
      </c>
      <c r="C76" s="45" t="s">
        <v>114</v>
      </c>
      <c r="D76" s="357"/>
      <c r="E76" s="358"/>
      <c r="F76" s="359"/>
      <c r="G76" s="358"/>
      <c r="H76" s="359"/>
      <c r="I76" s="358"/>
      <c r="J76" s="359"/>
      <c r="K76" s="358"/>
      <c r="L76" s="357"/>
      <c r="M76" s="358"/>
      <c r="N76" s="357">
        <v>1099</v>
      </c>
      <c r="O76" s="358"/>
    </row>
    <row r="77" spans="1:15" s="370" customFormat="1" ht="13.5" customHeight="1">
      <c r="A77" s="363"/>
      <c r="B77" s="44" t="s">
        <v>94</v>
      </c>
      <c r="C77" s="45" t="s">
        <v>95</v>
      </c>
      <c r="D77" s="357"/>
      <c r="E77" s="358"/>
      <c r="F77" s="359"/>
      <c r="G77" s="358"/>
      <c r="H77" s="359"/>
      <c r="I77" s="358"/>
      <c r="J77" s="359"/>
      <c r="K77" s="358"/>
      <c r="L77" s="357"/>
      <c r="M77" s="358"/>
      <c r="N77" s="357">
        <v>2561</v>
      </c>
      <c r="O77" s="358"/>
    </row>
    <row r="78" spans="1:15" ht="12" customHeight="1">
      <c r="A78" s="147">
        <v>27</v>
      </c>
      <c r="B78" s="23" t="s">
        <v>183</v>
      </c>
      <c r="C78" s="4" t="s">
        <v>21</v>
      </c>
      <c r="D78" s="357">
        <v>305</v>
      </c>
      <c r="E78" s="358"/>
      <c r="F78" s="359">
        <v>313</v>
      </c>
      <c r="G78" s="358"/>
      <c r="H78" s="359">
        <v>419</v>
      </c>
      <c r="I78" s="358" t="s">
        <v>255</v>
      </c>
      <c r="J78" s="359">
        <v>314</v>
      </c>
      <c r="K78" s="358" t="s">
        <v>255</v>
      </c>
      <c r="L78" s="357">
        <v>332</v>
      </c>
      <c r="M78" s="358" t="s">
        <v>255</v>
      </c>
      <c r="N78" s="357">
        <v>343</v>
      </c>
      <c r="O78" s="358"/>
    </row>
    <row r="79" spans="1:15" ht="12" customHeight="1">
      <c r="A79" s="147">
        <v>27</v>
      </c>
      <c r="B79" s="23" t="s">
        <v>184</v>
      </c>
      <c r="C79" s="4" t="s">
        <v>22</v>
      </c>
      <c r="D79" s="357">
        <v>1586</v>
      </c>
      <c r="E79" s="358"/>
      <c r="F79" s="359">
        <v>1585</v>
      </c>
      <c r="G79" s="358"/>
      <c r="H79" s="359">
        <v>1658</v>
      </c>
      <c r="I79" s="358" t="s">
        <v>255</v>
      </c>
      <c r="J79" s="359">
        <v>1685</v>
      </c>
      <c r="K79" s="358" t="s">
        <v>255</v>
      </c>
      <c r="L79" s="357">
        <v>1637</v>
      </c>
      <c r="M79" s="358" t="s">
        <v>255</v>
      </c>
      <c r="N79" s="357">
        <v>1661</v>
      </c>
      <c r="O79" s="358"/>
    </row>
    <row r="80" spans="1:15" ht="12" customHeight="1">
      <c r="A80" s="147">
        <v>52</v>
      </c>
      <c r="B80" s="23" t="s">
        <v>185</v>
      </c>
      <c r="C80" s="4" t="s">
        <v>50</v>
      </c>
      <c r="D80" s="357">
        <v>971</v>
      </c>
      <c r="E80" s="358"/>
      <c r="F80" s="359">
        <v>1008</v>
      </c>
      <c r="G80" s="358"/>
      <c r="H80" s="359">
        <v>985</v>
      </c>
      <c r="I80" s="358" t="s">
        <v>255</v>
      </c>
      <c r="J80" s="359">
        <v>995</v>
      </c>
      <c r="K80" s="358" t="s">
        <v>255</v>
      </c>
      <c r="L80" s="357">
        <v>1010</v>
      </c>
      <c r="M80" s="358" t="s">
        <v>255</v>
      </c>
      <c r="N80" s="357">
        <v>1057</v>
      </c>
      <c r="O80" s="358"/>
    </row>
    <row r="81" spans="1:15" ht="12" customHeight="1">
      <c r="A81" s="147">
        <v>84</v>
      </c>
      <c r="B81" s="23" t="s">
        <v>186</v>
      </c>
      <c r="C81" s="4" t="s">
        <v>96</v>
      </c>
      <c r="D81" s="357">
        <v>596</v>
      </c>
      <c r="E81" s="358"/>
      <c r="F81" s="359">
        <v>623</v>
      </c>
      <c r="G81" s="358"/>
      <c r="H81" s="359">
        <v>830</v>
      </c>
      <c r="I81" s="358" t="s">
        <v>255</v>
      </c>
      <c r="J81" s="359">
        <v>839</v>
      </c>
      <c r="K81" s="358" t="s">
        <v>255</v>
      </c>
      <c r="L81" s="357">
        <v>855</v>
      </c>
      <c r="M81" s="358" t="s">
        <v>255</v>
      </c>
      <c r="N81" s="357">
        <v>808</v>
      </c>
      <c r="O81" s="358"/>
    </row>
    <row r="82" spans="1:15" ht="12" customHeight="1">
      <c r="A82" s="147">
        <v>84</v>
      </c>
      <c r="B82" s="23" t="s">
        <v>187</v>
      </c>
      <c r="C82" s="4" t="s">
        <v>97</v>
      </c>
      <c r="D82" s="357">
        <v>983</v>
      </c>
      <c r="E82" s="358"/>
      <c r="F82" s="359">
        <v>1164</v>
      </c>
      <c r="G82" s="358"/>
      <c r="H82" s="359">
        <v>1199</v>
      </c>
      <c r="I82" s="358" t="s">
        <v>255</v>
      </c>
      <c r="J82" s="359">
        <v>1219</v>
      </c>
      <c r="K82" s="358" t="s">
        <v>255</v>
      </c>
      <c r="L82" s="357">
        <v>1266</v>
      </c>
      <c r="M82" s="358" t="s">
        <v>255</v>
      </c>
      <c r="N82" s="357">
        <v>1324</v>
      </c>
      <c r="O82" s="358"/>
    </row>
    <row r="83" spans="1:15" ht="12" customHeight="1">
      <c r="A83" s="147">
        <v>11</v>
      </c>
      <c r="B83" s="23" t="s">
        <v>188</v>
      </c>
      <c r="C83" s="4" t="s">
        <v>0</v>
      </c>
      <c r="D83" s="357">
        <v>2163</v>
      </c>
      <c r="E83" s="358"/>
      <c r="F83" s="359">
        <v>2303</v>
      </c>
      <c r="G83" s="358"/>
      <c r="H83" s="359">
        <v>2399</v>
      </c>
      <c r="I83" s="358" t="s">
        <v>255</v>
      </c>
      <c r="J83" s="359">
        <v>2371</v>
      </c>
      <c r="K83" s="358" t="s">
        <v>255</v>
      </c>
      <c r="L83" s="357">
        <v>2592</v>
      </c>
      <c r="M83" s="358" t="s">
        <v>255</v>
      </c>
      <c r="N83" s="357">
        <v>3912</v>
      </c>
      <c r="O83" s="358"/>
    </row>
    <row r="84" spans="1:15" ht="12" customHeight="1">
      <c r="A84" s="147">
        <v>28</v>
      </c>
      <c r="B84" s="23" t="s">
        <v>189</v>
      </c>
      <c r="C84" s="4" t="s">
        <v>30</v>
      </c>
      <c r="D84" s="357">
        <v>2037</v>
      </c>
      <c r="E84" s="358"/>
      <c r="F84" s="359">
        <v>2029</v>
      </c>
      <c r="G84" s="358"/>
      <c r="H84" s="359">
        <v>1931</v>
      </c>
      <c r="I84" s="358" t="s">
        <v>255</v>
      </c>
      <c r="J84" s="359">
        <v>2027</v>
      </c>
      <c r="K84" s="358" t="s">
        <v>255</v>
      </c>
      <c r="L84" s="357">
        <v>1814</v>
      </c>
      <c r="M84" s="358" t="s">
        <v>255</v>
      </c>
      <c r="N84" s="357">
        <v>2045</v>
      </c>
      <c r="O84" s="358"/>
    </row>
    <row r="85" spans="1:15" ht="12" customHeight="1">
      <c r="A85" s="147">
        <v>11</v>
      </c>
      <c r="B85" s="23" t="s">
        <v>190</v>
      </c>
      <c r="C85" s="4" t="s">
        <v>2</v>
      </c>
      <c r="D85" s="357">
        <v>1587</v>
      </c>
      <c r="E85" s="358"/>
      <c r="F85" s="359">
        <v>1713</v>
      </c>
      <c r="G85" s="358"/>
      <c r="H85" s="359">
        <v>1858</v>
      </c>
      <c r="I85" s="358" t="s">
        <v>255</v>
      </c>
      <c r="J85" s="359">
        <v>2121</v>
      </c>
      <c r="K85" s="358" t="s">
        <v>255</v>
      </c>
      <c r="L85" s="357">
        <v>2282</v>
      </c>
      <c r="M85" s="358" t="s">
        <v>255</v>
      </c>
      <c r="N85" s="357">
        <v>2380</v>
      </c>
      <c r="O85" s="358"/>
    </row>
    <row r="86" spans="1:15" ht="12" customHeight="1">
      <c r="A86" s="147">
        <v>11</v>
      </c>
      <c r="B86" s="23" t="s">
        <v>191</v>
      </c>
      <c r="C86" s="4" t="s">
        <v>3</v>
      </c>
      <c r="D86" s="357">
        <v>2611</v>
      </c>
      <c r="E86" s="358"/>
      <c r="F86" s="359">
        <v>2697</v>
      </c>
      <c r="G86" s="358"/>
      <c r="H86" s="359">
        <v>2758</v>
      </c>
      <c r="I86" s="358" t="s">
        <v>255</v>
      </c>
      <c r="J86" s="359">
        <v>2762</v>
      </c>
      <c r="K86" s="358" t="s">
        <v>255</v>
      </c>
      <c r="L86" s="357">
        <v>2791</v>
      </c>
      <c r="M86" s="358" t="s">
        <v>255</v>
      </c>
      <c r="N86" s="357">
        <v>2864</v>
      </c>
      <c r="O86" s="358"/>
    </row>
    <row r="87" spans="1:15" ht="12" customHeight="1">
      <c r="A87" s="147">
        <v>75</v>
      </c>
      <c r="B87" s="23" t="s">
        <v>192</v>
      </c>
      <c r="C87" s="4" t="s">
        <v>66</v>
      </c>
      <c r="D87" s="357">
        <v>879</v>
      </c>
      <c r="E87" s="358"/>
      <c r="F87" s="359">
        <v>900</v>
      </c>
      <c r="G87" s="358"/>
      <c r="H87" s="359">
        <v>1002</v>
      </c>
      <c r="I87" s="358" t="s">
        <v>255</v>
      </c>
      <c r="J87" s="359">
        <v>1018</v>
      </c>
      <c r="K87" s="358" t="s">
        <v>255</v>
      </c>
      <c r="L87" s="357">
        <v>1018</v>
      </c>
      <c r="M87" s="358" t="s">
        <v>255</v>
      </c>
      <c r="N87" s="357">
        <v>1027</v>
      </c>
      <c r="O87" s="358"/>
    </row>
    <row r="88" spans="1:15" ht="12" customHeight="1">
      <c r="A88" s="147">
        <v>32</v>
      </c>
      <c r="B88" s="23" t="s">
        <v>193</v>
      </c>
      <c r="C88" s="4" t="s">
        <v>35</v>
      </c>
      <c r="D88" s="357">
        <v>1359</v>
      </c>
      <c r="E88" s="358"/>
      <c r="F88" s="359">
        <v>1502</v>
      </c>
      <c r="G88" s="358"/>
      <c r="H88" s="359">
        <v>1389</v>
      </c>
      <c r="I88" s="358" t="s">
        <v>255</v>
      </c>
      <c r="J88" s="359">
        <v>1354</v>
      </c>
      <c r="K88" s="358" t="s">
        <v>255</v>
      </c>
      <c r="L88" s="357">
        <v>1032</v>
      </c>
      <c r="M88" s="358" t="s">
        <v>255</v>
      </c>
      <c r="N88" s="357">
        <v>1063</v>
      </c>
      <c r="O88" s="358"/>
    </row>
    <row r="89" spans="1:15" ht="12" customHeight="1">
      <c r="A89" s="147">
        <v>76</v>
      </c>
      <c r="B89" s="23" t="s">
        <v>194</v>
      </c>
      <c r="C89" s="4" t="s">
        <v>80</v>
      </c>
      <c r="D89" s="357">
        <v>748</v>
      </c>
      <c r="E89" s="358"/>
      <c r="F89" s="359">
        <v>854</v>
      </c>
      <c r="G89" s="358"/>
      <c r="H89" s="359">
        <v>877</v>
      </c>
      <c r="I89" s="358" t="s">
        <v>256</v>
      </c>
      <c r="J89" s="359">
        <v>902</v>
      </c>
      <c r="K89" s="358" t="s">
        <v>256</v>
      </c>
      <c r="L89" s="357">
        <v>876</v>
      </c>
      <c r="M89" s="358" t="s">
        <v>255</v>
      </c>
      <c r="N89" s="357">
        <v>1093</v>
      </c>
      <c r="O89" s="358"/>
    </row>
    <row r="90" spans="1:15" ht="12" customHeight="1">
      <c r="A90" s="147">
        <v>76</v>
      </c>
      <c r="B90" s="23" t="s">
        <v>195</v>
      </c>
      <c r="C90" s="4" t="s">
        <v>81</v>
      </c>
      <c r="D90" s="357">
        <v>489</v>
      </c>
      <c r="E90" s="358"/>
      <c r="F90" s="359">
        <v>514</v>
      </c>
      <c r="G90" s="358"/>
      <c r="H90" s="359">
        <v>508</v>
      </c>
      <c r="I90" s="358" t="s">
        <v>255</v>
      </c>
      <c r="J90" s="359">
        <v>508</v>
      </c>
      <c r="K90" s="358" t="s">
        <v>255</v>
      </c>
      <c r="L90" s="357">
        <v>504</v>
      </c>
      <c r="M90" s="358" t="s">
        <v>255</v>
      </c>
      <c r="N90" s="357">
        <v>531</v>
      </c>
      <c r="O90" s="358"/>
    </row>
    <row r="91" spans="1:15" ht="12" customHeight="1">
      <c r="A91" s="147">
        <v>93</v>
      </c>
      <c r="B91" s="23" t="s">
        <v>196</v>
      </c>
      <c r="C91" s="4" t="s">
        <v>102</v>
      </c>
      <c r="D91" s="357">
        <v>1111</v>
      </c>
      <c r="E91" s="358"/>
      <c r="F91" s="359">
        <v>1211</v>
      </c>
      <c r="G91" s="358"/>
      <c r="H91" s="359">
        <v>1289</v>
      </c>
      <c r="I91" s="358" t="s">
        <v>255</v>
      </c>
      <c r="J91" s="359">
        <v>1350</v>
      </c>
      <c r="K91" s="358" t="s">
        <v>255</v>
      </c>
      <c r="L91" s="357">
        <v>1384</v>
      </c>
      <c r="M91" s="358" t="s">
        <v>255</v>
      </c>
      <c r="N91" s="357">
        <v>1445</v>
      </c>
      <c r="O91" s="358"/>
    </row>
    <row r="92" spans="1:15" ht="12" customHeight="1">
      <c r="A92" s="147">
        <v>93</v>
      </c>
      <c r="B92" s="23" t="s">
        <v>197</v>
      </c>
      <c r="C92" s="4" t="s">
        <v>103</v>
      </c>
      <c r="D92" s="357">
        <v>610</v>
      </c>
      <c r="E92" s="358"/>
      <c r="F92" s="359">
        <v>631</v>
      </c>
      <c r="G92" s="358"/>
      <c r="H92" s="359">
        <v>694</v>
      </c>
      <c r="I92" s="358" t="s">
        <v>255</v>
      </c>
      <c r="J92" s="359">
        <v>706</v>
      </c>
      <c r="K92" s="358" t="s">
        <v>256</v>
      </c>
      <c r="L92" s="357">
        <v>746</v>
      </c>
      <c r="M92" s="358" t="s">
        <v>255</v>
      </c>
      <c r="N92" s="357">
        <v>749</v>
      </c>
      <c r="O92" s="358"/>
    </row>
    <row r="93" spans="1:15" ht="12" customHeight="1">
      <c r="A93" s="147">
        <v>52</v>
      </c>
      <c r="B93" s="23" t="s">
        <v>198</v>
      </c>
      <c r="C93" s="4" t="s">
        <v>51</v>
      </c>
      <c r="D93" s="357">
        <v>1152</v>
      </c>
      <c r="E93" s="358"/>
      <c r="F93" s="359">
        <v>1195</v>
      </c>
      <c r="G93" s="358"/>
      <c r="H93" s="359">
        <v>1226</v>
      </c>
      <c r="I93" s="358" t="s">
        <v>255</v>
      </c>
      <c r="J93" s="359">
        <v>1221</v>
      </c>
      <c r="K93" s="358" t="s">
        <v>255</v>
      </c>
      <c r="L93" s="357">
        <v>1232</v>
      </c>
      <c r="M93" s="358" t="s">
        <v>255</v>
      </c>
      <c r="N93" s="357">
        <v>1234</v>
      </c>
      <c r="O93" s="358"/>
    </row>
    <row r="94" spans="1:15" ht="12" customHeight="1">
      <c r="A94" s="147">
        <v>75</v>
      </c>
      <c r="B94" s="23" t="s">
        <v>199</v>
      </c>
      <c r="C94" s="4" t="s">
        <v>67</v>
      </c>
      <c r="D94" s="357">
        <v>647</v>
      </c>
      <c r="E94" s="358"/>
      <c r="F94" s="359">
        <v>720</v>
      </c>
      <c r="G94" s="358"/>
      <c r="H94" s="359">
        <v>772</v>
      </c>
      <c r="I94" s="358" t="s">
        <v>255</v>
      </c>
      <c r="J94" s="359">
        <v>821</v>
      </c>
      <c r="K94" s="358" t="s">
        <v>255</v>
      </c>
      <c r="L94" s="357">
        <v>822</v>
      </c>
      <c r="M94" s="358" t="s">
        <v>255</v>
      </c>
      <c r="N94" s="357">
        <v>788</v>
      </c>
      <c r="O94" s="358"/>
    </row>
    <row r="95" spans="1:15" ht="12" customHeight="1">
      <c r="A95" s="147">
        <v>75</v>
      </c>
      <c r="B95" s="23" t="s">
        <v>200</v>
      </c>
      <c r="C95" s="4" t="s">
        <v>68</v>
      </c>
      <c r="D95" s="357">
        <v>797</v>
      </c>
      <c r="E95" s="358"/>
      <c r="F95" s="359">
        <v>860</v>
      </c>
      <c r="G95" s="358"/>
      <c r="H95" s="359">
        <v>849</v>
      </c>
      <c r="I95" s="358" t="s">
        <v>255</v>
      </c>
      <c r="J95" s="359">
        <v>861</v>
      </c>
      <c r="K95" s="358" t="s">
        <v>255</v>
      </c>
      <c r="L95" s="357">
        <v>847</v>
      </c>
      <c r="M95" s="358" t="s">
        <v>255</v>
      </c>
      <c r="N95" s="357">
        <v>895</v>
      </c>
      <c r="O95" s="358"/>
    </row>
    <row r="96" spans="1:15" ht="12" customHeight="1">
      <c r="A96" s="147">
        <v>44</v>
      </c>
      <c r="B96" s="23" t="s">
        <v>201</v>
      </c>
      <c r="C96" s="4" t="s">
        <v>45</v>
      </c>
      <c r="D96" s="357">
        <v>762</v>
      </c>
      <c r="E96" s="358"/>
      <c r="F96" s="359">
        <v>774</v>
      </c>
      <c r="G96" s="358"/>
      <c r="H96" s="359">
        <v>776</v>
      </c>
      <c r="I96" s="358" t="s">
        <v>255</v>
      </c>
      <c r="J96" s="359">
        <v>820</v>
      </c>
      <c r="K96" s="358" t="s">
        <v>255</v>
      </c>
      <c r="L96" s="357">
        <v>799</v>
      </c>
      <c r="M96" s="358" t="s">
        <v>255</v>
      </c>
      <c r="N96" s="357">
        <v>781</v>
      </c>
      <c r="O96" s="358"/>
    </row>
    <row r="97" spans="1:15" ht="12" customHeight="1">
      <c r="A97" s="147">
        <v>27</v>
      </c>
      <c r="B97" s="23" t="s">
        <v>202</v>
      </c>
      <c r="C97" s="4" t="s">
        <v>23</v>
      </c>
      <c r="D97" s="357">
        <v>867</v>
      </c>
      <c r="E97" s="358"/>
      <c r="F97" s="359">
        <v>867</v>
      </c>
      <c r="G97" s="358"/>
      <c r="H97" s="359">
        <v>869</v>
      </c>
      <c r="I97" s="358" t="s">
        <v>255</v>
      </c>
      <c r="J97" s="359">
        <v>833</v>
      </c>
      <c r="K97" s="358" t="s">
        <v>255</v>
      </c>
      <c r="L97" s="357">
        <v>857</v>
      </c>
      <c r="M97" s="358" t="s">
        <v>255</v>
      </c>
      <c r="N97" s="357">
        <v>862</v>
      </c>
      <c r="O97" s="358"/>
    </row>
    <row r="98" spans="1:15" ht="12" customHeight="1">
      <c r="A98" s="147">
        <v>27</v>
      </c>
      <c r="B98" s="23" t="s">
        <v>203</v>
      </c>
      <c r="C98" s="4" t="s">
        <v>24</v>
      </c>
      <c r="D98" s="357">
        <v>129</v>
      </c>
      <c r="E98" s="358"/>
      <c r="F98" s="359">
        <v>119</v>
      </c>
      <c r="G98" s="358"/>
      <c r="H98" s="359">
        <v>148</v>
      </c>
      <c r="I98" s="358" t="s">
        <v>255</v>
      </c>
      <c r="J98" s="359">
        <v>165</v>
      </c>
      <c r="K98" s="358" t="s">
        <v>255</v>
      </c>
      <c r="L98" s="357">
        <v>197</v>
      </c>
      <c r="M98" s="358" t="s">
        <v>255</v>
      </c>
      <c r="N98" s="357">
        <v>193</v>
      </c>
      <c r="O98" s="358"/>
    </row>
    <row r="99" spans="1:15" ht="12" customHeight="1">
      <c r="A99" s="147">
        <v>11</v>
      </c>
      <c r="B99" s="23" t="s">
        <v>204</v>
      </c>
      <c r="C99" s="4" t="s">
        <v>4</v>
      </c>
      <c r="D99" s="357">
        <v>1505</v>
      </c>
      <c r="E99" s="358"/>
      <c r="F99" s="359">
        <v>1586</v>
      </c>
      <c r="G99" s="358"/>
      <c r="H99" s="359">
        <v>1596</v>
      </c>
      <c r="I99" s="358" t="s">
        <v>255</v>
      </c>
      <c r="J99" s="359">
        <v>1740</v>
      </c>
      <c r="K99" s="358" t="s">
        <v>255</v>
      </c>
      <c r="L99" s="357">
        <v>1795</v>
      </c>
      <c r="M99" s="358" t="s">
        <v>255</v>
      </c>
      <c r="N99" s="357">
        <v>1815</v>
      </c>
      <c r="O99" s="358"/>
    </row>
    <row r="100" spans="1:15" ht="12" customHeight="1">
      <c r="A100" s="147">
        <v>11</v>
      </c>
      <c r="B100" s="23" t="s">
        <v>205</v>
      </c>
      <c r="C100" s="4" t="s">
        <v>5</v>
      </c>
      <c r="D100" s="357">
        <v>1737</v>
      </c>
      <c r="E100" s="358"/>
      <c r="F100" s="359">
        <v>1834</v>
      </c>
      <c r="G100" s="358"/>
      <c r="H100" s="359">
        <v>1950</v>
      </c>
      <c r="I100" s="358" t="s">
        <v>255</v>
      </c>
      <c r="J100" s="359">
        <v>1955</v>
      </c>
      <c r="K100" s="358" t="s">
        <v>255</v>
      </c>
      <c r="L100" s="357">
        <v>1948</v>
      </c>
      <c r="M100" s="358" t="s">
        <v>255</v>
      </c>
      <c r="N100" s="357">
        <v>1942</v>
      </c>
      <c r="O100" s="358"/>
    </row>
    <row r="101" spans="1:15" ht="12" customHeight="1">
      <c r="A101" s="147">
        <v>11</v>
      </c>
      <c r="B101" s="23" t="s">
        <v>206</v>
      </c>
      <c r="C101" s="4" t="s">
        <v>6</v>
      </c>
      <c r="D101" s="357">
        <v>1735</v>
      </c>
      <c r="E101" s="358"/>
      <c r="F101" s="359">
        <v>1653</v>
      </c>
      <c r="G101" s="358"/>
      <c r="H101" s="359">
        <v>1606</v>
      </c>
      <c r="I101" s="358" t="s">
        <v>255</v>
      </c>
      <c r="J101" s="359">
        <v>1986</v>
      </c>
      <c r="K101" s="358" t="s">
        <v>255</v>
      </c>
      <c r="L101" s="357">
        <v>2091</v>
      </c>
      <c r="M101" s="358" t="s">
        <v>255</v>
      </c>
      <c r="N101" s="357">
        <v>2182</v>
      </c>
      <c r="O101" s="358"/>
    </row>
    <row r="102" spans="1:15" ht="12" customHeight="1">
      <c r="A102" s="147">
        <v>11</v>
      </c>
      <c r="B102" s="23" t="s">
        <v>207</v>
      </c>
      <c r="C102" s="4" t="s">
        <v>7</v>
      </c>
      <c r="D102" s="357">
        <v>1505</v>
      </c>
      <c r="E102" s="358"/>
      <c r="F102" s="359">
        <v>1737</v>
      </c>
      <c r="G102" s="358"/>
      <c r="H102" s="359">
        <v>1731</v>
      </c>
      <c r="I102" s="358" t="s">
        <v>255</v>
      </c>
      <c r="J102" s="359">
        <v>1647</v>
      </c>
      <c r="K102" s="358" t="s">
        <v>255</v>
      </c>
      <c r="L102" s="357">
        <v>1669</v>
      </c>
      <c r="M102" s="358" t="s">
        <v>255</v>
      </c>
      <c r="N102" s="357">
        <v>1627</v>
      </c>
      <c r="O102" s="358"/>
    </row>
    <row r="103" spans="1:15" ht="12" customHeight="1">
      <c r="A103" s="140">
        <v>11</v>
      </c>
      <c r="B103" s="23" t="s">
        <v>208</v>
      </c>
      <c r="C103" s="4" t="s">
        <v>8</v>
      </c>
      <c r="D103" s="357">
        <v>1035</v>
      </c>
      <c r="E103" s="358" t="s">
        <v>256</v>
      </c>
      <c r="F103" s="359">
        <v>1035</v>
      </c>
      <c r="G103" s="358"/>
      <c r="H103" s="359">
        <v>1268</v>
      </c>
      <c r="I103" s="358" t="s">
        <v>255</v>
      </c>
      <c r="J103" s="359">
        <v>1275</v>
      </c>
      <c r="K103" s="358" t="s">
        <v>255</v>
      </c>
      <c r="L103" s="357">
        <v>1448</v>
      </c>
      <c r="M103" s="358" t="s">
        <v>255</v>
      </c>
      <c r="N103" s="357">
        <v>1505</v>
      </c>
      <c r="O103" s="358" t="s">
        <v>256</v>
      </c>
    </row>
    <row r="104" spans="1:15" ht="12" customHeight="1">
      <c r="A104" s="147" t="s">
        <v>115</v>
      </c>
      <c r="B104" s="23" t="s">
        <v>209</v>
      </c>
      <c r="C104" s="4" t="s">
        <v>109</v>
      </c>
      <c r="D104" s="357">
        <v>337</v>
      </c>
      <c r="E104" s="358"/>
      <c r="F104" s="359">
        <v>316</v>
      </c>
      <c r="G104" s="358"/>
      <c r="H104" s="359">
        <v>361</v>
      </c>
      <c r="I104" s="358" t="s">
        <v>255</v>
      </c>
      <c r="J104" s="359">
        <v>42</v>
      </c>
      <c r="K104" s="358" t="s">
        <v>255</v>
      </c>
      <c r="L104" s="357">
        <v>42</v>
      </c>
      <c r="M104" s="358" t="s">
        <v>255</v>
      </c>
      <c r="N104" s="357">
        <v>83</v>
      </c>
      <c r="O104" s="358"/>
    </row>
    <row r="105" spans="1:15" ht="12" customHeight="1">
      <c r="A105" s="147" t="s">
        <v>116</v>
      </c>
      <c r="B105" s="23" t="s">
        <v>210</v>
      </c>
      <c r="C105" s="4" t="s">
        <v>110</v>
      </c>
      <c r="D105" s="357">
        <v>90</v>
      </c>
      <c r="E105" s="358"/>
      <c r="F105" s="359">
        <v>84</v>
      </c>
      <c r="G105" s="358"/>
      <c r="H105" s="359">
        <v>172</v>
      </c>
      <c r="I105" s="358" t="s">
        <v>255</v>
      </c>
      <c r="J105" s="359">
        <v>196</v>
      </c>
      <c r="K105" s="358" t="s">
        <v>255</v>
      </c>
      <c r="L105" s="357">
        <v>208</v>
      </c>
      <c r="M105" s="358" t="s">
        <v>255</v>
      </c>
      <c r="N105" s="357">
        <v>208</v>
      </c>
      <c r="O105" s="358"/>
    </row>
    <row r="106" spans="1:15" ht="12" customHeight="1">
      <c r="A106" s="147" t="s">
        <v>117</v>
      </c>
      <c r="B106" s="23" t="s">
        <v>211</v>
      </c>
      <c r="C106" s="4" t="s">
        <v>111</v>
      </c>
      <c r="D106" s="357">
        <v>11</v>
      </c>
      <c r="E106" s="358"/>
      <c r="F106" s="359">
        <v>16</v>
      </c>
      <c r="G106" s="358"/>
      <c r="H106" s="359">
        <v>15</v>
      </c>
      <c r="I106" s="358" t="s">
        <v>255</v>
      </c>
      <c r="J106" s="359">
        <v>15</v>
      </c>
      <c r="K106" s="358" t="s">
        <v>255</v>
      </c>
      <c r="L106" s="357">
        <v>15</v>
      </c>
      <c r="M106" s="358" t="s">
        <v>255</v>
      </c>
      <c r="N106" s="357">
        <v>13</v>
      </c>
      <c r="O106" s="358"/>
    </row>
    <row r="107" spans="1:15" ht="15" customHeight="1">
      <c r="A107" s="152" t="s">
        <v>118</v>
      </c>
      <c r="B107" s="9" t="s">
        <v>212</v>
      </c>
      <c r="C107" s="5" t="s">
        <v>112</v>
      </c>
      <c r="D107" s="360">
        <v>173</v>
      </c>
      <c r="E107" s="361" t="s">
        <v>256</v>
      </c>
      <c r="F107" s="362">
        <v>792</v>
      </c>
      <c r="G107" s="361"/>
      <c r="H107" s="362">
        <v>620</v>
      </c>
      <c r="I107" s="361" t="s">
        <v>255</v>
      </c>
      <c r="J107" s="362">
        <v>636</v>
      </c>
      <c r="K107" s="361" t="s">
        <v>255</v>
      </c>
      <c r="L107" s="360">
        <v>748</v>
      </c>
      <c r="M107" s="361" t="s">
        <v>255</v>
      </c>
      <c r="N107" s="360">
        <v>795</v>
      </c>
      <c r="O107" s="361"/>
    </row>
    <row r="108" spans="1:15" s="1" customFormat="1" ht="15">
      <c r="A108" s="597" t="s">
        <v>225</v>
      </c>
      <c r="B108" s="598"/>
      <c r="C108" s="599"/>
      <c r="D108" s="88">
        <f>SUM(D6:D103)-D76-D77</f>
        <v>98953</v>
      </c>
      <c r="E108" s="84"/>
      <c r="F108" s="88">
        <f t="shared" ref="F108:H108" si="0">SUM(F6:F103)-F76-F77</f>
        <v>103332</v>
      </c>
      <c r="G108" s="84"/>
      <c r="H108" s="88">
        <f t="shared" si="0"/>
        <v>107805</v>
      </c>
      <c r="I108" s="84"/>
      <c r="J108" s="88">
        <f>SUM(J6:J103)-J76-J77</f>
        <v>110653</v>
      </c>
      <c r="K108" s="84"/>
      <c r="L108" s="88">
        <f>SUM(L6:L103)-L76-L77</f>
        <v>113520</v>
      </c>
      <c r="M108" s="84"/>
      <c r="N108" s="88">
        <v>118168</v>
      </c>
      <c r="O108" s="84"/>
    </row>
    <row r="109" spans="1:15" s="1" customFormat="1" ht="15">
      <c r="A109" s="600" t="s">
        <v>226</v>
      </c>
      <c r="B109" s="601"/>
      <c r="C109" s="602"/>
      <c r="D109" s="89">
        <f>SUM(D104:D107)</f>
        <v>611</v>
      </c>
      <c r="E109" s="85"/>
      <c r="F109" s="89">
        <f t="shared" ref="F109:H109" si="1">SUM(F104:F107)</f>
        <v>1208</v>
      </c>
      <c r="G109" s="85"/>
      <c r="H109" s="89">
        <f t="shared" si="1"/>
        <v>1168</v>
      </c>
      <c r="I109" s="85"/>
      <c r="J109" s="89">
        <f t="shared" ref="J109" si="2">SUM(J104:J107)</f>
        <v>889</v>
      </c>
      <c r="K109" s="85"/>
      <c r="L109" s="89">
        <f t="shared" ref="L109" si="3">SUM(L104:L107)</f>
        <v>1013</v>
      </c>
      <c r="M109" s="85"/>
      <c r="N109" s="89">
        <v>1099</v>
      </c>
      <c r="O109" s="85"/>
    </row>
    <row r="110" spans="1:15" s="1" customFormat="1" ht="15">
      <c r="A110" s="594" t="s">
        <v>227</v>
      </c>
      <c r="B110" s="595"/>
      <c r="C110" s="596"/>
      <c r="D110" s="90">
        <f>D108+D109</f>
        <v>99564</v>
      </c>
      <c r="E110" s="86"/>
      <c r="F110" s="90">
        <f t="shared" ref="F110:H110" si="4">F108+F109</f>
        <v>104540</v>
      </c>
      <c r="G110" s="86"/>
      <c r="H110" s="90">
        <f t="shared" si="4"/>
        <v>108973</v>
      </c>
      <c r="I110" s="86"/>
      <c r="J110" s="90">
        <f t="shared" ref="J110" si="5">J108+J109</f>
        <v>111542</v>
      </c>
      <c r="K110" s="86"/>
      <c r="L110" s="90">
        <f t="shared" ref="L110" si="6">L108+L109</f>
        <v>114533</v>
      </c>
      <c r="M110" s="86"/>
      <c r="N110" s="90">
        <v>119267</v>
      </c>
      <c r="O110" s="86"/>
    </row>
    <row r="111" spans="1:15" s="1" customFormat="1" ht="15">
      <c r="A111" s="8"/>
      <c r="B111" s="24"/>
      <c r="C111" s="4"/>
      <c r="D111" s="10"/>
      <c r="E111" s="64"/>
      <c r="F111" s="10"/>
      <c r="G111" s="64"/>
      <c r="H111" s="10"/>
      <c r="I111" s="64"/>
    </row>
    <row r="112" spans="1:15" s="1" customFormat="1" ht="15">
      <c r="A112" s="8"/>
      <c r="B112" s="24"/>
      <c r="C112" s="4"/>
      <c r="D112" s="10"/>
      <c r="E112" s="64"/>
      <c r="F112" s="10"/>
      <c r="G112" s="64"/>
      <c r="H112" s="10"/>
      <c r="I112" s="64"/>
    </row>
    <row r="113" spans="1:15" s="1" customFormat="1" ht="36" customHeight="1">
      <c r="A113" s="619" t="s">
        <v>480</v>
      </c>
      <c r="B113" s="619"/>
      <c r="C113" s="619"/>
      <c r="D113" s="619"/>
      <c r="E113" s="619"/>
      <c r="F113" s="619"/>
      <c r="G113" s="619"/>
      <c r="H113" s="619"/>
      <c r="I113" s="619"/>
    </row>
    <row r="114" spans="1:15" s="1" customFormat="1" ht="15">
      <c r="A114" s="591"/>
      <c r="B114" s="591"/>
      <c r="C114" s="591"/>
      <c r="D114" s="591"/>
      <c r="E114" s="591"/>
      <c r="F114" s="591"/>
      <c r="G114" s="591"/>
      <c r="H114" s="591"/>
      <c r="I114" s="591"/>
    </row>
    <row r="115" spans="1:15" s="1" customFormat="1" ht="30">
      <c r="A115" s="122" t="s">
        <v>218</v>
      </c>
      <c r="B115" s="592" t="s">
        <v>214</v>
      </c>
      <c r="C115" s="593"/>
      <c r="D115" s="609">
        <v>2010</v>
      </c>
      <c r="E115" s="610"/>
      <c r="F115" s="609">
        <v>2011</v>
      </c>
      <c r="G115" s="610"/>
      <c r="H115" s="609">
        <v>2012</v>
      </c>
      <c r="I115" s="610"/>
      <c r="J115" s="609">
        <v>2013</v>
      </c>
      <c r="K115" s="610"/>
      <c r="L115" s="609">
        <v>2014</v>
      </c>
      <c r="M115" s="610"/>
      <c r="N115" s="609">
        <v>2015</v>
      </c>
      <c r="O115" s="610"/>
    </row>
    <row r="116" spans="1:15" s="1" customFormat="1" ht="15">
      <c r="A116" s="31">
        <v>84</v>
      </c>
      <c r="B116" s="32" t="s">
        <v>83</v>
      </c>
      <c r="C116" s="33"/>
      <c r="D116" s="80">
        <f>D6+D8+D12+D20+D32+D44+D48+D49+D69+D75+D81+D82</f>
        <v>12725</v>
      </c>
      <c r="E116" s="79"/>
      <c r="F116" s="80">
        <f t="shared" ref="F116" si="7">F6+F8+F12+F20+F32+F44+F48+F49+F69+F75+F81+F82</f>
        <v>13525</v>
      </c>
      <c r="G116" s="79"/>
      <c r="H116" s="80">
        <f t="shared" ref="H116" si="8">H6+H8+H12+H20+H32+H44+H48+H49+H69+H75+H81+H82</f>
        <v>14181</v>
      </c>
      <c r="I116" s="79"/>
      <c r="J116" s="80">
        <f t="shared" ref="J116" si="9">J6+J8+J12+J20+J32+J44+J48+J49+J69+J75+J81+J82</f>
        <v>14452</v>
      </c>
      <c r="K116" s="79"/>
      <c r="L116" s="80">
        <f t="shared" ref="L116" si="10">L6+L8+L12+L20+L32+L44+L48+L49+L69+L75+L81+L82</f>
        <v>14626</v>
      </c>
      <c r="M116" s="79"/>
      <c r="N116" s="80">
        <v>15648</v>
      </c>
      <c r="O116" s="79"/>
    </row>
    <row r="117" spans="1:15" s="1" customFormat="1" ht="15">
      <c r="A117" s="34">
        <v>27</v>
      </c>
      <c r="B117" s="35" t="s">
        <v>17</v>
      </c>
      <c r="C117" s="36"/>
      <c r="D117" s="72">
        <f>D27+D31+D45+D64+D78+D79+D97+D98</f>
        <v>6206</v>
      </c>
      <c r="E117" s="68"/>
      <c r="F117" s="72">
        <f t="shared" ref="F117" si="11">F27+F31+F45+F64+F78+F79+F97+F98</f>
        <v>6263</v>
      </c>
      <c r="G117" s="68"/>
      <c r="H117" s="72">
        <f t="shared" ref="H117" si="12">H27+H31+H45+H64+H78+H79+H97+H98</f>
        <v>6592</v>
      </c>
      <c r="I117" s="68"/>
      <c r="J117" s="72">
        <f t="shared" ref="J117" si="13">J27+J31+J45+J64+J78+J79+J97+J98</f>
        <v>6453</v>
      </c>
      <c r="K117" s="68"/>
      <c r="L117" s="72">
        <f t="shared" ref="L117" si="14">L27+L31+L45+L64+L78+L79+L97+L98</f>
        <v>6525</v>
      </c>
      <c r="M117" s="68"/>
      <c r="N117" s="72">
        <v>6703</v>
      </c>
      <c r="O117" s="68"/>
    </row>
    <row r="118" spans="1:15" s="1" customFormat="1" ht="15">
      <c r="A118" s="34">
        <v>53</v>
      </c>
      <c r="B118" s="35" t="s">
        <v>53</v>
      </c>
      <c r="C118" s="36"/>
      <c r="D118" s="72">
        <f>D28+D35+D41+D62</f>
        <v>6813</v>
      </c>
      <c r="E118" s="68"/>
      <c r="F118" s="72">
        <f t="shared" ref="F118" si="15">F28+F35+F41+F62</f>
        <v>6360</v>
      </c>
      <c r="G118" s="68"/>
      <c r="H118" s="72">
        <f t="shared" ref="H118" si="16">H28+H35+H41+H62</f>
        <v>6842</v>
      </c>
      <c r="I118" s="68"/>
      <c r="J118" s="72">
        <f t="shared" ref="J118" si="17">J28+J35+J41+J62</f>
        <v>7076</v>
      </c>
      <c r="K118" s="68"/>
      <c r="L118" s="72">
        <f t="shared" ref="L118" si="18">L28+L35+L41+L62</f>
        <v>7184</v>
      </c>
      <c r="M118" s="68"/>
      <c r="N118" s="72">
        <v>7434</v>
      </c>
      <c r="O118" s="68"/>
    </row>
    <row r="119" spans="1:15" s="1" customFormat="1" ht="15">
      <c r="A119" s="34">
        <v>24</v>
      </c>
      <c r="B119" s="35" t="s">
        <v>10</v>
      </c>
      <c r="C119" s="36"/>
      <c r="D119" s="72">
        <f>D23+D34+D42+D43+D47+D51</f>
        <v>5023</v>
      </c>
      <c r="E119" s="68"/>
      <c r="F119" s="72">
        <f t="shared" ref="F119" si="19">F23+F34+F42+F43+F47+F51</f>
        <v>5104</v>
      </c>
      <c r="G119" s="68"/>
      <c r="H119" s="72">
        <f t="shared" ref="H119" si="20">H23+H34+H42+H43+H47+H51</f>
        <v>5301</v>
      </c>
      <c r="I119" s="68"/>
      <c r="J119" s="72">
        <f t="shared" ref="J119" si="21">J23+J34+J42+J43+J47+J51</f>
        <v>5331</v>
      </c>
      <c r="K119" s="68"/>
      <c r="L119" s="72">
        <f t="shared" ref="L119" si="22">L23+L34+L42+L43+L47+L51</f>
        <v>5528</v>
      </c>
      <c r="M119" s="68"/>
      <c r="N119" s="72">
        <v>5534</v>
      </c>
      <c r="O119" s="68"/>
    </row>
    <row r="120" spans="1:15" s="1" customFormat="1" ht="15">
      <c r="A120" s="34">
        <v>94</v>
      </c>
      <c r="B120" s="35" t="s">
        <v>106</v>
      </c>
      <c r="C120" s="36"/>
      <c r="D120" s="72">
        <f>D25+D26</f>
        <v>114</v>
      </c>
      <c r="E120" s="68"/>
      <c r="F120" s="72">
        <f t="shared" ref="F120" si="23">F25+F26</f>
        <v>122</v>
      </c>
      <c r="G120" s="68"/>
      <c r="H120" s="72">
        <f t="shared" ref="H120" si="24">H25+H26</f>
        <v>256</v>
      </c>
      <c r="I120" s="68"/>
      <c r="J120" s="72">
        <f t="shared" ref="J120" si="25">J25+J26</f>
        <v>337</v>
      </c>
      <c r="K120" s="68"/>
      <c r="L120" s="72">
        <f t="shared" ref="L120" si="26">L25+L26</f>
        <v>345</v>
      </c>
      <c r="M120" s="68"/>
      <c r="N120" s="72">
        <v>351</v>
      </c>
      <c r="O120" s="68"/>
    </row>
    <row r="121" spans="1:15" s="1" customFormat="1" ht="15">
      <c r="A121" s="34">
        <v>44</v>
      </c>
      <c r="B121" s="35" t="s">
        <v>220</v>
      </c>
      <c r="C121" s="36"/>
      <c r="D121" s="72">
        <f>D13+D15+D57+D58+D60+D61+D63+D73+D74+D96</f>
        <v>8423</v>
      </c>
      <c r="E121" s="68"/>
      <c r="F121" s="72">
        <f t="shared" ref="F121" si="27">F13+F15+F57+F58+F60+F61+F63+F73+F74+F96</f>
        <v>8707</v>
      </c>
      <c r="G121" s="68"/>
      <c r="H121" s="72">
        <f t="shared" ref="H121" si="28">H13+H15+H57+H58+H60+H61+H63+H73+H74+H96</f>
        <v>9281</v>
      </c>
      <c r="I121" s="68"/>
      <c r="J121" s="72">
        <f t="shared" ref="J121" si="29">J13+J15+J57+J58+J60+J61+J63+J73+J74+J96</f>
        <v>9534</v>
      </c>
      <c r="K121" s="68"/>
      <c r="L121" s="72">
        <f t="shared" ref="L121" si="30">L13+L15+L57+L58+L60+L61+L63+L73+L74+L96</f>
        <v>10007</v>
      </c>
      <c r="M121" s="68"/>
      <c r="N121" s="72">
        <v>10097</v>
      </c>
      <c r="O121" s="68"/>
    </row>
    <row r="122" spans="1:15" s="1" customFormat="1" ht="15">
      <c r="A122" s="34">
        <v>32</v>
      </c>
      <c r="B122" s="35" t="s">
        <v>221</v>
      </c>
      <c r="C122" s="36"/>
      <c r="D122" s="72">
        <f>D7+D65+D66+D68+D88</f>
        <v>9597</v>
      </c>
      <c r="E122" s="68"/>
      <c r="F122" s="72">
        <f t="shared" ref="F122" si="31">F7+F65+F66+F68+F88</f>
        <v>10509</v>
      </c>
      <c r="G122" s="68"/>
      <c r="H122" s="72">
        <f t="shared" ref="H122" si="32">H7+H65+H66+H68+H88</f>
        <v>11036</v>
      </c>
      <c r="I122" s="68"/>
      <c r="J122" s="72">
        <f t="shared" ref="J122" si="33">J7+J65+J66+J68+J88</f>
        <v>10938</v>
      </c>
      <c r="K122" s="68"/>
      <c r="L122" s="72">
        <f t="shared" ref="L122" si="34">L7+L65+L66+L68+L88</f>
        <v>10810</v>
      </c>
      <c r="M122" s="68"/>
      <c r="N122" s="72">
        <v>10780</v>
      </c>
      <c r="O122" s="68"/>
    </row>
    <row r="123" spans="1:15" s="1" customFormat="1" ht="15">
      <c r="A123" s="34">
        <v>11</v>
      </c>
      <c r="B123" s="35" t="s">
        <v>1</v>
      </c>
      <c r="C123" s="36"/>
      <c r="D123" s="72">
        <f>D83+D85+D86+D99+D100+D101+D102+D103</f>
        <v>13878</v>
      </c>
      <c r="E123" s="68"/>
      <c r="F123" s="72">
        <f t="shared" ref="F123" si="35">F83+F85+F86+F99+F100+F101+F102+F103</f>
        <v>14558</v>
      </c>
      <c r="G123" s="68"/>
      <c r="H123" s="72">
        <f t="shared" ref="H123" si="36">H83+H85+H86+H99+H100+H101+H102+H103</f>
        <v>15166</v>
      </c>
      <c r="I123" s="68"/>
      <c r="J123" s="72">
        <f t="shared" ref="J123" si="37">J83+J85+J86+J99+J100+J101+J102+J103</f>
        <v>15857</v>
      </c>
      <c r="K123" s="68"/>
      <c r="L123" s="72">
        <f t="shared" ref="L123" si="38">L83+L85+L86+L99+L100+L101+L102+L103</f>
        <v>16616</v>
      </c>
      <c r="M123" s="68"/>
      <c r="N123" s="72">
        <v>18227</v>
      </c>
      <c r="O123" s="68"/>
    </row>
    <row r="124" spans="1:15" s="1" customFormat="1" ht="15">
      <c r="A124" s="34">
        <v>28</v>
      </c>
      <c r="B124" s="35" t="s">
        <v>26</v>
      </c>
      <c r="C124" s="36"/>
      <c r="D124" s="72">
        <f>D19+D33+D56+D67+D84</f>
        <v>5367</v>
      </c>
      <c r="E124" s="68"/>
      <c r="F124" s="72">
        <f t="shared" ref="F124" si="39">F19+F33+F56+F67+F84</f>
        <v>5535</v>
      </c>
      <c r="G124" s="68"/>
      <c r="H124" s="72">
        <f t="shared" ref="H124" si="40">H19+H33+H56+H67+H84</f>
        <v>5436</v>
      </c>
      <c r="I124" s="68"/>
      <c r="J124" s="72">
        <f t="shared" ref="J124" si="41">J19+J33+J56+J67+J84</f>
        <v>5654</v>
      </c>
      <c r="K124" s="68"/>
      <c r="L124" s="72">
        <f t="shared" ref="L124" si="42">L19+L33+L56+L67+L84</f>
        <v>5488</v>
      </c>
      <c r="M124" s="68"/>
      <c r="N124" s="72">
        <v>5828</v>
      </c>
      <c r="O124" s="68"/>
    </row>
    <row r="125" spans="1:15" s="1" customFormat="1" ht="15">
      <c r="A125" s="34">
        <v>75</v>
      </c>
      <c r="B125" s="35" t="s">
        <v>222</v>
      </c>
      <c r="C125" s="36"/>
      <c r="D125" s="72">
        <f>D21+D22+D24+D29+D30+D39+D46+D53+D70+D87+D94+D95</f>
        <v>10506</v>
      </c>
      <c r="E125" s="68"/>
      <c r="F125" s="72">
        <f t="shared" ref="F125" si="43">F21+F22+F24+F29+F30+F39+F46+F53+F70+F87+F94+F95</f>
        <v>11212</v>
      </c>
      <c r="G125" s="68"/>
      <c r="H125" s="72">
        <f t="shared" ref="H125" si="44">H21+H22+H24+H29+H30+H39+H46+H53+H70+H87+H94+H95</f>
        <v>11390</v>
      </c>
      <c r="I125" s="68"/>
      <c r="J125" s="72">
        <f t="shared" ref="J125" si="45">J21+J22+J24+J29+J30+J39+J46+J53+J70+J87+J94+J95</f>
        <v>11799</v>
      </c>
      <c r="K125" s="68"/>
      <c r="L125" s="72">
        <f t="shared" ref="L125" si="46">L21+L22+L24+L29+L30+L39+L46+L53+L70+L87+L94+L95</f>
        <v>12164</v>
      </c>
      <c r="M125" s="68"/>
      <c r="N125" s="72">
        <v>12437</v>
      </c>
      <c r="O125" s="68"/>
    </row>
    <row r="126" spans="1:15" s="1" customFormat="1" ht="15">
      <c r="A126" s="34">
        <v>76</v>
      </c>
      <c r="B126" s="35" t="s">
        <v>223</v>
      </c>
      <c r="C126" s="36"/>
      <c r="D126" s="72">
        <f>D14+D16+D17+D36+D37+D38+D40+D52+D54+D71+D72+D89+D90</f>
        <v>8971</v>
      </c>
      <c r="E126" s="68"/>
      <c r="F126" s="72">
        <f t="shared" ref="F126" si="47">F14+F16+F17+F36+F37+F38+F40+F52+F54+F71+F72+F89+F90</f>
        <v>9409</v>
      </c>
      <c r="G126" s="68"/>
      <c r="H126" s="72">
        <f t="shared" ref="H126" si="48">H14+H16+H17+H36+H37+H38+H40+H52+H54+H71+H72+H89+H90</f>
        <v>9636</v>
      </c>
      <c r="I126" s="68"/>
      <c r="J126" s="72">
        <f t="shared" ref="J126" si="49">J14+J16+J17+J36+J37+J38+J40+J52+J54+J71+J72+J89+J90</f>
        <v>10287</v>
      </c>
      <c r="K126" s="68"/>
      <c r="L126" s="72">
        <f t="shared" ref="L126" si="50">L14+L16+L17+L36+L37+L38+L40+L52+L54+L71+L72+L89+L90</f>
        <v>10597</v>
      </c>
      <c r="M126" s="68"/>
      <c r="N126" s="72">
        <v>11189</v>
      </c>
      <c r="O126" s="68"/>
    </row>
    <row r="127" spans="1:15" s="1" customFormat="1" ht="15">
      <c r="A127" s="34">
        <v>52</v>
      </c>
      <c r="B127" s="35" t="s">
        <v>47</v>
      </c>
      <c r="C127" s="36"/>
      <c r="D127" s="72">
        <f>D50+D55+D59+D80+D93</f>
        <v>6013</v>
      </c>
      <c r="E127" s="68"/>
      <c r="F127" s="72">
        <f t="shared" ref="F127" si="51">F50+F55+F59+F80+F93</f>
        <v>6398</v>
      </c>
      <c r="G127" s="68"/>
      <c r="H127" s="72">
        <f t="shared" ref="H127" si="52">H50+H55+H59+H80+H93</f>
        <v>6657</v>
      </c>
      <c r="I127" s="68"/>
      <c r="J127" s="72">
        <f t="shared" ref="J127" si="53">J50+J55+J59+J80+J93</f>
        <v>6784</v>
      </c>
      <c r="K127" s="68"/>
      <c r="L127" s="72">
        <f t="shared" ref="L127" si="54">L50+L55+L59+L80+L93</f>
        <v>6845</v>
      </c>
      <c r="M127" s="68"/>
      <c r="N127" s="72">
        <v>7069</v>
      </c>
      <c r="O127" s="68"/>
    </row>
    <row r="128" spans="1:15" s="1" customFormat="1" ht="15">
      <c r="A128" s="37">
        <v>93</v>
      </c>
      <c r="B128" s="38" t="s">
        <v>113</v>
      </c>
      <c r="C128" s="42"/>
      <c r="D128" s="73">
        <f>D9+D10+D11+D18+D91+D92</f>
        <v>5317</v>
      </c>
      <c r="E128" s="68"/>
      <c r="F128" s="73">
        <f t="shared" ref="F128" si="55">F9+F10+F11+F18+F91+F92</f>
        <v>5630</v>
      </c>
      <c r="G128" s="68"/>
      <c r="H128" s="73">
        <f t="shared" ref="H128" si="56">H9+H10+H11+H18+H91+H92</f>
        <v>6031</v>
      </c>
      <c r="I128" s="68"/>
      <c r="J128" s="73">
        <f t="shared" ref="J128" si="57">J9+J10+J11+J18+J91+J92</f>
        <v>6151</v>
      </c>
      <c r="K128" s="68"/>
      <c r="L128" s="73">
        <f t="shared" ref="L128" si="58">L9+L10+L11+L18+L91+L92</f>
        <v>6785</v>
      </c>
      <c r="M128" s="68"/>
      <c r="N128" s="73">
        <v>6871</v>
      </c>
      <c r="O128" s="68"/>
    </row>
    <row r="129" spans="1:15" s="1" customFormat="1" ht="15">
      <c r="A129" s="15" t="s">
        <v>225</v>
      </c>
      <c r="B129" s="26"/>
      <c r="C129" s="16"/>
      <c r="D129" s="93">
        <f>SUM(D116:D128)</f>
        <v>98953</v>
      </c>
      <c r="E129" s="94"/>
      <c r="F129" s="93">
        <f t="shared" ref="F129" si="59">SUM(F116:F128)</f>
        <v>103332</v>
      </c>
      <c r="G129" s="94"/>
      <c r="H129" s="93">
        <f t="shared" ref="H129" si="60">SUM(H116:H128)</f>
        <v>107805</v>
      </c>
      <c r="I129" s="94"/>
      <c r="J129" s="93">
        <f t="shared" ref="J129" si="61">SUM(J116:J128)</f>
        <v>110653</v>
      </c>
      <c r="K129" s="94"/>
      <c r="L129" s="93">
        <f t="shared" ref="L129" si="62">SUM(L116:L128)</f>
        <v>113520</v>
      </c>
      <c r="M129" s="94"/>
      <c r="N129" s="93">
        <v>118168</v>
      </c>
      <c r="O129" s="94"/>
    </row>
    <row r="130" spans="1:15" s="1" customFormat="1" ht="14.25" customHeight="1">
      <c r="A130" s="11">
        <v>101</v>
      </c>
      <c r="B130" s="39" t="s">
        <v>215</v>
      </c>
      <c r="C130" s="12"/>
      <c r="D130" s="76">
        <f>D104</f>
        <v>337</v>
      </c>
      <c r="E130" s="74"/>
      <c r="F130" s="76">
        <f t="shared" ref="F130:F133" si="63">F104</f>
        <v>316</v>
      </c>
      <c r="G130" s="74"/>
      <c r="H130" s="76">
        <f t="shared" ref="H130:H133" si="64">H104</f>
        <v>361</v>
      </c>
      <c r="I130" s="74"/>
      <c r="J130" s="76">
        <f t="shared" ref="J130:J133" si="65">J104</f>
        <v>42</v>
      </c>
      <c r="K130" s="74"/>
      <c r="L130" s="76">
        <f t="shared" ref="L130:L133" si="66">L104</f>
        <v>42</v>
      </c>
      <c r="M130" s="74"/>
      <c r="N130" s="76">
        <v>83</v>
      </c>
      <c r="O130" s="74"/>
    </row>
    <row r="131" spans="1:15" s="1" customFormat="1" ht="14.25" customHeight="1">
      <c r="A131" s="11">
        <v>102</v>
      </c>
      <c r="B131" s="40" t="s">
        <v>216</v>
      </c>
      <c r="C131" s="12"/>
      <c r="D131" s="77">
        <f t="shared" ref="D131:D133" si="67">D105</f>
        <v>90</v>
      </c>
      <c r="E131" s="74"/>
      <c r="F131" s="77">
        <f t="shared" si="63"/>
        <v>84</v>
      </c>
      <c r="G131" s="74"/>
      <c r="H131" s="77">
        <f t="shared" si="64"/>
        <v>172</v>
      </c>
      <c r="I131" s="74"/>
      <c r="J131" s="77">
        <f t="shared" si="65"/>
        <v>196</v>
      </c>
      <c r="K131" s="74"/>
      <c r="L131" s="77">
        <f t="shared" si="66"/>
        <v>208</v>
      </c>
      <c r="M131" s="74"/>
      <c r="N131" s="77">
        <v>208</v>
      </c>
      <c r="O131" s="74"/>
    </row>
    <row r="132" spans="1:15" s="1" customFormat="1" ht="14.25" customHeight="1">
      <c r="A132" s="11">
        <v>103</v>
      </c>
      <c r="B132" s="40" t="s">
        <v>111</v>
      </c>
      <c r="C132" s="12"/>
      <c r="D132" s="77">
        <f t="shared" si="67"/>
        <v>11</v>
      </c>
      <c r="E132" s="74"/>
      <c r="F132" s="77">
        <f t="shared" si="63"/>
        <v>16</v>
      </c>
      <c r="G132" s="74"/>
      <c r="H132" s="77">
        <f t="shared" si="64"/>
        <v>15</v>
      </c>
      <c r="I132" s="74"/>
      <c r="J132" s="77">
        <f t="shared" si="65"/>
        <v>15</v>
      </c>
      <c r="K132" s="74"/>
      <c r="L132" s="77">
        <f t="shared" si="66"/>
        <v>15</v>
      </c>
      <c r="M132" s="74"/>
      <c r="N132" s="77">
        <v>13</v>
      </c>
      <c r="O132" s="74"/>
    </row>
    <row r="133" spans="1:15" s="1" customFormat="1" ht="14.25" customHeight="1">
      <c r="A133" s="13">
        <v>104</v>
      </c>
      <c r="B133" s="41" t="s">
        <v>112</v>
      </c>
      <c r="C133" s="14"/>
      <c r="D133" s="78">
        <f t="shared" si="67"/>
        <v>173</v>
      </c>
      <c r="E133" s="75"/>
      <c r="F133" s="78">
        <f t="shared" si="63"/>
        <v>792</v>
      </c>
      <c r="G133" s="75"/>
      <c r="H133" s="78">
        <f t="shared" si="64"/>
        <v>620</v>
      </c>
      <c r="I133" s="75"/>
      <c r="J133" s="78">
        <f t="shared" si="65"/>
        <v>636</v>
      </c>
      <c r="K133" s="75"/>
      <c r="L133" s="78">
        <f t="shared" si="66"/>
        <v>748</v>
      </c>
      <c r="M133" s="75"/>
      <c r="N133" s="78">
        <v>795</v>
      </c>
      <c r="O133" s="75"/>
    </row>
    <row r="134" spans="1:15" s="1" customFormat="1" ht="15">
      <c r="A134" s="17" t="s">
        <v>224</v>
      </c>
      <c r="B134" s="25"/>
      <c r="C134" s="17"/>
      <c r="D134" s="93">
        <f>SUM(D130:D133)</f>
        <v>611</v>
      </c>
      <c r="E134" s="94"/>
      <c r="F134" s="93">
        <f t="shared" ref="F134" si="68">SUM(F130:F133)</f>
        <v>1208</v>
      </c>
      <c r="G134" s="94"/>
      <c r="H134" s="93">
        <f t="shared" ref="H134" si="69">SUM(H130:H133)</f>
        <v>1168</v>
      </c>
      <c r="I134" s="94"/>
      <c r="J134" s="93">
        <f t="shared" ref="J134" si="70">SUM(J130:J133)</f>
        <v>889</v>
      </c>
      <c r="K134" s="94"/>
      <c r="L134" s="93">
        <f t="shared" ref="L134" si="71">SUM(L130:L133)</f>
        <v>1013</v>
      </c>
      <c r="M134" s="94"/>
      <c r="N134" s="93">
        <v>1099</v>
      </c>
      <c r="O134" s="94"/>
    </row>
    <row r="135" spans="1:15" s="1" customFormat="1" ht="15" customHeight="1">
      <c r="A135" s="594" t="s">
        <v>227</v>
      </c>
      <c r="B135" s="595"/>
      <c r="C135" s="596"/>
      <c r="D135" s="93">
        <f>D129+D134</f>
        <v>99564</v>
      </c>
      <c r="E135" s="94"/>
      <c r="F135" s="93">
        <f t="shared" ref="F135" si="72">F129+F134</f>
        <v>104540</v>
      </c>
      <c r="G135" s="94"/>
      <c r="H135" s="93">
        <f t="shared" ref="H135" si="73">H129+H134</f>
        <v>108973</v>
      </c>
      <c r="I135" s="94"/>
      <c r="J135" s="93">
        <f t="shared" ref="J135" si="74">J129+J134</f>
        <v>111542</v>
      </c>
      <c r="K135" s="94"/>
      <c r="L135" s="93">
        <f t="shared" ref="L135" si="75">L129+L134</f>
        <v>114533</v>
      </c>
      <c r="M135" s="94"/>
      <c r="N135" s="93">
        <v>119267</v>
      </c>
      <c r="O135" s="94"/>
    </row>
    <row r="136" spans="1:15" s="139" customFormat="1" ht="15"/>
    <row r="137" spans="1:15" s="139" customFormat="1" ht="15">
      <c r="A137" s="617" t="s">
        <v>257</v>
      </c>
      <c r="B137" s="617"/>
      <c r="C137" s="617"/>
      <c r="D137" s="617"/>
      <c r="E137" s="617"/>
      <c r="F137" s="617"/>
      <c r="G137" s="617"/>
      <c r="H137" s="617"/>
      <c r="I137" s="617"/>
      <c r="J137" s="617"/>
    </row>
  </sheetData>
  <mergeCells count="23">
    <mergeCell ref="A137:J137"/>
    <mergeCell ref="A1:I1"/>
    <mergeCell ref="A2:G2"/>
    <mergeCell ref="A3:G3"/>
    <mergeCell ref="D5:E5"/>
    <mergeCell ref="F5:G5"/>
    <mergeCell ref="H5:I5"/>
    <mergeCell ref="N115:O115"/>
    <mergeCell ref="A135:C135"/>
    <mergeCell ref="N5:O5"/>
    <mergeCell ref="J115:K115"/>
    <mergeCell ref="L115:M115"/>
    <mergeCell ref="A108:C108"/>
    <mergeCell ref="A109:C109"/>
    <mergeCell ref="A110:C110"/>
    <mergeCell ref="A114:I114"/>
    <mergeCell ref="B115:C115"/>
    <mergeCell ref="D115:E115"/>
    <mergeCell ref="F115:G115"/>
    <mergeCell ref="H115:I115"/>
    <mergeCell ref="J5:K5"/>
    <mergeCell ref="L5:M5"/>
    <mergeCell ref="A113:I113"/>
  </mergeCells>
  <hyperlinks>
    <hyperlink ref="N2" location="Sommaire!A1" display="RETOUR AU SOMMAIRE"/>
  </hyperlinks>
  <printOptions horizontalCentered="1"/>
  <pageMargins left="0.17" right="0.17" top="0.7" bottom="1" header="0.51181102362204722" footer="0.17"/>
  <pageSetup paperSize="9" scale="73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I150"/>
  <sheetViews>
    <sheetView zoomScaleNormal="100" zoomScaleSheetLayoutView="100" workbookViewId="0">
      <selection activeCell="N4" sqref="N4"/>
    </sheetView>
  </sheetViews>
  <sheetFormatPr baseColWidth="10" defaultRowHeight="12.75"/>
  <cols>
    <col min="1" max="1" width="7.5703125" style="447" customWidth="1"/>
    <col min="2" max="2" width="12.7109375" style="447" bestFit="1" customWidth="1"/>
    <col min="3" max="3" width="23.140625" style="447" customWidth="1"/>
    <col min="4" max="4" width="13.140625" style="447" customWidth="1"/>
    <col min="5" max="5" width="3" style="447" customWidth="1"/>
    <col min="6" max="6" width="13.140625" style="447" customWidth="1"/>
    <col min="7" max="7" width="3" style="447" customWidth="1"/>
    <col min="8" max="8" width="13.140625" style="447" customWidth="1"/>
    <col min="9" max="9" width="3" style="447" customWidth="1"/>
    <col min="10" max="241" width="11.42578125" style="447"/>
    <col min="242" max="243" width="4.42578125" style="447" customWidth="1"/>
    <col min="244" max="244" width="32.42578125" style="447" customWidth="1"/>
    <col min="245" max="245" width="14.85546875" style="447" customWidth="1"/>
    <col min="246" max="246" width="3" style="447" customWidth="1"/>
    <col min="247" max="247" width="14.85546875" style="447" customWidth="1"/>
    <col min="248" max="248" width="3" style="447" customWidth="1"/>
    <col min="249" max="249" width="14.85546875" style="447" customWidth="1"/>
    <col min="250" max="250" width="3" style="447" customWidth="1"/>
    <col min="251" max="251" width="8.85546875" style="447" customWidth="1"/>
    <col min="252" max="252" width="4.5703125" style="447" customWidth="1"/>
    <col min="253" max="253" width="27.5703125" style="447" customWidth="1"/>
    <col min="254" max="254" width="4" style="447" customWidth="1"/>
    <col min="255" max="255" width="23.140625" style="447" customWidth="1"/>
    <col min="256" max="256" width="14.5703125" style="447" customWidth="1"/>
    <col min="257" max="257" width="4" style="447" customWidth="1"/>
    <col min="258" max="258" width="14.5703125" style="447" customWidth="1"/>
    <col min="259" max="259" width="3.85546875" style="447" customWidth="1"/>
    <col min="260" max="260" width="14.5703125" style="447" customWidth="1"/>
    <col min="261" max="261" width="3.85546875" style="447" customWidth="1"/>
    <col min="262" max="497" width="11.42578125" style="447"/>
    <col min="498" max="499" width="4.42578125" style="447" customWidth="1"/>
    <col min="500" max="500" width="32.42578125" style="447" customWidth="1"/>
    <col min="501" max="501" width="14.85546875" style="447" customWidth="1"/>
    <col min="502" max="502" width="3" style="447" customWidth="1"/>
    <col min="503" max="503" width="14.85546875" style="447" customWidth="1"/>
    <col min="504" max="504" width="3" style="447" customWidth="1"/>
    <col min="505" max="505" width="14.85546875" style="447" customWidth="1"/>
    <col min="506" max="506" width="3" style="447" customWidth="1"/>
    <col min="507" max="507" width="8.85546875" style="447" customWidth="1"/>
    <col min="508" max="508" width="4.5703125" style="447" customWidth="1"/>
    <col min="509" max="509" width="27.5703125" style="447" customWidth="1"/>
    <col min="510" max="510" width="4" style="447" customWidth="1"/>
    <col min="511" max="511" width="23.140625" style="447" customWidth="1"/>
    <col min="512" max="512" width="14.5703125" style="447" customWidth="1"/>
    <col min="513" max="513" width="4" style="447" customWidth="1"/>
    <col min="514" max="514" width="14.5703125" style="447" customWidth="1"/>
    <col min="515" max="515" width="3.85546875" style="447" customWidth="1"/>
    <col min="516" max="516" width="14.5703125" style="447" customWidth="1"/>
    <col min="517" max="517" width="3.85546875" style="447" customWidth="1"/>
    <col min="518" max="753" width="11.42578125" style="447"/>
    <col min="754" max="755" width="4.42578125" style="447" customWidth="1"/>
    <col min="756" max="756" width="32.42578125" style="447" customWidth="1"/>
    <col min="757" max="757" width="14.85546875" style="447" customWidth="1"/>
    <col min="758" max="758" width="3" style="447" customWidth="1"/>
    <col min="759" max="759" width="14.85546875" style="447" customWidth="1"/>
    <col min="760" max="760" width="3" style="447" customWidth="1"/>
    <col min="761" max="761" width="14.85546875" style="447" customWidth="1"/>
    <col min="762" max="762" width="3" style="447" customWidth="1"/>
    <col min="763" max="763" width="8.85546875" style="447" customWidth="1"/>
    <col min="764" max="764" width="4.5703125" style="447" customWidth="1"/>
    <col min="765" max="765" width="27.5703125" style="447" customWidth="1"/>
    <col min="766" max="766" width="4" style="447" customWidth="1"/>
    <col min="767" max="767" width="23.140625" style="447" customWidth="1"/>
    <col min="768" max="768" width="14.5703125" style="447" customWidth="1"/>
    <col min="769" max="769" width="4" style="447" customWidth="1"/>
    <col min="770" max="770" width="14.5703125" style="447" customWidth="1"/>
    <col min="771" max="771" width="3.85546875" style="447" customWidth="1"/>
    <col min="772" max="772" width="14.5703125" style="447" customWidth="1"/>
    <col min="773" max="773" width="3.85546875" style="447" customWidth="1"/>
    <col min="774" max="1009" width="11.42578125" style="447"/>
    <col min="1010" max="1011" width="4.42578125" style="447" customWidth="1"/>
    <col min="1012" max="1012" width="32.42578125" style="447" customWidth="1"/>
    <col min="1013" max="1013" width="14.85546875" style="447" customWidth="1"/>
    <col min="1014" max="1014" width="3" style="447" customWidth="1"/>
    <col min="1015" max="1015" width="14.85546875" style="447" customWidth="1"/>
    <col min="1016" max="1016" width="3" style="447" customWidth="1"/>
    <col min="1017" max="1017" width="14.85546875" style="447" customWidth="1"/>
    <col min="1018" max="1018" width="3" style="447" customWidth="1"/>
    <col min="1019" max="1019" width="8.85546875" style="447" customWidth="1"/>
    <col min="1020" max="1020" width="4.5703125" style="447" customWidth="1"/>
    <col min="1021" max="1021" width="27.5703125" style="447" customWidth="1"/>
    <col min="1022" max="1022" width="4" style="447" customWidth="1"/>
    <col min="1023" max="1023" width="23.140625" style="447" customWidth="1"/>
    <col min="1024" max="1024" width="14.5703125" style="447" customWidth="1"/>
    <col min="1025" max="1025" width="4" style="447" customWidth="1"/>
    <col min="1026" max="1026" width="14.5703125" style="447" customWidth="1"/>
    <col min="1027" max="1027" width="3.85546875" style="447" customWidth="1"/>
    <col min="1028" max="1028" width="14.5703125" style="447" customWidth="1"/>
    <col min="1029" max="1029" width="3.85546875" style="447" customWidth="1"/>
    <col min="1030" max="1265" width="11.42578125" style="447"/>
    <col min="1266" max="1267" width="4.42578125" style="447" customWidth="1"/>
    <col min="1268" max="1268" width="32.42578125" style="447" customWidth="1"/>
    <col min="1269" max="1269" width="14.85546875" style="447" customWidth="1"/>
    <col min="1270" max="1270" width="3" style="447" customWidth="1"/>
    <col min="1271" max="1271" width="14.85546875" style="447" customWidth="1"/>
    <col min="1272" max="1272" width="3" style="447" customWidth="1"/>
    <col min="1273" max="1273" width="14.85546875" style="447" customWidth="1"/>
    <col min="1274" max="1274" width="3" style="447" customWidth="1"/>
    <col min="1275" max="1275" width="8.85546875" style="447" customWidth="1"/>
    <col min="1276" max="1276" width="4.5703125" style="447" customWidth="1"/>
    <col min="1277" max="1277" width="27.5703125" style="447" customWidth="1"/>
    <col min="1278" max="1278" width="4" style="447" customWidth="1"/>
    <col min="1279" max="1279" width="23.140625" style="447" customWidth="1"/>
    <col min="1280" max="1280" width="14.5703125" style="447" customWidth="1"/>
    <col min="1281" max="1281" width="4" style="447" customWidth="1"/>
    <col min="1282" max="1282" width="14.5703125" style="447" customWidth="1"/>
    <col min="1283" max="1283" width="3.85546875" style="447" customWidth="1"/>
    <col min="1284" max="1284" width="14.5703125" style="447" customWidth="1"/>
    <col min="1285" max="1285" width="3.85546875" style="447" customWidth="1"/>
    <col min="1286" max="1521" width="11.42578125" style="447"/>
    <col min="1522" max="1523" width="4.42578125" style="447" customWidth="1"/>
    <col min="1524" max="1524" width="32.42578125" style="447" customWidth="1"/>
    <col min="1525" max="1525" width="14.85546875" style="447" customWidth="1"/>
    <col min="1526" max="1526" width="3" style="447" customWidth="1"/>
    <col min="1527" max="1527" width="14.85546875" style="447" customWidth="1"/>
    <col min="1528" max="1528" width="3" style="447" customWidth="1"/>
    <col min="1529" max="1529" width="14.85546875" style="447" customWidth="1"/>
    <col min="1530" max="1530" width="3" style="447" customWidth="1"/>
    <col min="1531" max="1531" width="8.85546875" style="447" customWidth="1"/>
    <col min="1532" max="1532" width="4.5703125" style="447" customWidth="1"/>
    <col min="1533" max="1533" width="27.5703125" style="447" customWidth="1"/>
    <col min="1534" max="1534" width="4" style="447" customWidth="1"/>
    <col min="1535" max="1535" width="23.140625" style="447" customWidth="1"/>
    <col min="1536" max="1536" width="14.5703125" style="447" customWidth="1"/>
    <col min="1537" max="1537" width="4" style="447" customWidth="1"/>
    <col min="1538" max="1538" width="14.5703125" style="447" customWidth="1"/>
    <col min="1539" max="1539" width="3.85546875" style="447" customWidth="1"/>
    <col min="1540" max="1540" width="14.5703125" style="447" customWidth="1"/>
    <col min="1541" max="1541" width="3.85546875" style="447" customWidth="1"/>
    <col min="1542" max="1777" width="11.42578125" style="447"/>
    <col min="1778" max="1779" width="4.42578125" style="447" customWidth="1"/>
    <col min="1780" max="1780" width="32.42578125" style="447" customWidth="1"/>
    <col min="1781" max="1781" width="14.85546875" style="447" customWidth="1"/>
    <col min="1782" max="1782" width="3" style="447" customWidth="1"/>
    <col min="1783" max="1783" width="14.85546875" style="447" customWidth="1"/>
    <col min="1784" max="1784" width="3" style="447" customWidth="1"/>
    <col min="1785" max="1785" width="14.85546875" style="447" customWidth="1"/>
    <col min="1786" max="1786" width="3" style="447" customWidth="1"/>
    <col min="1787" max="1787" width="8.85546875" style="447" customWidth="1"/>
    <col min="1788" max="1788" width="4.5703125" style="447" customWidth="1"/>
    <col min="1789" max="1789" width="27.5703125" style="447" customWidth="1"/>
    <col min="1790" max="1790" width="4" style="447" customWidth="1"/>
    <col min="1791" max="1791" width="23.140625" style="447" customWidth="1"/>
    <col min="1792" max="1792" width="14.5703125" style="447" customWidth="1"/>
    <col min="1793" max="1793" width="4" style="447" customWidth="1"/>
    <col min="1794" max="1794" width="14.5703125" style="447" customWidth="1"/>
    <col min="1795" max="1795" width="3.85546875" style="447" customWidth="1"/>
    <col min="1796" max="1796" width="14.5703125" style="447" customWidth="1"/>
    <col min="1797" max="1797" width="3.85546875" style="447" customWidth="1"/>
    <col min="1798" max="2033" width="11.42578125" style="447"/>
    <col min="2034" max="2035" width="4.42578125" style="447" customWidth="1"/>
    <col min="2036" max="2036" width="32.42578125" style="447" customWidth="1"/>
    <col min="2037" max="2037" width="14.85546875" style="447" customWidth="1"/>
    <col min="2038" max="2038" width="3" style="447" customWidth="1"/>
    <col min="2039" max="2039" width="14.85546875" style="447" customWidth="1"/>
    <col min="2040" max="2040" width="3" style="447" customWidth="1"/>
    <col min="2041" max="2041" width="14.85546875" style="447" customWidth="1"/>
    <col min="2042" max="2042" width="3" style="447" customWidth="1"/>
    <col min="2043" max="2043" width="8.85546875" style="447" customWidth="1"/>
    <col min="2044" max="2044" width="4.5703125" style="447" customWidth="1"/>
    <col min="2045" max="2045" width="27.5703125" style="447" customWidth="1"/>
    <col min="2046" max="2046" width="4" style="447" customWidth="1"/>
    <col min="2047" max="2047" width="23.140625" style="447" customWidth="1"/>
    <col min="2048" max="2048" width="14.5703125" style="447" customWidth="1"/>
    <col min="2049" max="2049" width="4" style="447" customWidth="1"/>
    <col min="2050" max="2050" width="14.5703125" style="447" customWidth="1"/>
    <col min="2051" max="2051" width="3.85546875" style="447" customWidth="1"/>
    <col min="2052" max="2052" width="14.5703125" style="447" customWidth="1"/>
    <col min="2053" max="2053" width="3.85546875" style="447" customWidth="1"/>
    <col min="2054" max="2289" width="11.42578125" style="447"/>
    <col min="2290" max="2291" width="4.42578125" style="447" customWidth="1"/>
    <col min="2292" max="2292" width="32.42578125" style="447" customWidth="1"/>
    <col min="2293" max="2293" width="14.85546875" style="447" customWidth="1"/>
    <col min="2294" max="2294" width="3" style="447" customWidth="1"/>
    <col min="2295" max="2295" width="14.85546875" style="447" customWidth="1"/>
    <col min="2296" max="2296" width="3" style="447" customWidth="1"/>
    <col min="2297" max="2297" width="14.85546875" style="447" customWidth="1"/>
    <col min="2298" max="2298" width="3" style="447" customWidth="1"/>
    <col min="2299" max="2299" width="8.85546875" style="447" customWidth="1"/>
    <col min="2300" max="2300" width="4.5703125" style="447" customWidth="1"/>
    <col min="2301" max="2301" width="27.5703125" style="447" customWidth="1"/>
    <col min="2302" max="2302" width="4" style="447" customWidth="1"/>
    <col min="2303" max="2303" width="23.140625" style="447" customWidth="1"/>
    <col min="2304" max="2304" width="14.5703125" style="447" customWidth="1"/>
    <col min="2305" max="2305" width="4" style="447" customWidth="1"/>
    <col min="2306" max="2306" width="14.5703125" style="447" customWidth="1"/>
    <col min="2307" max="2307" width="3.85546875" style="447" customWidth="1"/>
    <col min="2308" max="2308" width="14.5703125" style="447" customWidth="1"/>
    <col min="2309" max="2309" width="3.85546875" style="447" customWidth="1"/>
    <col min="2310" max="2545" width="11.42578125" style="447"/>
    <col min="2546" max="2547" width="4.42578125" style="447" customWidth="1"/>
    <col min="2548" max="2548" width="32.42578125" style="447" customWidth="1"/>
    <col min="2549" max="2549" width="14.85546875" style="447" customWidth="1"/>
    <col min="2550" max="2550" width="3" style="447" customWidth="1"/>
    <col min="2551" max="2551" width="14.85546875" style="447" customWidth="1"/>
    <col min="2552" max="2552" width="3" style="447" customWidth="1"/>
    <col min="2553" max="2553" width="14.85546875" style="447" customWidth="1"/>
    <col min="2554" max="2554" width="3" style="447" customWidth="1"/>
    <col min="2555" max="2555" width="8.85546875" style="447" customWidth="1"/>
    <col min="2556" max="2556" width="4.5703125" style="447" customWidth="1"/>
    <col min="2557" max="2557" width="27.5703125" style="447" customWidth="1"/>
    <col min="2558" max="2558" width="4" style="447" customWidth="1"/>
    <col min="2559" max="2559" width="23.140625" style="447" customWidth="1"/>
    <col min="2560" max="2560" width="14.5703125" style="447" customWidth="1"/>
    <col min="2561" max="2561" width="4" style="447" customWidth="1"/>
    <col min="2562" max="2562" width="14.5703125" style="447" customWidth="1"/>
    <col min="2563" max="2563" width="3.85546875" style="447" customWidth="1"/>
    <col min="2564" max="2564" width="14.5703125" style="447" customWidth="1"/>
    <col min="2565" max="2565" width="3.85546875" style="447" customWidth="1"/>
    <col min="2566" max="2801" width="11.42578125" style="447"/>
    <col min="2802" max="2803" width="4.42578125" style="447" customWidth="1"/>
    <col min="2804" max="2804" width="32.42578125" style="447" customWidth="1"/>
    <col min="2805" max="2805" width="14.85546875" style="447" customWidth="1"/>
    <col min="2806" max="2806" width="3" style="447" customWidth="1"/>
    <col min="2807" max="2807" width="14.85546875" style="447" customWidth="1"/>
    <col min="2808" max="2808" width="3" style="447" customWidth="1"/>
    <col min="2809" max="2809" width="14.85546875" style="447" customWidth="1"/>
    <col min="2810" max="2810" width="3" style="447" customWidth="1"/>
    <col min="2811" max="2811" width="8.85546875" style="447" customWidth="1"/>
    <col min="2812" max="2812" width="4.5703125" style="447" customWidth="1"/>
    <col min="2813" max="2813" width="27.5703125" style="447" customWidth="1"/>
    <col min="2814" max="2814" width="4" style="447" customWidth="1"/>
    <col min="2815" max="2815" width="23.140625" style="447" customWidth="1"/>
    <col min="2816" max="2816" width="14.5703125" style="447" customWidth="1"/>
    <col min="2817" max="2817" width="4" style="447" customWidth="1"/>
    <col min="2818" max="2818" width="14.5703125" style="447" customWidth="1"/>
    <col min="2819" max="2819" width="3.85546875" style="447" customWidth="1"/>
    <col min="2820" max="2820" width="14.5703125" style="447" customWidth="1"/>
    <col min="2821" max="2821" width="3.85546875" style="447" customWidth="1"/>
    <col min="2822" max="3057" width="11.42578125" style="447"/>
    <col min="3058" max="3059" width="4.42578125" style="447" customWidth="1"/>
    <col min="3060" max="3060" width="32.42578125" style="447" customWidth="1"/>
    <col min="3061" max="3061" width="14.85546875" style="447" customWidth="1"/>
    <col min="3062" max="3062" width="3" style="447" customWidth="1"/>
    <col min="3063" max="3063" width="14.85546875" style="447" customWidth="1"/>
    <col min="3064" max="3064" width="3" style="447" customWidth="1"/>
    <col min="3065" max="3065" width="14.85546875" style="447" customWidth="1"/>
    <col min="3066" max="3066" width="3" style="447" customWidth="1"/>
    <col min="3067" max="3067" width="8.85546875" style="447" customWidth="1"/>
    <col min="3068" max="3068" width="4.5703125" style="447" customWidth="1"/>
    <col min="3069" max="3069" width="27.5703125" style="447" customWidth="1"/>
    <col min="3070" max="3070" width="4" style="447" customWidth="1"/>
    <col min="3071" max="3071" width="23.140625" style="447" customWidth="1"/>
    <col min="3072" max="3072" width="14.5703125" style="447" customWidth="1"/>
    <col min="3073" max="3073" width="4" style="447" customWidth="1"/>
    <col min="3074" max="3074" width="14.5703125" style="447" customWidth="1"/>
    <col min="3075" max="3075" width="3.85546875" style="447" customWidth="1"/>
    <col min="3076" max="3076" width="14.5703125" style="447" customWidth="1"/>
    <col min="3077" max="3077" width="3.85546875" style="447" customWidth="1"/>
    <col min="3078" max="3313" width="11.42578125" style="447"/>
    <col min="3314" max="3315" width="4.42578125" style="447" customWidth="1"/>
    <col min="3316" max="3316" width="32.42578125" style="447" customWidth="1"/>
    <col min="3317" max="3317" width="14.85546875" style="447" customWidth="1"/>
    <col min="3318" max="3318" width="3" style="447" customWidth="1"/>
    <col min="3319" max="3319" width="14.85546875" style="447" customWidth="1"/>
    <col min="3320" max="3320" width="3" style="447" customWidth="1"/>
    <col min="3321" max="3321" width="14.85546875" style="447" customWidth="1"/>
    <col min="3322" max="3322" width="3" style="447" customWidth="1"/>
    <col min="3323" max="3323" width="8.85546875" style="447" customWidth="1"/>
    <col min="3324" max="3324" width="4.5703125" style="447" customWidth="1"/>
    <col min="3325" max="3325" width="27.5703125" style="447" customWidth="1"/>
    <col min="3326" max="3326" width="4" style="447" customWidth="1"/>
    <col min="3327" max="3327" width="23.140625" style="447" customWidth="1"/>
    <col min="3328" max="3328" width="14.5703125" style="447" customWidth="1"/>
    <col min="3329" max="3329" width="4" style="447" customWidth="1"/>
    <col min="3330" max="3330" width="14.5703125" style="447" customWidth="1"/>
    <col min="3331" max="3331" width="3.85546875" style="447" customWidth="1"/>
    <col min="3332" max="3332" width="14.5703125" style="447" customWidth="1"/>
    <col min="3333" max="3333" width="3.85546875" style="447" customWidth="1"/>
    <col min="3334" max="3569" width="11.42578125" style="447"/>
    <col min="3570" max="3571" width="4.42578125" style="447" customWidth="1"/>
    <col min="3572" max="3572" width="32.42578125" style="447" customWidth="1"/>
    <col min="3573" max="3573" width="14.85546875" style="447" customWidth="1"/>
    <col min="3574" max="3574" width="3" style="447" customWidth="1"/>
    <col min="3575" max="3575" width="14.85546875" style="447" customWidth="1"/>
    <col min="3576" max="3576" width="3" style="447" customWidth="1"/>
    <col min="3577" max="3577" width="14.85546875" style="447" customWidth="1"/>
    <col min="3578" max="3578" width="3" style="447" customWidth="1"/>
    <col min="3579" max="3579" width="8.85546875" style="447" customWidth="1"/>
    <col min="3580" max="3580" width="4.5703125" style="447" customWidth="1"/>
    <col min="3581" max="3581" width="27.5703125" style="447" customWidth="1"/>
    <col min="3582" max="3582" width="4" style="447" customWidth="1"/>
    <col min="3583" max="3583" width="23.140625" style="447" customWidth="1"/>
    <col min="3584" max="3584" width="14.5703125" style="447" customWidth="1"/>
    <col min="3585" max="3585" width="4" style="447" customWidth="1"/>
    <col min="3586" max="3586" width="14.5703125" style="447" customWidth="1"/>
    <col min="3587" max="3587" width="3.85546875" style="447" customWidth="1"/>
    <col min="3588" max="3588" width="14.5703125" style="447" customWidth="1"/>
    <col min="3589" max="3589" width="3.85546875" style="447" customWidth="1"/>
    <col min="3590" max="3825" width="11.42578125" style="447"/>
    <col min="3826" max="3827" width="4.42578125" style="447" customWidth="1"/>
    <col min="3828" max="3828" width="32.42578125" style="447" customWidth="1"/>
    <col min="3829" max="3829" width="14.85546875" style="447" customWidth="1"/>
    <col min="3830" max="3830" width="3" style="447" customWidth="1"/>
    <col min="3831" max="3831" width="14.85546875" style="447" customWidth="1"/>
    <col min="3832" max="3832" width="3" style="447" customWidth="1"/>
    <col min="3833" max="3833" width="14.85546875" style="447" customWidth="1"/>
    <col min="3834" max="3834" width="3" style="447" customWidth="1"/>
    <col min="3835" max="3835" width="8.85546875" style="447" customWidth="1"/>
    <col min="3836" max="3836" width="4.5703125" style="447" customWidth="1"/>
    <col min="3837" max="3837" width="27.5703125" style="447" customWidth="1"/>
    <col min="3838" max="3838" width="4" style="447" customWidth="1"/>
    <col min="3839" max="3839" width="23.140625" style="447" customWidth="1"/>
    <col min="3840" max="3840" width="14.5703125" style="447" customWidth="1"/>
    <col min="3841" max="3841" width="4" style="447" customWidth="1"/>
    <col min="3842" max="3842" width="14.5703125" style="447" customWidth="1"/>
    <col min="3843" max="3843" width="3.85546875" style="447" customWidth="1"/>
    <col min="3844" max="3844" width="14.5703125" style="447" customWidth="1"/>
    <col min="3845" max="3845" width="3.85546875" style="447" customWidth="1"/>
    <col min="3846" max="4081" width="11.42578125" style="447"/>
    <col min="4082" max="4083" width="4.42578125" style="447" customWidth="1"/>
    <col min="4084" max="4084" width="32.42578125" style="447" customWidth="1"/>
    <col min="4085" max="4085" width="14.85546875" style="447" customWidth="1"/>
    <col min="4086" max="4086" width="3" style="447" customWidth="1"/>
    <col min="4087" max="4087" width="14.85546875" style="447" customWidth="1"/>
    <col min="4088" max="4088" width="3" style="447" customWidth="1"/>
    <col min="4089" max="4089" width="14.85546875" style="447" customWidth="1"/>
    <col min="4090" max="4090" width="3" style="447" customWidth="1"/>
    <col min="4091" max="4091" width="8.85546875" style="447" customWidth="1"/>
    <col min="4092" max="4092" width="4.5703125" style="447" customWidth="1"/>
    <col min="4093" max="4093" width="27.5703125" style="447" customWidth="1"/>
    <col min="4094" max="4094" width="4" style="447" customWidth="1"/>
    <col min="4095" max="4095" width="23.140625" style="447" customWidth="1"/>
    <col min="4096" max="4096" width="14.5703125" style="447" customWidth="1"/>
    <col min="4097" max="4097" width="4" style="447" customWidth="1"/>
    <col min="4098" max="4098" width="14.5703125" style="447" customWidth="1"/>
    <col min="4099" max="4099" width="3.85546875" style="447" customWidth="1"/>
    <col min="4100" max="4100" width="14.5703125" style="447" customWidth="1"/>
    <col min="4101" max="4101" width="3.85546875" style="447" customWidth="1"/>
    <col min="4102" max="4337" width="11.42578125" style="447"/>
    <col min="4338" max="4339" width="4.42578125" style="447" customWidth="1"/>
    <col min="4340" max="4340" width="32.42578125" style="447" customWidth="1"/>
    <col min="4341" max="4341" width="14.85546875" style="447" customWidth="1"/>
    <col min="4342" max="4342" width="3" style="447" customWidth="1"/>
    <col min="4343" max="4343" width="14.85546875" style="447" customWidth="1"/>
    <col min="4344" max="4344" width="3" style="447" customWidth="1"/>
    <col min="4345" max="4345" width="14.85546875" style="447" customWidth="1"/>
    <col min="4346" max="4346" width="3" style="447" customWidth="1"/>
    <col min="4347" max="4347" width="8.85546875" style="447" customWidth="1"/>
    <col min="4348" max="4348" width="4.5703125" style="447" customWidth="1"/>
    <col min="4349" max="4349" width="27.5703125" style="447" customWidth="1"/>
    <col min="4350" max="4350" width="4" style="447" customWidth="1"/>
    <col min="4351" max="4351" width="23.140625" style="447" customWidth="1"/>
    <col min="4352" max="4352" width="14.5703125" style="447" customWidth="1"/>
    <col min="4353" max="4353" width="4" style="447" customWidth="1"/>
    <col min="4354" max="4354" width="14.5703125" style="447" customWidth="1"/>
    <col min="4355" max="4355" width="3.85546875" style="447" customWidth="1"/>
    <col min="4356" max="4356" width="14.5703125" style="447" customWidth="1"/>
    <col min="4357" max="4357" width="3.85546875" style="447" customWidth="1"/>
    <col min="4358" max="4593" width="11.42578125" style="447"/>
    <col min="4594" max="4595" width="4.42578125" style="447" customWidth="1"/>
    <col min="4596" max="4596" width="32.42578125" style="447" customWidth="1"/>
    <col min="4597" max="4597" width="14.85546875" style="447" customWidth="1"/>
    <col min="4598" max="4598" width="3" style="447" customWidth="1"/>
    <col min="4599" max="4599" width="14.85546875" style="447" customWidth="1"/>
    <col min="4600" max="4600" width="3" style="447" customWidth="1"/>
    <col min="4601" max="4601" width="14.85546875" style="447" customWidth="1"/>
    <col min="4602" max="4602" width="3" style="447" customWidth="1"/>
    <col min="4603" max="4603" width="8.85546875" style="447" customWidth="1"/>
    <col min="4604" max="4604" width="4.5703125" style="447" customWidth="1"/>
    <col min="4605" max="4605" width="27.5703125" style="447" customWidth="1"/>
    <col min="4606" max="4606" width="4" style="447" customWidth="1"/>
    <col min="4607" max="4607" width="23.140625" style="447" customWidth="1"/>
    <col min="4608" max="4608" width="14.5703125" style="447" customWidth="1"/>
    <col min="4609" max="4609" width="4" style="447" customWidth="1"/>
    <col min="4610" max="4610" width="14.5703125" style="447" customWidth="1"/>
    <col min="4611" max="4611" width="3.85546875" style="447" customWidth="1"/>
    <col min="4612" max="4612" width="14.5703125" style="447" customWidth="1"/>
    <col min="4613" max="4613" width="3.85546875" style="447" customWidth="1"/>
    <col min="4614" max="4849" width="11.42578125" style="447"/>
    <col min="4850" max="4851" width="4.42578125" style="447" customWidth="1"/>
    <col min="4852" max="4852" width="32.42578125" style="447" customWidth="1"/>
    <col min="4853" max="4853" width="14.85546875" style="447" customWidth="1"/>
    <col min="4854" max="4854" width="3" style="447" customWidth="1"/>
    <col min="4855" max="4855" width="14.85546875" style="447" customWidth="1"/>
    <col min="4856" max="4856" width="3" style="447" customWidth="1"/>
    <col min="4857" max="4857" width="14.85546875" style="447" customWidth="1"/>
    <col min="4858" max="4858" width="3" style="447" customWidth="1"/>
    <col min="4859" max="4859" width="8.85546875" style="447" customWidth="1"/>
    <col min="4860" max="4860" width="4.5703125" style="447" customWidth="1"/>
    <col min="4861" max="4861" width="27.5703125" style="447" customWidth="1"/>
    <col min="4862" max="4862" width="4" style="447" customWidth="1"/>
    <col min="4863" max="4863" width="23.140625" style="447" customWidth="1"/>
    <col min="4864" max="4864" width="14.5703125" style="447" customWidth="1"/>
    <col min="4865" max="4865" width="4" style="447" customWidth="1"/>
    <col min="4866" max="4866" width="14.5703125" style="447" customWidth="1"/>
    <col min="4867" max="4867" width="3.85546875" style="447" customWidth="1"/>
    <col min="4868" max="4868" width="14.5703125" style="447" customWidth="1"/>
    <col min="4869" max="4869" width="3.85546875" style="447" customWidth="1"/>
    <col min="4870" max="5105" width="11.42578125" style="447"/>
    <col min="5106" max="5107" width="4.42578125" style="447" customWidth="1"/>
    <col min="5108" max="5108" width="32.42578125" style="447" customWidth="1"/>
    <col min="5109" max="5109" width="14.85546875" style="447" customWidth="1"/>
    <col min="5110" max="5110" width="3" style="447" customWidth="1"/>
    <col min="5111" max="5111" width="14.85546875" style="447" customWidth="1"/>
    <col min="5112" max="5112" width="3" style="447" customWidth="1"/>
    <col min="5113" max="5113" width="14.85546875" style="447" customWidth="1"/>
    <col min="5114" max="5114" width="3" style="447" customWidth="1"/>
    <col min="5115" max="5115" width="8.85546875" style="447" customWidth="1"/>
    <col min="5116" max="5116" width="4.5703125" style="447" customWidth="1"/>
    <col min="5117" max="5117" width="27.5703125" style="447" customWidth="1"/>
    <col min="5118" max="5118" width="4" style="447" customWidth="1"/>
    <col min="5119" max="5119" width="23.140625" style="447" customWidth="1"/>
    <col min="5120" max="5120" width="14.5703125" style="447" customWidth="1"/>
    <col min="5121" max="5121" width="4" style="447" customWidth="1"/>
    <col min="5122" max="5122" width="14.5703125" style="447" customWidth="1"/>
    <col min="5123" max="5123" width="3.85546875" style="447" customWidth="1"/>
    <col min="5124" max="5124" width="14.5703125" style="447" customWidth="1"/>
    <col min="5125" max="5125" width="3.85546875" style="447" customWidth="1"/>
    <col min="5126" max="5361" width="11.42578125" style="447"/>
    <col min="5362" max="5363" width="4.42578125" style="447" customWidth="1"/>
    <col min="5364" max="5364" width="32.42578125" style="447" customWidth="1"/>
    <col min="5365" max="5365" width="14.85546875" style="447" customWidth="1"/>
    <col min="5366" max="5366" width="3" style="447" customWidth="1"/>
    <col min="5367" max="5367" width="14.85546875" style="447" customWidth="1"/>
    <col min="5368" max="5368" width="3" style="447" customWidth="1"/>
    <col min="5369" max="5369" width="14.85546875" style="447" customWidth="1"/>
    <col min="5370" max="5370" width="3" style="447" customWidth="1"/>
    <col min="5371" max="5371" width="8.85546875" style="447" customWidth="1"/>
    <col min="5372" max="5372" width="4.5703125" style="447" customWidth="1"/>
    <col min="5373" max="5373" width="27.5703125" style="447" customWidth="1"/>
    <col min="5374" max="5374" width="4" style="447" customWidth="1"/>
    <col min="5375" max="5375" width="23.140625" style="447" customWidth="1"/>
    <col min="5376" max="5376" width="14.5703125" style="447" customWidth="1"/>
    <col min="5377" max="5377" width="4" style="447" customWidth="1"/>
    <col min="5378" max="5378" width="14.5703125" style="447" customWidth="1"/>
    <col min="5379" max="5379" width="3.85546875" style="447" customWidth="1"/>
    <col min="5380" max="5380" width="14.5703125" style="447" customWidth="1"/>
    <col min="5381" max="5381" width="3.85546875" style="447" customWidth="1"/>
    <col min="5382" max="5617" width="11.42578125" style="447"/>
    <col min="5618" max="5619" width="4.42578125" style="447" customWidth="1"/>
    <col min="5620" max="5620" width="32.42578125" style="447" customWidth="1"/>
    <col min="5621" max="5621" width="14.85546875" style="447" customWidth="1"/>
    <col min="5622" max="5622" width="3" style="447" customWidth="1"/>
    <col min="5623" max="5623" width="14.85546875" style="447" customWidth="1"/>
    <col min="5624" max="5624" width="3" style="447" customWidth="1"/>
    <col min="5625" max="5625" width="14.85546875" style="447" customWidth="1"/>
    <col min="5626" max="5626" width="3" style="447" customWidth="1"/>
    <col min="5627" max="5627" width="8.85546875" style="447" customWidth="1"/>
    <col min="5628" max="5628" width="4.5703125" style="447" customWidth="1"/>
    <col min="5629" max="5629" width="27.5703125" style="447" customWidth="1"/>
    <col min="5630" max="5630" width="4" style="447" customWidth="1"/>
    <col min="5631" max="5631" width="23.140625" style="447" customWidth="1"/>
    <col min="5632" max="5632" width="14.5703125" style="447" customWidth="1"/>
    <col min="5633" max="5633" width="4" style="447" customWidth="1"/>
    <col min="5634" max="5634" width="14.5703125" style="447" customWidth="1"/>
    <col min="5635" max="5635" width="3.85546875" style="447" customWidth="1"/>
    <col min="5636" max="5636" width="14.5703125" style="447" customWidth="1"/>
    <col min="5637" max="5637" width="3.85546875" style="447" customWidth="1"/>
    <col min="5638" max="5873" width="11.42578125" style="447"/>
    <col min="5874" max="5875" width="4.42578125" style="447" customWidth="1"/>
    <col min="5876" max="5876" width="32.42578125" style="447" customWidth="1"/>
    <col min="5877" max="5877" width="14.85546875" style="447" customWidth="1"/>
    <col min="5878" max="5878" width="3" style="447" customWidth="1"/>
    <col min="5879" max="5879" width="14.85546875" style="447" customWidth="1"/>
    <col min="5880" max="5880" width="3" style="447" customWidth="1"/>
    <col min="5881" max="5881" width="14.85546875" style="447" customWidth="1"/>
    <col min="5882" max="5882" width="3" style="447" customWidth="1"/>
    <col min="5883" max="5883" width="8.85546875" style="447" customWidth="1"/>
    <col min="5884" max="5884" width="4.5703125" style="447" customWidth="1"/>
    <col min="5885" max="5885" width="27.5703125" style="447" customWidth="1"/>
    <col min="5886" max="5886" width="4" style="447" customWidth="1"/>
    <col min="5887" max="5887" width="23.140625" style="447" customWidth="1"/>
    <col min="5888" max="5888" width="14.5703125" style="447" customWidth="1"/>
    <col min="5889" max="5889" width="4" style="447" customWidth="1"/>
    <col min="5890" max="5890" width="14.5703125" style="447" customWidth="1"/>
    <col min="5891" max="5891" width="3.85546875" style="447" customWidth="1"/>
    <col min="5892" max="5892" width="14.5703125" style="447" customWidth="1"/>
    <col min="5893" max="5893" width="3.85546875" style="447" customWidth="1"/>
    <col min="5894" max="6129" width="11.42578125" style="447"/>
    <col min="6130" max="6131" width="4.42578125" style="447" customWidth="1"/>
    <col min="6132" max="6132" width="32.42578125" style="447" customWidth="1"/>
    <col min="6133" max="6133" width="14.85546875" style="447" customWidth="1"/>
    <col min="6134" max="6134" width="3" style="447" customWidth="1"/>
    <col min="6135" max="6135" width="14.85546875" style="447" customWidth="1"/>
    <col min="6136" max="6136" width="3" style="447" customWidth="1"/>
    <col min="6137" max="6137" width="14.85546875" style="447" customWidth="1"/>
    <col min="6138" max="6138" width="3" style="447" customWidth="1"/>
    <col min="6139" max="6139" width="8.85546875" style="447" customWidth="1"/>
    <col min="6140" max="6140" width="4.5703125" style="447" customWidth="1"/>
    <col min="6141" max="6141" width="27.5703125" style="447" customWidth="1"/>
    <col min="6142" max="6142" width="4" style="447" customWidth="1"/>
    <col min="6143" max="6143" width="23.140625" style="447" customWidth="1"/>
    <col min="6144" max="6144" width="14.5703125" style="447" customWidth="1"/>
    <col min="6145" max="6145" width="4" style="447" customWidth="1"/>
    <col min="6146" max="6146" width="14.5703125" style="447" customWidth="1"/>
    <col min="6147" max="6147" width="3.85546875" style="447" customWidth="1"/>
    <col min="6148" max="6148" width="14.5703125" style="447" customWidth="1"/>
    <col min="6149" max="6149" width="3.85546875" style="447" customWidth="1"/>
    <col min="6150" max="6385" width="11.42578125" style="447"/>
    <col min="6386" max="6387" width="4.42578125" style="447" customWidth="1"/>
    <col min="6388" max="6388" width="32.42578125" style="447" customWidth="1"/>
    <col min="6389" max="6389" width="14.85546875" style="447" customWidth="1"/>
    <col min="6390" max="6390" width="3" style="447" customWidth="1"/>
    <col min="6391" max="6391" width="14.85546875" style="447" customWidth="1"/>
    <col min="6392" max="6392" width="3" style="447" customWidth="1"/>
    <col min="6393" max="6393" width="14.85546875" style="447" customWidth="1"/>
    <col min="6394" max="6394" width="3" style="447" customWidth="1"/>
    <col min="6395" max="6395" width="8.85546875" style="447" customWidth="1"/>
    <col min="6396" max="6396" width="4.5703125" style="447" customWidth="1"/>
    <col min="6397" max="6397" width="27.5703125" style="447" customWidth="1"/>
    <col min="6398" max="6398" width="4" style="447" customWidth="1"/>
    <col min="6399" max="6399" width="23.140625" style="447" customWidth="1"/>
    <col min="6400" max="6400" width="14.5703125" style="447" customWidth="1"/>
    <col min="6401" max="6401" width="4" style="447" customWidth="1"/>
    <col min="6402" max="6402" width="14.5703125" style="447" customWidth="1"/>
    <col min="6403" max="6403" width="3.85546875" style="447" customWidth="1"/>
    <col min="6404" max="6404" width="14.5703125" style="447" customWidth="1"/>
    <col min="6405" max="6405" width="3.85546875" style="447" customWidth="1"/>
    <col min="6406" max="6641" width="11.42578125" style="447"/>
    <col min="6642" max="6643" width="4.42578125" style="447" customWidth="1"/>
    <col min="6644" max="6644" width="32.42578125" style="447" customWidth="1"/>
    <col min="6645" max="6645" width="14.85546875" style="447" customWidth="1"/>
    <col min="6646" max="6646" width="3" style="447" customWidth="1"/>
    <col min="6647" max="6647" width="14.85546875" style="447" customWidth="1"/>
    <col min="6648" max="6648" width="3" style="447" customWidth="1"/>
    <col min="6649" max="6649" width="14.85546875" style="447" customWidth="1"/>
    <col min="6650" max="6650" width="3" style="447" customWidth="1"/>
    <col min="6651" max="6651" width="8.85546875" style="447" customWidth="1"/>
    <col min="6652" max="6652" width="4.5703125" style="447" customWidth="1"/>
    <col min="6653" max="6653" width="27.5703125" style="447" customWidth="1"/>
    <col min="6654" max="6654" width="4" style="447" customWidth="1"/>
    <col min="6655" max="6655" width="23.140625" style="447" customWidth="1"/>
    <col min="6656" max="6656" width="14.5703125" style="447" customWidth="1"/>
    <col min="6657" max="6657" width="4" style="447" customWidth="1"/>
    <col min="6658" max="6658" width="14.5703125" style="447" customWidth="1"/>
    <col min="6659" max="6659" width="3.85546875" style="447" customWidth="1"/>
    <col min="6660" max="6660" width="14.5703125" style="447" customWidth="1"/>
    <col min="6661" max="6661" width="3.85546875" style="447" customWidth="1"/>
    <col min="6662" max="6897" width="11.42578125" style="447"/>
    <col min="6898" max="6899" width="4.42578125" style="447" customWidth="1"/>
    <col min="6900" max="6900" width="32.42578125" style="447" customWidth="1"/>
    <col min="6901" max="6901" width="14.85546875" style="447" customWidth="1"/>
    <col min="6902" max="6902" width="3" style="447" customWidth="1"/>
    <col min="6903" max="6903" width="14.85546875" style="447" customWidth="1"/>
    <col min="6904" max="6904" width="3" style="447" customWidth="1"/>
    <col min="6905" max="6905" width="14.85546875" style="447" customWidth="1"/>
    <col min="6906" max="6906" width="3" style="447" customWidth="1"/>
    <col min="6907" max="6907" width="8.85546875" style="447" customWidth="1"/>
    <col min="6908" max="6908" width="4.5703125" style="447" customWidth="1"/>
    <col min="6909" max="6909" width="27.5703125" style="447" customWidth="1"/>
    <col min="6910" max="6910" width="4" style="447" customWidth="1"/>
    <col min="6911" max="6911" width="23.140625" style="447" customWidth="1"/>
    <col min="6912" max="6912" width="14.5703125" style="447" customWidth="1"/>
    <col min="6913" max="6913" width="4" style="447" customWidth="1"/>
    <col min="6914" max="6914" width="14.5703125" style="447" customWidth="1"/>
    <col min="6915" max="6915" width="3.85546875" style="447" customWidth="1"/>
    <col min="6916" max="6916" width="14.5703125" style="447" customWidth="1"/>
    <col min="6917" max="6917" width="3.85546875" style="447" customWidth="1"/>
    <col min="6918" max="7153" width="11.42578125" style="447"/>
    <col min="7154" max="7155" width="4.42578125" style="447" customWidth="1"/>
    <col min="7156" max="7156" width="32.42578125" style="447" customWidth="1"/>
    <col min="7157" max="7157" width="14.85546875" style="447" customWidth="1"/>
    <col min="7158" max="7158" width="3" style="447" customWidth="1"/>
    <col min="7159" max="7159" width="14.85546875" style="447" customWidth="1"/>
    <col min="7160" max="7160" width="3" style="447" customWidth="1"/>
    <col min="7161" max="7161" width="14.85546875" style="447" customWidth="1"/>
    <col min="7162" max="7162" width="3" style="447" customWidth="1"/>
    <col min="7163" max="7163" width="8.85546875" style="447" customWidth="1"/>
    <col min="7164" max="7164" width="4.5703125" style="447" customWidth="1"/>
    <col min="7165" max="7165" width="27.5703125" style="447" customWidth="1"/>
    <col min="7166" max="7166" width="4" style="447" customWidth="1"/>
    <col min="7167" max="7167" width="23.140625" style="447" customWidth="1"/>
    <col min="7168" max="7168" width="14.5703125" style="447" customWidth="1"/>
    <col min="7169" max="7169" width="4" style="447" customWidth="1"/>
    <col min="7170" max="7170" width="14.5703125" style="447" customWidth="1"/>
    <col min="7171" max="7171" width="3.85546875" style="447" customWidth="1"/>
    <col min="7172" max="7172" width="14.5703125" style="447" customWidth="1"/>
    <col min="7173" max="7173" width="3.85546875" style="447" customWidth="1"/>
    <col min="7174" max="7409" width="11.42578125" style="447"/>
    <col min="7410" max="7411" width="4.42578125" style="447" customWidth="1"/>
    <col min="7412" max="7412" width="32.42578125" style="447" customWidth="1"/>
    <col min="7413" max="7413" width="14.85546875" style="447" customWidth="1"/>
    <col min="7414" max="7414" width="3" style="447" customWidth="1"/>
    <col min="7415" max="7415" width="14.85546875" style="447" customWidth="1"/>
    <col min="7416" max="7416" width="3" style="447" customWidth="1"/>
    <col min="7417" max="7417" width="14.85546875" style="447" customWidth="1"/>
    <col min="7418" max="7418" width="3" style="447" customWidth="1"/>
    <col min="7419" max="7419" width="8.85546875" style="447" customWidth="1"/>
    <col min="7420" max="7420" width="4.5703125" style="447" customWidth="1"/>
    <col min="7421" max="7421" width="27.5703125" style="447" customWidth="1"/>
    <col min="7422" max="7422" width="4" style="447" customWidth="1"/>
    <col min="7423" max="7423" width="23.140625" style="447" customWidth="1"/>
    <col min="7424" max="7424" width="14.5703125" style="447" customWidth="1"/>
    <col min="7425" max="7425" width="4" style="447" customWidth="1"/>
    <col min="7426" max="7426" width="14.5703125" style="447" customWidth="1"/>
    <col min="7427" max="7427" width="3.85546875" style="447" customWidth="1"/>
    <col min="7428" max="7428" width="14.5703125" style="447" customWidth="1"/>
    <col min="7429" max="7429" width="3.85546875" style="447" customWidth="1"/>
    <col min="7430" max="7665" width="11.42578125" style="447"/>
    <col min="7666" max="7667" width="4.42578125" style="447" customWidth="1"/>
    <col min="7668" max="7668" width="32.42578125" style="447" customWidth="1"/>
    <col min="7669" max="7669" width="14.85546875" style="447" customWidth="1"/>
    <col min="7670" max="7670" width="3" style="447" customWidth="1"/>
    <col min="7671" max="7671" width="14.85546875" style="447" customWidth="1"/>
    <col min="7672" max="7672" width="3" style="447" customWidth="1"/>
    <col min="7673" max="7673" width="14.85546875" style="447" customWidth="1"/>
    <col min="7674" max="7674" width="3" style="447" customWidth="1"/>
    <col min="7675" max="7675" width="8.85546875" style="447" customWidth="1"/>
    <col min="7676" max="7676" width="4.5703125" style="447" customWidth="1"/>
    <col min="7677" max="7677" width="27.5703125" style="447" customWidth="1"/>
    <col min="7678" max="7678" width="4" style="447" customWidth="1"/>
    <col min="7679" max="7679" width="23.140625" style="447" customWidth="1"/>
    <col min="7680" max="7680" width="14.5703125" style="447" customWidth="1"/>
    <col min="7681" max="7681" width="4" style="447" customWidth="1"/>
    <col min="7682" max="7682" width="14.5703125" style="447" customWidth="1"/>
    <col min="7683" max="7683" width="3.85546875" style="447" customWidth="1"/>
    <col min="7684" max="7684" width="14.5703125" style="447" customWidth="1"/>
    <col min="7685" max="7685" width="3.85546875" style="447" customWidth="1"/>
    <col min="7686" max="7921" width="11.42578125" style="447"/>
    <col min="7922" max="7923" width="4.42578125" style="447" customWidth="1"/>
    <col min="7924" max="7924" width="32.42578125" style="447" customWidth="1"/>
    <col min="7925" max="7925" width="14.85546875" style="447" customWidth="1"/>
    <col min="7926" max="7926" width="3" style="447" customWidth="1"/>
    <col min="7927" max="7927" width="14.85546875" style="447" customWidth="1"/>
    <col min="7928" max="7928" width="3" style="447" customWidth="1"/>
    <col min="7929" max="7929" width="14.85546875" style="447" customWidth="1"/>
    <col min="7930" max="7930" width="3" style="447" customWidth="1"/>
    <col min="7931" max="7931" width="8.85546875" style="447" customWidth="1"/>
    <col min="7932" max="7932" width="4.5703125" style="447" customWidth="1"/>
    <col min="7933" max="7933" width="27.5703125" style="447" customWidth="1"/>
    <col min="7934" max="7934" width="4" style="447" customWidth="1"/>
    <col min="7935" max="7935" width="23.140625" style="447" customWidth="1"/>
    <col min="7936" max="7936" width="14.5703125" style="447" customWidth="1"/>
    <col min="7937" max="7937" width="4" style="447" customWidth="1"/>
    <col min="7938" max="7938" width="14.5703125" style="447" customWidth="1"/>
    <col min="7939" max="7939" width="3.85546875" style="447" customWidth="1"/>
    <col min="7940" max="7940" width="14.5703125" style="447" customWidth="1"/>
    <col min="7941" max="7941" width="3.85546875" style="447" customWidth="1"/>
    <col min="7942" max="8177" width="11.42578125" style="447"/>
    <col min="8178" max="8179" width="4.42578125" style="447" customWidth="1"/>
    <col min="8180" max="8180" width="32.42578125" style="447" customWidth="1"/>
    <col min="8181" max="8181" width="14.85546875" style="447" customWidth="1"/>
    <col min="8182" max="8182" width="3" style="447" customWidth="1"/>
    <col min="8183" max="8183" width="14.85546875" style="447" customWidth="1"/>
    <col min="8184" max="8184" width="3" style="447" customWidth="1"/>
    <col min="8185" max="8185" width="14.85546875" style="447" customWidth="1"/>
    <col min="8186" max="8186" width="3" style="447" customWidth="1"/>
    <col min="8187" max="8187" width="8.85546875" style="447" customWidth="1"/>
    <col min="8188" max="8188" width="4.5703125" style="447" customWidth="1"/>
    <col min="8189" max="8189" width="27.5703125" style="447" customWidth="1"/>
    <col min="8190" max="8190" width="4" style="447" customWidth="1"/>
    <col min="8191" max="8191" width="23.140625" style="447" customWidth="1"/>
    <col min="8192" max="8192" width="14.5703125" style="447" customWidth="1"/>
    <col min="8193" max="8193" width="4" style="447" customWidth="1"/>
    <col min="8194" max="8194" width="14.5703125" style="447" customWidth="1"/>
    <col min="8195" max="8195" width="3.85546875" style="447" customWidth="1"/>
    <col min="8196" max="8196" width="14.5703125" style="447" customWidth="1"/>
    <col min="8197" max="8197" width="3.85546875" style="447" customWidth="1"/>
    <col min="8198" max="8433" width="11.42578125" style="447"/>
    <col min="8434" max="8435" width="4.42578125" style="447" customWidth="1"/>
    <col min="8436" max="8436" width="32.42578125" style="447" customWidth="1"/>
    <col min="8437" max="8437" width="14.85546875" style="447" customWidth="1"/>
    <col min="8438" max="8438" width="3" style="447" customWidth="1"/>
    <col min="8439" max="8439" width="14.85546875" style="447" customWidth="1"/>
    <col min="8440" max="8440" width="3" style="447" customWidth="1"/>
    <col min="8441" max="8441" width="14.85546875" style="447" customWidth="1"/>
    <col min="8442" max="8442" width="3" style="447" customWidth="1"/>
    <col min="8443" max="8443" width="8.85546875" style="447" customWidth="1"/>
    <col min="8444" max="8444" width="4.5703125" style="447" customWidth="1"/>
    <col min="8445" max="8445" width="27.5703125" style="447" customWidth="1"/>
    <col min="8446" max="8446" width="4" style="447" customWidth="1"/>
    <col min="8447" max="8447" width="23.140625" style="447" customWidth="1"/>
    <col min="8448" max="8448" width="14.5703125" style="447" customWidth="1"/>
    <col min="8449" max="8449" width="4" style="447" customWidth="1"/>
    <col min="8450" max="8450" width="14.5703125" style="447" customWidth="1"/>
    <col min="8451" max="8451" width="3.85546875" style="447" customWidth="1"/>
    <col min="8452" max="8452" width="14.5703125" style="447" customWidth="1"/>
    <col min="8453" max="8453" width="3.85546875" style="447" customWidth="1"/>
    <col min="8454" max="8689" width="11.42578125" style="447"/>
    <col min="8690" max="8691" width="4.42578125" style="447" customWidth="1"/>
    <col min="8692" max="8692" width="32.42578125" style="447" customWidth="1"/>
    <col min="8693" max="8693" width="14.85546875" style="447" customWidth="1"/>
    <col min="8694" max="8694" width="3" style="447" customWidth="1"/>
    <col min="8695" max="8695" width="14.85546875" style="447" customWidth="1"/>
    <col min="8696" max="8696" width="3" style="447" customWidth="1"/>
    <col min="8697" max="8697" width="14.85546875" style="447" customWidth="1"/>
    <col min="8698" max="8698" width="3" style="447" customWidth="1"/>
    <col min="8699" max="8699" width="8.85546875" style="447" customWidth="1"/>
    <col min="8700" max="8700" width="4.5703125" style="447" customWidth="1"/>
    <col min="8701" max="8701" width="27.5703125" style="447" customWidth="1"/>
    <col min="8702" max="8702" width="4" style="447" customWidth="1"/>
    <col min="8703" max="8703" width="23.140625" style="447" customWidth="1"/>
    <col min="8704" max="8704" width="14.5703125" style="447" customWidth="1"/>
    <col min="8705" max="8705" width="4" style="447" customWidth="1"/>
    <col min="8706" max="8706" width="14.5703125" style="447" customWidth="1"/>
    <col min="8707" max="8707" width="3.85546875" style="447" customWidth="1"/>
    <col min="8708" max="8708" width="14.5703125" style="447" customWidth="1"/>
    <col min="8709" max="8709" width="3.85546875" style="447" customWidth="1"/>
    <col min="8710" max="8945" width="11.42578125" style="447"/>
    <col min="8946" max="8947" width="4.42578125" style="447" customWidth="1"/>
    <col min="8948" max="8948" width="32.42578125" style="447" customWidth="1"/>
    <col min="8949" max="8949" width="14.85546875" style="447" customWidth="1"/>
    <col min="8950" max="8950" width="3" style="447" customWidth="1"/>
    <col min="8951" max="8951" width="14.85546875" style="447" customWidth="1"/>
    <col min="8952" max="8952" width="3" style="447" customWidth="1"/>
    <col min="8953" max="8953" width="14.85546875" style="447" customWidth="1"/>
    <col min="8954" max="8954" width="3" style="447" customWidth="1"/>
    <col min="8955" max="8955" width="8.85546875" style="447" customWidth="1"/>
    <col min="8956" max="8956" width="4.5703125" style="447" customWidth="1"/>
    <col min="8957" max="8957" width="27.5703125" style="447" customWidth="1"/>
    <col min="8958" max="8958" width="4" style="447" customWidth="1"/>
    <col min="8959" max="8959" width="23.140625" style="447" customWidth="1"/>
    <col min="8960" max="8960" width="14.5703125" style="447" customWidth="1"/>
    <col min="8961" max="8961" width="4" style="447" customWidth="1"/>
    <col min="8962" max="8962" width="14.5703125" style="447" customWidth="1"/>
    <col min="8963" max="8963" width="3.85546875" style="447" customWidth="1"/>
    <col min="8964" max="8964" width="14.5703125" style="447" customWidth="1"/>
    <col min="8965" max="8965" width="3.85546875" style="447" customWidth="1"/>
    <col min="8966" max="9201" width="11.42578125" style="447"/>
    <col min="9202" max="9203" width="4.42578125" style="447" customWidth="1"/>
    <col min="9204" max="9204" width="32.42578125" style="447" customWidth="1"/>
    <col min="9205" max="9205" width="14.85546875" style="447" customWidth="1"/>
    <col min="9206" max="9206" width="3" style="447" customWidth="1"/>
    <col min="9207" max="9207" width="14.85546875" style="447" customWidth="1"/>
    <col min="9208" max="9208" width="3" style="447" customWidth="1"/>
    <col min="9209" max="9209" width="14.85546875" style="447" customWidth="1"/>
    <col min="9210" max="9210" width="3" style="447" customWidth="1"/>
    <col min="9211" max="9211" width="8.85546875" style="447" customWidth="1"/>
    <col min="9212" max="9212" width="4.5703125" style="447" customWidth="1"/>
    <col min="9213" max="9213" width="27.5703125" style="447" customWidth="1"/>
    <col min="9214" max="9214" width="4" style="447" customWidth="1"/>
    <col min="9215" max="9215" width="23.140625" style="447" customWidth="1"/>
    <col min="9216" max="9216" width="14.5703125" style="447" customWidth="1"/>
    <col min="9217" max="9217" width="4" style="447" customWidth="1"/>
    <col min="9218" max="9218" width="14.5703125" style="447" customWidth="1"/>
    <col min="9219" max="9219" width="3.85546875" style="447" customWidth="1"/>
    <col min="9220" max="9220" width="14.5703125" style="447" customWidth="1"/>
    <col min="9221" max="9221" width="3.85546875" style="447" customWidth="1"/>
    <col min="9222" max="9457" width="11.42578125" style="447"/>
    <col min="9458" max="9459" width="4.42578125" style="447" customWidth="1"/>
    <col min="9460" max="9460" width="32.42578125" style="447" customWidth="1"/>
    <col min="9461" max="9461" width="14.85546875" style="447" customWidth="1"/>
    <col min="9462" max="9462" width="3" style="447" customWidth="1"/>
    <col min="9463" max="9463" width="14.85546875" style="447" customWidth="1"/>
    <col min="9464" max="9464" width="3" style="447" customWidth="1"/>
    <col min="9465" max="9465" width="14.85546875" style="447" customWidth="1"/>
    <col min="9466" max="9466" width="3" style="447" customWidth="1"/>
    <col min="9467" max="9467" width="8.85546875" style="447" customWidth="1"/>
    <col min="9468" max="9468" width="4.5703125" style="447" customWidth="1"/>
    <col min="9469" max="9469" width="27.5703125" style="447" customWidth="1"/>
    <col min="9470" max="9470" width="4" style="447" customWidth="1"/>
    <col min="9471" max="9471" width="23.140625" style="447" customWidth="1"/>
    <col min="9472" max="9472" width="14.5703125" style="447" customWidth="1"/>
    <col min="9473" max="9473" width="4" style="447" customWidth="1"/>
    <col min="9474" max="9474" width="14.5703125" style="447" customWidth="1"/>
    <col min="9475" max="9475" width="3.85546875" style="447" customWidth="1"/>
    <col min="9476" max="9476" width="14.5703125" style="447" customWidth="1"/>
    <col min="9477" max="9477" width="3.85546875" style="447" customWidth="1"/>
    <col min="9478" max="9713" width="11.42578125" style="447"/>
    <col min="9714" max="9715" width="4.42578125" style="447" customWidth="1"/>
    <col min="9716" max="9716" width="32.42578125" style="447" customWidth="1"/>
    <col min="9717" max="9717" width="14.85546875" style="447" customWidth="1"/>
    <col min="9718" max="9718" width="3" style="447" customWidth="1"/>
    <col min="9719" max="9719" width="14.85546875" style="447" customWidth="1"/>
    <col min="9720" max="9720" width="3" style="447" customWidth="1"/>
    <col min="9721" max="9721" width="14.85546875" style="447" customWidth="1"/>
    <col min="9722" max="9722" width="3" style="447" customWidth="1"/>
    <col min="9723" max="9723" width="8.85546875" style="447" customWidth="1"/>
    <col min="9724" max="9724" width="4.5703125" style="447" customWidth="1"/>
    <col min="9725" max="9725" width="27.5703125" style="447" customWidth="1"/>
    <col min="9726" max="9726" width="4" style="447" customWidth="1"/>
    <col min="9727" max="9727" width="23.140625" style="447" customWidth="1"/>
    <col min="9728" max="9728" width="14.5703125" style="447" customWidth="1"/>
    <col min="9729" max="9729" width="4" style="447" customWidth="1"/>
    <col min="9730" max="9730" width="14.5703125" style="447" customWidth="1"/>
    <col min="9731" max="9731" width="3.85546875" style="447" customWidth="1"/>
    <col min="9732" max="9732" width="14.5703125" style="447" customWidth="1"/>
    <col min="9733" max="9733" width="3.85546875" style="447" customWidth="1"/>
    <col min="9734" max="9969" width="11.42578125" style="447"/>
    <col min="9970" max="9971" width="4.42578125" style="447" customWidth="1"/>
    <col min="9972" max="9972" width="32.42578125" style="447" customWidth="1"/>
    <col min="9973" max="9973" width="14.85546875" style="447" customWidth="1"/>
    <col min="9974" max="9974" width="3" style="447" customWidth="1"/>
    <col min="9975" max="9975" width="14.85546875" style="447" customWidth="1"/>
    <col min="9976" max="9976" width="3" style="447" customWidth="1"/>
    <col min="9977" max="9977" width="14.85546875" style="447" customWidth="1"/>
    <col min="9978" max="9978" width="3" style="447" customWidth="1"/>
    <col min="9979" max="9979" width="8.85546875" style="447" customWidth="1"/>
    <col min="9980" max="9980" width="4.5703125" style="447" customWidth="1"/>
    <col min="9981" max="9981" width="27.5703125" style="447" customWidth="1"/>
    <col min="9982" max="9982" width="4" style="447" customWidth="1"/>
    <col min="9983" max="9983" width="23.140625" style="447" customWidth="1"/>
    <col min="9984" max="9984" width="14.5703125" style="447" customWidth="1"/>
    <col min="9985" max="9985" width="4" style="447" customWidth="1"/>
    <col min="9986" max="9986" width="14.5703125" style="447" customWidth="1"/>
    <col min="9987" max="9987" width="3.85546875" style="447" customWidth="1"/>
    <col min="9988" max="9988" width="14.5703125" style="447" customWidth="1"/>
    <col min="9989" max="9989" width="3.85546875" style="447" customWidth="1"/>
    <col min="9990" max="10225" width="11.42578125" style="447"/>
    <col min="10226" max="10227" width="4.42578125" style="447" customWidth="1"/>
    <col min="10228" max="10228" width="32.42578125" style="447" customWidth="1"/>
    <col min="10229" max="10229" width="14.85546875" style="447" customWidth="1"/>
    <col min="10230" max="10230" width="3" style="447" customWidth="1"/>
    <col min="10231" max="10231" width="14.85546875" style="447" customWidth="1"/>
    <col min="10232" max="10232" width="3" style="447" customWidth="1"/>
    <col min="10233" max="10233" width="14.85546875" style="447" customWidth="1"/>
    <col min="10234" max="10234" width="3" style="447" customWidth="1"/>
    <col min="10235" max="10235" width="8.85546875" style="447" customWidth="1"/>
    <col min="10236" max="10236" width="4.5703125" style="447" customWidth="1"/>
    <col min="10237" max="10237" width="27.5703125" style="447" customWidth="1"/>
    <col min="10238" max="10238" width="4" style="447" customWidth="1"/>
    <col min="10239" max="10239" width="23.140625" style="447" customWidth="1"/>
    <col min="10240" max="10240" width="14.5703125" style="447" customWidth="1"/>
    <col min="10241" max="10241" width="4" style="447" customWidth="1"/>
    <col min="10242" max="10242" width="14.5703125" style="447" customWidth="1"/>
    <col min="10243" max="10243" width="3.85546875" style="447" customWidth="1"/>
    <col min="10244" max="10244" width="14.5703125" style="447" customWidth="1"/>
    <col min="10245" max="10245" width="3.85546875" style="447" customWidth="1"/>
    <col min="10246" max="10481" width="11.42578125" style="447"/>
    <col min="10482" max="10483" width="4.42578125" style="447" customWidth="1"/>
    <col min="10484" max="10484" width="32.42578125" style="447" customWidth="1"/>
    <col min="10485" max="10485" width="14.85546875" style="447" customWidth="1"/>
    <col min="10486" max="10486" width="3" style="447" customWidth="1"/>
    <col min="10487" max="10487" width="14.85546875" style="447" customWidth="1"/>
    <col min="10488" max="10488" width="3" style="447" customWidth="1"/>
    <col min="10489" max="10489" width="14.85546875" style="447" customWidth="1"/>
    <col min="10490" max="10490" width="3" style="447" customWidth="1"/>
    <col min="10491" max="10491" width="8.85546875" style="447" customWidth="1"/>
    <col min="10492" max="10492" width="4.5703125" style="447" customWidth="1"/>
    <col min="10493" max="10493" width="27.5703125" style="447" customWidth="1"/>
    <col min="10494" max="10494" width="4" style="447" customWidth="1"/>
    <col min="10495" max="10495" width="23.140625" style="447" customWidth="1"/>
    <col min="10496" max="10496" width="14.5703125" style="447" customWidth="1"/>
    <col min="10497" max="10497" width="4" style="447" customWidth="1"/>
    <col min="10498" max="10498" width="14.5703125" style="447" customWidth="1"/>
    <col min="10499" max="10499" width="3.85546875" style="447" customWidth="1"/>
    <col min="10500" max="10500" width="14.5703125" style="447" customWidth="1"/>
    <col min="10501" max="10501" width="3.85546875" style="447" customWidth="1"/>
    <col min="10502" max="10737" width="11.42578125" style="447"/>
    <col min="10738" max="10739" width="4.42578125" style="447" customWidth="1"/>
    <col min="10740" max="10740" width="32.42578125" style="447" customWidth="1"/>
    <col min="10741" max="10741" width="14.85546875" style="447" customWidth="1"/>
    <col min="10742" max="10742" width="3" style="447" customWidth="1"/>
    <col min="10743" max="10743" width="14.85546875" style="447" customWidth="1"/>
    <col min="10744" max="10744" width="3" style="447" customWidth="1"/>
    <col min="10745" max="10745" width="14.85546875" style="447" customWidth="1"/>
    <col min="10746" max="10746" width="3" style="447" customWidth="1"/>
    <col min="10747" max="10747" width="8.85546875" style="447" customWidth="1"/>
    <col min="10748" max="10748" width="4.5703125" style="447" customWidth="1"/>
    <col min="10749" max="10749" width="27.5703125" style="447" customWidth="1"/>
    <col min="10750" max="10750" width="4" style="447" customWidth="1"/>
    <col min="10751" max="10751" width="23.140625" style="447" customWidth="1"/>
    <col min="10752" max="10752" width="14.5703125" style="447" customWidth="1"/>
    <col min="10753" max="10753" width="4" style="447" customWidth="1"/>
    <col min="10754" max="10754" width="14.5703125" style="447" customWidth="1"/>
    <col min="10755" max="10755" width="3.85546875" style="447" customWidth="1"/>
    <col min="10756" max="10756" width="14.5703125" style="447" customWidth="1"/>
    <col min="10757" max="10757" width="3.85546875" style="447" customWidth="1"/>
    <col min="10758" max="10993" width="11.42578125" style="447"/>
    <col min="10994" max="10995" width="4.42578125" style="447" customWidth="1"/>
    <col min="10996" max="10996" width="32.42578125" style="447" customWidth="1"/>
    <col min="10997" max="10997" width="14.85546875" style="447" customWidth="1"/>
    <col min="10998" max="10998" width="3" style="447" customWidth="1"/>
    <col min="10999" max="10999" width="14.85546875" style="447" customWidth="1"/>
    <col min="11000" max="11000" width="3" style="447" customWidth="1"/>
    <col min="11001" max="11001" width="14.85546875" style="447" customWidth="1"/>
    <col min="11002" max="11002" width="3" style="447" customWidth="1"/>
    <col min="11003" max="11003" width="8.85546875" style="447" customWidth="1"/>
    <col min="11004" max="11004" width="4.5703125" style="447" customWidth="1"/>
    <col min="11005" max="11005" width="27.5703125" style="447" customWidth="1"/>
    <col min="11006" max="11006" width="4" style="447" customWidth="1"/>
    <col min="11007" max="11007" width="23.140625" style="447" customWidth="1"/>
    <col min="11008" max="11008" width="14.5703125" style="447" customWidth="1"/>
    <col min="11009" max="11009" width="4" style="447" customWidth="1"/>
    <col min="11010" max="11010" width="14.5703125" style="447" customWidth="1"/>
    <col min="11011" max="11011" width="3.85546875" style="447" customWidth="1"/>
    <col min="11012" max="11012" width="14.5703125" style="447" customWidth="1"/>
    <col min="11013" max="11013" width="3.85546875" style="447" customWidth="1"/>
    <col min="11014" max="11249" width="11.42578125" style="447"/>
    <col min="11250" max="11251" width="4.42578125" style="447" customWidth="1"/>
    <col min="11252" max="11252" width="32.42578125" style="447" customWidth="1"/>
    <col min="11253" max="11253" width="14.85546875" style="447" customWidth="1"/>
    <col min="11254" max="11254" width="3" style="447" customWidth="1"/>
    <col min="11255" max="11255" width="14.85546875" style="447" customWidth="1"/>
    <col min="11256" max="11256" width="3" style="447" customWidth="1"/>
    <col min="11257" max="11257" width="14.85546875" style="447" customWidth="1"/>
    <col min="11258" max="11258" width="3" style="447" customWidth="1"/>
    <col min="11259" max="11259" width="8.85546875" style="447" customWidth="1"/>
    <col min="11260" max="11260" width="4.5703125" style="447" customWidth="1"/>
    <col min="11261" max="11261" width="27.5703125" style="447" customWidth="1"/>
    <col min="11262" max="11262" width="4" style="447" customWidth="1"/>
    <col min="11263" max="11263" width="23.140625" style="447" customWidth="1"/>
    <col min="11264" max="11264" width="14.5703125" style="447" customWidth="1"/>
    <col min="11265" max="11265" width="4" style="447" customWidth="1"/>
    <col min="11266" max="11266" width="14.5703125" style="447" customWidth="1"/>
    <col min="11267" max="11267" width="3.85546875" style="447" customWidth="1"/>
    <col min="11268" max="11268" width="14.5703125" style="447" customWidth="1"/>
    <col min="11269" max="11269" width="3.85546875" style="447" customWidth="1"/>
    <col min="11270" max="11505" width="11.42578125" style="447"/>
    <col min="11506" max="11507" width="4.42578125" style="447" customWidth="1"/>
    <col min="11508" max="11508" width="32.42578125" style="447" customWidth="1"/>
    <col min="11509" max="11509" width="14.85546875" style="447" customWidth="1"/>
    <col min="11510" max="11510" width="3" style="447" customWidth="1"/>
    <col min="11511" max="11511" width="14.85546875" style="447" customWidth="1"/>
    <col min="11512" max="11512" width="3" style="447" customWidth="1"/>
    <col min="11513" max="11513" width="14.85546875" style="447" customWidth="1"/>
    <col min="11514" max="11514" width="3" style="447" customWidth="1"/>
    <col min="11515" max="11515" width="8.85546875" style="447" customWidth="1"/>
    <col min="11516" max="11516" width="4.5703125" style="447" customWidth="1"/>
    <col min="11517" max="11517" width="27.5703125" style="447" customWidth="1"/>
    <col min="11518" max="11518" width="4" style="447" customWidth="1"/>
    <col min="11519" max="11519" width="23.140625" style="447" customWidth="1"/>
    <col min="11520" max="11520" width="14.5703125" style="447" customWidth="1"/>
    <col min="11521" max="11521" width="4" style="447" customWidth="1"/>
    <col min="11522" max="11522" width="14.5703125" style="447" customWidth="1"/>
    <col min="11523" max="11523" width="3.85546875" style="447" customWidth="1"/>
    <col min="11524" max="11524" width="14.5703125" style="447" customWidth="1"/>
    <col min="11525" max="11525" width="3.85546875" style="447" customWidth="1"/>
    <col min="11526" max="11761" width="11.42578125" style="447"/>
    <col min="11762" max="11763" width="4.42578125" style="447" customWidth="1"/>
    <col min="11764" max="11764" width="32.42578125" style="447" customWidth="1"/>
    <col min="11765" max="11765" width="14.85546875" style="447" customWidth="1"/>
    <col min="11766" max="11766" width="3" style="447" customWidth="1"/>
    <col min="11767" max="11767" width="14.85546875" style="447" customWidth="1"/>
    <col min="11768" max="11768" width="3" style="447" customWidth="1"/>
    <col min="11769" max="11769" width="14.85546875" style="447" customWidth="1"/>
    <col min="11770" max="11770" width="3" style="447" customWidth="1"/>
    <col min="11771" max="11771" width="8.85546875" style="447" customWidth="1"/>
    <col min="11772" max="11772" width="4.5703125" style="447" customWidth="1"/>
    <col min="11773" max="11773" width="27.5703125" style="447" customWidth="1"/>
    <col min="11774" max="11774" width="4" style="447" customWidth="1"/>
    <col min="11775" max="11775" width="23.140625" style="447" customWidth="1"/>
    <col min="11776" max="11776" width="14.5703125" style="447" customWidth="1"/>
    <col min="11777" max="11777" width="4" style="447" customWidth="1"/>
    <col min="11778" max="11778" width="14.5703125" style="447" customWidth="1"/>
    <col min="11779" max="11779" width="3.85546875" style="447" customWidth="1"/>
    <col min="11780" max="11780" width="14.5703125" style="447" customWidth="1"/>
    <col min="11781" max="11781" width="3.85546875" style="447" customWidth="1"/>
    <col min="11782" max="12017" width="11.42578125" style="447"/>
    <col min="12018" max="12019" width="4.42578125" style="447" customWidth="1"/>
    <col min="12020" max="12020" width="32.42578125" style="447" customWidth="1"/>
    <col min="12021" max="12021" width="14.85546875" style="447" customWidth="1"/>
    <col min="12022" max="12022" width="3" style="447" customWidth="1"/>
    <col min="12023" max="12023" width="14.85546875" style="447" customWidth="1"/>
    <col min="12024" max="12024" width="3" style="447" customWidth="1"/>
    <col min="12025" max="12025" width="14.85546875" style="447" customWidth="1"/>
    <col min="12026" max="12026" width="3" style="447" customWidth="1"/>
    <col min="12027" max="12027" width="8.85546875" style="447" customWidth="1"/>
    <col min="12028" max="12028" width="4.5703125" style="447" customWidth="1"/>
    <col min="12029" max="12029" width="27.5703125" style="447" customWidth="1"/>
    <col min="12030" max="12030" width="4" style="447" customWidth="1"/>
    <col min="12031" max="12031" width="23.140625" style="447" customWidth="1"/>
    <col min="12032" max="12032" width="14.5703125" style="447" customWidth="1"/>
    <col min="12033" max="12033" width="4" style="447" customWidth="1"/>
    <col min="12034" max="12034" width="14.5703125" style="447" customWidth="1"/>
    <col min="12035" max="12035" width="3.85546875" style="447" customWidth="1"/>
    <col min="12036" max="12036" width="14.5703125" style="447" customWidth="1"/>
    <col min="12037" max="12037" width="3.85546875" style="447" customWidth="1"/>
    <col min="12038" max="12273" width="11.42578125" style="447"/>
    <col min="12274" max="12275" width="4.42578125" style="447" customWidth="1"/>
    <col min="12276" max="12276" width="32.42578125" style="447" customWidth="1"/>
    <col min="12277" max="12277" width="14.85546875" style="447" customWidth="1"/>
    <col min="12278" max="12278" width="3" style="447" customWidth="1"/>
    <col min="12279" max="12279" width="14.85546875" style="447" customWidth="1"/>
    <col min="12280" max="12280" width="3" style="447" customWidth="1"/>
    <col min="12281" max="12281" width="14.85546875" style="447" customWidth="1"/>
    <col min="12282" max="12282" width="3" style="447" customWidth="1"/>
    <col min="12283" max="12283" width="8.85546875" style="447" customWidth="1"/>
    <col min="12284" max="12284" width="4.5703125" style="447" customWidth="1"/>
    <col min="12285" max="12285" width="27.5703125" style="447" customWidth="1"/>
    <col min="12286" max="12286" width="4" style="447" customWidth="1"/>
    <col min="12287" max="12287" width="23.140625" style="447" customWidth="1"/>
    <col min="12288" max="12288" width="14.5703125" style="447" customWidth="1"/>
    <col min="12289" max="12289" width="4" style="447" customWidth="1"/>
    <col min="12290" max="12290" width="14.5703125" style="447" customWidth="1"/>
    <col min="12291" max="12291" width="3.85546875" style="447" customWidth="1"/>
    <col min="12292" max="12292" width="14.5703125" style="447" customWidth="1"/>
    <col min="12293" max="12293" width="3.85546875" style="447" customWidth="1"/>
    <col min="12294" max="12529" width="11.42578125" style="447"/>
    <col min="12530" max="12531" width="4.42578125" style="447" customWidth="1"/>
    <col min="12532" max="12532" width="32.42578125" style="447" customWidth="1"/>
    <col min="12533" max="12533" width="14.85546875" style="447" customWidth="1"/>
    <col min="12534" max="12534" width="3" style="447" customWidth="1"/>
    <col min="12535" max="12535" width="14.85546875" style="447" customWidth="1"/>
    <col min="12536" max="12536" width="3" style="447" customWidth="1"/>
    <col min="12537" max="12537" width="14.85546875" style="447" customWidth="1"/>
    <col min="12538" max="12538" width="3" style="447" customWidth="1"/>
    <col min="12539" max="12539" width="8.85546875" style="447" customWidth="1"/>
    <col min="12540" max="12540" width="4.5703125" style="447" customWidth="1"/>
    <col min="12541" max="12541" width="27.5703125" style="447" customWidth="1"/>
    <col min="12542" max="12542" width="4" style="447" customWidth="1"/>
    <col min="12543" max="12543" width="23.140625" style="447" customWidth="1"/>
    <col min="12544" max="12544" width="14.5703125" style="447" customWidth="1"/>
    <col min="12545" max="12545" width="4" style="447" customWidth="1"/>
    <col min="12546" max="12546" width="14.5703125" style="447" customWidth="1"/>
    <col min="12547" max="12547" width="3.85546875" style="447" customWidth="1"/>
    <col min="12548" max="12548" width="14.5703125" style="447" customWidth="1"/>
    <col min="12549" max="12549" width="3.85546875" style="447" customWidth="1"/>
    <col min="12550" max="12785" width="11.42578125" style="447"/>
    <col min="12786" max="12787" width="4.42578125" style="447" customWidth="1"/>
    <col min="12788" max="12788" width="32.42578125" style="447" customWidth="1"/>
    <col min="12789" max="12789" width="14.85546875" style="447" customWidth="1"/>
    <col min="12790" max="12790" width="3" style="447" customWidth="1"/>
    <col min="12791" max="12791" width="14.85546875" style="447" customWidth="1"/>
    <col min="12792" max="12792" width="3" style="447" customWidth="1"/>
    <col min="12793" max="12793" width="14.85546875" style="447" customWidth="1"/>
    <col min="12794" max="12794" width="3" style="447" customWidth="1"/>
    <col min="12795" max="12795" width="8.85546875" style="447" customWidth="1"/>
    <col min="12796" max="12796" width="4.5703125" style="447" customWidth="1"/>
    <col min="12797" max="12797" width="27.5703125" style="447" customWidth="1"/>
    <col min="12798" max="12798" width="4" style="447" customWidth="1"/>
    <col min="12799" max="12799" width="23.140625" style="447" customWidth="1"/>
    <col min="12800" max="12800" width="14.5703125" style="447" customWidth="1"/>
    <col min="12801" max="12801" width="4" style="447" customWidth="1"/>
    <col min="12802" max="12802" width="14.5703125" style="447" customWidth="1"/>
    <col min="12803" max="12803" width="3.85546875" style="447" customWidth="1"/>
    <col min="12804" max="12804" width="14.5703125" style="447" customWidth="1"/>
    <col min="12805" max="12805" width="3.85546875" style="447" customWidth="1"/>
    <col min="12806" max="13041" width="11.42578125" style="447"/>
    <col min="13042" max="13043" width="4.42578125" style="447" customWidth="1"/>
    <col min="13044" max="13044" width="32.42578125" style="447" customWidth="1"/>
    <col min="13045" max="13045" width="14.85546875" style="447" customWidth="1"/>
    <col min="13046" max="13046" width="3" style="447" customWidth="1"/>
    <col min="13047" max="13047" width="14.85546875" style="447" customWidth="1"/>
    <col min="13048" max="13048" width="3" style="447" customWidth="1"/>
    <col min="13049" max="13049" width="14.85546875" style="447" customWidth="1"/>
    <col min="13050" max="13050" width="3" style="447" customWidth="1"/>
    <col min="13051" max="13051" width="8.85546875" style="447" customWidth="1"/>
    <col min="13052" max="13052" width="4.5703125" style="447" customWidth="1"/>
    <col min="13053" max="13053" width="27.5703125" style="447" customWidth="1"/>
    <col min="13054" max="13054" width="4" style="447" customWidth="1"/>
    <col min="13055" max="13055" width="23.140625" style="447" customWidth="1"/>
    <col min="13056" max="13056" width="14.5703125" style="447" customWidth="1"/>
    <col min="13057" max="13057" width="4" style="447" customWidth="1"/>
    <col min="13058" max="13058" width="14.5703125" style="447" customWidth="1"/>
    <col min="13059" max="13059" width="3.85546875" style="447" customWidth="1"/>
    <col min="13060" max="13060" width="14.5703125" style="447" customWidth="1"/>
    <col min="13061" max="13061" width="3.85546875" style="447" customWidth="1"/>
    <col min="13062" max="13297" width="11.42578125" style="447"/>
    <col min="13298" max="13299" width="4.42578125" style="447" customWidth="1"/>
    <col min="13300" max="13300" width="32.42578125" style="447" customWidth="1"/>
    <col min="13301" max="13301" width="14.85546875" style="447" customWidth="1"/>
    <col min="13302" max="13302" width="3" style="447" customWidth="1"/>
    <col min="13303" max="13303" width="14.85546875" style="447" customWidth="1"/>
    <col min="13304" max="13304" width="3" style="447" customWidth="1"/>
    <col min="13305" max="13305" width="14.85546875" style="447" customWidth="1"/>
    <col min="13306" max="13306" width="3" style="447" customWidth="1"/>
    <col min="13307" max="13307" width="8.85546875" style="447" customWidth="1"/>
    <col min="13308" max="13308" width="4.5703125" style="447" customWidth="1"/>
    <col min="13309" max="13309" width="27.5703125" style="447" customWidth="1"/>
    <col min="13310" max="13310" width="4" style="447" customWidth="1"/>
    <col min="13311" max="13311" width="23.140625" style="447" customWidth="1"/>
    <col min="13312" max="13312" width="14.5703125" style="447" customWidth="1"/>
    <col min="13313" max="13313" width="4" style="447" customWidth="1"/>
    <col min="13314" max="13314" width="14.5703125" style="447" customWidth="1"/>
    <col min="13315" max="13315" width="3.85546875" style="447" customWidth="1"/>
    <col min="13316" max="13316" width="14.5703125" style="447" customWidth="1"/>
    <col min="13317" max="13317" width="3.85546875" style="447" customWidth="1"/>
    <col min="13318" max="13553" width="11.42578125" style="447"/>
    <col min="13554" max="13555" width="4.42578125" style="447" customWidth="1"/>
    <col min="13556" max="13556" width="32.42578125" style="447" customWidth="1"/>
    <col min="13557" max="13557" width="14.85546875" style="447" customWidth="1"/>
    <col min="13558" max="13558" width="3" style="447" customWidth="1"/>
    <col min="13559" max="13559" width="14.85546875" style="447" customWidth="1"/>
    <col min="13560" max="13560" width="3" style="447" customWidth="1"/>
    <col min="13561" max="13561" width="14.85546875" style="447" customWidth="1"/>
    <col min="13562" max="13562" width="3" style="447" customWidth="1"/>
    <col min="13563" max="13563" width="8.85546875" style="447" customWidth="1"/>
    <col min="13564" max="13564" width="4.5703125" style="447" customWidth="1"/>
    <col min="13565" max="13565" width="27.5703125" style="447" customWidth="1"/>
    <col min="13566" max="13566" width="4" style="447" customWidth="1"/>
    <col min="13567" max="13567" width="23.140625" style="447" customWidth="1"/>
    <col min="13568" max="13568" width="14.5703125" style="447" customWidth="1"/>
    <col min="13569" max="13569" width="4" style="447" customWidth="1"/>
    <col min="13570" max="13570" width="14.5703125" style="447" customWidth="1"/>
    <col min="13571" max="13571" width="3.85546875" style="447" customWidth="1"/>
    <col min="13572" max="13572" width="14.5703125" style="447" customWidth="1"/>
    <col min="13573" max="13573" width="3.85546875" style="447" customWidth="1"/>
    <col min="13574" max="13809" width="11.42578125" style="447"/>
    <col min="13810" max="13811" width="4.42578125" style="447" customWidth="1"/>
    <col min="13812" max="13812" width="32.42578125" style="447" customWidth="1"/>
    <col min="13813" max="13813" width="14.85546875" style="447" customWidth="1"/>
    <col min="13814" max="13814" width="3" style="447" customWidth="1"/>
    <col min="13815" max="13815" width="14.85546875" style="447" customWidth="1"/>
    <col min="13816" max="13816" width="3" style="447" customWidth="1"/>
    <col min="13817" max="13817" width="14.85546875" style="447" customWidth="1"/>
    <col min="13818" max="13818" width="3" style="447" customWidth="1"/>
    <col min="13819" max="13819" width="8.85546875" style="447" customWidth="1"/>
    <col min="13820" max="13820" width="4.5703125" style="447" customWidth="1"/>
    <col min="13821" max="13821" width="27.5703125" style="447" customWidth="1"/>
    <col min="13822" max="13822" width="4" style="447" customWidth="1"/>
    <col min="13823" max="13823" width="23.140625" style="447" customWidth="1"/>
    <col min="13824" max="13824" width="14.5703125" style="447" customWidth="1"/>
    <col min="13825" max="13825" width="4" style="447" customWidth="1"/>
    <col min="13826" max="13826" width="14.5703125" style="447" customWidth="1"/>
    <col min="13827" max="13827" width="3.85546875" style="447" customWidth="1"/>
    <col min="13828" max="13828" width="14.5703125" style="447" customWidth="1"/>
    <col min="13829" max="13829" width="3.85546875" style="447" customWidth="1"/>
    <col min="13830" max="14065" width="11.42578125" style="447"/>
    <col min="14066" max="14067" width="4.42578125" style="447" customWidth="1"/>
    <col min="14068" max="14068" width="32.42578125" style="447" customWidth="1"/>
    <col min="14069" max="14069" width="14.85546875" style="447" customWidth="1"/>
    <col min="14070" max="14070" width="3" style="447" customWidth="1"/>
    <col min="14071" max="14071" width="14.85546875" style="447" customWidth="1"/>
    <col min="14072" max="14072" width="3" style="447" customWidth="1"/>
    <col min="14073" max="14073" width="14.85546875" style="447" customWidth="1"/>
    <col min="14074" max="14074" width="3" style="447" customWidth="1"/>
    <col min="14075" max="14075" width="8.85546875" style="447" customWidth="1"/>
    <col min="14076" max="14076" width="4.5703125" style="447" customWidth="1"/>
    <col min="14077" max="14077" width="27.5703125" style="447" customWidth="1"/>
    <col min="14078" max="14078" width="4" style="447" customWidth="1"/>
    <col min="14079" max="14079" width="23.140625" style="447" customWidth="1"/>
    <col min="14080" max="14080" width="14.5703125" style="447" customWidth="1"/>
    <col min="14081" max="14081" width="4" style="447" customWidth="1"/>
    <col min="14082" max="14082" width="14.5703125" style="447" customWidth="1"/>
    <col min="14083" max="14083" width="3.85546875" style="447" customWidth="1"/>
    <col min="14084" max="14084" width="14.5703125" style="447" customWidth="1"/>
    <col min="14085" max="14085" width="3.85546875" style="447" customWidth="1"/>
    <col min="14086" max="14321" width="11.42578125" style="447"/>
    <col min="14322" max="14323" width="4.42578125" style="447" customWidth="1"/>
    <col min="14324" max="14324" width="32.42578125" style="447" customWidth="1"/>
    <col min="14325" max="14325" width="14.85546875" style="447" customWidth="1"/>
    <col min="14326" max="14326" width="3" style="447" customWidth="1"/>
    <col min="14327" max="14327" width="14.85546875" style="447" customWidth="1"/>
    <col min="14328" max="14328" width="3" style="447" customWidth="1"/>
    <col min="14329" max="14329" width="14.85546875" style="447" customWidth="1"/>
    <col min="14330" max="14330" width="3" style="447" customWidth="1"/>
    <col min="14331" max="14331" width="8.85546875" style="447" customWidth="1"/>
    <col min="14332" max="14332" width="4.5703125" style="447" customWidth="1"/>
    <col min="14333" max="14333" width="27.5703125" style="447" customWidth="1"/>
    <col min="14334" max="14334" width="4" style="447" customWidth="1"/>
    <col min="14335" max="14335" width="23.140625" style="447" customWidth="1"/>
    <col min="14336" max="14336" width="14.5703125" style="447" customWidth="1"/>
    <col min="14337" max="14337" width="4" style="447" customWidth="1"/>
    <col min="14338" max="14338" width="14.5703125" style="447" customWidth="1"/>
    <col min="14339" max="14339" width="3.85546875" style="447" customWidth="1"/>
    <col min="14340" max="14340" width="14.5703125" style="447" customWidth="1"/>
    <col min="14341" max="14341" width="3.85546875" style="447" customWidth="1"/>
    <col min="14342" max="14577" width="11.42578125" style="447"/>
    <col min="14578" max="14579" width="4.42578125" style="447" customWidth="1"/>
    <col min="14580" max="14580" width="32.42578125" style="447" customWidth="1"/>
    <col min="14581" max="14581" width="14.85546875" style="447" customWidth="1"/>
    <col min="14582" max="14582" width="3" style="447" customWidth="1"/>
    <col min="14583" max="14583" width="14.85546875" style="447" customWidth="1"/>
    <col min="14584" max="14584" width="3" style="447" customWidth="1"/>
    <col min="14585" max="14585" width="14.85546875" style="447" customWidth="1"/>
    <col min="14586" max="14586" width="3" style="447" customWidth="1"/>
    <col min="14587" max="14587" width="8.85546875" style="447" customWidth="1"/>
    <col min="14588" max="14588" width="4.5703125" style="447" customWidth="1"/>
    <col min="14589" max="14589" width="27.5703125" style="447" customWidth="1"/>
    <col min="14590" max="14590" width="4" style="447" customWidth="1"/>
    <col min="14591" max="14591" width="23.140625" style="447" customWidth="1"/>
    <col min="14592" max="14592" width="14.5703125" style="447" customWidth="1"/>
    <col min="14593" max="14593" width="4" style="447" customWidth="1"/>
    <col min="14594" max="14594" width="14.5703125" style="447" customWidth="1"/>
    <col min="14595" max="14595" width="3.85546875" style="447" customWidth="1"/>
    <col min="14596" max="14596" width="14.5703125" style="447" customWidth="1"/>
    <col min="14597" max="14597" width="3.85546875" style="447" customWidth="1"/>
    <col min="14598" max="14833" width="11.42578125" style="447"/>
    <col min="14834" max="14835" width="4.42578125" style="447" customWidth="1"/>
    <col min="14836" max="14836" width="32.42578125" style="447" customWidth="1"/>
    <col min="14837" max="14837" width="14.85546875" style="447" customWidth="1"/>
    <col min="14838" max="14838" width="3" style="447" customWidth="1"/>
    <col min="14839" max="14839" width="14.85546875" style="447" customWidth="1"/>
    <col min="14840" max="14840" width="3" style="447" customWidth="1"/>
    <col min="14841" max="14841" width="14.85546875" style="447" customWidth="1"/>
    <col min="14842" max="14842" width="3" style="447" customWidth="1"/>
    <col min="14843" max="14843" width="8.85546875" style="447" customWidth="1"/>
    <col min="14844" max="14844" width="4.5703125" style="447" customWidth="1"/>
    <col min="14845" max="14845" width="27.5703125" style="447" customWidth="1"/>
    <col min="14846" max="14846" width="4" style="447" customWidth="1"/>
    <col min="14847" max="14847" width="23.140625" style="447" customWidth="1"/>
    <col min="14848" max="14848" width="14.5703125" style="447" customWidth="1"/>
    <col min="14849" max="14849" width="4" style="447" customWidth="1"/>
    <col min="14850" max="14850" width="14.5703125" style="447" customWidth="1"/>
    <col min="14851" max="14851" width="3.85546875" style="447" customWidth="1"/>
    <col min="14852" max="14852" width="14.5703125" style="447" customWidth="1"/>
    <col min="14853" max="14853" width="3.85546875" style="447" customWidth="1"/>
    <col min="14854" max="15089" width="11.42578125" style="447"/>
    <col min="15090" max="15091" width="4.42578125" style="447" customWidth="1"/>
    <col min="15092" max="15092" width="32.42578125" style="447" customWidth="1"/>
    <col min="15093" max="15093" width="14.85546875" style="447" customWidth="1"/>
    <col min="15094" max="15094" width="3" style="447" customWidth="1"/>
    <col min="15095" max="15095" width="14.85546875" style="447" customWidth="1"/>
    <col min="15096" max="15096" width="3" style="447" customWidth="1"/>
    <col min="15097" max="15097" width="14.85546875" style="447" customWidth="1"/>
    <col min="15098" max="15098" width="3" style="447" customWidth="1"/>
    <col min="15099" max="15099" width="8.85546875" style="447" customWidth="1"/>
    <col min="15100" max="15100" width="4.5703125" style="447" customWidth="1"/>
    <col min="15101" max="15101" width="27.5703125" style="447" customWidth="1"/>
    <col min="15102" max="15102" width="4" style="447" customWidth="1"/>
    <col min="15103" max="15103" width="23.140625" style="447" customWidth="1"/>
    <col min="15104" max="15104" width="14.5703125" style="447" customWidth="1"/>
    <col min="15105" max="15105" width="4" style="447" customWidth="1"/>
    <col min="15106" max="15106" width="14.5703125" style="447" customWidth="1"/>
    <col min="15107" max="15107" width="3.85546875" style="447" customWidth="1"/>
    <col min="15108" max="15108" width="14.5703125" style="447" customWidth="1"/>
    <col min="15109" max="15109" width="3.85546875" style="447" customWidth="1"/>
    <col min="15110" max="15345" width="11.42578125" style="447"/>
    <col min="15346" max="15347" width="4.42578125" style="447" customWidth="1"/>
    <col min="15348" max="15348" width="32.42578125" style="447" customWidth="1"/>
    <col min="15349" max="15349" width="14.85546875" style="447" customWidth="1"/>
    <col min="15350" max="15350" width="3" style="447" customWidth="1"/>
    <col min="15351" max="15351" width="14.85546875" style="447" customWidth="1"/>
    <col min="15352" max="15352" width="3" style="447" customWidth="1"/>
    <col min="15353" max="15353" width="14.85546875" style="447" customWidth="1"/>
    <col min="15354" max="15354" width="3" style="447" customWidth="1"/>
    <col min="15355" max="15355" width="8.85546875" style="447" customWidth="1"/>
    <col min="15356" max="15356" width="4.5703125" style="447" customWidth="1"/>
    <col min="15357" max="15357" width="27.5703125" style="447" customWidth="1"/>
    <col min="15358" max="15358" width="4" style="447" customWidth="1"/>
    <col min="15359" max="15359" width="23.140625" style="447" customWidth="1"/>
    <col min="15360" max="15360" width="14.5703125" style="447" customWidth="1"/>
    <col min="15361" max="15361" width="4" style="447" customWidth="1"/>
    <col min="15362" max="15362" width="14.5703125" style="447" customWidth="1"/>
    <col min="15363" max="15363" width="3.85546875" style="447" customWidth="1"/>
    <col min="15364" max="15364" width="14.5703125" style="447" customWidth="1"/>
    <col min="15365" max="15365" width="3.85546875" style="447" customWidth="1"/>
    <col min="15366" max="15601" width="11.42578125" style="447"/>
    <col min="15602" max="15603" width="4.42578125" style="447" customWidth="1"/>
    <col min="15604" max="15604" width="32.42578125" style="447" customWidth="1"/>
    <col min="15605" max="15605" width="14.85546875" style="447" customWidth="1"/>
    <col min="15606" max="15606" width="3" style="447" customWidth="1"/>
    <col min="15607" max="15607" width="14.85546875" style="447" customWidth="1"/>
    <col min="15608" max="15608" width="3" style="447" customWidth="1"/>
    <col min="15609" max="15609" width="14.85546875" style="447" customWidth="1"/>
    <col min="15610" max="15610" width="3" style="447" customWidth="1"/>
    <col min="15611" max="15611" width="8.85546875" style="447" customWidth="1"/>
    <col min="15612" max="15612" width="4.5703125" style="447" customWidth="1"/>
    <col min="15613" max="15613" width="27.5703125" style="447" customWidth="1"/>
    <col min="15614" max="15614" width="4" style="447" customWidth="1"/>
    <col min="15615" max="15615" width="23.140625" style="447" customWidth="1"/>
    <col min="15616" max="15616" width="14.5703125" style="447" customWidth="1"/>
    <col min="15617" max="15617" width="4" style="447" customWidth="1"/>
    <col min="15618" max="15618" width="14.5703125" style="447" customWidth="1"/>
    <col min="15619" max="15619" width="3.85546875" style="447" customWidth="1"/>
    <col min="15620" max="15620" width="14.5703125" style="447" customWidth="1"/>
    <col min="15621" max="15621" width="3.85546875" style="447" customWidth="1"/>
    <col min="15622" max="15857" width="11.42578125" style="447"/>
    <col min="15858" max="15859" width="4.42578125" style="447" customWidth="1"/>
    <col min="15860" max="15860" width="32.42578125" style="447" customWidth="1"/>
    <col min="15861" max="15861" width="14.85546875" style="447" customWidth="1"/>
    <col min="15862" max="15862" width="3" style="447" customWidth="1"/>
    <col min="15863" max="15863" width="14.85546875" style="447" customWidth="1"/>
    <col min="15864" max="15864" width="3" style="447" customWidth="1"/>
    <col min="15865" max="15865" width="14.85546875" style="447" customWidth="1"/>
    <col min="15866" max="15866" width="3" style="447" customWidth="1"/>
    <col min="15867" max="15867" width="8.85546875" style="447" customWidth="1"/>
    <col min="15868" max="15868" width="4.5703125" style="447" customWidth="1"/>
    <col min="15869" max="15869" width="27.5703125" style="447" customWidth="1"/>
    <col min="15870" max="15870" width="4" style="447" customWidth="1"/>
    <col min="15871" max="15871" width="23.140625" style="447" customWidth="1"/>
    <col min="15872" max="15872" width="14.5703125" style="447" customWidth="1"/>
    <col min="15873" max="15873" width="4" style="447" customWidth="1"/>
    <col min="15874" max="15874" width="14.5703125" style="447" customWidth="1"/>
    <col min="15875" max="15875" width="3.85546875" style="447" customWidth="1"/>
    <col min="15876" max="15876" width="14.5703125" style="447" customWidth="1"/>
    <col min="15877" max="15877" width="3.85546875" style="447" customWidth="1"/>
    <col min="15878" max="16113" width="11.42578125" style="447"/>
    <col min="16114" max="16115" width="4.42578125" style="447" customWidth="1"/>
    <col min="16116" max="16116" width="32.42578125" style="447" customWidth="1"/>
    <col min="16117" max="16117" width="14.85546875" style="447" customWidth="1"/>
    <col min="16118" max="16118" width="3" style="447" customWidth="1"/>
    <col min="16119" max="16119" width="14.85546875" style="447" customWidth="1"/>
    <col min="16120" max="16120" width="3" style="447" customWidth="1"/>
    <col min="16121" max="16121" width="14.85546875" style="447" customWidth="1"/>
    <col min="16122" max="16122" width="3" style="447" customWidth="1"/>
    <col min="16123" max="16123" width="8.85546875" style="447" customWidth="1"/>
    <col min="16124" max="16124" width="4.5703125" style="447" customWidth="1"/>
    <col min="16125" max="16125" width="27.5703125" style="447" customWidth="1"/>
    <col min="16126" max="16126" width="4" style="447" customWidth="1"/>
    <col min="16127" max="16127" width="23.140625" style="447" customWidth="1"/>
    <col min="16128" max="16128" width="14.5703125" style="447" customWidth="1"/>
    <col min="16129" max="16129" width="4" style="447" customWidth="1"/>
    <col min="16130" max="16130" width="14.5703125" style="447" customWidth="1"/>
    <col min="16131" max="16131" width="3.85546875" style="447" customWidth="1"/>
    <col min="16132" max="16132" width="14.5703125" style="447" customWidth="1"/>
    <col min="16133" max="16133" width="3.85546875" style="447" customWidth="1"/>
    <col min="16134" max="16384" width="11.42578125" style="447"/>
  </cols>
  <sheetData>
    <row r="1" spans="1:9" s="418" customFormat="1" ht="18" customHeight="1">
      <c r="A1" s="580" t="s">
        <v>294</v>
      </c>
      <c r="B1" s="580"/>
      <c r="C1" s="580"/>
      <c r="D1" s="580"/>
      <c r="E1" s="1"/>
      <c r="F1" s="1"/>
      <c r="G1" s="402"/>
      <c r="H1" s="402"/>
      <c r="I1" s="402"/>
    </row>
    <row r="2" spans="1:9" s="112" customFormat="1" ht="12" customHeight="1">
      <c r="A2" s="591" t="s">
        <v>217</v>
      </c>
      <c r="B2" s="591"/>
      <c r="C2" s="591"/>
      <c r="D2" s="591"/>
      <c r="E2" s="591"/>
      <c r="F2" s="591"/>
      <c r="G2" s="591"/>
      <c r="H2" s="591"/>
      <c r="I2" s="591"/>
    </row>
    <row r="3" spans="1:9" s="419" customFormat="1" ht="15">
      <c r="A3" s="577" t="s">
        <v>252</v>
      </c>
      <c r="B3" s="577"/>
      <c r="C3" s="577"/>
      <c r="D3" s="577"/>
      <c r="E3" s="577"/>
      <c r="F3" s="577"/>
      <c r="G3" s="577"/>
      <c r="H3" s="571" t="s">
        <v>440</v>
      </c>
      <c r="I3" s="577"/>
    </row>
    <row r="4" spans="1:9" s="419" customFormat="1">
      <c r="A4" s="400"/>
      <c r="B4" s="400"/>
      <c r="C4" s="400"/>
      <c r="D4" s="400"/>
      <c r="E4" s="400"/>
      <c r="F4" s="400"/>
      <c r="G4" s="400"/>
      <c r="H4" s="400"/>
      <c r="I4" s="400"/>
    </row>
    <row r="5" spans="1:9" s="112" customFormat="1" ht="12" customHeight="1"/>
    <row r="6" spans="1:9" s="420" customFormat="1" ht="41.25" customHeight="1">
      <c r="A6" s="401" t="s">
        <v>218</v>
      </c>
      <c r="B6" s="28" t="s">
        <v>219</v>
      </c>
      <c r="C6" s="123" t="s">
        <v>213</v>
      </c>
      <c r="D6" s="640" t="s">
        <v>295</v>
      </c>
      <c r="E6" s="639"/>
      <c r="F6" s="638" t="s">
        <v>296</v>
      </c>
      <c r="G6" s="639"/>
      <c r="H6" s="640" t="s">
        <v>297</v>
      </c>
      <c r="I6" s="639"/>
    </row>
    <row r="7" spans="1:9" s="420" customFormat="1" ht="12.75" customHeight="1">
      <c r="A7" s="7">
        <v>84</v>
      </c>
      <c r="B7" s="21" t="s">
        <v>115</v>
      </c>
      <c r="C7" s="421" t="s">
        <v>82</v>
      </c>
      <c r="D7" s="422">
        <v>1150</v>
      </c>
      <c r="E7" s="423"/>
      <c r="F7" s="422">
        <v>105</v>
      </c>
      <c r="G7" s="424"/>
      <c r="H7" s="422">
        <v>1255</v>
      </c>
      <c r="I7" s="424" t="s">
        <v>255</v>
      </c>
    </row>
    <row r="8" spans="1:9" s="420" customFormat="1" ht="12.75" customHeight="1">
      <c r="A8" s="8">
        <v>32</v>
      </c>
      <c r="B8" s="23" t="s">
        <v>116</v>
      </c>
      <c r="C8" s="425" t="s">
        <v>31</v>
      </c>
      <c r="D8" s="422">
        <v>1779</v>
      </c>
      <c r="E8" s="423"/>
      <c r="F8" s="422">
        <v>160</v>
      </c>
      <c r="G8" s="424"/>
      <c r="H8" s="422">
        <v>1939</v>
      </c>
      <c r="I8" s="424" t="s">
        <v>255</v>
      </c>
    </row>
    <row r="9" spans="1:9" s="420" customFormat="1" ht="12.75" customHeight="1">
      <c r="A9" s="8">
        <v>84</v>
      </c>
      <c r="B9" s="23" t="s">
        <v>117</v>
      </c>
      <c r="C9" s="425" t="s">
        <v>84</v>
      </c>
      <c r="D9" s="422">
        <v>967</v>
      </c>
      <c r="E9" s="423"/>
      <c r="F9" s="422">
        <v>61</v>
      </c>
      <c r="G9" s="424"/>
      <c r="H9" s="422">
        <v>1028</v>
      </c>
      <c r="I9" s="424" t="s">
        <v>255</v>
      </c>
    </row>
    <row r="10" spans="1:9" s="420" customFormat="1" ht="12.75" customHeight="1">
      <c r="A10" s="8">
        <v>93</v>
      </c>
      <c r="B10" s="23" t="s">
        <v>118</v>
      </c>
      <c r="C10" s="425" t="s">
        <v>98</v>
      </c>
      <c r="D10" s="422">
        <v>390</v>
      </c>
      <c r="E10" s="423"/>
      <c r="F10" s="422">
        <v>30</v>
      </c>
      <c r="G10" s="424"/>
      <c r="H10" s="422">
        <v>420</v>
      </c>
      <c r="I10" s="424" t="s">
        <v>255</v>
      </c>
    </row>
    <row r="11" spans="1:9" s="420" customFormat="1" ht="12.75" customHeight="1">
      <c r="A11" s="8">
        <v>93</v>
      </c>
      <c r="B11" s="23" t="s">
        <v>119</v>
      </c>
      <c r="C11" s="425" t="s">
        <v>99</v>
      </c>
      <c r="D11" s="422">
        <v>236</v>
      </c>
      <c r="E11" s="423"/>
      <c r="F11" s="422">
        <v>12</v>
      </c>
      <c r="G11" s="424"/>
      <c r="H11" s="422">
        <v>248</v>
      </c>
      <c r="I11" s="424" t="s">
        <v>255</v>
      </c>
    </row>
    <row r="12" spans="1:9" s="420" customFormat="1" ht="12.75" customHeight="1">
      <c r="A12" s="8">
        <v>93</v>
      </c>
      <c r="B12" s="23" t="s">
        <v>120</v>
      </c>
      <c r="C12" s="425" t="s">
        <v>100</v>
      </c>
      <c r="D12" s="422">
        <v>1463</v>
      </c>
      <c r="E12" s="423"/>
      <c r="F12" s="422">
        <v>206</v>
      </c>
      <c r="G12" s="424"/>
      <c r="H12" s="422">
        <v>1669</v>
      </c>
      <c r="I12" s="424" t="s">
        <v>255</v>
      </c>
    </row>
    <row r="13" spans="1:9" s="420" customFormat="1" ht="12.75" customHeight="1">
      <c r="A13" s="8">
        <v>84</v>
      </c>
      <c r="B13" s="23" t="s">
        <v>121</v>
      </c>
      <c r="C13" s="425" t="s">
        <v>85</v>
      </c>
      <c r="D13" s="422">
        <v>588</v>
      </c>
      <c r="E13" s="423"/>
      <c r="F13" s="422">
        <v>47</v>
      </c>
      <c r="G13" s="424"/>
      <c r="H13" s="422">
        <v>635</v>
      </c>
      <c r="I13" s="424" t="s">
        <v>255</v>
      </c>
    </row>
    <row r="14" spans="1:9" s="420" customFormat="1" ht="12.75" customHeight="1">
      <c r="A14" s="8">
        <v>44</v>
      </c>
      <c r="B14" s="23" t="s">
        <v>122</v>
      </c>
      <c r="C14" s="425" t="s">
        <v>36</v>
      </c>
      <c r="D14" s="422">
        <v>984</v>
      </c>
      <c r="E14" s="423"/>
      <c r="F14" s="422">
        <v>96</v>
      </c>
      <c r="G14" s="424"/>
      <c r="H14" s="422">
        <v>1080</v>
      </c>
      <c r="I14" s="424" t="s">
        <v>255</v>
      </c>
    </row>
    <row r="15" spans="1:9" s="420" customFormat="1" ht="12.75" customHeight="1">
      <c r="A15" s="8">
        <v>76</v>
      </c>
      <c r="B15" s="23" t="s">
        <v>123</v>
      </c>
      <c r="C15" s="425" t="s">
        <v>69</v>
      </c>
      <c r="D15" s="422">
        <v>373</v>
      </c>
      <c r="E15" s="423"/>
      <c r="F15" s="422">
        <v>32</v>
      </c>
      <c r="G15" s="424"/>
      <c r="H15" s="422">
        <v>405</v>
      </c>
      <c r="I15" s="424" t="s">
        <v>255</v>
      </c>
    </row>
    <row r="16" spans="1:9" s="420" customFormat="1" ht="12.75" customHeight="1">
      <c r="A16" s="8">
        <v>44</v>
      </c>
      <c r="B16" s="23" t="s">
        <v>124</v>
      </c>
      <c r="C16" s="425" t="s">
        <v>37</v>
      </c>
      <c r="D16" s="422">
        <v>980</v>
      </c>
      <c r="E16" s="423"/>
      <c r="F16" s="422">
        <v>64</v>
      </c>
      <c r="G16" s="424"/>
      <c r="H16" s="422">
        <v>1044</v>
      </c>
      <c r="I16" s="424" t="s">
        <v>255</v>
      </c>
    </row>
    <row r="17" spans="1:9" s="420" customFormat="1" ht="12.75" customHeight="1">
      <c r="A17" s="8">
        <v>76</v>
      </c>
      <c r="B17" s="23" t="s">
        <v>125</v>
      </c>
      <c r="C17" s="425" t="s">
        <v>70</v>
      </c>
      <c r="D17" s="422">
        <v>1028</v>
      </c>
      <c r="E17" s="423"/>
      <c r="F17" s="422">
        <v>107</v>
      </c>
      <c r="G17" s="424"/>
      <c r="H17" s="422">
        <v>1135</v>
      </c>
      <c r="I17" s="424" t="s">
        <v>255</v>
      </c>
    </row>
    <row r="18" spans="1:9" s="420" customFormat="1" ht="12.75" customHeight="1">
      <c r="A18" s="8">
        <v>76</v>
      </c>
      <c r="B18" s="23" t="s">
        <v>126</v>
      </c>
      <c r="C18" s="425" t="s">
        <v>71</v>
      </c>
      <c r="D18" s="422">
        <v>621</v>
      </c>
      <c r="E18" s="423"/>
      <c r="F18" s="422">
        <v>39</v>
      </c>
      <c r="G18" s="424"/>
      <c r="H18" s="422">
        <v>660</v>
      </c>
      <c r="I18" s="424" t="s">
        <v>255</v>
      </c>
    </row>
    <row r="19" spans="1:9" s="420" customFormat="1" ht="12.75" customHeight="1">
      <c r="A19" s="8">
        <v>93</v>
      </c>
      <c r="B19" s="23" t="s">
        <v>127</v>
      </c>
      <c r="C19" s="425" t="s">
        <v>101</v>
      </c>
      <c r="D19" s="422">
        <v>3101</v>
      </c>
      <c r="E19" s="423"/>
      <c r="F19" s="422">
        <v>449</v>
      </c>
      <c r="G19" s="424"/>
      <c r="H19" s="422">
        <v>3550</v>
      </c>
      <c r="I19" s="424" t="s">
        <v>255</v>
      </c>
    </row>
    <row r="20" spans="1:9" s="420" customFormat="1" ht="12.75" customHeight="1">
      <c r="A20" s="8">
        <v>28</v>
      </c>
      <c r="B20" s="23" t="s">
        <v>128</v>
      </c>
      <c r="C20" s="425" t="s">
        <v>25</v>
      </c>
      <c r="D20" s="422">
        <v>2091</v>
      </c>
      <c r="E20" s="426" t="s">
        <v>256</v>
      </c>
      <c r="F20" s="422">
        <v>155</v>
      </c>
      <c r="G20" s="426" t="s">
        <v>256</v>
      </c>
      <c r="H20" s="422">
        <v>2246</v>
      </c>
      <c r="I20" s="426" t="s">
        <v>256</v>
      </c>
    </row>
    <row r="21" spans="1:9" s="420" customFormat="1" ht="12.75" customHeight="1">
      <c r="A21" s="8">
        <v>84</v>
      </c>
      <c r="B21" s="23" t="s">
        <v>129</v>
      </c>
      <c r="C21" s="425" t="s">
        <v>86</v>
      </c>
      <c r="D21" s="422">
        <v>183</v>
      </c>
      <c r="E21" s="423"/>
      <c r="F21" s="422">
        <v>63</v>
      </c>
      <c r="G21" s="424"/>
      <c r="H21" s="422">
        <v>246</v>
      </c>
      <c r="I21" s="424" t="s">
        <v>255</v>
      </c>
    </row>
    <row r="22" spans="1:9" s="420" customFormat="1" ht="12.75" customHeight="1">
      <c r="A22" s="8">
        <v>75</v>
      </c>
      <c r="B22" s="23" t="s">
        <v>130</v>
      </c>
      <c r="C22" s="425" t="s">
        <v>57</v>
      </c>
      <c r="D22" s="422">
        <v>968</v>
      </c>
      <c r="E22" s="423"/>
      <c r="F22" s="422">
        <v>65</v>
      </c>
      <c r="G22" s="424"/>
      <c r="H22" s="422">
        <v>1033</v>
      </c>
      <c r="I22" s="424" t="s">
        <v>255</v>
      </c>
    </row>
    <row r="23" spans="1:9" s="420" customFormat="1" ht="12.75" customHeight="1">
      <c r="A23" s="8">
        <v>75</v>
      </c>
      <c r="B23" s="23" t="s">
        <v>131</v>
      </c>
      <c r="C23" s="425" t="s">
        <v>58</v>
      </c>
      <c r="D23" s="422">
        <v>1380</v>
      </c>
      <c r="E23" s="423"/>
      <c r="F23" s="422">
        <v>144</v>
      </c>
      <c r="G23" s="424"/>
      <c r="H23" s="422">
        <v>1524</v>
      </c>
      <c r="I23" s="424" t="s">
        <v>255</v>
      </c>
    </row>
    <row r="24" spans="1:9" s="420" customFormat="1" ht="12.75" customHeight="1">
      <c r="A24" s="8">
        <v>24</v>
      </c>
      <c r="B24" s="23" t="s">
        <v>132</v>
      </c>
      <c r="C24" s="425" t="s">
        <v>9</v>
      </c>
      <c r="D24" s="422">
        <v>826</v>
      </c>
      <c r="E24" s="423"/>
      <c r="F24" s="422">
        <v>43</v>
      </c>
      <c r="G24" s="424"/>
      <c r="H24" s="422">
        <v>869</v>
      </c>
      <c r="I24" s="424" t="s">
        <v>255</v>
      </c>
    </row>
    <row r="25" spans="1:9" s="420" customFormat="1" ht="12.75" customHeight="1">
      <c r="A25" s="8">
        <v>75</v>
      </c>
      <c r="B25" s="23" t="s">
        <v>133</v>
      </c>
      <c r="C25" s="425" t="s">
        <v>59</v>
      </c>
      <c r="D25" s="422">
        <v>393</v>
      </c>
      <c r="E25" s="423"/>
      <c r="F25" s="422">
        <v>77</v>
      </c>
      <c r="G25" s="424"/>
      <c r="H25" s="422">
        <v>470</v>
      </c>
      <c r="I25" s="424" t="s">
        <v>255</v>
      </c>
    </row>
    <row r="26" spans="1:9" s="420" customFormat="1" ht="12.75" customHeight="1">
      <c r="A26" s="8">
        <v>94</v>
      </c>
      <c r="B26" s="23" t="s">
        <v>104</v>
      </c>
      <c r="C26" s="425" t="s">
        <v>105</v>
      </c>
      <c r="D26" s="422">
        <v>129</v>
      </c>
      <c r="E26" s="423"/>
      <c r="F26" s="422">
        <v>31</v>
      </c>
      <c r="G26" s="424"/>
      <c r="H26" s="422">
        <v>160</v>
      </c>
      <c r="I26" s="424" t="s">
        <v>255</v>
      </c>
    </row>
    <row r="27" spans="1:9" s="420" customFormat="1" ht="12.75" customHeight="1">
      <c r="A27" s="8">
        <v>94</v>
      </c>
      <c r="B27" s="23" t="s">
        <v>107</v>
      </c>
      <c r="C27" s="425" t="s">
        <v>108</v>
      </c>
      <c r="D27" s="422">
        <v>176</v>
      </c>
      <c r="E27" s="423"/>
      <c r="F27" s="422">
        <v>24</v>
      </c>
      <c r="G27" s="424"/>
      <c r="H27" s="422">
        <v>200</v>
      </c>
      <c r="I27" s="424" t="s">
        <v>255</v>
      </c>
    </row>
    <row r="28" spans="1:9" s="420" customFormat="1" ht="12.75" customHeight="1">
      <c r="A28" s="8">
        <v>27</v>
      </c>
      <c r="B28" s="23" t="s">
        <v>134</v>
      </c>
      <c r="C28" s="425" t="s">
        <v>16</v>
      </c>
      <c r="D28" s="422">
        <v>1286</v>
      </c>
      <c r="E28" s="423"/>
      <c r="F28" s="422">
        <v>125</v>
      </c>
      <c r="G28" s="424"/>
      <c r="H28" s="422">
        <v>1411</v>
      </c>
      <c r="I28" s="424" t="s">
        <v>255</v>
      </c>
    </row>
    <row r="29" spans="1:9" s="420" customFormat="1" ht="12.75" customHeight="1">
      <c r="A29" s="8">
        <v>53</v>
      </c>
      <c r="B29" s="23" t="s">
        <v>135</v>
      </c>
      <c r="C29" s="425" t="s">
        <v>52</v>
      </c>
      <c r="D29" s="422">
        <v>1650</v>
      </c>
      <c r="E29" s="423"/>
      <c r="F29" s="422">
        <v>77</v>
      </c>
      <c r="G29" s="424"/>
      <c r="H29" s="422">
        <v>1727</v>
      </c>
      <c r="I29" s="424" t="s">
        <v>255</v>
      </c>
    </row>
    <row r="30" spans="1:9" s="420" customFormat="1" ht="12.75" customHeight="1">
      <c r="A30" s="8">
        <v>75</v>
      </c>
      <c r="B30" s="23" t="s">
        <v>136</v>
      </c>
      <c r="C30" s="425" t="s">
        <v>60</v>
      </c>
      <c r="D30" s="422">
        <v>344</v>
      </c>
      <c r="E30" s="423"/>
      <c r="F30" s="422">
        <v>20</v>
      </c>
      <c r="G30" s="424"/>
      <c r="H30" s="422">
        <v>364</v>
      </c>
      <c r="I30" s="424" t="s">
        <v>255</v>
      </c>
    </row>
    <row r="31" spans="1:9" s="420" customFormat="1" ht="12.75" customHeight="1">
      <c r="A31" s="8">
        <v>75</v>
      </c>
      <c r="B31" s="23" t="s">
        <v>137</v>
      </c>
      <c r="C31" s="425" t="s">
        <v>61</v>
      </c>
      <c r="D31" s="422">
        <v>914</v>
      </c>
      <c r="E31" s="423"/>
      <c r="F31" s="422">
        <v>164</v>
      </c>
      <c r="G31" s="424"/>
      <c r="H31" s="422">
        <v>1078</v>
      </c>
      <c r="I31" s="424" t="s">
        <v>255</v>
      </c>
    </row>
    <row r="32" spans="1:9" s="420" customFormat="1" ht="12.75" customHeight="1">
      <c r="A32" s="8">
        <v>27</v>
      </c>
      <c r="B32" s="23" t="s">
        <v>138</v>
      </c>
      <c r="C32" s="425" t="s">
        <v>18</v>
      </c>
      <c r="D32" s="422">
        <v>1063</v>
      </c>
      <c r="E32" s="423"/>
      <c r="F32" s="422">
        <v>96</v>
      </c>
      <c r="G32" s="424"/>
      <c r="H32" s="422">
        <v>1159</v>
      </c>
      <c r="I32" s="424" t="s">
        <v>255</v>
      </c>
    </row>
    <row r="33" spans="1:9" s="420" customFormat="1" ht="12.75" customHeight="1">
      <c r="A33" s="8">
        <v>84</v>
      </c>
      <c r="B33" s="23" t="s">
        <v>139</v>
      </c>
      <c r="C33" s="425" t="s">
        <v>87</v>
      </c>
      <c r="D33" s="422">
        <v>1054</v>
      </c>
      <c r="E33" s="423"/>
      <c r="F33" s="422">
        <v>162</v>
      </c>
      <c r="G33" s="424"/>
      <c r="H33" s="422">
        <v>1216</v>
      </c>
      <c r="I33" s="424" t="s">
        <v>255</v>
      </c>
    </row>
    <row r="34" spans="1:9" s="420" customFormat="1" ht="12.75" customHeight="1">
      <c r="A34" s="8">
        <v>28</v>
      </c>
      <c r="B34" s="23" t="s">
        <v>140</v>
      </c>
      <c r="C34" s="425" t="s">
        <v>27</v>
      </c>
      <c r="D34" s="422">
        <v>1637</v>
      </c>
      <c r="E34" s="426" t="s">
        <v>256</v>
      </c>
      <c r="F34" s="422">
        <v>125</v>
      </c>
      <c r="G34" s="426" t="s">
        <v>256</v>
      </c>
      <c r="H34" s="422">
        <v>1762</v>
      </c>
      <c r="I34" s="426" t="s">
        <v>256</v>
      </c>
    </row>
    <row r="35" spans="1:9" s="420" customFormat="1" ht="12.75" customHeight="1">
      <c r="A35" s="8">
        <v>24</v>
      </c>
      <c r="B35" s="23" t="s">
        <v>141</v>
      </c>
      <c r="C35" s="425" t="s">
        <v>11</v>
      </c>
      <c r="D35" s="422">
        <v>1175</v>
      </c>
      <c r="E35" s="423"/>
      <c r="F35" s="422">
        <v>114</v>
      </c>
      <c r="G35" s="424"/>
      <c r="H35" s="422">
        <v>1289</v>
      </c>
      <c r="I35" s="424" t="s">
        <v>255</v>
      </c>
    </row>
    <row r="36" spans="1:9" s="420" customFormat="1" ht="12.75" customHeight="1">
      <c r="A36" s="8">
        <v>53</v>
      </c>
      <c r="B36" s="23" t="s">
        <v>142</v>
      </c>
      <c r="C36" s="425" t="s">
        <v>54</v>
      </c>
      <c r="D36" s="422">
        <v>2388</v>
      </c>
      <c r="E36" s="423"/>
      <c r="F36" s="422">
        <v>118</v>
      </c>
      <c r="G36" s="424"/>
      <c r="H36" s="422">
        <v>2506</v>
      </c>
      <c r="I36" s="424" t="s">
        <v>255</v>
      </c>
    </row>
    <row r="37" spans="1:9" s="420" customFormat="1" ht="12.75" customHeight="1">
      <c r="A37" s="8">
        <v>76</v>
      </c>
      <c r="B37" s="23" t="s">
        <v>143</v>
      </c>
      <c r="C37" s="425" t="s">
        <v>72</v>
      </c>
      <c r="D37" s="422">
        <v>1918</v>
      </c>
      <c r="E37" s="426" t="s">
        <v>256</v>
      </c>
      <c r="F37" s="422">
        <v>129</v>
      </c>
      <c r="G37" s="426" t="s">
        <v>256</v>
      </c>
      <c r="H37" s="422">
        <v>2047</v>
      </c>
      <c r="I37" s="426" t="s">
        <v>256</v>
      </c>
    </row>
    <row r="38" spans="1:9" s="420" customFormat="1" ht="12.75" customHeight="1">
      <c r="A38" s="8">
        <v>76</v>
      </c>
      <c r="B38" s="23" t="s">
        <v>144</v>
      </c>
      <c r="C38" s="425" t="s">
        <v>73</v>
      </c>
      <c r="D38" s="422">
        <v>2394</v>
      </c>
      <c r="E38" s="423"/>
      <c r="F38" s="422">
        <v>264</v>
      </c>
      <c r="G38" s="424"/>
      <c r="H38" s="422">
        <v>2658</v>
      </c>
      <c r="I38" s="424" t="s">
        <v>255</v>
      </c>
    </row>
    <row r="39" spans="1:9" s="420" customFormat="1" ht="12.75" customHeight="1">
      <c r="A39" s="8">
        <v>76</v>
      </c>
      <c r="B39" s="23" t="s">
        <v>145</v>
      </c>
      <c r="C39" s="425" t="s">
        <v>74</v>
      </c>
      <c r="D39" s="422">
        <v>491</v>
      </c>
      <c r="E39" s="423"/>
      <c r="F39" s="422">
        <v>37</v>
      </c>
      <c r="G39" s="424"/>
      <c r="H39" s="422">
        <v>528</v>
      </c>
      <c r="I39" s="424" t="s">
        <v>255</v>
      </c>
    </row>
    <row r="40" spans="1:9" s="420" customFormat="1" ht="12.75" customHeight="1">
      <c r="A40" s="8">
        <v>75</v>
      </c>
      <c r="B40" s="23" t="s">
        <v>146</v>
      </c>
      <c r="C40" s="425" t="s">
        <v>62</v>
      </c>
      <c r="D40" s="422">
        <v>3262</v>
      </c>
      <c r="E40" s="423"/>
      <c r="F40" s="422">
        <v>431</v>
      </c>
      <c r="G40" s="424"/>
      <c r="H40" s="422">
        <v>3693</v>
      </c>
      <c r="I40" s="424" t="s">
        <v>255</v>
      </c>
    </row>
    <row r="41" spans="1:9" s="420" customFormat="1" ht="12.75" customHeight="1">
      <c r="A41" s="8">
        <v>76</v>
      </c>
      <c r="B41" s="23" t="s">
        <v>147</v>
      </c>
      <c r="C41" s="425" t="s">
        <v>75</v>
      </c>
      <c r="D41" s="422">
        <v>2263</v>
      </c>
      <c r="E41" s="423"/>
      <c r="F41" s="422">
        <v>238</v>
      </c>
      <c r="G41" s="424"/>
      <c r="H41" s="422">
        <v>2501</v>
      </c>
      <c r="I41" s="424" t="s">
        <v>255</v>
      </c>
    </row>
    <row r="42" spans="1:9" s="420" customFormat="1" ht="12.75" customHeight="1">
      <c r="A42" s="8">
        <v>53</v>
      </c>
      <c r="B42" s="23" t="s">
        <v>148</v>
      </c>
      <c r="C42" s="425" t="s">
        <v>55</v>
      </c>
      <c r="D42" s="422">
        <v>2654</v>
      </c>
      <c r="E42" s="423"/>
      <c r="F42" s="422">
        <v>206</v>
      </c>
      <c r="G42" s="424"/>
      <c r="H42" s="422">
        <v>2860</v>
      </c>
      <c r="I42" s="424" t="s">
        <v>255</v>
      </c>
    </row>
    <row r="43" spans="1:9" s="420" customFormat="1" ht="12.75" customHeight="1">
      <c r="A43" s="8">
        <v>24</v>
      </c>
      <c r="B43" s="23" t="s">
        <v>149</v>
      </c>
      <c r="C43" s="425" t="s">
        <v>12</v>
      </c>
      <c r="D43" s="422">
        <v>470</v>
      </c>
      <c r="E43" s="423"/>
      <c r="F43" s="422">
        <v>42</v>
      </c>
      <c r="G43" s="424"/>
      <c r="H43" s="422">
        <v>512</v>
      </c>
      <c r="I43" s="424" t="s">
        <v>255</v>
      </c>
    </row>
    <row r="44" spans="1:9" s="420" customFormat="1" ht="12.75" customHeight="1">
      <c r="A44" s="8">
        <v>24</v>
      </c>
      <c r="B44" s="23" t="s">
        <v>150</v>
      </c>
      <c r="C44" s="425" t="s">
        <v>13</v>
      </c>
      <c r="D44" s="422">
        <v>1158</v>
      </c>
      <c r="E44" s="423"/>
      <c r="F44" s="422">
        <v>48</v>
      </c>
      <c r="G44" s="424"/>
      <c r="H44" s="422">
        <v>1206</v>
      </c>
      <c r="I44" s="424" t="s">
        <v>255</v>
      </c>
    </row>
    <row r="45" spans="1:9" s="420" customFormat="1" ht="12.75" customHeight="1">
      <c r="A45" s="8">
        <v>84</v>
      </c>
      <c r="B45" s="23" t="s">
        <v>151</v>
      </c>
      <c r="C45" s="425" t="s">
        <v>88</v>
      </c>
      <c r="D45" s="422">
        <v>2310</v>
      </c>
      <c r="E45" s="423"/>
      <c r="F45" s="422">
        <v>283</v>
      </c>
      <c r="G45" s="424"/>
      <c r="H45" s="422">
        <v>2593</v>
      </c>
      <c r="I45" s="424" t="s">
        <v>255</v>
      </c>
    </row>
    <row r="46" spans="1:9" s="420" customFormat="1" ht="12.75" customHeight="1">
      <c r="A46" s="8">
        <v>27</v>
      </c>
      <c r="B46" s="23" t="s">
        <v>152</v>
      </c>
      <c r="C46" s="425" t="s">
        <v>19</v>
      </c>
      <c r="D46" s="422">
        <v>726</v>
      </c>
      <c r="E46" s="423"/>
      <c r="F46" s="422">
        <v>40</v>
      </c>
      <c r="G46" s="424"/>
      <c r="H46" s="422">
        <v>766</v>
      </c>
      <c r="I46" s="424" t="s">
        <v>255</v>
      </c>
    </row>
    <row r="47" spans="1:9" s="420" customFormat="1" ht="12.75" customHeight="1">
      <c r="A47" s="8">
        <v>75</v>
      </c>
      <c r="B47" s="23" t="s">
        <v>153</v>
      </c>
      <c r="C47" s="425" t="s">
        <v>63</v>
      </c>
      <c r="D47" s="422">
        <v>1071</v>
      </c>
      <c r="E47" s="423"/>
      <c r="F47" s="422">
        <v>94</v>
      </c>
      <c r="G47" s="424"/>
      <c r="H47" s="422">
        <v>1165</v>
      </c>
      <c r="I47" s="424" t="s">
        <v>255</v>
      </c>
    </row>
    <row r="48" spans="1:9" s="420" customFormat="1" ht="12.75" customHeight="1">
      <c r="A48" s="8">
        <v>24</v>
      </c>
      <c r="B48" s="23" t="s">
        <v>154</v>
      </c>
      <c r="C48" s="425" t="s">
        <v>14</v>
      </c>
      <c r="D48" s="422">
        <v>805</v>
      </c>
      <c r="E48" s="423"/>
      <c r="F48" s="422">
        <v>90</v>
      </c>
      <c r="G48" s="424"/>
      <c r="H48" s="422">
        <v>895</v>
      </c>
      <c r="I48" s="424" t="s">
        <v>255</v>
      </c>
    </row>
    <row r="49" spans="1:9" s="420" customFormat="1" ht="12.75" customHeight="1">
      <c r="A49" s="8">
        <v>84</v>
      </c>
      <c r="B49" s="23" t="s">
        <v>155</v>
      </c>
      <c r="C49" s="425" t="s">
        <v>89</v>
      </c>
      <c r="D49" s="422">
        <v>1728</v>
      </c>
      <c r="E49" s="423"/>
      <c r="F49" s="422">
        <v>279</v>
      </c>
      <c r="G49" s="424"/>
      <c r="H49" s="422">
        <v>2007</v>
      </c>
      <c r="I49" s="424" t="s">
        <v>255</v>
      </c>
    </row>
    <row r="50" spans="1:9" s="420" customFormat="1" ht="12.75" customHeight="1">
      <c r="A50" s="8">
        <v>84</v>
      </c>
      <c r="B50" s="23" t="s">
        <v>156</v>
      </c>
      <c r="C50" s="425" t="s">
        <v>90</v>
      </c>
      <c r="D50" s="422">
        <v>614</v>
      </c>
      <c r="E50" s="423"/>
      <c r="F50" s="422">
        <v>49</v>
      </c>
      <c r="G50" s="424"/>
      <c r="H50" s="422">
        <v>663</v>
      </c>
      <c r="I50" s="424" t="s">
        <v>255</v>
      </c>
    </row>
    <row r="51" spans="1:9" s="420" customFormat="1" ht="12.75" customHeight="1">
      <c r="A51" s="8">
        <v>52</v>
      </c>
      <c r="B51" s="23" t="s">
        <v>157</v>
      </c>
      <c r="C51" s="425" t="s">
        <v>46</v>
      </c>
      <c r="D51" s="422">
        <v>2146</v>
      </c>
      <c r="E51" s="423"/>
      <c r="F51" s="422">
        <v>355</v>
      </c>
      <c r="G51" s="424"/>
      <c r="H51" s="422">
        <v>2501</v>
      </c>
      <c r="I51" s="424" t="s">
        <v>255</v>
      </c>
    </row>
    <row r="52" spans="1:9" s="420" customFormat="1" ht="12.75" customHeight="1">
      <c r="A52" s="8">
        <v>24</v>
      </c>
      <c r="B52" s="23" t="s">
        <v>158</v>
      </c>
      <c r="C52" s="425" t="s">
        <v>15</v>
      </c>
      <c r="D52" s="422">
        <v>1225</v>
      </c>
      <c r="E52" s="423"/>
      <c r="F52" s="422">
        <v>93</v>
      </c>
      <c r="G52" s="424"/>
      <c r="H52" s="422">
        <v>1318</v>
      </c>
      <c r="I52" s="424" t="s">
        <v>255</v>
      </c>
    </row>
    <row r="53" spans="1:9" s="420" customFormat="1" ht="12.75" customHeight="1">
      <c r="A53" s="8">
        <v>76</v>
      </c>
      <c r="B53" s="23" t="s">
        <v>159</v>
      </c>
      <c r="C53" s="425" t="s">
        <v>76</v>
      </c>
      <c r="D53" s="422">
        <v>349</v>
      </c>
      <c r="E53" s="423"/>
      <c r="F53" s="422">
        <v>33</v>
      </c>
      <c r="G53" s="424"/>
      <c r="H53" s="422">
        <v>382</v>
      </c>
      <c r="I53" s="424" t="s">
        <v>255</v>
      </c>
    </row>
    <row r="54" spans="1:9" s="420" customFormat="1" ht="12.75" customHeight="1">
      <c r="A54" s="8">
        <v>75</v>
      </c>
      <c r="B54" s="23" t="s">
        <v>160</v>
      </c>
      <c r="C54" s="425" t="s">
        <v>64</v>
      </c>
      <c r="D54" s="422">
        <v>684</v>
      </c>
      <c r="E54" s="423"/>
      <c r="F54" s="422">
        <v>279</v>
      </c>
      <c r="G54" s="424"/>
      <c r="H54" s="422">
        <v>963</v>
      </c>
      <c r="I54" s="424" t="s">
        <v>255</v>
      </c>
    </row>
    <row r="55" spans="1:9" s="420" customFormat="1" ht="12.75" customHeight="1">
      <c r="A55" s="8">
        <v>76</v>
      </c>
      <c r="B55" s="23" t="s">
        <v>161</v>
      </c>
      <c r="C55" s="425" t="s">
        <v>77</v>
      </c>
      <c r="D55" s="422">
        <v>118</v>
      </c>
      <c r="E55" s="423"/>
      <c r="F55" s="422">
        <v>7</v>
      </c>
      <c r="G55" s="424"/>
      <c r="H55" s="422">
        <v>125</v>
      </c>
      <c r="I55" s="424" t="s">
        <v>255</v>
      </c>
    </row>
    <row r="56" spans="1:9" s="420" customFormat="1" ht="12.75" customHeight="1">
      <c r="A56" s="8">
        <v>52</v>
      </c>
      <c r="B56" s="23" t="s">
        <v>162</v>
      </c>
      <c r="C56" s="425" t="s">
        <v>48</v>
      </c>
      <c r="D56" s="422">
        <v>1908</v>
      </c>
      <c r="E56" s="423"/>
      <c r="F56" s="422">
        <v>138</v>
      </c>
      <c r="G56" s="424"/>
      <c r="H56" s="422">
        <v>2046</v>
      </c>
      <c r="I56" s="424" t="s">
        <v>255</v>
      </c>
    </row>
    <row r="57" spans="1:9" s="420" customFormat="1" ht="12.75" customHeight="1">
      <c r="A57" s="8">
        <v>28</v>
      </c>
      <c r="B57" s="23" t="s">
        <v>163</v>
      </c>
      <c r="C57" s="425" t="s">
        <v>28</v>
      </c>
      <c r="D57" s="422">
        <v>1296</v>
      </c>
      <c r="E57" s="423"/>
      <c r="F57" s="422">
        <v>104</v>
      </c>
      <c r="G57" s="424"/>
      <c r="H57" s="422">
        <v>1400</v>
      </c>
      <c r="I57" s="424" t="s">
        <v>255</v>
      </c>
    </row>
    <row r="58" spans="1:9" s="420" customFormat="1" ht="12.75" customHeight="1">
      <c r="A58" s="8">
        <v>44</v>
      </c>
      <c r="B58" s="23" t="s">
        <v>164</v>
      </c>
      <c r="C58" s="425" t="s">
        <v>38</v>
      </c>
      <c r="D58" s="422">
        <v>1472</v>
      </c>
      <c r="E58" s="423"/>
      <c r="F58" s="422">
        <v>87</v>
      </c>
      <c r="G58" s="424"/>
      <c r="H58" s="422">
        <v>1559</v>
      </c>
      <c r="I58" s="424" t="s">
        <v>255</v>
      </c>
    </row>
    <row r="59" spans="1:9" s="420" customFormat="1" ht="12.75" customHeight="1">
      <c r="A59" s="8">
        <v>44</v>
      </c>
      <c r="B59" s="23" t="s">
        <v>165</v>
      </c>
      <c r="C59" s="425" t="s">
        <v>39</v>
      </c>
      <c r="D59" s="422">
        <v>568</v>
      </c>
      <c r="E59" s="423"/>
      <c r="F59" s="422">
        <v>49</v>
      </c>
      <c r="G59" s="424"/>
      <c r="H59" s="422">
        <v>617</v>
      </c>
      <c r="I59" s="424" t="s">
        <v>255</v>
      </c>
    </row>
    <row r="60" spans="1:9" s="420" customFormat="1" ht="12.75" customHeight="1">
      <c r="A60" s="8">
        <v>52</v>
      </c>
      <c r="B60" s="23" t="s">
        <v>166</v>
      </c>
      <c r="C60" s="425" t="s">
        <v>49</v>
      </c>
      <c r="D60" s="422">
        <v>909</v>
      </c>
      <c r="E60" s="423"/>
      <c r="F60" s="422">
        <v>37</v>
      </c>
      <c r="G60" s="424"/>
      <c r="H60" s="422">
        <v>946</v>
      </c>
      <c r="I60" s="424"/>
    </row>
    <row r="61" spans="1:9" s="420" customFormat="1" ht="12.75" customHeight="1">
      <c r="A61" s="8">
        <v>44</v>
      </c>
      <c r="B61" s="23" t="s">
        <v>167</v>
      </c>
      <c r="C61" s="425" t="s">
        <v>40</v>
      </c>
      <c r="D61" s="422">
        <v>1629</v>
      </c>
      <c r="E61" s="423"/>
      <c r="F61" s="422">
        <v>282</v>
      </c>
      <c r="G61" s="424"/>
      <c r="H61" s="422">
        <v>1911</v>
      </c>
      <c r="I61" s="424" t="s">
        <v>255</v>
      </c>
    </row>
    <row r="62" spans="1:9" s="420" customFormat="1" ht="12.75" customHeight="1">
      <c r="A62" s="8">
        <v>44</v>
      </c>
      <c r="B62" s="23" t="s">
        <v>168</v>
      </c>
      <c r="C62" s="425" t="s">
        <v>41</v>
      </c>
      <c r="D62" s="422">
        <v>614</v>
      </c>
      <c r="E62" s="423"/>
      <c r="F62" s="422">
        <v>37</v>
      </c>
      <c r="G62" s="424"/>
      <c r="H62" s="422">
        <v>651</v>
      </c>
      <c r="I62" s="424" t="s">
        <v>255</v>
      </c>
    </row>
    <row r="63" spans="1:9" s="420" customFormat="1" ht="12.75" customHeight="1">
      <c r="A63" s="8">
        <v>53</v>
      </c>
      <c r="B63" s="23" t="s">
        <v>169</v>
      </c>
      <c r="C63" s="425" t="s">
        <v>56</v>
      </c>
      <c r="D63" s="422">
        <v>1212</v>
      </c>
      <c r="E63" s="423"/>
      <c r="F63" s="422">
        <v>110</v>
      </c>
      <c r="G63" s="424"/>
      <c r="H63" s="422">
        <v>1322</v>
      </c>
      <c r="I63" s="424" t="s">
        <v>255</v>
      </c>
    </row>
    <row r="64" spans="1:9" s="420" customFormat="1" ht="12.75" customHeight="1">
      <c r="A64" s="8">
        <v>44</v>
      </c>
      <c r="B64" s="23" t="s">
        <v>170</v>
      </c>
      <c r="C64" s="425" t="s">
        <v>42</v>
      </c>
      <c r="D64" s="422">
        <v>1984</v>
      </c>
      <c r="E64" s="423"/>
      <c r="F64" s="422">
        <v>292</v>
      </c>
      <c r="G64" s="424"/>
      <c r="H64" s="422">
        <v>2276</v>
      </c>
      <c r="I64" s="424" t="s">
        <v>255</v>
      </c>
    </row>
    <row r="65" spans="1:9" s="420" customFormat="1" ht="12.75" customHeight="1">
      <c r="A65" s="8">
        <v>27</v>
      </c>
      <c r="B65" s="23" t="s">
        <v>171</v>
      </c>
      <c r="C65" s="425" t="s">
        <v>20</v>
      </c>
      <c r="D65" s="422">
        <v>782</v>
      </c>
      <c r="E65" s="423"/>
      <c r="F65" s="422">
        <v>51</v>
      </c>
      <c r="G65" s="424"/>
      <c r="H65" s="422">
        <v>833</v>
      </c>
      <c r="I65" s="424" t="s">
        <v>255</v>
      </c>
    </row>
    <row r="66" spans="1:9" s="420" customFormat="1" ht="12.75" customHeight="1">
      <c r="A66" s="8">
        <v>32</v>
      </c>
      <c r="B66" s="23" t="s">
        <v>172</v>
      </c>
      <c r="C66" s="425" t="s">
        <v>32</v>
      </c>
      <c r="D66" s="422">
        <v>10938</v>
      </c>
      <c r="E66" s="423"/>
      <c r="F66" s="422">
        <v>940</v>
      </c>
      <c r="G66" s="424"/>
      <c r="H66" s="422">
        <v>11878</v>
      </c>
      <c r="I66" s="424" t="s">
        <v>255</v>
      </c>
    </row>
    <row r="67" spans="1:9" s="420" customFormat="1" ht="12.75" customHeight="1">
      <c r="A67" s="8">
        <v>32</v>
      </c>
      <c r="B67" s="23" t="s">
        <v>173</v>
      </c>
      <c r="C67" s="425" t="s">
        <v>33</v>
      </c>
      <c r="D67" s="422">
        <v>1560</v>
      </c>
      <c r="E67" s="423"/>
      <c r="F67" s="422">
        <v>289</v>
      </c>
      <c r="G67" s="424"/>
      <c r="H67" s="422">
        <v>1849</v>
      </c>
      <c r="I67" s="424" t="s">
        <v>255</v>
      </c>
    </row>
    <row r="68" spans="1:9" s="420" customFormat="1" ht="12.75" customHeight="1">
      <c r="A68" s="8">
        <v>28</v>
      </c>
      <c r="B68" s="23" t="s">
        <v>174</v>
      </c>
      <c r="C68" s="425" t="s">
        <v>29</v>
      </c>
      <c r="D68" s="422">
        <v>998</v>
      </c>
      <c r="E68" s="423"/>
      <c r="F68" s="422">
        <v>59</v>
      </c>
      <c r="G68" s="424"/>
      <c r="H68" s="422">
        <v>1057</v>
      </c>
      <c r="I68" s="424" t="s">
        <v>255</v>
      </c>
    </row>
    <row r="69" spans="1:9" s="420" customFormat="1" ht="12.75" customHeight="1">
      <c r="A69" s="8">
        <v>32</v>
      </c>
      <c r="B69" s="23" t="s">
        <v>175</v>
      </c>
      <c r="C69" s="425" t="s">
        <v>34</v>
      </c>
      <c r="D69" s="422">
        <v>5925</v>
      </c>
      <c r="E69" s="423"/>
      <c r="F69" s="422">
        <v>365</v>
      </c>
      <c r="G69" s="424"/>
      <c r="H69" s="422">
        <v>6290</v>
      </c>
      <c r="I69" s="424" t="s">
        <v>255</v>
      </c>
    </row>
    <row r="70" spans="1:9" s="420" customFormat="1" ht="12.75" customHeight="1">
      <c r="A70" s="8">
        <v>84</v>
      </c>
      <c r="B70" s="23" t="s">
        <v>176</v>
      </c>
      <c r="C70" s="425" t="s">
        <v>91</v>
      </c>
      <c r="D70" s="422">
        <v>963</v>
      </c>
      <c r="E70" s="423"/>
      <c r="F70" s="422">
        <v>209</v>
      </c>
      <c r="G70" s="424"/>
      <c r="H70" s="422">
        <v>1172</v>
      </c>
      <c r="I70" s="424" t="s">
        <v>255</v>
      </c>
    </row>
    <row r="71" spans="1:9" s="420" customFormat="1" ht="12.75" customHeight="1">
      <c r="A71" s="8">
        <v>75</v>
      </c>
      <c r="B71" s="23" t="s">
        <v>177</v>
      </c>
      <c r="C71" s="425" t="s">
        <v>65</v>
      </c>
      <c r="D71" s="422">
        <v>1339</v>
      </c>
      <c r="E71" s="423"/>
      <c r="F71" s="422">
        <v>366</v>
      </c>
      <c r="G71" s="424"/>
      <c r="H71" s="422">
        <v>1705</v>
      </c>
      <c r="I71" s="424" t="s">
        <v>255</v>
      </c>
    </row>
    <row r="72" spans="1:9" s="420" customFormat="1" ht="12.75" customHeight="1">
      <c r="A72" s="8">
        <v>76</v>
      </c>
      <c r="B72" s="23" t="s">
        <v>178</v>
      </c>
      <c r="C72" s="425" t="s">
        <v>78</v>
      </c>
      <c r="D72" s="422">
        <v>473</v>
      </c>
      <c r="E72" s="426" t="s">
        <v>256</v>
      </c>
      <c r="F72" s="422">
        <v>1</v>
      </c>
      <c r="G72" s="426" t="s">
        <v>256</v>
      </c>
      <c r="H72" s="422">
        <v>474</v>
      </c>
      <c r="I72" s="426" t="s">
        <v>256</v>
      </c>
    </row>
    <row r="73" spans="1:9" s="420" customFormat="1" ht="12.75" customHeight="1">
      <c r="A73" s="8">
        <v>76</v>
      </c>
      <c r="B73" s="23" t="s">
        <v>179</v>
      </c>
      <c r="C73" s="425" t="s">
        <v>79</v>
      </c>
      <c r="D73" s="422">
        <v>1105</v>
      </c>
      <c r="E73" s="423"/>
      <c r="F73" s="422">
        <v>122</v>
      </c>
      <c r="G73" s="424"/>
      <c r="H73" s="422">
        <v>1227</v>
      </c>
      <c r="I73" s="424" t="s">
        <v>255</v>
      </c>
    </row>
    <row r="74" spans="1:9" s="420" customFormat="1" ht="12.75" customHeight="1">
      <c r="A74" s="8">
        <v>44</v>
      </c>
      <c r="B74" s="23" t="s">
        <v>180</v>
      </c>
      <c r="C74" s="425" t="s">
        <v>43</v>
      </c>
      <c r="D74" s="422">
        <v>2616</v>
      </c>
      <c r="E74" s="423"/>
      <c r="F74" s="422">
        <v>248</v>
      </c>
      <c r="G74" s="424"/>
      <c r="H74" s="422">
        <v>2864</v>
      </c>
      <c r="I74" s="424" t="s">
        <v>255</v>
      </c>
    </row>
    <row r="75" spans="1:9" s="420" customFormat="1" ht="12.75" customHeight="1">
      <c r="A75" s="8">
        <v>44</v>
      </c>
      <c r="B75" s="23" t="s">
        <v>181</v>
      </c>
      <c r="C75" s="425" t="s">
        <v>44</v>
      </c>
      <c r="D75" s="422">
        <v>1521</v>
      </c>
      <c r="E75" s="423"/>
      <c r="F75" s="422">
        <v>194</v>
      </c>
      <c r="G75" s="424"/>
      <c r="H75" s="422">
        <v>1715</v>
      </c>
      <c r="I75" s="424" t="s">
        <v>255</v>
      </c>
    </row>
    <row r="76" spans="1:9" s="420" customFormat="1" ht="12.75" customHeight="1">
      <c r="A76" s="8">
        <v>84</v>
      </c>
      <c r="B76" s="23" t="s">
        <v>182</v>
      </c>
      <c r="C76" s="425" t="s">
        <v>93</v>
      </c>
      <c r="D76" s="422">
        <v>2696</v>
      </c>
      <c r="E76" s="423"/>
      <c r="F76" s="422">
        <v>341</v>
      </c>
      <c r="G76" s="424"/>
      <c r="H76" s="422">
        <v>3037</v>
      </c>
      <c r="I76" s="424" t="s">
        <v>255</v>
      </c>
    </row>
    <row r="77" spans="1:9" s="420" customFormat="1" ht="12.75" customHeight="1">
      <c r="A77" s="43">
        <v>84</v>
      </c>
      <c r="B77" s="44" t="s">
        <v>92</v>
      </c>
      <c r="C77" s="427" t="s">
        <v>114</v>
      </c>
      <c r="D77" s="428">
        <v>524</v>
      </c>
      <c r="E77" s="429"/>
      <c r="F77" s="428">
        <v>71</v>
      </c>
      <c r="G77" s="430"/>
      <c r="H77" s="428">
        <v>595</v>
      </c>
      <c r="I77" s="424"/>
    </row>
    <row r="78" spans="1:9" s="420" customFormat="1" ht="12.75" customHeight="1">
      <c r="A78" s="43">
        <v>84</v>
      </c>
      <c r="B78" s="44" t="s">
        <v>94</v>
      </c>
      <c r="C78" s="427" t="s">
        <v>95</v>
      </c>
      <c r="D78" s="428">
        <v>2172</v>
      </c>
      <c r="E78" s="429"/>
      <c r="F78" s="428">
        <v>270</v>
      </c>
      <c r="G78" s="430"/>
      <c r="H78" s="428">
        <v>2442</v>
      </c>
      <c r="I78" s="424"/>
    </row>
    <row r="79" spans="1:9" s="420" customFormat="1" ht="12.75" customHeight="1">
      <c r="A79" s="8">
        <v>27</v>
      </c>
      <c r="B79" s="23" t="s">
        <v>183</v>
      </c>
      <c r="C79" s="425" t="s">
        <v>21</v>
      </c>
      <c r="D79" s="422">
        <v>720</v>
      </c>
      <c r="E79" s="423"/>
      <c r="F79" s="422">
        <v>37</v>
      </c>
      <c r="G79" s="424"/>
      <c r="H79" s="422">
        <v>757</v>
      </c>
      <c r="I79" s="424" t="s">
        <v>255</v>
      </c>
    </row>
    <row r="80" spans="1:9" s="420" customFormat="1" ht="12.75" customHeight="1">
      <c r="A80" s="8">
        <v>27</v>
      </c>
      <c r="B80" s="23" t="s">
        <v>184</v>
      </c>
      <c r="C80" s="425" t="s">
        <v>22</v>
      </c>
      <c r="D80" s="422">
        <v>1034</v>
      </c>
      <c r="E80" s="423"/>
      <c r="F80" s="422">
        <v>194</v>
      </c>
      <c r="G80" s="424"/>
      <c r="H80" s="422">
        <v>1228</v>
      </c>
      <c r="I80" s="424" t="s">
        <v>255</v>
      </c>
    </row>
    <row r="81" spans="1:9" s="420" customFormat="1" ht="12.75" customHeight="1">
      <c r="A81" s="8">
        <v>52</v>
      </c>
      <c r="B81" s="23" t="s">
        <v>185</v>
      </c>
      <c r="C81" s="425" t="s">
        <v>50</v>
      </c>
      <c r="D81" s="422">
        <v>1259</v>
      </c>
      <c r="E81" s="423"/>
      <c r="F81" s="422">
        <v>208</v>
      </c>
      <c r="G81" s="424"/>
      <c r="H81" s="422">
        <v>1467</v>
      </c>
      <c r="I81" s="424" t="s">
        <v>255</v>
      </c>
    </row>
    <row r="82" spans="1:9" s="420" customFormat="1" ht="12.75" customHeight="1">
      <c r="A82" s="8">
        <v>84</v>
      </c>
      <c r="B82" s="23" t="s">
        <v>186</v>
      </c>
      <c r="C82" s="425" t="s">
        <v>96</v>
      </c>
      <c r="D82" s="422">
        <v>931</v>
      </c>
      <c r="E82" s="423"/>
      <c r="F82" s="422">
        <v>76</v>
      </c>
      <c r="G82" s="424"/>
      <c r="H82" s="422">
        <v>1007</v>
      </c>
      <c r="I82" s="424" t="s">
        <v>255</v>
      </c>
    </row>
    <row r="83" spans="1:9" s="420" customFormat="1" ht="12.75" customHeight="1">
      <c r="A83" s="8">
        <v>84</v>
      </c>
      <c r="B83" s="23" t="s">
        <v>187</v>
      </c>
      <c r="C83" s="425" t="s">
        <v>97</v>
      </c>
      <c r="D83" s="422">
        <v>917</v>
      </c>
      <c r="E83" s="423"/>
      <c r="F83" s="422">
        <v>100</v>
      </c>
      <c r="G83" s="424"/>
      <c r="H83" s="422">
        <v>1017</v>
      </c>
      <c r="I83" s="424" t="s">
        <v>255</v>
      </c>
    </row>
    <row r="84" spans="1:9" s="420" customFormat="1" ht="12.75" customHeight="1">
      <c r="A84" s="8">
        <v>11</v>
      </c>
      <c r="B84" s="23" t="s">
        <v>188</v>
      </c>
      <c r="C84" s="425" t="s">
        <v>0</v>
      </c>
      <c r="D84" s="422">
        <v>4614</v>
      </c>
      <c r="E84" s="423"/>
      <c r="F84" s="422">
        <v>211</v>
      </c>
      <c r="G84" s="424"/>
      <c r="H84" s="422">
        <v>4825</v>
      </c>
      <c r="I84" s="424" t="s">
        <v>255</v>
      </c>
    </row>
    <row r="85" spans="1:9" s="420" customFormat="1" ht="12.75" customHeight="1">
      <c r="A85" s="8">
        <v>28</v>
      </c>
      <c r="B85" s="23" t="s">
        <v>189</v>
      </c>
      <c r="C85" s="425" t="s">
        <v>30</v>
      </c>
      <c r="D85" s="422">
        <v>3569</v>
      </c>
      <c r="E85" s="423"/>
      <c r="F85" s="422">
        <v>353</v>
      </c>
      <c r="G85" s="424"/>
      <c r="H85" s="422">
        <v>3922</v>
      </c>
      <c r="I85" s="424" t="s">
        <v>255</v>
      </c>
    </row>
    <row r="86" spans="1:9" s="420" customFormat="1" ht="12.75" customHeight="1">
      <c r="A86" s="8">
        <v>11</v>
      </c>
      <c r="B86" s="23" t="s">
        <v>190</v>
      </c>
      <c r="C86" s="425" t="s">
        <v>2</v>
      </c>
      <c r="D86" s="422">
        <v>2796</v>
      </c>
      <c r="E86" s="423"/>
      <c r="F86" s="422">
        <v>254</v>
      </c>
      <c r="G86" s="424"/>
      <c r="H86" s="422">
        <v>3050</v>
      </c>
      <c r="I86" s="424" t="s">
        <v>255</v>
      </c>
    </row>
    <row r="87" spans="1:9" s="420" customFormat="1" ht="12.75" customHeight="1">
      <c r="A87" s="8">
        <v>11</v>
      </c>
      <c r="B87" s="23" t="s">
        <v>191</v>
      </c>
      <c r="C87" s="425" t="s">
        <v>3</v>
      </c>
      <c r="D87" s="422">
        <v>2077</v>
      </c>
      <c r="E87" s="423"/>
      <c r="F87" s="422">
        <v>188</v>
      </c>
      <c r="G87" s="424"/>
      <c r="H87" s="422">
        <v>2265</v>
      </c>
      <c r="I87" s="424" t="s">
        <v>255</v>
      </c>
    </row>
    <row r="88" spans="1:9" s="420" customFormat="1" ht="12.75" customHeight="1">
      <c r="A88" s="8">
        <v>75</v>
      </c>
      <c r="B88" s="23" t="s">
        <v>192</v>
      </c>
      <c r="C88" s="425" t="s">
        <v>66</v>
      </c>
      <c r="D88" s="422">
        <v>893</v>
      </c>
      <c r="E88" s="423"/>
      <c r="F88" s="422">
        <v>41</v>
      </c>
      <c r="G88" s="426" t="s">
        <v>256</v>
      </c>
      <c r="H88" s="422">
        <v>934</v>
      </c>
      <c r="I88" s="426" t="s">
        <v>256</v>
      </c>
    </row>
    <row r="89" spans="1:9" s="420" customFormat="1" ht="12.75" customHeight="1">
      <c r="A89" s="8">
        <v>32</v>
      </c>
      <c r="B89" s="23" t="s">
        <v>193</v>
      </c>
      <c r="C89" s="425" t="s">
        <v>35</v>
      </c>
      <c r="D89" s="422">
        <v>1573</v>
      </c>
      <c r="E89" s="423"/>
      <c r="F89" s="422">
        <v>254</v>
      </c>
      <c r="G89" s="424"/>
      <c r="H89" s="422">
        <v>1827</v>
      </c>
      <c r="I89" s="424" t="s">
        <v>255</v>
      </c>
    </row>
    <row r="90" spans="1:9" s="420" customFormat="1" ht="12.75" customHeight="1">
      <c r="A90" s="8">
        <v>76</v>
      </c>
      <c r="B90" s="23" t="s">
        <v>194</v>
      </c>
      <c r="C90" s="425" t="s">
        <v>80</v>
      </c>
      <c r="D90" s="422">
        <v>875</v>
      </c>
      <c r="E90" s="423"/>
      <c r="F90" s="422">
        <v>93</v>
      </c>
      <c r="G90" s="424"/>
      <c r="H90" s="422">
        <v>968</v>
      </c>
      <c r="I90" s="424" t="s">
        <v>255</v>
      </c>
    </row>
    <row r="91" spans="1:9" s="420" customFormat="1" ht="12.75" customHeight="1">
      <c r="A91" s="8">
        <v>76</v>
      </c>
      <c r="B91" s="23" t="s">
        <v>195</v>
      </c>
      <c r="C91" s="425" t="s">
        <v>81</v>
      </c>
      <c r="D91" s="422">
        <v>610</v>
      </c>
      <c r="E91" s="423"/>
      <c r="F91" s="422">
        <v>122</v>
      </c>
      <c r="G91" s="424"/>
      <c r="H91" s="422">
        <v>732</v>
      </c>
      <c r="I91" s="424" t="s">
        <v>255</v>
      </c>
    </row>
    <row r="92" spans="1:9" s="420" customFormat="1" ht="12.75" customHeight="1">
      <c r="A92" s="8">
        <v>93</v>
      </c>
      <c r="B92" s="23" t="s">
        <v>196</v>
      </c>
      <c r="C92" s="425" t="s">
        <v>102</v>
      </c>
      <c r="D92" s="422">
        <v>1163</v>
      </c>
      <c r="E92" s="423"/>
      <c r="F92" s="422">
        <v>198</v>
      </c>
      <c r="G92" s="424"/>
      <c r="H92" s="422">
        <v>1361</v>
      </c>
      <c r="I92" s="424" t="s">
        <v>255</v>
      </c>
    </row>
    <row r="93" spans="1:9" s="420" customFormat="1" ht="12.75" customHeight="1">
      <c r="A93" s="8">
        <v>93</v>
      </c>
      <c r="B93" s="23" t="s">
        <v>197</v>
      </c>
      <c r="C93" s="425" t="s">
        <v>103</v>
      </c>
      <c r="D93" s="422">
        <v>1139</v>
      </c>
      <c r="E93" s="423"/>
      <c r="F93" s="422">
        <v>154</v>
      </c>
      <c r="G93" s="424"/>
      <c r="H93" s="422">
        <v>1293</v>
      </c>
      <c r="I93" s="424" t="s">
        <v>255</v>
      </c>
    </row>
    <row r="94" spans="1:9" s="420" customFormat="1" ht="12.75" customHeight="1">
      <c r="A94" s="8">
        <v>52</v>
      </c>
      <c r="B94" s="23" t="s">
        <v>198</v>
      </c>
      <c r="C94" s="425" t="s">
        <v>51</v>
      </c>
      <c r="D94" s="422">
        <v>1019</v>
      </c>
      <c r="E94" s="423"/>
      <c r="F94" s="422">
        <v>121</v>
      </c>
      <c r="G94" s="424"/>
      <c r="H94" s="422">
        <v>1140</v>
      </c>
      <c r="I94" s="424" t="s">
        <v>255</v>
      </c>
    </row>
    <row r="95" spans="1:9" s="420" customFormat="1" ht="12.75" customHeight="1">
      <c r="A95" s="8">
        <v>75</v>
      </c>
      <c r="B95" s="23" t="s">
        <v>199</v>
      </c>
      <c r="C95" s="425" t="s">
        <v>67</v>
      </c>
      <c r="D95" s="422">
        <v>1108</v>
      </c>
      <c r="E95" s="423"/>
      <c r="F95" s="422">
        <v>63</v>
      </c>
      <c r="G95" s="424"/>
      <c r="H95" s="422">
        <v>1171</v>
      </c>
      <c r="I95" s="424" t="s">
        <v>255</v>
      </c>
    </row>
    <row r="96" spans="1:9" s="420" customFormat="1" ht="12.75" customHeight="1">
      <c r="A96" s="8">
        <v>75</v>
      </c>
      <c r="B96" s="23" t="s">
        <v>200</v>
      </c>
      <c r="C96" s="425" t="s">
        <v>68</v>
      </c>
      <c r="D96" s="422">
        <v>635</v>
      </c>
      <c r="E96" s="423"/>
      <c r="F96" s="422">
        <v>89</v>
      </c>
      <c r="G96" s="424"/>
      <c r="H96" s="422">
        <v>724</v>
      </c>
      <c r="I96" s="424" t="s">
        <v>255</v>
      </c>
    </row>
    <row r="97" spans="1:9" s="420" customFormat="1" ht="15">
      <c r="A97" s="8">
        <v>44</v>
      </c>
      <c r="B97" s="23" t="s">
        <v>201</v>
      </c>
      <c r="C97" s="425" t="s">
        <v>45</v>
      </c>
      <c r="D97" s="422">
        <v>841</v>
      </c>
      <c r="E97" s="423"/>
      <c r="F97" s="422">
        <v>100</v>
      </c>
      <c r="G97" s="424"/>
      <c r="H97" s="422">
        <v>941</v>
      </c>
      <c r="I97" s="424" t="s">
        <v>255</v>
      </c>
    </row>
    <row r="98" spans="1:9" s="420" customFormat="1" ht="12.75" customHeight="1">
      <c r="A98" s="8">
        <v>27</v>
      </c>
      <c r="B98" s="23" t="s">
        <v>202</v>
      </c>
      <c r="C98" s="425" t="s">
        <v>23</v>
      </c>
      <c r="D98" s="422">
        <v>1281</v>
      </c>
      <c r="E98" s="423"/>
      <c r="F98" s="422">
        <v>84</v>
      </c>
      <c r="G98" s="424"/>
      <c r="H98" s="422">
        <v>1365</v>
      </c>
      <c r="I98" s="424" t="s">
        <v>255</v>
      </c>
    </row>
    <row r="99" spans="1:9" s="420" customFormat="1" ht="12.75" customHeight="1">
      <c r="A99" s="8">
        <v>27</v>
      </c>
      <c r="B99" s="23" t="s">
        <v>203</v>
      </c>
      <c r="C99" s="425" t="s">
        <v>24</v>
      </c>
      <c r="D99" s="422">
        <v>323</v>
      </c>
      <c r="E99" s="423"/>
      <c r="F99" s="422">
        <v>11</v>
      </c>
      <c r="G99" s="424"/>
      <c r="H99" s="422">
        <v>334</v>
      </c>
      <c r="I99" s="424" t="s">
        <v>255</v>
      </c>
    </row>
    <row r="100" spans="1:9" s="420" customFormat="1" ht="12.75" customHeight="1">
      <c r="A100" s="8">
        <v>11</v>
      </c>
      <c r="B100" s="23" t="s">
        <v>204</v>
      </c>
      <c r="C100" s="425" t="s">
        <v>4</v>
      </c>
      <c r="D100" s="422">
        <v>2521</v>
      </c>
      <c r="E100" s="423"/>
      <c r="F100" s="422">
        <v>145</v>
      </c>
      <c r="G100" s="424"/>
      <c r="H100" s="422">
        <v>2666</v>
      </c>
      <c r="I100" s="424" t="s">
        <v>255</v>
      </c>
    </row>
    <row r="101" spans="1:9" s="420" customFormat="1" ht="12.75" customHeight="1">
      <c r="A101" s="8">
        <v>11</v>
      </c>
      <c r="B101" s="23" t="s">
        <v>205</v>
      </c>
      <c r="C101" s="425" t="s">
        <v>5</v>
      </c>
      <c r="D101" s="422">
        <v>2460</v>
      </c>
      <c r="E101" s="423"/>
      <c r="F101" s="422">
        <v>208</v>
      </c>
      <c r="G101" s="424"/>
      <c r="H101" s="422">
        <v>2668</v>
      </c>
      <c r="I101" s="424" t="s">
        <v>255</v>
      </c>
    </row>
    <row r="102" spans="1:9" s="420" customFormat="1" ht="12.75" customHeight="1">
      <c r="A102" s="8">
        <v>11</v>
      </c>
      <c r="B102" s="23" t="s">
        <v>206</v>
      </c>
      <c r="C102" s="425" t="s">
        <v>6</v>
      </c>
      <c r="D102" s="422">
        <v>4204</v>
      </c>
      <c r="E102" s="423"/>
      <c r="F102" s="422">
        <v>462</v>
      </c>
      <c r="G102" s="424"/>
      <c r="H102" s="422">
        <v>4666</v>
      </c>
      <c r="I102" s="424" t="s">
        <v>255</v>
      </c>
    </row>
    <row r="103" spans="1:9" s="420" customFormat="1" ht="12.75" customHeight="1">
      <c r="A103" s="8">
        <v>11</v>
      </c>
      <c r="B103" s="23" t="s">
        <v>207</v>
      </c>
      <c r="C103" s="425" t="s">
        <v>7</v>
      </c>
      <c r="D103" s="422">
        <v>2497</v>
      </c>
      <c r="E103" s="423"/>
      <c r="F103" s="422">
        <v>229</v>
      </c>
      <c r="G103" s="424"/>
      <c r="H103" s="422">
        <v>2726</v>
      </c>
      <c r="I103" s="424" t="s">
        <v>255</v>
      </c>
    </row>
    <row r="104" spans="1:9" s="420" customFormat="1" ht="12.75" customHeight="1">
      <c r="A104" s="8">
        <v>11</v>
      </c>
      <c r="B104" s="23" t="s">
        <v>208</v>
      </c>
      <c r="C104" s="425" t="s">
        <v>8</v>
      </c>
      <c r="D104" s="422">
        <v>2031</v>
      </c>
      <c r="E104" s="423"/>
      <c r="F104" s="422">
        <v>159</v>
      </c>
      <c r="G104" s="424"/>
      <c r="H104" s="422">
        <v>2190</v>
      </c>
      <c r="I104" s="424" t="s">
        <v>255</v>
      </c>
    </row>
    <row r="105" spans="1:9" s="420" customFormat="1" ht="12.75" customHeight="1">
      <c r="A105" s="8">
        <v>101</v>
      </c>
      <c r="B105" s="23" t="s">
        <v>209</v>
      </c>
      <c r="C105" s="425" t="s">
        <v>109</v>
      </c>
      <c r="D105" s="422">
        <v>1040</v>
      </c>
      <c r="E105" s="423"/>
      <c r="F105" s="422">
        <v>264</v>
      </c>
      <c r="G105" s="424"/>
      <c r="H105" s="422">
        <v>1304</v>
      </c>
      <c r="I105" s="424" t="s">
        <v>255</v>
      </c>
    </row>
    <row r="106" spans="1:9" s="420" customFormat="1" ht="12.75" customHeight="1">
      <c r="A106" s="8">
        <v>102</v>
      </c>
      <c r="B106" s="23" t="s">
        <v>210</v>
      </c>
      <c r="C106" s="425" t="s">
        <v>110</v>
      </c>
      <c r="D106" s="422">
        <v>1295</v>
      </c>
      <c r="E106" s="423"/>
      <c r="F106" s="422">
        <v>241</v>
      </c>
      <c r="G106" s="424"/>
      <c r="H106" s="422">
        <v>1536</v>
      </c>
      <c r="I106" s="424" t="s">
        <v>255</v>
      </c>
    </row>
    <row r="107" spans="1:9" s="420" customFormat="1" ht="12.75" customHeight="1">
      <c r="A107" s="8">
        <v>103</v>
      </c>
      <c r="B107" s="23" t="s">
        <v>211</v>
      </c>
      <c r="C107" s="425" t="s">
        <v>111</v>
      </c>
      <c r="D107" s="422">
        <v>417</v>
      </c>
      <c r="E107" s="423"/>
      <c r="F107" s="422">
        <v>231</v>
      </c>
      <c r="G107" s="424"/>
      <c r="H107" s="422">
        <v>648</v>
      </c>
      <c r="I107" s="424"/>
    </row>
    <row r="108" spans="1:9" s="420" customFormat="1" ht="12.75" customHeight="1">
      <c r="A108" s="9">
        <v>104</v>
      </c>
      <c r="B108" s="9" t="s">
        <v>212</v>
      </c>
      <c r="C108" s="5" t="s">
        <v>112</v>
      </c>
      <c r="D108" s="422">
        <v>2016</v>
      </c>
      <c r="E108" s="423"/>
      <c r="F108" s="422">
        <v>504</v>
      </c>
      <c r="G108" s="424"/>
      <c r="H108" s="422">
        <v>2520</v>
      </c>
      <c r="I108" s="424" t="s">
        <v>255</v>
      </c>
    </row>
    <row r="109" spans="1:9" s="420" customFormat="1" ht="15">
      <c r="A109" s="597" t="s">
        <v>225</v>
      </c>
      <c r="B109" s="598"/>
      <c r="C109" s="599"/>
      <c r="D109" s="431">
        <v>143301</v>
      </c>
      <c r="E109" s="432"/>
      <c r="F109" s="431">
        <v>14483</v>
      </c>
      <c r="G109" s="433"/>
      <c r="H109" s="434">
        <v>157784</v>
      </c>
      <c r="I109" s="433"/>
    </row>
    <row r="110" spans="1:9" s="420" customFormat="1" ht="15">
      <c r="A110" s="600" t="s">
        <v>226</v>
      </c>
      <c r="B110" s="601"/>
      <c r="C110" s="602"/>
      <c r="D110" s="435">
        <v>4768</v>
      </c>
      <c r="E110" s="436"/>
      <c r="F110" s="435">
        <v>1240</v>
      </c>
      <c r="G110" s="437"/>
      <c r="H110" s="438">
        <v>6008</v>
      </c>
      <c r="I110" s="437"/>
    </row>
    <row r="111" spans="1:9" s="420" customFormat="1" ht="15">
      <c r="A111" s="594" t="s">
        <v>227</v>
      </c>
      <c r="B111" s="595"/>
      <c r="C111" s="596"/>
      <c r="D111" s="439">
        <v>148069</v>
      </c>
      <c r="E111" s="440"/>
      <c r="F111" s="439">
        <v>15723</v>
      </c>
      <c r="G111" s="441"/>
      <c r="H111" s="442">
        <v>163792</v>
      </c>
      <c r="I111" s="441"/>
    </row>
    <row r="112" spans="1:9" s="420" customFormat="1" ht="12.75" customHeight="1">
      <c r="A112" s="443" t="s">
        <v>298</v>
      </c>
      <c r="F112" s="444"/>
    </row>
    <row r="113" spans="1:9" s="420" customFormat="1" ht="12.75" customHeight="1">
      <c r="B113" s="445"/>
      <c r="C113" s="445"/>
      <c r="D113" s="446"/>
      <c r="E113" s="446"/>
    </row>
    <row r="114" spans="1:9" s="420" customFormat="1"/>
    <row r="115" spans="1:9">
      <c r="A115" s="420"/>
      <c r="B115" s="420"/>
      <c r="C115" s="420"/>
    </row>
    <row r="116" spans="1:9" ht="15">
      <c r="A116" s="588" t="s">
        <v>299</v>
      </c>
      <c r="B116" s="588"/>
      <c r="C116" s="588"/>
      <c r="D116" s="588"/>
    </row>
    <row r="117" spans="1:9" ht="30">
      <c r="A117" s="28" t="s">
        <v>218</v>
      </c>
      <c r="B117" s="592" t="s">
        <v>214</v>
      </c>
      <c r="C117" s="593"/>
      <c r="D117" s="638" t="s">
        <v>295</v>
      </c>
      <c r="E117" s="639"/>
      <c r="F117" s="638" t="s">
        <v>296</v>
      </c>
      <c r="G117" s="639"/>
      <c r="H117" s="638" t="s">
        <v>297</v>
      </c>
      <c r="I117" s="639"/>
    </row>
    <row r="118" spans="1:9" ht="15">
      <c r="A118" s="448">
        <v>84</v>
      </c>
      <c r="B118" s="32" t="s">
        <v>83</v>
      </c>
      <c r="C118" s="449"/>
      <c r="D118" s="450">
        <v>14101</v>
      </c>
      <c r="E118" s="451"/>
      <c r="F118" s="450">
        <v>1775</v>
      </c>
      <c r="G118" s="451"/>
      <c r="H118" s="452">
        <v>15876</v>
      </c>
      <c r="I118" s="453"/>
    </row>
    <row r="119" spans="1:9" ht="15">
      <c r="A119" s="454">
        <v>27</v>
      </c>
      <c r="B119" s="35" t="s">
        <v>17</v>
      </c>
      <c r="C119" s="455"/>
      <c r="D119" s="452">
        <v>7215</v>
      </c>
      <c r="E119" s="451"/>
      <c r="F119" s="452">
        <v>638</v>
      </c>
      <c r="G119" s="451"/>
      <c r="H119" s="452">
        <v>7853</v>
      </c>
      <c r="I119" s="453"/>
    </row>
    <row r="120" spans="1:9" ht="15">
      <c r="A120" s="454">
        <v>53</v>
      </c>
      <c r="B120" s="35" t="s">
        <v>53</v>
      </c>
      <c r="C120" s="455"/>
      <c r="D120" s="452">
        <v>7904</v>
      </c>
      <c r="E120" s="451"/>
      <c r="F120" s="452">
        <v>511</v>
      </c>
      <c r="G120" s="451"/>
      <c r="H120" s="452">
        <v>8415</v>
      </c>
      <c r="I120" s="453"/>
    </row>
    <row r="121" spans="1:9" ht="15">
      <c r="A121" s="454">
        <v>24</v>
      </c>
      <c r="B121" s="35" t="s">
        <v>10</v>
      </c>
      <c r="C121" s="455"/>
      <c r="D121" s="456">
        <v>5659</v>
      </c>
      <c r="E121" s="457"/>
      <c r="F121" s="456">
        <v>430</v>
      </c>
      <c r="G121" s="457"/>
      <c r="H121" s="456">
        <v>6089</v>
      </c>
      <c r="I121" s="458"/>
    </row>
    <row r="122" spans="1:9" ht="15">
      <c r="A122" s="454">
        <v>94</v>
      </c>
      <c r="B122" s="35" t="s">
        <v>106</v>
      </c>
      <c r="C122" s="455"/>
      <c r="D122" s="456">
        <v>305</v>
      </c>
      <c r="E122" s="457"/>
      <c r="F122" s="456">
        <v>55</v>
      </c>
      <c r="G122" s="457"/>
      <c r="H122" s="456">
        <v>360</v>
      </c>
      <c r="I122" s="458"/>
    </row>
    <row r="123" spans="1:9" ht="15">
      <c r="A123" s="454">
        <v>44</v>
      </c>
      <c r="B123" s="35" t="s">
        <v>220</v>
      </c>
      <c r="C123" s="455"/>
      <c r="D123" s="456">
        <v>13209</v>
      </c>
      <c r="E123" s="457"/>
      <c r="F123" s="456">
        <v>1449</v>
      </c>
      <c r="G123" s="457"/>
      <c r="H123" s="456">
        <v>14658</v>
      </c>
      <c r="I123" s="458"/>
    </row>
    <row r="124" spans="1:9" ht="15">
      <c r="A124" s="454">
        <v>32</v>
      </c>
      <c r="B124" s="35" t="s">
        <v>221</v>
      </c>
      <c r="C124" s="455"/>
      <c r="D124" s="456">
        <v>21775</v>
      </c>
      <c r="E124" s="457"/>
      <c r="F124" s="456">
        <v>2008</v>
      </c>
      <c r="G124" s="457"/>
      <c r="H124" s="456">
        <v>23783</v>
      </c>
      <c r="I124" s="458"/>
    </row>
    <row r="125" spans="1:9" ht="15">
      <c r="A125" s="454">
        <v>11</v>
      </c>
      <c r="B125" s="35" t="s">
        <v>1</v>
      </c>
      <c r="C125" s="455"/>
      <c r="D125" s="456">
        <v>23200</v>
      </c>
      <c r="E125" s="457"/>
      <c r="F125" s="456">
        <v>1856</v>
      </c>
      <c r="G125" s="457"/>
      <c r="H125" s="456">
        <v>25056</v>
      </c>
      <c r="I125" s="458"/>
    </row>
    <row r="126" spans="1:9" ht="15">
      <c r="A126" s="454">
        <v>28</v>
      </c>
      <c r="B126" s="35" t="s">
        <v>26</v>
      </c>
      <c r="C126" s="455"/>
      <c r="D126" s="456">
        <v>9591</v>
      </c>
      <c r="E126" s="457"/>
      <c r="F126" s="456">
        <v>796</v>
      </c>
      <c r="G126" s="457"/>
      <c r="H126" s="456">
        <v>10387</v>
      </c>
      <c r="I126" s="458"/>
    </row>
    <row r="127" spans="1:9" ht="15">
      <c r="A127" s="454">
        <v>75</v>
      </c>
      <c r="B127" s="35" t="s">
        <v>222</v>
      </c>
      <c r="C127" s="455"/>
      <c r="D127" s="456">
        <v>12991</v>
      </c>
      <c r="E127" s="457"/>
      <c r="F127" s="456">
        <v>1833</v>
      </c>
      <c r="G127" s="457"/>
      <c r="H127" s="456">
        <v>14824</v>
      </c>
      <c r="I127" s="458"/>
    </row>
    <row r="128" spans="1:9" ht="15">
      <c r="A128" s="454">
        <v>76</v>
      </c>
      <c r="B128" s="35" t="s">
        <v>223</v>
      </c>
      <c r="C128" s="455"/>
      <c r="D128" s="456">
        <v>12618</v>
      </c>
      <c r="E128" s="457"/>
      <c r="F128" s="456">
        <v>1224</v>
      </c>
      <c r="G128" s="457"/>
      <c r="H128" s="456">
        <v>13842</v>
      </c>
      <c r="I128" s="458"/>
    </row>
    <row r="129" spans="1:9" ht="15">
      <c r="A129" s="454">
        <v>52</v>
      </c>
      <c r="B129" s="35" t="s">
        <v>47</v>
      </c>
      <c r="C129" s="455"/>
      <c r="D129" s="456">
        <v>7241</v>
      </c>
      <c r="E129" s="457"/>
      <c r="F129" s="456">
        <v>859</v>
      </c>
      <c r="G129" s="457"/>
      <c r="H129" s="456">
        <v>8100</v>
      </c>
      <c r="I129" s="458"/>
    </row>
    <row r="130" spans="1:9" ht="15">
      <c r="A130" s="459">
        <v>93</v>
      </c>
      <c r="B130" s="35" t="s">
        <v>113</v>
      </c>
      <c r="C130" s="455"/>
      <c r="D130" s="456">
        <v>7492</v>
      </c>
      <c r="E130" s="457"/>
      <c r="F130" s="456">
        <v>1049</v>
      </c>
      <c r="G130" s="457"/>
      <c r="H130" s="456">
        <v>8541</v>
      </c>
      <c r="I130" s="458"/>
    </row>
    <row r="131" spans="1:9" ht="15">
      <c r="A131" s="460" t="s">
        <v>225</v>
      </c>
      <c r="B131" s="461"/>
      <c r="C131" s="462"/>
      <c r="D131" s="463">
        <v>143301</v>
      </c>
      <c r="E131" s="464"/>
      <c r="F131" s="463">
        <v>14483</v>
      </c>
      <c r="G131" s="464"/>
      <c r="H131" s="463">
        <v>157784</v>
      </c>
      <c r="I131" s="465"/>
    </row>
    <row r="132" spans="1:9" ht="15">
      <c r="A132" s="11">
        <v>101</v>
      </c>
      <c r="B132" s="466" t="s">
        <v>215</v>
      </c>
      <c r="C132" s="467"/>
      <c r="D132" s="452">
        <v>1040</v>
      </c>
      <c r="E132" s="451"/>
      <c r="F132" s="452">
        <v>264</v>
      </c>
      <c r="G132" s="451"/>
      <c r="H132" s="452">
        <v>1304</v>
      </c>
      <c r="I132" s="453"/>
    </row>
    <row r="133" spans="1:9" ht="15">
      <c r="A133" s="11">
        <v>102</v>
      </c>
      <c r="B133" s="466" t="s">
        <v>216</v>
      </c>
      <c r="C133" s="467"/>
      <c r="D133" s="452">
        <v>1295</v>
      </c>
      <c r="E133" s="451"/>
      <c r="F133" s="452">
        <v>241</v>
      </c>
      <c r="G133" s="451"/>
      <c r="H133" s="452">
        <v>1536</v>
      </c>
      <c r="I133" s="453"/>
    </row>
    <row r="134" spans="1:9" ht="15">
      <c r="A134" s="11">
        <v>103</v>
      </c>
      <c r="B134" s="466" t="s">
        <v>111</v>
      </c>
      <c r="C134" s="467"/>
      <c r="D134" s="452">
        <v>417</v>
      </c>
      <c r="E134" s="451"/>
      <c r="F134" s="452">
        <v>231</v>
      </c>
      <c r="G134" s="451"/>
      <c r="H134" s="452">
        <v>648</v>
      </c>
      <c r="I134" s="453"/>
    </row>
    <row r="135" spans="1:9" ht="15">
      <c r="A135" s="11">
        <v>104</v>
      </c>
      <c r="B135" s="466" t="s">
        <v>112</v>
      </c>
      <c r="C135" s="467"/>
      <c r="D135" s="452">
        <v>2016</v>
      </c>
      <c r="E135" s="451"/>
      <c r="F135" s="452">
        <v>504</v>
      </c>
      <c r="G135" s="451"/>
      <c r="H135" s="452">
        <v>2520</v>
      </c>
      <c r="I135" s="453"/>
    </row>
    <row r="136" spans="1:9" ht="15">
      <c r="A136" s="17" t="s">
        <v>224</v>
      </c>
      <c r="B136" s="468"/>
      <c r="C136" s="469"/>
      <c r="D136" s="463">
        <v>4768</v>
      </c>
      <c r="E136" s="464"/>
      <c r="F136" s="463">
        <v>1240</v>
      </c>
      <c r="G136" s="464"/>
      <c r="H136" s="463">
        <v>6008</v>
      </c>
      <c r="I136" s="465"/>
    </row>
    <row r="137" spans="1:9" ht="15">
      <c r="A137" s="594" t="s">
        <v>227</v>
      </c>
      <c r="B137" s="595"/>
      <c r="C137" s="596"/>
      <c r="D137" s="470">
        <v>148069</v>
      </c>
      <c r="E137" s="471"/>
      <c r="F137" s="470">
        <v>15723</v>
      </c>
      <c r="G137" s="471"/>
      <c r="H137" s="470">
        <v>163792</v>
      </c>
      <c r="I137" s="472"/>
    </row>
    <row r="141" spans="1:9" ht="12.75" customHeight="1"/>
    <row r="142" spans="1:9" ht="12.75" customHeight="1"/>
    <row r="144" spans="1:9" ht="12.75" customHeight="1"/>
    <row r="146" ht="12.75" customHeight="1"/>
    <row r="148" ht="12.75" customHeight="1"/>
    <row r="150" ht="12.75" customHeight="1"/>
  </sheetData>
  <mergeCells count="13">
    <mergeCell ref="A2:I2"/>
    <mergeCell ref="D6:E6"/>
    <mergeCell ref="F6:G6"/>
    <mergeCell ref="H6:I6"/>
    <mergeCell ref="F117:G117"/>
    <mergeCell ref="H117:I117"/>
    <mergeCell ref="A137:C137"/>
    <mergeCell ref="A109:C109"/>
    <mergeCell ref="A110:C110"/>
    <mergeCell ref="A111:C111"/>
    <mergeCell ref="A116:D116"/>
    <mergeCell ref="B117:C117"/>
    <mergeCell ref="D117:E117"/>
  </mergeCells>
  <hyperlinks>
    <hyperlink ref="H3" location="Sommaire!A1" display="RETOUR AU SOMMAIRE"/>
  </hyperlinks>
  <printOptions horizontalCentered="1"/>
  <pageMargins left="0.17" right="0.17" top="0.4" bottom="0.4" header="0.24" footer="0.23"/>
  <pageSetup paperSize="9" scale="76" orientation="portrait" horizontalDpi="4294967292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AT137"/>
  <sheetViews>
    <sheetView workbookViewId="0">
      <selection activeCell="C17" sqref="C17"/>
    </sheetView>
  </sheetViews>
  <sheetFormatPr baseColWidth="10" defaultRowHeight="15"/>
  <cols>
    <col min="1" max="1" width="7.42578125" style="447" customWidth="1"/>
    <col min="2" max="2" width="12.7109375" style="447" bestFit="1" customWidth="1"/>
    <col min="3" max="3" width="24.85546875" style="447" customWidth="1"/>
    <col min="4" max="4" width="13.140625" style="447" customWidth="1"/>
    <col min="5" max="5" width="3" style="447" customWidth="1"/>
    <col min="6" max="6" width="13.140625" style="447" customWidth="1"/>
    <col min="7" max="7" width="3" style="447" customWidth="1"/>
    <col min="8" max="8" width="13.140625" style="447" customWidth="1"/>
    <col min="9" max="9" width="3" style="447" customWidth="1"/>
    <col min="10" max="46" width="11.42578125" style="475"/>
  </cols>
  <sheetData>
    <row r="1" spans="1:9" ht="15" customHeight="1">
      <c r="A1" s="18" t="s">
        <v>300</v>
      </c>
      <c r="B1" s="6"/>
      <c r="C1" s="1"/>
      <c r="D1" s="1"/>
      <c r="E1" s="1"/>
      <c r="F1" s="1"/>
      <c r="G1" s="402"/>
      <c r="H1" s="402"/>
      <c r="I1" s="402"/>
    </row>
    <row r="2" spans="1:9">
      <c r="A2" s="591" t="s">
        <v>217</v>
      </c>
      <c r="B2" s="591"/>
      <c r="C2" s="591"/>
      <c r="D2" s="591"/>
      <c r="E2" s="591"/>
      <c r="F2" s="591"/>
      <c r="G2" s="591"/>
      <c r="H2" s="591"/>
      <c r="I2" s="591"/>
    </row>
    <row r="3" spans="1:9" s="419" customFormat="1">
      <c r="A3" s="577" t="s">
        <v>252</v>
      </c>
      <c r="B3" s="577"/>
      <c r="C3" s="577"/>
      <c r="D3" s="577"/>
      <c r="E3" s="577"/>
      <c r="F3" s="577"/>
      <c r="G3" s="577"/>
      <c r="H3" s="571" t="s">
        <v>440</v>
      </c>
      <c r="I3" s="577"/>
    </row>
    <row r="4" spans="1:9">
      <c r="A4" s="400"/>
      <c r="B4" s="400"/>
      <c r="C4" s="400"/>
      <c r="D4" s="400"/>
      <c r="E4" s="400"/>
      <c r="F4" s="400"/>
      <c r="G4" s="400"/>
      <c r="H4" s="400"/>
      <c r="I4" s="400"/>
    </row>
    <row r="5" spans="1:9">
      <c r="A5" s="112"/>
      <c r="B5" s="112"/>
      <c r="C5" s="112"/>
      <c r="D5" s="112"/>
      <c r="E5" s="112"/>
      <c r="F5" s="112"/>
      <c r="G5" s="112"/>
      <c r="H5" s="112"/>
      <c r="I5" s="112"/>
    </row>
    <row r="6" spans="1:9" ht="30" customHeight="1">
      <c r="A6" s="401" t="s">
        <v>218</v>
      </c>
      <c r="B6" s="28" t="s">
        <v>219</v>
      </c>
      <c r="C6" s="123" t="s">
        <v>301</v>
      </c>
      <c r="D6" s="640" t="s">
        <v>302</v>
      </c>
      <c r="E6" s="639"/>
      <c r="F6" s="638" t="s">
        <v>303</v>
      </c>
      <c r="G6" s="639"/>
      <c r="H6" s="640" t="s">
        <v>304</v>
      </c>
      <c r="I6" s="639"/>
    </row>
    <row r="7" spans="1:9">
      <c r="A7" s="7">
        <v>84</v>
      </c>
      <c r="B7" s="21" t="s">
        <v>115</v>
      </c>
      <c r="C7" s="421" t="s">
        <v>82</v>
      </c>
      <c r="D7" s="422">
        <v>328</v>
      </c>
      <c r="E7" s="423"/>
      <c r="F7" s="422">
        <v>822</v>
      </c>
      <c r="G7" s="424"/>
      <c r="H7" s="422">
        <v>1150</v>
      </c>
      <c r="I7" s="424" t="s">
        <v>255</v>
      </c>
    </row>
    <row r="8" spans="1:9">
      <c r="A8" s="8">
        <v>32</v>
      </c>
      <c r="B8" s="23" t="s">
        <v>116</v>
      </c>
      <c r="C8" s="425" t="s">
        <v>31</v>
      </c>
      <c r="D8" s="422">
        <v>280</v>
      </c>
      <c r="E8" s="423"/>
      <c r="F8" s="422">
        <v>1499</v>
      </c>
      <c r="G8" s="424"/>
      <c r="H8" s="422">
        <v>1779</v>
      </c>
      <c r="I8" s="424" t="s">
        <v>255</v>
      </c>
    </row>
    <row r="9" spans="1:9">
      <c r="A9" s="8">
        <v>84</v>
      </c>
      <c r="B9" s="23" t="s">
        <v>117</v>
      </c>
      <c r="C9" s="425" t="s">
        <v>84</v>
      </c>
      <c r="D9" s="422">
        <v>195</v>
      </c>
      <c r="E9" s="423"/>
      <c r="F9" s="422">
        <v>772</v>
      </c>
      <c r="G9" s="424"/>
      <c r="H9" s="422">
        <v>967</v>
      </c>
      <c r="I9" s="424" t="s">
        <v>255</v>
      </c>
    </row>
    <row r="10" spans="1:9">
      <c r="A10" s="8">
        <v>93</v>
      </c>
      <c r="B10" s="23" t="s">
        <v>118</v>
      </c>
      <c r="C10" s="425" t="s">
        <v>305</v>
      </c>
      <c r="D10" s="422">
        <v>148</v>
      </c>
      <c r="E10" s="423"/>
      <c r="F10" s="422">
        <v>242</v>
      </c>
      <c r="G10" s="424"/>
      <c r="H10" s="422">
        <v>390</v>
      </c>
      <c r="I10" s="424" t="s">
        <v>255</v>
      </c>
    </row>
    <row r="11" spans="1:9">
      <c r="A11" s="8">
        <v>93</v>
      </c>
      <c r="B11" s="23" t="s">
        <v>119</v>
      </c>
      <c r="C11" s="425" t="s">
        <v>99</v>
      </c>
      <c r="D11" s="422">
        <v>83</v>
      </c>
      <c r="E11" s="423"/>
      <c r="F11" s="422">
        <v>153</v>
      </c>
      <c r="G11" s="424"/>
      <c r="H11" s="422">
        <v>236</v>
      </c>
      <c r="I11" s="424" t="s">
        <v>255</v>
      </c>
    </row>
    <row r="12" spans="1:9">
      <c r="A12" s="8">
        <v>93</v>
      </c>
      <c r="B12" s="23" t="s">
        <v>120</v>
      </c>
      <c r="C12" s="425" t="s">
        <v>100</v>
      </c>
      <c r="D12" s="422">
        <v>328</v>
      </c>
      <c r="E12" s="423"/>
      <c r="F12" s="422">
        <v>1135</v>
      </c>
      <c r="G12" s="424"/>
      <c r="H12" s="422">
        <v>1463</v>
      </c>
      <c r="I12" s="424" t="s">
        <v>255</v>
      </c>
    </row>
    <row r="13" spans="1:9">
      <c r="A13" s="8">
        <v>84</v>
      </c>
      <c r="B13" s="23" t="s">
        <v>121</v>
      </c>
      <c r="C13" s="425" t="s">
        <v>85</v>
      </c>
      <c r="D13" s="422">
        <v>174</v>
      </c>
      <c r="E13" s="423"/>
      <c r="F13" s="422">
        <v>414</v>
      </c>
      <c r="G13" s="424"/>
      <c r="H13" s="422">
        <v>588</v>
      </c>
      <c r="I13" s="424" t="s">
        <v>255</v>
      </c>
    </row>
    <row r="14" spans="1:9">
      <c r="A14" s="8">
        <v>44</v>
      </c>
      <c r="B14" s="23" t="s">
        <v>122</v>
      </c>
      <c r="C14" s="425" t="s">
        <v>36</v>
      </c>
      <c r="D14" s="422">
        <v>126</v>
      </c>
      <c r="E14" s="423"/>
      <c r="F14" s="422">
        <v>858</v>
      </c>
      <c r="G14" s="424"/>
      <c r="H14" s="422">
        <v>984</v>
      </c>
      <c r="I14" s="424" t="s">
        <v>255</v>
      </c>
    </row>
    <row r="15" spans="1:9">
      <c r="A15" s="8">
        <v>76</v>
      </c>
      <c r="B15" s="23" t="s">
        <v>123</v>
      </c>
      <c r="C15" s="425" t="s">
        <v>69</v>
      </c>
      <c r="D15" s="422">
        <v>79</v>
      </c>
      <c r="E15" s="423"/>
      <c r="F15" s="422">
        <v>294</v>
      </c>
      <c r="G15" s="424"/>
      <c r="H15" s="422">
        <v>373</v>
      </c>
      <c r="I15" s="424" t="s">
        <v>255</v>
      </c>
    </row>
    <row r="16" spans="1:9">
      <c r="A16" s="8">
        <v>44</v>
      </c>
      <c r="B16" s="23">
        <v>10</v>
      </c>
      <c r="C16" s="425" t="s">
        <v>37</v>
      </c>
      <c r="D16" s="422">
        <v>206</v>
      </c>
      <c r="E16" s="423"/>
      <c r="F16" s="422">
        <v>774</v>
      </c>
      <c r="G16" s="424"/>
      <c r="H16" s="422">
        <v>980</v>
      </c>
      <c r="I16" s="424" t="s">
        <v>255</v>
      </c>
    </row>
    <row r="17" spans="1:9">
      <c r="A17" s="8">
        <v>76</v>
      </c>
      <c r="B17" s="23">
        <v>11</v>
      </c>
      <c r="C17" s="425" t="s">
        <v>70</v>
      </c>
      <c r="D17" s="422">
        <v>297</v>
      </c>
      <c r="E17" s="423"/>
      <c r="F17" s="422">
        <v>731</v>
      </c>
      <c r="G17" s="424"/>
      <c r="H17" s="422">
        <v>1028</v>
      </c>
      <c r="I17" s="424" t="s">
        <v>255</v>
      </c>
    </row>
    <row r="18" spans="1:9">
      <c r="A18" s="8">
        <v>76</v>
      </c>
      <c r="B18" s="23">
        <v>12</v>
      </c>
      <c r="C18" s="425" t="s">
        <v>71</v>
      </c>
      <c r="D18" s="422">
        <v>173</v>
      </c>
      <c r="E18" s="423"/>
      <c r="F18" s="422">
        <v>448</v>
      </c>
      <c r="G18" s="424"/>
      <c r="H18" s="422">
        <v>621</v>
      </c>
      <c r="I18" s="424" t="s">
        <v>255</v>
      </c>
    </row>
    <row r="19" spans="1:9">
      <c r="A19" s="8">
        <v>93</v>
      </c>
      <c r="B19" s="23">
        <v>13</v>
      </c>
      <c r="C19" s="425" t="s">
        <v>101</v>
      </c>
      <c r="D19" s="422">
        <v>694</v>
      </c>
      <c r="E19" s="423"/>
      <c r="F19" s="422">
        <v>2407</v>
      </c>
      <c r="G19" s="424"/>
      <c r="H19" s="422">
        <v>3101</v>
      </c>
      <c r="I19" s="424" t="s">
        <v>255</v>
      </c>
    </row>
    <row r="20" spans="1:9">
      <c r="A20" s="8">
        <v>28</v>
      </c>
      <c r="B20" s="23">
        <v>14</v>
      </c>
      <c r="C20" s="425" t="s">
        <v>25</v>
      </c>
      <c r="D20" s="422">
        <v>453</v>
      </c>
      <c r="E20" s="426" t="s">
        <v>256</v>
      </c>
      <c r="F20" s="422">
        <v>1638</v>
      </c>
      <c r="G20" s="426" t="s">
        <v>256</v>
      </c>
      <c r="H20" s="422">
        <v>2091</v>
      </c>
      <c r="I20" s="426" t="s">
        <v>256</v>
      </c>
    </row>
    <row r="21" spans="1:9">
      <c r="A21" s="8">
        <v>84</v>
      </c>
      <c r="B21" s="23">
        <v>15</v>
      </c>
      <c r="C21" s="425" t="s">
        <v>86</v>
      </c>
      <c r="D21" s="422">
        <v>22</v>
      </c>
      <c r="E21" s="423"/>
      <c r="F21" s="422">
        <v>161</v>
      </c>
      <c r="G21" s="424"/>
      <c r="H21" s="422">
        <v>183</v>
      </c>
      <c r="I21" s="424" t="s">
        <v>255</v>
      </c>
    </row>
    <row r="22" spans="1:9">
      <c r="A22" s="8">
        <v>75</v>
      </c>
      <c r="B22" s="23">
        <v>16</v>
      </c>
      <c r="C22" s="425" t="s">
        <v>57</v>
      </c>
      <c r="D22" s="422">
        <v>265</v>
      </c>
      <c r="E22" s="423"/>
      <c r="F22" s="422">
        <v>703</v>
      </c>
      <c r="G22" s="424"/>
      <c r="H22" s="422">
        <v>968</v>
      </c>
      <c r="I22" s="424" t="s">
        <v>255</v>
      </c>
    </row>
    <row r="23" spans="1:9">
      <c r="A23" s="8">
        <v>75</v>
      </c>
      <c r="B23" s="23">
        <v>17</v>
      </c>
      <c r="C23" s="425" t="s">
        <v>58</v>
      </c>
      <c r="D23" s="422">
        <v>370</v>
      </c>
      <c r="E23" s="423"/>
      <c r="F23" s="422">
        <v>1010</v>
      </c>
      <c r="G23" s="424"/>
      <c r="H23" s="422">
        <v>1380</v>
      </c>
      <c r="I23" s="424" t="s">
        <v>255</v>
      </c>
    </row>
    <row r="24" spans="1:9">
      <c r="A24" s="8">
        <v>24</v>
      </c>
      <c r="B24" s="23">
        <v>18</v>
      </c>
      <c r="C24" s="425" t="s">
        <v>9</v>
      </c>
      <c r="D24" s="422">
        <v>284</v>
      </c>
      <c r="E24" s="423"/>
      <c r="F24" s="422">
        <v>542</v>
      </c>
      <c r="G24" s="424"/>
      <c r="H24" s="422">
        <v>826</v>
      </c>
      <c r="I24" s="424" t="s">
        <v>255</v>
      </c>
    </row>
    <row r="25" spans="1:9">
      <c r="A25" s="8">
        <v>75</v>
      </c>
      <c r="B25" s="23">
        <v>19</v>
      </c>
      <c r="C25" s="425" t="s">
        <v>59</v>
      </c>
      <c r="D25" s="422">
        <v>47</v>
      </c>
      <c r="E25" s="423"/>
      <c r="F25" s="422">
        <v>346</v>
      </c>
      <c r="G25" s="424"/>
      <c r="H25" s="422">
        <v>393</v>
      </c>
      <c r="I25" s="424" t="s">
        <v>255</v>
      </c>
    </row>
    <row r="26" spans="1:9">
      <c r="A26" s="8">
        <v>94</v>
      </c>
      <c r="B26" s="23" t="s">
        <v>104</v>
      </c>
      <c r="C26" s="425" t="s">
        <v>306</v>
      </c>
      <c r="D26" s="422">
        <v>33</v>
      </c>
      <c r="E26" s="423"/>
      <c r="F26" s="422">
        <v>96</v>
      </c>
      <c r="G26" s="424"/>
      <c r="H26" s="422">
        <v>129</v>
      </c>
      <c r="I26" s="424" t="s">
        <v>255</v>
      </c>
    </row>
    <row r="27" spans="1:9">
      <c r="A27" s="8">
        <v>94</v>
      </c>
      <c r="B27" s="23" t="s">
        <v>107</v>
      </c>
      <c r="C27" s="425" t="s">
        <v>108</v>
      </c>
      <c r="D27" s="422">
        <v>55</v>
      </c>
      <c r="E27" s="423"/>
      <c r="F27" s="422">
        <v>121</v>
      </c>
      <c r="G27" s="424"/>
      <c r="H27" s="422">
        <v>176</v>
      </c>
      <c r="I27" s="424" t="s">
        <v>255</v>
      </c>
    </row>
    <row r="28" spans="1:9">
      <c r="A28" s="8">
        <v>27</v>
      </c>
      <c r="B28" s="23">
        <v>21</v>
      </c>
      <c r="C28" s="425" t="s">
        <v>16</v>
      </c>
      <c r="D28" s="422">
        <v>241</v>
      </c>
      <c r="E28" s="423"/>
      <c r="F28" s="422">
        <v>1045</v>
      </c>
      <c r="G28" s="424"/>
      <c r="H28" s="422">
        <v>1286</v>
      </c>
      <c r="I28" s="424" t="s">
        <v>255</v>
      </c>
    </row>
    <row r="29" spans="1:9">
      <c r="A29" s="8">
        <v>53</v>
      </c>
      <c r="B29" s="23">
        <v>22</v>
      </c>
      <c r="C29" s="425" t="s">
        <v>52</v>
      </c>
      <c r="D29" s="422">
        <v>351</v>
      </c>
      <c r="E29" s="423"/>
      <c r="F29" s="422">
        <v>1299</v>
      </c>
      <c r="G29" s="424"/>
      <c r="H29" s="422">
        <v>1650</v>
      </c>
      <c r="I29" s="424" t="s">
        <v>255</v>
      </c>
    </row>
    <row r="30" spans="1:9">
      <c r="A30" s="8">
        <v>75</v>
      </c>
      <c r="B30" s="23">
        <v>23</v>
      </c>
      <c r="C30" s="425" t="s">
        <v>60</v>
      </c>
      <c r="D30" s="422">
        <v>31</v>
      </c>
      <c r="E30" s="423"/>
      <c r="F30" s="422">
        <v>313</v>
      </c>
      <c r="G30" s="424"/>
      <c r="H30" s="422">
        <v>344</v>
      </c>
      <c r="I30" s="424" t="s">
        <v>255</v>
      </c>
    </row>
    <row r="31" spans="1:9">
      <c r="A31" s="8">
        <v>75</v>
      </c>
      <c r="B31" s="23">
        <v>24</v>
      </c>
      <c r="C31" s="425" t="s">
        <v>61</v>
      </c>
      <c r="D31" s="422">
        <v>210</v>
      </c>
      <c r="E31" s="423"/>
      <c r="F31" s="422">
        <v>704</v>
      </c>
      <c r="G31" s="424"/>
      <c r="H31" s="422">
        <v>914</v>
      </c>
      <c r="I31" s="424" t="s">
        <v>255</v>
      </c>
    </row>
    <row r="32" spans="1:9">
      <c r="A32" s="8">
        <v>27</v>
      </c>
      <c r="B32" s="23">
        <v>25</v>
      </c>
      <c r="C32" s="425" t="s">
        <v>18</v>
      </c>
      <c r="D32" s="422">
        <v>246</v>
      </c>
      <c r="E32" s="423"/>
      <c r="F32" s="422">
        <v>817</v>
      </c>
      <c r="G32" s="424"/>
      <c r="H32" s="422">
        <v>1063</v>
      </c>
      <c r="I32" s="424" t="s">
        <v>255</v>
      </c>
    </row>
    <row r="33" spans="1:9">
      <c r="A33" s="8">
        <v>84</v>
      </c>
      <c r="B33" s="23">
        <v>26</v>
      </c>
      <c r="C33" s="425" t="s">
        <v>87</v>
      </c>
      <c r="D33" s="422">
        <v>193</v>
      </c>
      <c r="E33" s="423"/>
      <c r="F33" s="422">
        <v>861</v>
      </c>
      <c r="G33" s="424"/>
      <c r="H33" s="422">
        <v>1054</v>
      </c>
      <c r="I33" s="424" t="s">
        <v>255</v>
      </c>
    </row>
    <row r="34" spans="1:9">
      <c r="A34" s="8">
        <v>28</v>
      </c>
      <c r="B34" s="23">
        <v>27</v>
      </c>
      <c r="C34" s="425" t="s">
        <v>27</v>
      </c>
      <c r="D34" s="422">
        <v>355</v>
      </c>
      <c r="E34" s="426" t="s">
        <v>256</v>
      </c>
      <c r="F34" s="422">
        <v>1282</v>
      </c>
      <c r="G34" s="426" t="s">
        <v>256</v>
      </c>
      <c r="H34" s="422">
        <v>1637</v>
      </c>
      <c r="I34" s="426" t="s">
        <v>256</v>
      </c>
    </row>
    <row r="35" spans="1:9">
      <c r="A35" s="8">
        <v>24</v>
      </c>
      <c r="B35" s="23">
        <v>28</v>
      </c>
      <c r="C35" s="425" t="s">
        <v>307</v>
      </c>
      <c r="D35" s="422">
        <v>280</v>
      </c>
      <c r="E35" s="423"/>
      <c r="F35" s="422">
        <v>895</v>
      </c>
      <c r="G35" s="424"/>
      <c r="H35" s="422">
        <v>1175</v>
      </c>
      <c r="I35" s="424" t="s">
        <v>255</v>
      </c>
    </row>
    <row r="36" spans="1:9">
      <c r="A36" s="8">
        <v>53</v>
      </c>
      <c r="B36" s="23">
        <v>29</v>
      </c>
      <c r="C36" s="425" t="s">
        <v>54</v>
      </c>
      <c r="D36" s="422">
        <v>591</v>
      </c>
      <c r="E36" s="423"/>
      <c r="F36" s="422">
        <v>1797</v>
      </c>
      <c r="G36" s="424"/>
      <c r="H36" s="422">
        <v>2388</v>
      </c>
      <c r="I36" s="424" t="s">
        <v>255</v>
      </c>
    </row>
    <row r="37" spans="1:9">
      <c r="A37" s="8">
        <v>76</v>
      </c>
      <c r="B37" s="23">
        <v>30</v>
      </c>
      <c r="C37" s="425" t="s">
        <v>72</v>
      </c>
      <c r="D37" s="422">
        <v>434</v>
      </c>
      <c r="E37" s="426" t="s">
        <v>256</v>
      </c>
      <c r="F37" s="422">
        <v>1484</v>
      </c>
      <c r="G37" s="426" t="s">
        <v>256</v>
      </c>
      <c r="H37" s="422">
        <v>1918</v>
      </c>
      <c r="I37" s="426" t="s">
        <v>256</v>
      </c>
    </row>
    <row r="38" spans="1:9">
      <c r="A38" s="8">
        <v>76</v>
      </c>
      <c r="B38" s="23">
        <v>31</v>
      </c>
      <c r="C38" s="425" t="s">
        <v>73</v>
      </c>
      <c r="D38" s="422">
        <v>604</v>
      </c>
      <c r="E38" s="423"/>
      <c r="F38" s="422">
        <v>1790</v>
      </c>
      <c r="G38" s="424"/>
      <c r="H38" s="422">
        <v>2394</v>
      </c>
      <c r="I38" s="424" t="s">
        <v>255</v>
      </c>
    </row>
    <row r="39" spans="1:9">
      <c r="A39" s="8">
        <v>76</v>
      </c>
      <c r="B39" s="23">
        <v>32</v>
      </c>
      <c r="C39" s="425" t="s">
        <v>74</v>
      </c>
      <c r="D39" s="422">
        <v>127</v>
      </c>
      <c r="E39" s="423"/>
      <c r="F39" s="422">
        <v>364</v>
      </c>
      <c r="G39" s="424"/>
      <c r="H39" s="422">
        <v>491</v>
      </c>
      <c r="I39" s="424" t="s">
        <v>255</v>
      </c>
    </row>
    <row r="40" spans="1:9">
      <c r="A40" s="8">
        <v>75</v>
      </c>
      <c r="B40" s="23">
        <v>33</v>
      </c>
      <c r="C40" s="425" t="s">
        <v>62</v>
      </c>
      <c r="D40" s="422">
        <v>1026</v>
      </c>
      <c r="E40" s="423"/>
      <c r="F40" s="422">
        <v>2236</v>
      </c>
      <c r="G40" s="424"/>
      <c r="H40" s="422">
        <v>3262</v>
      </c>
      <c r="I40" s="424" t="s">
        <v>255</v>
      </c>
    </row>
    <row r="41" spans="1:9">
      <c r="A41" s="8">
        <v>76</v>
      </c>
      <c r="B41" s="23">
        <v>34</v>
      </c>
      <c r="C41" s="425" t="s">
        <v>75</v>
      </c>
      <c r="D41" s="422">
        <v>519</v>
      </c>
      <c r="E41" s="423"/>
      <c r="F41" s="422">
        <v>1744</v>
      </c>
      <c r="G41" s="424"/>
      <c r="H41" s="422">
        <v>2263</v>
      </c>
      <c r="I41" s="424" t="s">
        <v>255</v>
      </c>
    </row>
    <row r="42" spans="1:9">
      <c r="A42" s="8">
        <v>53</v>
      </c>
      <c r="B42" s="23">
        <v>35</v>
      </c>
      <c r="C42" s="425" t="s">
        <v>55</v>
      </c>
      <c r="D42" s="422">
        <v>646</v>
      </c>
      <c r="E42" s="423"/>
      <c r="F42" s="422">
        <v>2008</v>
      </c>
      <c r="G42" s="424"/>
      <c r="H42" s="422">
        <v>2654</v>
      </c>
      <c r="I42" s="424" t="s">
        <v>255</v>
      </c>
    </row>
    <row r="43" spans="1:9">
      <c r="A43" s="8">
        <v>24</v>
      </c>
      <c r="B43" s="23">
        <v>36</v>
      </c>
      <c r="C43" s="425" t="s">
        <v>12</v>
      </c>
      <c r="D43" s="422">
        <v>84</v>
      </c>
      <c r="E43" s="423"/>
      <c r="F43" s="422">
        <v>386</v>
      </c>
      <c r="G43" s="424"/>
      <c r="H43" s="422">
        <v>470</v>
      </c>
      <c r="I43" s="424" t="s">
        <v>255</v>
      </c>
    </row>
    <row r="44" spans="1:9">
      <c r="A44" s="8">
        <v>24</v>
      </c>
      <c r="B44" s="23">
        <v>37</v>
      </c>
      <c r="C44" s="425" t="s">
        <v>13</v>
      </c>
      <c r="D44" s="422">
        <v>232</v>
      </c>
      <c r="E44" s="423"/>
      <c r="F44" s="422">
        <v>926</v>
      </c>
      <c r="G44" s="424"/>
      <c r="H44" s="422">
        <v>1158</v>
      </c>
      <c r="I44" s="424" t="s">
        <v>255</v>
      </c>
    </row>
    <row r="45" spans="1:9">
      <c r="A45" s="8">
        <v>84</v>
      </c>
      <c r="B45" s="23">
        <v>38</v>
      </c>
      <c r="C45" s="425" t="s">
        <v>88</v>
      </c>
      <c r="D45" s="422">
        <v>711</v>
      </c>
      <c r="E45" s="423"/>
      <c r="F45" s="422">
        <v>1599</v>
      </c>
      <c r="G45" s="424"/>
      <c r="H45" s="422">
        <v>2310</v>
      </c>
      <c r="I45" s="424" t="s">
        <v>255</v>
      </c>
    </row>
    <row r="46" spans="1:9">
      <c r="A46" s="8">
        <v>27</v>
      </c>
      <c r="B46" s="23">
        <v>39</v>
      </c>
      <c r="C46" s="425" t="s">
        <v>19</v>
      </c>
      <c r="D46" s="422">
        <v>141</v>
      </c>
      <c r="E46" s="423"/>
      <c r="F46" s="422">
        <v>585</v>
      </c>
      <c r="G46" s="424"/>
      <c r="H46" s="422">
        <v>726</v>
      </c>
      <c r="I46" s="424" t="s">
        <v>255</v>
      </c>
    </row>
    <row r="47" spans="1:9">
      <c r="A47" s="8">
        <v>75</v>
      </c>
      <c r="B47" s="23">
        <v>40</v>
      </c>
      <c r="C47" s="425" t="s">
        <v>63</v>
      </c>
      <c r="D47" s="422">
        <v>341</v>
      </c>
      <c r="E47" s="423"/>
      <c r="F47" s="422">
        <v>730</v>
      </c>
      <c r="G47" s="424"/>
      <c r="H47" s="422">
        <v>1071</v>
      </c>
      <c r="I47" s="424" t="s">
        <v>255</v>
      </c>
    </row>
    <row r="48" spans="1:9">
      <c r="A48" s="8">
        <v>24</v>
      </c>
      <c r="B48" s="23">
        <v>41</v>
      </c>
      <c r="C48" s="425" t="s">
        <v>14</v>
      </c>
      <c r="D48" s="422">
        <v>174</v>
      </c>
      <c r="E48" s="423"/>
      <c r="F48" s="422">
        <v>631</v>
      </c>
      <c r="G48" s="424"/>
      <c r="H48" s="422">
        <v>805</v>
      </c>
      <c r="I48" s="424" t="s">
        <v>255</v>
      </c>
    </row>
    <row r="49" spans="1:9">
      <c r="A49" s="8">
        <v>84</v>
      </c>
      <c r="B49" s="23">
        <v>42</v>
      </c>
      <c r="C49" s="425" t="s">
        <v>89</v>
      </c>
      <c r="D49" s="422">
        <v>237</v>
      </c>
      <c r="E49" s="423"/>
      <c r="F49" s="422">
        <v>1491</v>
      </c>
      <c r="G49" s="424"/>
      <c r="H49" s="422">
        <v>1728</v>
      </c>
      <c r="I49" s="424" t="s">
        <v>255</v>
      </c>
    </row>
    <row r="50" spans="1:9">
      <c r="A50" s="8">
        <v>84</v>
      </c>
      <c r="B50" s="23">
        <v>43</v>
      </c>
      <c r="C50" s="425" t="s">
        <v>90</v>
      </c>
      <c r="D50" s="422">
        <v>62</v>
      </c>
      <c r="E50" s="423"/>
      <c r="F50" s="422">
        <v>552</v>
      </c>
      <c r="G50" s="424"/>
      <c r="H50" s="422">
        <v>614</v>
      </c>
      <c r="I50" s="424" t="s">
        <v>255</v>
      </c>
    </row>
    <row r="51" spans="1:9">
      <c r="A51" s="8">
        <v>52</v>
      </c>
      <c r="B51" s="23">
        <v>44</v>
      </c>
      <c r="C51" s="425" t="s">
        <v>46</v>
      </c>
      <c r="D51" s="422">
        <v>364</v>
      </c>
      <c r="E51" s="423"/>
      <c r="F51" s="422">
        <v>1782</v>
      </c>
      <c r="G51" s="424"/>
      <c r="H51" s="422">
        <v>2146</v>
      </c>
      <c r="I51" s="424" t="s">
        <v>255</v>
      </c>
    </row>
    <row r="52" spans="1:9">
      <c r="A52" s="8">
        <v>24</v>
      </c>
      <c r="B52" s="23">
        <v>45</v>
      </c>
      <c r="C52" s="425" t="s">
        <v>15</v>
      </c>
      <c r="D52" s="422">
        <v>94</v>
      </c>
      <c r="E52" s="423"/>
      <c r="F52" s="422">
        <v>1131</v>
      </c>
      <c r="G52" s="424"/>
      <c r="H52" s="422">
        <v>1225</v>
      </c>
      <c r="I52" s="424" t="s">
        <v>255</v>
      </c>
    </row>
    <row r="53" spans="1:9">
      <c r="A53" s="8">
        <v>76</v>
      </c>
      <c r="B53" s="23">
        <v>46</v>
      </c>
      <c r="C53" s="425" t="s">
        <v>76</v>
      </c>
      <c r="D53" s="422">
        <v>64</v>
      </c>
      <c r="E53" s="423"/>
      <c r="F53" s="422">
        <v>285</v>
      </c>
      <c r="G53" s="424"/>
      <c r="H53" s="422">
        <v>349</v>
      </c>
      <c r="I53" s="424" t="s">
        <v>255</v>
      </c>
    </row>
    <row r="54" spans="1:9">
      <c r="A54" s="8">
        <v>75</v>
      </c>
      <c r="B54" s="23">
        <v>47</v>
      </c>
      <c r="C54" s="425" t="s">
        <v>64</v>
      </c>
      <c r="D54" s="422">
        <v>147</v>
      </c>
      <c r="E54" s="423"/>
      <c r="F54" s="422">
        <v>537</v>
      </c>
      <c r="G54" s="424"/>
      <c r="H54" s="422">
        <v>684</v>
      </c>
      <c r="I54" s="424" t="s">
        <v>255</v>
      </c>
    </row>
    <row r="55" spans="1:9">
      <c r="A55" s="8">
        <v>76</v>
      </c>
      <c r="B55" s="23">
        <v>48</v>
      </c>
      <c r="C55" s="425" t="s">
        <v>77</v>
      </c>
      <c r="D55" s="422">
        <v>19</v>
      </c>
      <c r="E55" s="423"/>
      <c r="F55" s="422">
        <v>99</v>
      </c>
      <c r="G55" s="424"/>
      <c r="H55" s="422">
        <v>118</v>
      </c>
      <c r="I55" s="424" t="s">
        <v>255</v>
      </c>
    </row>
    <row r="56" spans="1:9">
      <c r="A56" s="8">
        <v>52</v>
      </c>
      <c r="B56" s="23">
        <v>49</v>
      </c>
      <c r="C56" s="425" t="s">
        <v>48</v>
      </c>
      <c r="D56" s="422">
        <v>217</v>
      </c>
      <c r="E56" s="423"/>
      <c r="F56" s="422">
        <v>1691</v>
      </c>
      <c r="G56" s="424"/>
      <c r="H56" s="422">
        <v>1908</v>
      </c>
      <c r="I56" s="424" t="s">
        <v>255</v>
      </c>
    </row>
    <row r="57" spans="1:9">
      <c r="A57" s="8">
        <v>28</v>
      </c>
      <c r="B57" s="23">
        <v>50</v>
      </c>
      <c r="C57" s="425" t="s">
        <v>28</v>
      </c>
      <c r="D57" s="422">
        <v>370</v>
      </c>
      <c r="E57" s="423"/>
      <c r="F57" s="422">
        <v>926</v>
      </c>
      <c r="G57" s="424"/>
      <c r="H57" s="422">
        <v>1296</v>
      </c>
      <c r="I57" s="424" t="s">
        <v>255</v>
      </c>
    </row>
    <row r="58" spans="1:9">
      <c r="A58" s="8">
        <v>44</v>
      </c>
      <c r="B58" s="23">
        <v>51</v>
      </c>
      <c r="C58" s="425" t="s">
        <v>38</v>
      </c>
      <c r="D58" s="422">
        <v>328</v>
      </c>
      <c r="E58" s="423"/>
      <c r="F58" s="422">
        <v>1144</v>
      </c>
      <c r="G58" s="424"/>
      <c r="H58" s="422">
        <v>1472</v>
      </c>
      <c r="I58" s="424" t="s">
        <v>255</v>
      </c>
    </row>
    <row r="59" spans="1:9">
      <c r="A59" s="8">
        <v>44</v>
      </c>
      <c r="B59" s="23">
        <v>52</v>
      </c>
      <c r="C59" s="425" t="s">
        <v>39</v>
      </c>
      <c r="D59" s="422">
        <v>63</v>
      </c>
      <c r="E59" s="423"/>
      <c r="F59" s="422">
        <v>505</v>
      </c>
      <c r="G59" s="424"/>
      <c r="H59" s="422">
        <v>568</v>
      </c>
      <c r="I59" s="424" t="s">
        <v>255</v>
      </c>
    </row>
    <row r="60" spans="1:9">
      <c r="A60" s="8">
        <v>52</v>
      </c>
      <c r="B60" s="23">
        <v>53</v>
      </c>
      <c r="C60" s="425" t="s">
        <v>49</v>
      </c>
      <c r="D60" s="422">
        <v>138</v>
      </c>
      <c r="E60" s="423"/>
      <c r="F60" s="422">
        <v>771</v>
      </c>
      <c r="G60" s="424"/>
      <c r="H60" s="422">
        <v>909</v>
      </c>
      <c r="I60" s="424" t="s">
        <v>255</v>
      </c>
    </row>
    <row r="61" spans="1:9">
      <c r="A61" s="8">
        <v>44</v>
      </c>
      <c r="B61" s="23">
        <v>54</v>
      </c>
      <c r="C61" s="425" t="s">
        <v>40</v>
      </c>
      <c r="D61" s="422">
        <v>298</v>
      </c>
      <c r="E61" s="423"/>
      <c r="F61" s="422">
        <v>1331</v>
      </c>
      <c r="G61" s="424"/>
      <c r="H61" s="422">
        <v>1629</v>
      </c>
      <c r="I61" s="424" t="s">
        <v>255</v>
      </c>
    </row>
    <row r="62" spans="1:9">
      <c r="A62" s="8">
        <v>44</v>
      </c>
      <c r="B62" s="23">
        <v>55</v>
      </c>
      <c r="C62" s="425" t="s">
        <v>41</v>
      </c>
      <c r="D62" s="422">
        <v>92</v>
      </c>
      <c r="E62" s="423"/>
      <c r="F62" s="422">
        <v>522</v>
      </c>
      <c r="G62" s="424"/>
      <c r="H62" s="422">
        <v>614</v>
      </c>
      <c r="I62" s="424" t="s">
        <v>255</v>
      </c>
    </row>
    <row r="63" spans="1:9">
      <c r="A63" s="8">
        <v>53</v>
      </c>
      <c r="B63" s="23">
        <v>56</v>
      </c>
      <c r="C63" s="425" t="s">
        <v>56</v>
      </c>
      <c r="D63" s="422">
        <v>233</v>
      </c>
      <c r="E63" s="423"/>
      <c r="F63" s="422">
        <v>979</v>
      </c>
      <c r="G63" s="424"/>
      <c r="H63" s="422">
        <v>1212</v>
      </c>
      <c r="I63" s="424" t="s">
        <v>255</v>
      </c>
    </row>
    <row r="64" spans="1:9">
      <c r="A64" s="8">
        <v>44</v>
      </c>
      <c r="B64" s="23">
        <v>57</v>
      </c>
      <c r="C64" s="425" t="s">
        <v>42</v>
      </c>
      <c r="D64" s="422">
        <v>346</v>
      </c>
      <c r="E64" s="423"/>
      <c r="F64" s="422">
        <v>1638</v>
      </c>
      <c r="G64" s="424"/>
      <c r="H64" s="422">
        <v>1984</v>
      </c>
      <c r="I64" s="424" t="s">
        <v>255</v>
      </c>
    </row>
    <row r="65" spans="1:9">
      <c r="A65" s="8">
        <v>27</v>
      </c>
      <c r="B65" s="23">
        <v>58</v>
      </c>
      <c r="C65" s="425" t="s">
        <v>20</v>
      </c>
      <c r="D65" s="422">
        <v>206</v>
      </c>
      <c r="E65" s="423"/>
      <c r="F65" s="422">
        <v>576</v>
      </c>
      <c r="G65" s="424"/>
      <c r="H65" s="422">
        <v>782</v>
      </c>
      <c r="I65" s="424" t="s">
        <v>255</v>
      </c>
    </row>
    <row r="66" spans="1:9">
      <c r="A66" s="8">
        <v>32</v>
      </c>
      <c r="B66" s="23">
        <v>59</v>
      </c>
      <c r="C66" s="425" t="s">
        <v>32</v>
      </c>
      <c r="D66" s="422">
        <v>2237</v>
      </c>
      <c r="E66" s="423"/>
      <c r="F66" s="422">
        <v>8701</v>
      </c>
      <c r="G66" s="424"/>
      <c r="H66" s="422">
        <v>10938</v>
      </c>
      <c r="I66" s="424" t="s">
        <v>255</v>
      </c>
    </row>
    <row r="67" spans="1:9">
      <c r="A67" s="8">
        <v>32</v>
      </c>
      <c r="B67" s="23">
        <v>60</v>
      </c>
      <c r="C67" s="425" t="s">
        <v>33</v>
      </c>
      <c r="D67" s="422">
        <v>309</v>
      </c>
      <c r="E67" s="423"/>
      <c r="F67" s="422">
        <v>1251</v>
      </c>
      <c r="G67" s="424"/>
      <c r="H67" s="422">
        <v>1560</v>
      </c>
      <c r="I67" s="424" t="s">
        <v>255</v>
      </c>
    </row>
    <row r="68" spans="1:9">
      <c r="A68" s="8">
        <v>28</v>
      </c>
      <c r="B68" s="23">
        <v>61</v>
      </c>
      <c r="C68" s="425" t="s">
        <v>29</v>
      </c>
      <c r="D68" s="422">
        <v>173</v>
      </c>
      <c r="E68" s="423"/>
      <c r="F68" s="422">
        <v>825</v>
      </c>
      <c r="G68" s="424"/>
      <c r="H68" s="422">
        <v>998</v>
      </c>
      <c r="I68" s="424" t="s">
        <v>255</v>
      </c>
    </row>
    <row r="69" spans="1:9">
      <c r="A69" s="8">
        <v>32</v>
      </c>
      <c r="B69" s="23">
        <v>62</v>
      </c>
      <c r="C69" s="425" t="s">
        <v>34</v>
      </c>
      <c r="D69" s="422">
        <v>1214</v>
      </c>
      <c r="E69" s="423"/>
      <c r="F69" s="422">
        <v>4711</v>
      </c>
      <c r="G69" s="424"/>
      <c r="H69" s="422">
        <v>5925</v>
      </c>
      <c r="I69" s="424" t="s">
        <v>255</v>
      </c>
    </row>
    <row r="70" spans="1:9">
      <c r="A70" s="8">
        <v>84</v>
      </c>
      <c r="B70" s="23">
        <v>63</v>
      </c>
      <c r="C70" s="425" t="s">
        <v>91</v>
      </c>
      <c r="D70" s="422">
        <v>271</v>
      </c>
      <c r="E70" s="423"/>
      <c r="F70" s="422">
        <v>692</v>
      </c>
      <c r="G70" s="424"/>
      <c r="H70" s="422">
        <v>963</v>
      </c>
      <c r="I70" s="424" t="s">
        <v>255</v>
      </c>
    </row>
    <row r="71" spans="1:9">
      <c r="A71" s="8">
        <v>75</v>
      </c>
      <c r="B71" s="23">
        <v>64</v>
      </c>
      <c r="C71" s="425" t="s">
        <v>65</v>
      </c>
      <c r="D71" s="422">
        <v>391</v>
      </c>
      <c r="E71" s="423"/>
      <c r="F71" s="422">
        <v>948</v>
      </c>
      <c r="G71" s="424"/>
      <c r="H71" s="422">
        <v>1339</v>
      </c>
      <c r="I71" s="424" t="s">
        <v>255</v>
      </c>
    </row>
    <row r="72" spans="1:9">
      <c r="A72" s="8">
        <v>76</v>
      </c>
      <c r="B72" s="23">
        <v>65</v>
      </c>
      <c r="C72" s="425" t="s">
        <v>78</v>
      </c>
      <c r="D72" s="422">
        <v>44</v>
      </c>
      <c r="E72" s="426" t="s">
        <v>256</v>
      </c>
      <c r="F72" s="422">
        <v>429</v>
      </c>
      <c r="G72" s="426" t="s">
        <v>256</v>
      </c>
      <c r="H72" s="422">
        <v>473</v>
      </c>
      <c r="I72" s="426" t="s">
        <v>256</v>
      </c>
    </row>
    <row r="73" spans="1:9">
      <c r="A73" s="8">
        <v>76</v>
      </c>
      <c r="B73" s="23">
        <v>66</v>
      </c>
      <c r="C73" s="425" t="s">
        <v>79</v>
      </c>
      <c r="D73" s="422">
        <v>210</v>
      </c>
      <c r="E73" s="423"/>
      <c r="F73" s="422">
        <v>895</v>
      </c>
      <c r="G73" s="424"/>
      <c r="H73" s="422">
        <v>1105</v>
      </c>
      <c r="I73" s="424" t="s">
        <v>255</v>
      </c>
    </row>
    <row r="74" spans="1:9">
      <c r="A74" s="8">
        <v>44</v>
      </c>
      <c r="B74" s="23">
        <v>67</v>
      </c>
      <c r="C74" s="425" t="s">
        <v>43</v>
      </c>
      <c r="D74" s="422">
        <v>385</v>
      </c>
      <c r="E74" s="423"/>
      <c r="F74" s="422">
        <v>2231</v>
      </c>
      <c r="G74" s="424"/>
      <c r="H74" s="422">
        <v>2616</v>
      </c>
      <c r="I74" s="424" t="s">
        <v>255</v>
      </c>
    </row>
    <row r="75" spans="1:9">
      <c r="A75" s="8">
        <v>44</v>
      </c>
      <c r="B75" s="23">
        <v>68</v>
      </c>
      <c r="C75" s="425" t="s">
        <v>44</v>
      </c>
      <c r="D75" s="422">
        <v>291</v>
      </c>
      <c r="E75" s="423"/>
      <c r="F75" s="422">
        <v>1230</v>
      </c>
      <c r="G75" s="424"/>
      <c r="H75" s="422">
        <v>1521</v>
      </c>
      <c r="I75" s="424" t="s">
        <v>255</v>
      </c>
    </row>
    <row r="76" spans="1:9">
      <c r="A76" s="8">
        <v>84</v>
      </c>
      <c r="B76" s="23">
        <v>69</v>
      </c>
      <c r="C76" s="425" t="s">
        <v>308</v>
      </c>
      <c r="D76" s="422">
        <v>646</v>
      </c>
      <c r="E76" s="423"/>
      <c r="F76" s="422">
        <v>2050</v>
      </c>
      <c r="G76" s="424"/>
      <c r="H76" s="422">
        <v>2696</v>
      </c>
      <c r="I76" s="424"/>
    </row>
    <row r="77" spans="1:9">
      <c r="A77" s="43">
        <v>84</v>
      </c>
      <c r="B77" s="44" t="s">
        <v>92</v>
      </c>
      <c r="C77" s="427" t="s">
        <v>308</v>
      </c>
      <c r="D77" s="428">
        <v>157</v>
      </c>
      <c r="E77" s="429"/>
      <c r="F77" s="428">
        <v>367</v>
      </c>
      <c r="G77" s="430"/>
      <c r="H77" s="428">
        <v>524</v>
      </c>
      <c r="I77" s="424"/>
    </row>
    <row r="78" spans="1:9">
      <c r="A78" s="43">
        <v>84</v>
      </c>
      <c r="B78" s="44" t="s">
        <v>94</v>
      </c>
      <c r="C78" s="427" t="s">
        <v>309</v>
      </c>
      <c r="D78" s="428">
        <v>489</v>
      </c>
      <c r="E78" s="429"/>
      <c r="F78" s="428">
        <v>1683</v>
      </c>
      <c r="G78" s="430"/>
      <c r="H78" s="428">
        <v>2172</v>
      </c>
      <c r="I78" s="424"/>
    </row>
    <row r="79" spans="1:9">
      <c r="A79" s="8">
        <v>27</v>
      </c>
      <c r="B79" s="23">
        <v>70</v>
      </c>
      <c r="C79" s="425" t="s">
        <v>21</v>
      </c>
      <c r="D79" s="422">
        <v>159</v>
      </c>
      <c r="E79" s="423"/>
      <c r="F79" s="422">
        <v>561</v>
      </c>
      <c r="G79" s="424"/>
      <c r="H79" s="422">
        <v>720</v>
      </c>
      <c r="I79" s="424" t="s">
        <v>255</v>
      </c>
    </row>
    <row r="80" spans="1:9">
      <c r="A80" s="8">
        <v>27</v>
      </c>
      <c r="B80" s="23">
        <v>71</v>
      </c>
      <c r="C80" s="425" t="s">
        <v>22</v>
      </c>
      <c r="D80" s="422">
        <v>190</v>
      </c>
      <c r="E80" s="423"/>
      <c r="F80" s="422">
        <v>844</v>
      </c>
      <c r="G80" s="424"/>
      <c r="H80" s="422">
        <v>1034</v>
      </c>
      <c r="I80" s="424" t="s">
        <v>255</v>
      </c>
    </row>
    <row r="81" spans="1:9">
      <c r="A81" s="8">
        <v>52</v>
      </c>
      <c r="B81" s="23">
        <v>72</v>
      </c>
      <c r="C81" s="425" t="s">
        <v>50</v>
      </c>
      <c r="D81" s="422">
        <v>260</v>
      </c>
      <c r="E81" s="423"/>
      <c r="F81" s="422">
        <v>999</v>
      </c>
      <c r="G81" s="424"/>
      <c r="H81" s="422">
        <v>1259</v>
      </c>
      <c r="I81" s="424" t="s">
        <v>255</v>
      </c>
    </row>
    <row r="82" spans="1:9">
      <c r="A82" s="8">
        <v>84</v>
      </c>
      <c r="B82" s="23">
        <v>73</v>
      </c>
      <c r="C82" s="425" t="s">
        <v>96</v>
      </c>
      <c r="D82" s="422">
        <v>248</v>
      </c>
      <c r="E82" s="423"/>
      <c r="F82" s="422">
        <v>683</v>
      </c>
      <c r="G82" s="424"/>
      <c r="H82" s="422">
        <v>931</v>
      </c>
      <c r="I82" s="424" t="s">
        <v>255</v>
      </c>
    </row>
    <row r="83" spans="1:9">
      <c r="A83" s="8">
        <v>84</v>
      </c>
      <c r="B83" s="23">
        <v>74</v>
      </c>
      <c r="C83" s="425" t="s">
        <v>97</v>
      </c>
      <c r="D83" s="422">
        <v>167</v>
      </c>
      <c r="E83" s="423"/>
      <c r="F83" s="422">
        <v>750</v>
      </c>
      <c r="G83" s="424"/>
      <c r="H83" s="422">
        <v>917</v>
      </c>
      <c r="I83" s="424" t="s">
        <v>255</v>
      </c>
    </row>
    <row r="84" spans="1:9">
      <c r="A84" s="8">
        <v>11</v>
      </c>
      <c r="B84" s="23">
        <v>75</v>
      </c>
      <c r="C84" s="425" t="s">
        <v>0</v>
      </c>
      <c r="D84" s="422">
        <v>1755</v>
      </c>
      <c r="E84" s="423"/>
      <c r="F84" s="422">
        <v>2859</v>
      </c>
      <c r="G84" s="424"/>
      <c r="H84" s="422">
        <v>4614</v>
      </c>
      <c r="I84" s="424" t="s">
        <v>255</v>
      </c>
    </row>
    <row r="85" spans="1:9">
      <c r="A85" s="8">
        <v>28</v>
      </c>
      <c r="B85" s="23">
        <v>76</v>
      </c>
      <c r="C85" s="425" t="s">
        <v>30</v>
      </c>
      <c r="D85" s="422">
        <v>695</v>
      </c>
      <c r="E85" s="423"/>
      <c r="F85" s="422">
        <v>2874</v>
      </c>
      <c r="G85" s="424"/>
      <c r="H85" s="422">
        <v>3569</v>
      </c>
      <c r="I85" s="424" t="s">
        <v>255</v>
      </c>
    </row>
    <row r="86" spans="1:9">
      <c r="A86" s="8">
        <v>11</v>
      </c>
      <c r="B86" s="23">
        <v>77</v>
      </c>
      <c r="C86" s="425" t="s">
        <v>2</v>
      </c>
      <c r="D86" s="422">
        <v>695</v>
      </c>
      <c r="E86" s="423"/>
      <c r="F86" s="422">
        <v>2101</v>
      </c>
      <c r="G86" s="424"/>
      <c r="H86" s="422">
        <v>2796</v>
      </c>
      <c r="I86" s="424" t="s">
        <v>255</v>
      </c>
    </row>
    <row r="87" spans="1:9">
      <c r="A87" s="8">
        <v>11</v>
      </c>
      <c r="B87" s="23">
        <v>78</v>
      </c>
      <c r="C87" s="425" t="s">
        <v>3</v>
      </c>
      <c r="D87" s="422">
        <v>585</v>
      </c>
      <c r="E87" s="423"/>
      <c r="F87" s="422">
        <v>1492</v>
      </c>
      <c r="G87" s="424"/>
      <c r="H87" s="422">
        <v>2077</v>
      </c>
      <c r="I87" s="424" t="s">
        <v>255</v>
      </c>
    </row>
    <row r="88" spans="1:9">
      <c r="A88" s="8">
        <v>75</v>
      </c>
      <c r="B88" s="23">
        <v>79</v>
      </c>
      <c r="C88" s="425" t="s">
        <v>66</v>
      </c>
      <c r="D88" s="422">
        <v>129</v>
      </c>
      <c r="E88" s="423"/>
      <c r="F88" s="422">
        <v>764</v>
      </c>
      <c r="G88" s="426"/>
      <c r="H88" s="422">
        <v>893</v>
      </c>
      <c r="I88" s="426" t="s">
        <v>255</v>
      </c>
    </row>
    <row r="89" spans="1:9">
      <c r="A89" s="8">
        <v>32</v>
      </c>
      <c r="B89" s="23">
        <v>80</v>
      </c>
      <c r="C89" s="425" t="s">
        <v>35</v>
      </c>
      <c r="D89" s="422">
        <v>371</v>
      </c>
      <c r="E89" s="423"/>
      <c r="F89" s="422">
        <v>1202</v>
      </c>
      <c r="G89" s="424"/>
      <c r="H89" s="422">
        <v>1573</v>
      </c>
      <c r="I89" s="424" t="s">
        <v>255</v>
      </c>
    </row>
    <row r="90" spans="1:9">
      <c r="A90" s="8">
        <v>76</v>
      </c>
      <c r="B90" s="23">
        <v>81</v>
      </c>
      <c r="C90" s="425" t="s">
        <v>80</v>
      </c>
      <c r="D90" s="422">
        <v>258</v>
      </c>
      <c r="E90" s="423"/>
      <c r="F90" s="422">
        <v>617</v>
      </c>
      <c r="G90" s="424"/>
      <c r="H90" s="422">
        <v>875</v>
      </c>
      <c r="I90" s="424" t="s">
        <v>255</v>
      </c>
    </row>
    <row r="91" spans="1:9">
      <c r="A91" s="8">
        <v>76</v>
      </c>
      <c r="B91" s="23">
        <v>82</v>
      </c>
      <c r="C91" s="425" t="s">
        <v>81</v>
      </c>
      <c r="D91" s="422">
        <v>132</v>
      </c>
      <c r="E91" s="423"/>
      <c r="F91" s="422">
        <v>478</v>
      </c>
      <c r="G91" s="424"/>
      <c r="H91" s="422">
        <v>610</v>
      </c>
      <c r="I91" s="424" t="s">
        <v>255</v>
      </c>
    </row>
    <row r="92" spans="1:9">
      <c r="A92" s="8">
        <v>93</v>
      </c>
      <c r="B92" s="23">
        <v>83</v>
      </c>
      <c r="C92" s="425" t="s">
        <v>102</v>
      </c>
      <c r="D92" s="422">
        <v>247</v>
      </c>
      <c r="E92" s="423"/>
      <c r="F92" s="422">
        <v>916</v>
      </c>
      <c r="G92" s="424"/>
      <c r="H92" s="422">
        <v>1163</v>
      </c>
      <c r="I92" s="424" t="s">
        <v>255</v>
      </c>
    </row>
    <row r="93" spans="1:9">
      <c r="A93" s="8">
        <v>93</v>
      </c>
      <c r="B93" s="23">
        <v>84</v>
      </c>
      <c r="C93" s="425" t="s">
        <v>103</v>
      </c>
      <c r="D93" s="422">
        <v>246</v>
      </c>
      <c r="E93" s="423"/>
      <c r="F93" s="422">
        <v>893</v>
      </c>
      <c r="G93" s="424"/>
      <c r="H93" s="422">
        <v>1139</v>
      </c>
      <c r="I93" s="424" t="s">
        <v>255</v>
      </c>
    </row>
    <row r="94" spans="1:9">
      <c r="A94" s="8">
        <v>52</v>
      </c>
      <c r="B94" s="23">
        <v>85</v>
      </c>
      <c r="C94" s="425" t="s">
        <v>51</v>
      </c>
      <c r="D94" s="422">
        <v>185</v>
      </c>
      <c r="E94" s="423"/>
      <c r="F94" s="422">
        <v>834</v>
      </c>
      <c r="G94" s="424"/>
      <c r="H94" s="422">
        <v>1019</v>
      </c>
      <c r="I94" s="424" t="s">
        <v>255</v>
      </c>
    </row>
    <row r="95" spans="1:9">
      <c r="A95" s="8">
        <v>75</v>
      </c>
      <c r="B95" s="23">
        <v>86</v>
      </c>
      <c r="C95" s="425" t="s">
        <v>67</v>
      </c>
      <c r="D95" s="422">
        <v>342</v>
      </c>
      <c r="E95" s="423"/>
      <c r="F95" s="422">
        <v>766</v>
      </c>
      <c r="G95" s="424"/>
      <c r="H95" s="422">
        <v>1108</v>
      </c>
      <c r="I95" s="424" t="s">
        <v>255</v>
      </c>
    </row>
    <row r="96" spans="1:9">
      <c r="A96" s="8">
        <v>75</v>
      </c>
      <c r="B96" s="23">
        <v>87</v>
      </c>
      <c r="C96" s="425" t="s">
        <v>68</v>
      </c>
      <c r="D96" s="422">
        <v>121</v>
      </c>
      <c r="E96" s="423"/>
      <c r="F96" s="422">
        <v>514</v>
      </c>
      <c r="G96" s="424"/>
      <c r="H96" s="422">
        <v>635</v>
      </c>
      <c r="I96" s="424" t="s">
        <v>255</v>
      </c>
    </row>
    <row r="97" spans="1:9">
      <c r="A97" s="8">
        <v>44</v>
      </c>
      <c r="B97" s="23">
        <v>88</v>
      </c>
      <c r="C97" s="425" t="s">
        <v>45</v>
      </c>
      <c r="D97" s="422">
        <v>202</v>
      </c>
      <c r="E97" s="423"/>
      <c r="F97" s="422">
        <v>639</v>
      </c>
      <c r="G97" s="424"/>
      <c r="H97" s="422">
        <v>841</v>
      </c>
      <c r="I97" s="424" t="s">
        <v>255</v>
      </c>
    </row>
    <row r="98" spans="1:9">
      <c r="A98" s="8">
        <v>27</v>
      </c>
      <c r="B98" s="23">
        <v>89</v>
      </c>
      <c r="C98" s="425" t="s">
        <v>23</v>
      </c>
      <c r="D98" s="422">
        <v>218</v>
      </c>
      <c r="E98" s="423"/>
      <c r="F98" s="422">
        <v>1063</v>
      </c>
      <c r="G98" s="424"/>
      <c r="H98" s="422">
        <v>1281</v>
      </c>
      <c r="I98" s="424" t="s">
        <v>255</v>
      </c>
    </row>
    <row r="99" spans="1:9">
      <c r="A99" s="8">
        <v>27</v>
      </c>
      <c r="B99" s="23">
        <v>90</v>
      </c>
      <c r="C99" s="425" t="s">
        <v>24</v>
      </c>
      <c r="D99" s="422">
        <v>41</v>
      </c>
      <c r="E99" s="423"/>
      <c r="F99" s="422">
        <v>282</v>
      </c>
      <c r="G99" s="424"/>
      <c r="H99" s="422">
        <v>323</v>
      </c>
      <c r="I99" s="424" t="s">
        <v>255</v>
      </c>
    </row>
    <row r="100" spans="1:9">
      <c r="A100" s="8">
        <v>11</v>
      </c>
      <c r="B100" s="23">
        <v>91</v>
      </c>
      <c r="C100" s="425" t="s">
        <v>4</v>
      </c>
      <c r="D100" s="422">
        <v>719</v>
      </c>
      <c r="E100" s="423"/>
      <c r="F100" s="422">
        <v>1802</v>
      </c>
      <c r="G100" s="424"/>
      <c r="H100" s="422">
        <v>2521</v>
      </c>
      <c r="I100" s="424" t="s">
        <v>255</v>
      </c>
    </row>
    <row r="101" spans="1:9">
      <c r="A101" s="8">
        <v>11</v>
      </c>
      <c r="B101" s="23">
        <v>92</v>
      </c>
      <c r="C101" s="425" t="s">
        <v>5</v>
      </c>
      <c r="D101" s="422">
        <v>736</v>
      </c>
      <c r="E101" s="423"/>
      <c r="F101" s="422">
        <v>1724</v>
      </c>
      <c r="G101" s="424"/>
      <c r="H101" s="422">
        <v>2460</v>
      </c>
      <c r="I101" s="424" t="s">
        <v>255</v>
      </c>
    </row>
    <row r="102" spans="1:9">
      <c r="A102" s="8">
        <v>11</v>
      </c>
      <c r="B102" s="23">
        <v>93</v>
      </c>
      <c r="C102" s="425" t="s">
        <v>6</v>
      </c>
      <c r="D102" s="422">
        <v>1224</v>
      </c>
      <c r="E102" s="423"/>
      <c r="F102" s="422">
        <v>2980</v>
      </c>
      <c r="G102" s="424"/>
      <c r="H102" s="422">
        <v>4204</v>
      </c>
      <c r="I102" s="424" t="s">
        <v>255</v>
      </c>
    </row>
    <row r="103" spans="1:9">
      <c r="A103" s="8">
        <v>11</v>
      </c>
      <c r="B103" s="23">
        <v>94</v>
      </c>
      <c r="C103" s="425" t="s">
        <v>7</v>
      </c>
      <c r="D103" s="422">
        <v>699</v>
      </c>
      <c r="E103" s="423"/>
      <c r="F103" s="422">
        <v>1798</v>
      </c>
      <c r="G103" s="424"/>
      <c r="H103" s="422">
        <v>2497</v>
      </c>
      <c r="I103" s="424" t="s">
        <v>255</v>
      </c>
    </row>
    <row r="104" spans="1:9">
      <c r="A104" s="8">
        <v>11</v>
      </c>
      <c r="B104" s="23">
        <v>95</v>
      </c>
      <c r="C104" s="425" t="s">
        <v>8</v>
      </c>
      <c r="D104" s="422">
        <v>462</v>
      </c>
      <c r="E104" s="423"/>
      <c r="F104" s="422">
        <v>1569</v>
      </c>
      <c r="G104" s="424"/>
      <c r="H104" s="422">
        <v>2031</v>
      </c>
      <c r="I104" s="424" t="s">
        <v>255</v>
      </c>
    </row>
    <row r="105" spans="1:9">
      <c r="A105" s="8">
        <v>101</v>
      </c>
      <c r="B105" s="23">
        <v>971</v>
      </c>
      <c r="C105" s="425" t="s">
        <v>109</v>
      </c>
      <c r="D105" s="422">
        <v>343</v>
      </c>
      <c r="E105" s="423"/>
      <c r="F105" s="422">
        <v>697</v>
      </c>
      <c r="G105" s="424"/>
      <c r="H105" s="422">
        <v>1040</v>
      </c>
      <c r="I105" s="424" t="s">
        <v>255</v>
      </c>
    </row>
    <row r="106" spans="1:9">
      <c r="A106" s="8">
        <v>102</v>
      </c>
      <c r="B106" s="23">
        <v>972</v>
      </c>
      <c r="C106" s="425" t="s">
        <v>110</v>
      </c>
      <c r="D106" s="422">
        <v>278</v>
      </c>
      <c r="E106" s="423"/>
      <c r="F106" s="422">
        <v>1017</v>
      </c>
      <c r="G106" s="424"/>
      <c r="H106" s="422">
        <v>1295</v>
      </c>
      <c r="I106" s="424" t="s">
        <v>255</v>
      </c>
    </row>
    <row r="107" spans="1:9">
      <c r="A107" s="8">
        <v>103</v>
      </c>
      <c r="B107" s="23">
        <v>973</v>
      </c>
      <c r="C107" s="425" t="s">
        <v>111</v>
      </c>
      <c r="D107" s="422">
        <v>38</v>
      </c>
      <c r="E107" s="423"/>
      <c r="F107" s="422">
        <v>379</v>
      </c>
      <c r="G107" s="424"/>
      <c r="H107" s="422">
        <v>417</v>
      </c>
      <c r="I107" s="424" t="s">
        <v>255</v>
      </c>
    </row>
    <row r="108" spans="1:9">
      <c r="A108" s="9">
        <v>104</v>
      </c>
      <c r="B108" s="9">
        <v>974</v>
      </c>
      <c r="C108" s="5" t="s">
        <v>310</v>
      </c>
      <c r="D108" s="422">
        <v>385</v>
      </c>
      <c r="E108" s="423"/>
      <c r="F108" s="422">
        <v>1631</v>
      </c>
      <c r="G108" s="424"/>
      <c r="H108" s="422">
        <v>2016</v>
      </c>
      <c r="I108" s="424" t="s">
        <v>255</v>
      </c>
    </row>
    <row r="109" spans="1:9" ht="15" customHeight="1">
      <c r="A109" s="597" t="s">
        <v>225</v>
      </c>
      <c r="B109" s="598"/>
      <c r="C109" s="599"/>
      <c r="D109" s="431">
        <v>32712</v>
      </c>
      <c r="E109" s="432"/>
      <c r="F109" s="431">
        <v>110589</v>
      </c>
      <c r="G109" s="433"/>
      <c r="H109" s="434">
        <v>143301</v>
      </c>
      <c r="I109" s="433"/>
    </row>
    <row r="110" spans="1:9" ht="15" customHeight="1">
      <c r="A110" s="600" t="s">
        <v>226</v>
      </c>
      <c r="B110" s="601"/>
      <c r="C110" s="602"/>
      <c r="D110" s="435">
        <v>1044</v>
      </c>
      <c r="E110" s="436"/>
      <c r="F110" s="435">
        <v>3724</v>
      </c>
      <c r="G110" s="437"/>
      <c r="H110" s="438">
        <v>4768</v>
      </c>
      <c r="I110" s="437"/>
    </row>
    <row r="111" spans="1:9" ht="15" customHeight="1">
      <c r="A111" s="594" t="s">
        <v>227</v>
      </c>
      <c r="B111" s="595"/>
      <c r="C111" s="596"/>
      <c r="D111" s="439">
        <v>33756</v>
      </c>
      <c r="E111" s="440"/>
      <c r="F111" s="439">
        <v>114313</v>
      </c>
      <c r="G111" s="441"/>
      <c r="H111" s="442">
        <v>148069</v>
      </c>
      <c r="I111" s="441"/>
    </row>
    <row r="112" spans="1:9">
      <c r="A112" s="443" t="s">
        <v>298</v>
      </c>
      <c r="B112" s="420"/>
      <c r="C112" s="420"/>
      <c r="D112" s="420"/>
      <c r="E112" s="420"/>
      <c r="F112" s="444"/>
      <c r="G112" s="420"/>
      <c r="H112" s="420"/>
      <c r="I112" s="420"/>
    </row>
    <row r="113" spans="1:9">
      <c r="A113" s="420"/>
      <c r="B113" s="445"/>
      <c r="C113" s="445"/>
      <c r="D113" s="446"/>
      <c r="E113" s="446"/>
      <c r="F113" s="420"/>
      <c r="G113" s="420"/>
      <c r="H113" s="420"/>
      <c r="I113" s="420"/>
    </row>
    <row r="114" spans="1:9">
      <c r="A114" s="420"/>
      <c r="B114" s="420"/>
      <c r="C114" s="420"/>
      <c r="D114" s="420"/>
      <c r="E114" s="420"/>
      <c r="F114" s="420"/>
      <c r="G114" s="420"/>
      <c r="H114" s="420"/>
      <c r="I114" s="420"/>
    </row>
    <row r="115" spans="1:9">
      <c r="A115" s="420"/>
      <c r="B115" s="420"/>
      <c r="C115" s="420"/>
    </row>
    <row r="116" spans="1:9">
      <c r="A116" s="473" t="s">
        <v>311</v>
      </c>
    </row>
    <row r="117" spans="1:9" ht="30" customHeight="1">
      <c r="A117" s="28" t="s">
        <v>218</v>
      </c>
      <c r="B117" s="592" t="s">
        <v>214</v>
      </c>
      <c r="C117" s="593"/>
      <c r="D117" s="638" t="s">
        <v>295</v>
      </c>
      <c r="E117" s="639"/>
      <c r="F117" s="638" t="s">
        <v>296</v>
      </c>
      <c r="G117" s="639"/>
      <c r="H117" s="638" t="s">
        <v>297</v>
      </c>
      <c r="I117" s="639"/>
    </row>
    <row r="118" spans="1:9">
      <c r="A118" s="448">
        <v>84</v>
      </c>
      <c r="B118" s="32" t="s">
        <v>83</v>
      </c>
      <c r="C118" s="449"/>
      <c r="D118" s="450">
        <v>3254</v>
      </c>
      <c r="E118" s="451"/>
      <c r="F118" s="450">
        <v>10847</v>
      </c>
      <c r="G118" s="451"/>
      <c r="H118" s="452">
        <v>14101</v>
      </c>
      <c r="I118" s="453"/>
    </row>
    <row r="119" spans="1:9">
      <c r="A119" s="454">
        <v>27</v>
      </c>
      <c r="B119" s="35" t="s">
        <v>17</v>
      </c>
      <c r="C119" s="455"/>
      <c r="D119" s="452">
        <v>1442</v>
      </c>
      <c r="E119" s="451"/>
      <c r="F119" s="452">
        <v>5773</v>
      </c>
      <c r="G119" s="451"/>
      <c r="H119" s="452">
        <v>7215</v>
      </c>
      <c r="I119" s="453"/>
    </row>
    <row r="120" spans="1:9">
      <c r="A120" s="454">
        <v>53</v>
      </c>
      <c r="B120" s="35" t="s">
        <v>53</v>
      </c>
      <c r="C120" s="455"/>
      <c r="D120" s="452">
        <v>1821</v>
      </c>
      <c r="E120" s="451"/>
      <c r="F120" s="452">
        <v>6083</v>
      </c>
      <c r="G120" s="451"/>
      <c r="H120" s="452">
        <v>7904</v>
      </c>
      <c r="I120" s="453"/>
    </row>
    <row r="121" spans="1:9">
      <c r="A121" s="454">
        <v>24</v>
      </c>
      <c r="B121" s="35" t="s">
        <v>10</v>
      </c>
      <c r="C121" s="455"/>
      <c r="D121" s="452">
        <v>1148</v>
      </c>
      <c r="E121" s="451"/>
      <c r="F121" s="452">
        <v>4511</v>
      </c>
      <c r="G121" s="451"/>
      <c r="H121" s="452">
        <v>5659</v>
      </c>
      <c r="I121" s="458"/>
    </row>
    <row r="122" spans="1:9">
      <c r="A122" s="454">
        <v>94</v>
      </c>
      <c r="B122" s="35" t="s">
        <v>106</v>
      </c>
      <c r="C122" s="455"/>
      <c r="D122" s="452">
        <v>88</v>
      </c>
      <c r="E122" s="451"/>
      <c r="F122" s="452">
        <v>217</v>
      </c>
      <c r="G122" s="451"/>
      <c r="H122" s="452">
        <v>305</v>
      </c>
      <c r="I122" s="458"/>
    </row>
    <row r="123" spans="1:9">
      <c r="A123" s="454">
        <v>44</v>
      </c>
      <c r="B123" s="35" t="s">
        <v>220</v>
      </c>
      <c r="C123" s="455"/>
      <c r="D123" s="452">
        <v>2337</v>
      </c>
      <c r="E123" s="451"/>
      <c r="F123" s="452">
        <v>10872</v>
      </c>
      <c r="G123" s="451"/>
      <c r="H123" s="452">
        <v>13209</v>
      </c>
      <c r="I123" s="458"/>
    </row>
    <row r="124" spans="1:9">
      <c r="A124" s="454">
        <v>32</v>
      </c>
      <c r="B124" s="35" t="s">
        <v>221</v>
      </c>
      <c r="C124" s="455"/>
      <c r="D124" s="452">
        <v>4411</v>
      </c>
      <c r="E124" s="451"/>
      <c r="F124" s="452">
        <v>17364</v>
      </c>
      <c r="G124" s="451"/>
      <c r="H124" s="452">
        <v>21775</v>
      </c>
      <c r="I124" s="458"/>
    </row>
    <row r="125" spans="1:9">
      <c r="A125" s="454">
        <v>11</v>
      </c>
      <c r="B125" s="35" t="s">
        <v>1</v>
      </c>
      <c r="C125" s="455"/>
      <c r="D125" s="452">
        <v>6875</v>
      </c>
      <c r="E125" s="451"/>
      <c r="F125" s="452">
        <v>16325</v>
      </c>
      <c r="G125" s="451"/>
      <c r="H125" s="452">
        <v>23200</v>
      </c>
      <c r="I125" s="458"/>
    </row>
    <row r="126" spans="1:9">
      <c r="A126" s="454">
        <v>28</v>
      </c>
      <c r="B126" s="35" t="s">
        <v>26</v>
      </c>
      <c r="C126" s="455"/>
      <c r="D126" s="452">
        <v>2046</v>
      </c>
      <c r="E126" s="451"/>
      <c r="F126" s="452">
        <v>7545</v>
      </c>
      <c r="G126" s="451"/>
      <c r="H126" s="452">
        <v>9591</v>
      </c>
      <c r="I126" s="458"/>
    </row>
    <row r="127" spans="1:9">
      <c r="A127" s="454">
        <v>75</v>
      </c>
      <c r="B127" s="35" t="s">
        <v>222</v>
      </c>
      <c r="C127" s="455"/>
      <c r="D127" s="452">
        <v>3420</v>
      </c>
      <c r="E127" s="451"/>
      <c r="F127" s="452">
        <v>9571</v>
      </c>
      <c r="G127" s="451"/>
      <c r="H127" s="452">
        <v>12991</v>
      </c>
      <c r="I127" s="458"/>
    </row>
    <row r="128" spans="1:9">
      <c r="A128" s="454">
        <v>76</v>
      </c>
      <c r="B128" s="35" t="s">
        <v>223</v>
      </c>
      <c r="C128" s="455"/>
      <c r="D128" s="452">
        <v>2960</v>
      </c>
      <c r="E128" s="451"/>
      <c r="F128" s="452">
        <v>9658</v>
      </c>
      <c r="G128" s="451"/>
      <c r="H128" s="452">
        <v>12618</v>
      </c>
      <c r="I128" s="458"/>
    </row>
    <row r="129" spans="1:10">
      <c r="A129" s="454">
        <v>52</v>
      </c>
      <c r="B129" s="35" t="s">
        <v>47</v>
      </c>
      <c r="C129" s="455"/>
      <c r="D129" s="452">
        <v>1164</v>
      </c>
      <c r="E129" s="451"/>
      <c r="F129" s="452">
        <v>6077</v>
      </c>
      <c r="G129" s="451"/>
      <c r="H129" s="452">
        <v>7241</v>
      </c>
      <c r="I129" s="458"/>
    </row>
    <row r="130" spans="1:10">
      <c r="A130" s="459">
        <v>93</v>
      </c>
      <c r="B130" s="35" t="s">
        <v>113</v>
      </c>
      <c r="C130" s="455"/>
      <c r="D130" s="452">
        <v>1746</v>
      </c>
      <c r="E130" s="451"/>
      <c r="F130" s="452">
        <v>5746</v>
      </c>
      <c r="G130" s="451"/>
      <c r="H130" s="452">
        <v>7492</v>
      </c>
      <c r="I130" s="458"/>
    </row>
    <row r="131" spans="1:10">
      <c r="A131" s="460" t="s">
        <v>225</v>
      </c>
      <c r="B131" s="461"/>
      <c r="C131" s="462"/>
      <c r="D131" s="463">
        <v>32712</v>
      </c>
      <c r="E131" s="464"/>
      <c r="F131" s="463">
        <v>110589</v>
      </c>
      <c r="G131" s="464"/>
      <c r="H131" s="463">
        <v>143301</v>
      </c>
      <c r="I131" s="465"/>
      <c r="J131" s="578"/>
    </row>
    <row r="132" spans="1:10">
      <c r="A132" s="11">
        <v>101</v>
      </c>
      <c r="B132" s="466" t="s">
        <v>215</v>
      </c>
      <c r="C132" s="467"/>
      <c r="D132" s="452">
        <v>343</v>
      </c>
      <c r="E132" s="451"/>
      <c r="F132" s="452">
        <v>697</v>
      </c>
      <c r="G132" s="451"/>
      <c r="H132" s="452">
        <v>1040</v>
      </c>
      <c r="I132" s="453"/>
    </row>
    <row r="133" spans="1:10">
      <c r="A133" s="11">
        <v>102</v>
      </c>
      <c r="B133" s="466" t="s">
        <v>216</v>
      </c>
      <c r="C133" s="467"/>
      <c r="D133" s="452">
        <v>278</v>
      </c>
      <c r="E133" s="451"/>
      <c r="F133" s="452">
        <v>1017</v>
      </c>
      <c r="G133" s="451"/>
      <c r="H133" s="452">
        <v>1295</v>
      </c>
      <c r="I133" s="453"/>
    </row>
    <row r="134" spans="1:10">
      <c r="A134" s="11">
        <v>103</v>
      </c>
      <c r="B134" s="466" t="s">
        <v>111</v>
      </c>
      <c r="C134" s="467"/>
      <c r="D134" s="452">
        <v>38</v>
      </c>
      <c r="E134" s="451"/>
      <c r="F134" s="452">
        <v>379</v>
      </c>
      <c r="G134" s="451"/>
      <c r="H134" s="452">
        <v>417</v>
      </c>
      <c r="I134" s="453"/>
    </row>
    <row r="135" spans="1:10">
      <c r="A135" s="11">
        <v>104</v>
      </c>
      <c r="B135" s="466" t="s">
        <v>112</v>
      </c>
      <c r="C135" s="467"/>
      <c r="D135" s="452">
        <v>385</v>
      </c>
      <c r="E135" s="451"/>
      <c r="F135" s="452">
        <v>1631</v>
      </c>
      <c r="G135" s="451"/>
      <c r="H135" s="452">
        <v>2016</v>
      </c>
      <c r="I135" s="453"/>
    </row>
    <row r="136" spans="1:10">
      <c r="A136" s="17" t="s">
        <v>224</v>
      </c>
      <c r="B136" s="468"/>
      <c r="C136" s="469"/>
      <c r="D136" s="463">
        <v>1044</v>
      </c>
      <c r="E136" s="464"/>
      <c r="F136" s="463">
        <v>3724</v>
      </c>
      <c r="G136" s="464"/>
      <c r="H136" s="463">
        <v>4768</v>
      </c>
      <c r="I136" s="465"/>
    </row>
    <row r="137" spans="1:10" ht="15" customHeight="1">
      <c r="A137" s="641" t="s">
        <v>227</v>
      </c>
      <c r="B137" s="642"/>
      <c r="C137" s="643"/>
      <c r="D137" s="470">
        <v>33756</v>
      </c>
      <c r="E137" s="471"/>
      <c r="F137" s="470">
        <v>114313</v>
      </c>
      <c r="G137" s="471"/>
      <c r="H137" s="470">
        <v>148069</v>
      </c>
      <c r="I137" s="472"/>
    </row>
  </sheetData>
  <mergeCells count="12">
    <mergeCell ref="F117:G117"/>
    <mergeCell ref="H117:I117"/>
    <mergeCell ref="A2:I2"/>
    <mergeCell ref="D6:E6"/>
    <mergeCell ref="F6:G6"/>
    <mergeCell ref="H6:I6"/>
    <mergeCell ref="A109:C109"/>
    <mergeCell ref="A137:C137"/>
    <mergeCell ref="A110:C110"/>
    <mergeCell ref="A111:C111"/>
    <mergeCell ref="B117:C117"/>
    <mergeCell ref="D117:E117"/>
  </mergeCells>
  <hyperlinks>
    <hyperlink ref="H3" location="Sommaire!A1" display="RETOUR AU SOMMAIRE"/>
  </hyperlinks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AT474"/>
  <sheetViews>
    <sheetView workbookViewId="0">
      <selection activeCell="K2" sqref="K2"/>
    </sheetView>
  </sheetViews>
  <sheetFormatPr baseColWidth="10" defaultRowHeight="15"/>
  <cols>
    <col min="1" max="1" width="7.5703125" customWidth="1"/>
    <col min="2" max="2" width="12.7109375" customWidth="1"/>
    <col min="3" max="3" width="25.140625" customWidth="1"/>
    <col min="4" max="4" width="8.7109375" customWidth="1"/>
    <col min="5" max="5" width="3" bestFit="1" customWidth="1"/>
    <col min="6" max="6" width="8" customWidth="1"/>
    <col min="7" max="7" width="3" bestFit="1" customWidth="1"/>
    <col min="8" max="8" width="8.5703125" customWidth="1"/>
    <col min="9" max="9" width="3" bestFit="1" customWidth="1"/>
    <col min="10" max="10" width="5.7109375" customWidth="1"/>
    <col min="11" max="11" width="3" bestFit="1" customWidth="1"/>
    <col min="12" max="12" width="5.7109375" customWidth="1"/>
    <col min="13" max="13" width="3" bestFit="1" customWidth="1"/>
    <col min="14" max="14" width="5.7109375" customWidth="1"/>
    <col min="15" max="15" width="3" bestFit="1" customWidth="1"/>
    <col min="16" max="16" width="7.85546875" customWidth="1"/>
    <col min="17" max="17" width="3" bestFit="1" customWidth="1"/>
    <col min="18" max="18" width="11.28515625" customWidth="1"/>
    <col min="19" max="19" width="3" bestFit="1" customWidth="1"/>
    <col min="20" max="46" width="11.42578125" style="475"/>
  </cols>
  <sheetData>
    <row r="1" spans="1:46">
      <c r="A1" s="474" t="s">
        <v>312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  <c r="P1" s="475"/>
      <c r="Q1" s="475"/>
      <c r="R1" s="475"/>
      <c r="S1" s="475"/>
    </row>
    <row r="2" spans="1:46">
      <c r="A2" s="476" t="s">
        <v>217</v>
      </c>
      <c r="B2" s="475"/>
      <c r="C2" s="475"/>
      <c r="D2" s="475"/>
      <c r="E2" s="475"/>
      <c r="F2" s="475"/>
      <c r="G2" s="475"/>
      <c r="H2" s="475"/>
      <c r="I2" s="475"/>
      <c r="J2" s="475"/>
      <c r="K2" s="475"/>
      <c r="L2" s="475"/>
      <c r="M2" s="475"/>
      <c r="N2" s="475"/>
      <c r="O2" s="475"/>
      <c r="P2" s="475"/>
      <c r="Q2" s="475"/>
      <c r="R2" s="475"/>
      <c r="S2" s="475"/>
    </row>
    <row r="3" spans="1:46" s="419" customFormat="1">
      <c r="A3" s="577" t="s">
        <v>252</v>
      </c>
      <c r="B3" s="577"/>
      <c r="C3" s="577"/>
      <c r="D3" s="577"/>
      <c r="E3" s="577"/>
      <c r="F3" s="577"/>
      <c r="G3" s="577"/>
      <c r="I3" s="577"/>
      <c r="R3" s="571" t="s">
        <v>440</v>
      </c>
    </row>
    <row r="4" spans="1:46">
      <c r="A4" s="475"/>
      <c r="B4" s="475"/>
      <c r="C4" s="475"/>
      <c r="D4" s="475"/>
      <c r="E4" s="475"/>
      <c r="F4" s="475"/>
      <c r="G4" s="475"/>
      <c r="H4" s="475"/>
      <c r="I4" s="475"/>
      <c r="J4" s="475"/>
      <c r="K4" s="475"/>
      <c r="L4" s="475"/>
      <c r="M4" s="475"/>
      <c r="N4" s="475"/>
      <c r="O4" s="475"/>
      <c r="P4" s="475"/>
      <c r="Q4" s="475"/>
      <c r="R4" s="475"/>
      <c r="S4" s="475"/>
    </row>
    <row r="5" spans="1:46">
      <c r="A5" s="475"/>
      <c r="B5" s="475"/>
      <c r="C5" s="475"/>
      <c r="D5" s="475"/>
      <c r="E5" s="475"/>
      <c r="F5" s="475"/>
      <c r="G5" s="475"/>
      <c r="H5" s="475"/>
      <c r="I5" s="475"/>
      <c r="J5" s="475"/>
      <c r="K5" s="475"/>
      <c r="L5" s="475"/>
      <c r="M5" s="475"/>
      <c r="N5" s="475"/>
      <c r="O5" s="475"/>
      <c r="P5" s="475"/>
      <c r="Q5" s="475"/>
      <c r="R5" s="475"/>
      <c r="S5" s="475"/>
    </row>
    <row r="6" spans="1:46">
      <c r="A6" s="620" t="s">
        <v>218</v>
      </c>
      <c r="B6" s="620" t="s">
        <v>219</v>
      </c>
      <c r="C6" s="655" t="s">
        <v>301</v>
      </c>
      <c r="D6" s="657" t="s">
        <v>302</v>
      </c>
      <c r="E6" s="658"/>
      <c r="F6" s="658"/>
      <c r="G6" s="658"/>
      <c r="H6" s="658"/>
      <c r="I6" s="659"/>
      <c r="J6" s="657" t="s">
        <v>303</v>
      </c>
      <c r="K6" s="658"/>
      <c r="L6" s="658"/>
      <c r="M6" s="658"/>
      <c r="N6" s="658"/>
      <c r="O6" s="658"/>
      <c r="P6" s="658"/>
      <c r="Q6" s="659"/>
      <c r="R6" s="653" t="s">
        <v>304</v>
      </c>
      <c r="S6" s="633"/>
    </row>
    <row r="7" spans="1:46" ht="46.5" customHeight="1">
      <c r="A7" s="621"/>
      <c r="B7" s="621"/>
      <c r="C7" s="656"/>
      <c r="D7" s="638" t="s">
        <v>313</v>
      </c>
      <c r="E7" s="639"/>
      <c r="F7" s="640" t="s">
        <v>314</v>
      </c>
      <c r="G7" s="639"/>
      <c r="H7" s="640" t="s">
        <v>315</v>
      </c>
      <c r="I7" s="639"/>
      <c r="J7" s="640" t="s">
        <v>316</v>
      </c>
      <c r="K7" s="639"/>
      <c r="L7" s="640" t="s">
        <v>317</v>
      </c>
      <c r="M7" s="639"/>
      <c r="N7" s="640" t="s">
        <v>318</v>
      </c>
      <c r="O7" s="639"/>
      <c r="P7" s="640" t="s">
        <v>319</v>
      </c>
      <c r="Q7" s="639"/>
      <c r="R7" s="654"/>
      <c r="S7" s="634"/>
    </row>
    <row r="8" spans="1:46">
      <c r="A8" s="477">
        <v>84</v>
      </c>
      <c r="B8" s="478" t="s">
        <v>115</v>
      </c>
      <c r="C8" s="479" t="s">
        <v>82</v>
      </c>
      <c r="D8" s="422">
        <v>11</v>
      </c>
      <c r="E8" s="423"/>
      <c r="F8" s="422">
        <v>192</v>
      </c>
      <c r="G8" s="423"/>
      <c r="H8" s="422">
        <v>125</v>
      </c>
      <c r="I8" s="423"/>
      <c r="J8" s="422">
        <v>10</v>
      </c>
      <c r="K8" s="423"/>
      <c r="L8" s="422">
        <v>22</v>
      </c>
      <c r="M8" s="423"/>
      <c r="N8" s="422">
        <v>0</v>
      </c>
      <c r="O8" s="423"/>
      <c r="P8" s="422">
        <v>790</v>
      </c>
      <c r="Q8" s="423"/>
      <c r="R8" s="480">
        <v>1150</v>
      </c>
      <c r="S8" s="423" t="s">
        <v>255</v>
      </c>
    </row>
    <row r="9" spans="1:46">
      <c r="A9" s="481">
        <v>32</v>
      </c>
      <c r="B9" s="482" t="s">
        <v>116</v>
      </c>
      <c r="C9" s="483" t="s">
        <v>31</v>
      </c>
      <c r="D9" s="422">
        <v>37</v>
      </c>
      <c r="E9" s="423"/>
      <c r="F9" s="422">
        <v>70</v>
      </c>
      <c r="G9" s="423"/>
      <c r="H9" s="422">
        <v>173</v>
      </c>
      <c r="I9" s="423"/>
      <c r="J9" s="422">
        <v>42</v>
      </c>
      <c r="K9" s="423"/>
      <c r="L9" s="422">
        <v>61</v>
      </c>
      <c r="M9" s="423"/>
      <c r="N9" s="422">
        <v>0</v>
      </c>
      <c r="O9" s="423"/>
      <c r="P9" s="422">
        <v>1396</v>
      </c>
      <c r="Q9" s="423"/>
      <c r="R9" s="480">
        <v>1779</v>
      </c>
      <c r="S9" s="423" t="s">
        <v>255</v>
      </c>
    </row>
    <row r="10" spans="1:46">
      <c r="A10" s="481">
        <v>84</v>
      </c>
      <c r="B10" s="482" t="s">
        <v>117</v>
      </c>
      <c r="C10" s="483" t="s">
        <v>84</v>
      </c>
      <c r="D10" s="422">
        <v>11</v>
      </c>
      <c r="E10" s="423"/>
      <c r="F10" s="422">
        <v>106</v>
      </c>
      <c r="G10" s="423"/>
      <c r="H10" s="422">
        <v>78</v>
      </c>
      <c r="I10" s="423"/>
      <c r="J10" s="422">
        <v>16</v>
      </c>
      <c r="K10" s="423"/>
      <c r="L10" s="422">
        <v>43</v>
      </c>
      <c r="M10" s="423"/>
      <c r="N10" s="422">
        <v>0</v>
      </c>
      <c r="O10" s="423"/>
      <c r="P10" s="422">
        <v>713</v>
      </c>
      <c r="Q10" s="423"/>
      <c r="R10" s="480">
        <v>967</v>
      </c>
      <c r="S10" s="423" t="s">
        <v>255</v>
      </c>
    </row>
    <row r="11" spans="1:46" s="484" customFormat="1">
      <c r="A11" s="481">
        <v>93</v>
      </c>
      <c r="B11" s="482" t="s">
        <v>118</v>
      </c>
      <c r="C11" s="483" t="s">
        <v>305</v>
      </c>
      <c r="D11" s="422">
        <v>5</v>
      </c>
      <c r="E11" s="423"/>
      <c r="F11" s="422">
        <v>99</v>
      </c>
      <c r="G11" s="423"/>
      <c r="H11" s="422">
        <v>44</v>
      </c>
      <c r="I11" s="423"/>
      <c r="J11" s="422">
        <v>0</v>
      </c>
      <c r="K11" s="423"/>
      <c r="L11" s="422">
        <v>13</v>
      </c>
      <c r="M11" s="423"/>
      <c r="N11" s="422">
        <v>0</v>
      </c>
      <c r="O11" s="423"/>
      <c r="P11" s="422">
        <v>229</v>
      </c>
      <c r="Q11" s="423"/>
      <c r="R11" s="480">
        <v>390</v>
      </c>
      <c r="S11" s="423" t="s">
        <v>255</v>
      </c>
      <c r="T11" s="579"/>
      <c r="U11" s="579"/>
      <c r="V11" s="579"/>
      <c r="W11" s="579"/>
      <c r="X11" s="579"/>
      <c r="Y11" s="579"/>
      <c r="Z11" s="579"/>
      <c r="AA11" s="579"/>
      <c r="AB11" s="579"/>
      <c r="AC11" s="579"/>
      <c r="AD11" s="579"/>
      <c r="AE11" s="579"/>
      <c r="AF11" s="579"/>
      <c r="AG11" s="579"/>
      <c r="AH11" s="579"/>
      <c r="AI11" s="579"/>
      <c r="AJ11" s="579"/>
      <c r="AK11" s="579"/>
      <c r="AL11" s="579"/>
      <c r="AM11" s="579"/>
      <c r="AN11" s="579"/>
      <c r="AO11" s="579"/>
      <c r="AP11" s="579"/>
      <c r="AQ11" s="579"/>
      <c r="AR11" s="579"/>
      <c r="AS11" s="579"/>
      <c r="AT11" s="579"/>
    </row>
    <row r="12" spans="1:46">
      <c r="A12" s="481">
        <v>93</v>
      </c>
      <c r="B12" s="482" t="s">
        <v>119</v>
      </c>
      <c r="C12" s="483" t="s">
        <v>99</v>
      </c>
      <c r="D12" s="422">
        <v>0</v>
      </c>
      <c r="E12" s="423"/>
      <c r="F12" s="422">
        <v>43</v>
      </c>
      <c r="G12" s="423"/>
      <c r="H12" s="422">
        <v>40</v>
      </c>
      <c r="I12" s="423"/>
      <c r="J12" s="422">
        <v>0</v>
      </c>
      <c r="K12" s="423"/>
      <c r="L12" s="422">
        <v>20</v>
      </c>
      <c r="M12" s="423"/>
      <c r="N12" s="422">
        <v>0</v>
      </c>
      <c r="O12" s="423"/>
      <c r="P12" s="422">
        <v>133</v>
      </c>
      <c r="Q12" s="423"/>
      <c r="R12" s="480">
        <v>236</v>
      </c>
      <c r="S12" s="423" t="s">
        <v>255</v>
      </c>
    </row>
    <row r="13" spans="1:46">
      <c r="A13" s="481">
        <v>93</v>
      </c>
      <c r="B13" s="482" t="s">
        <v>120</v>
      </c>
      <c r="C13" s="483" t="s">
        <v>100</v>
      </c>
      <c r="D13" s="422">
        <v>5</v>
      </c>
      <c r="E13" s="423"/>
      <c r="F13" s="422">
        <v>152</v>
      </c>
      <c r="G13" s="423"/>
      <c r="H13" s="422">
        <v>171</v>
      </c>
      <c r="I13" s="423"/>
      <c r="J13" s="422">
        <v>42</v>
      </c>
      <c r="K13" s="423"/>
      <c r="L13" s="422">
        <v>25</v>
      </c>
      <c r="M13" s="423"/>
      <c r="N13" s="422">
        <v>0</v>
      </c>
      <c r="O13" s="423"/>
      <c r="P13" s="422">
        <v>1068</v>
      </c>
      <c r="Q13" s="423"/>
      <c r="R13" s="480">
        <v>1463</v>
      </c>
      <c r="S13" s="423" t="s">
        <v>255</v>
      </c>
    </row>
    <row r="14" spans="1:46">
      <c r="A14" s="481">
        <v>84</v>
      </c>
      <c r="B14" s="482" t="s">
        <v>121</v>
      </c>
      <c r="C14" s="483" t="s">
        <v>85</v>
      </c>
      <c r="D14" s="422">
        <v>1</v>
      </c>
      <c r="E14" s="423"/>
      <c r="F14" s="422">
        <v>87</v>
      </c>
      <c r="G14" s="423"/>
      <c r="H14" s="422">
        <v>86</v>
      </c>
      <c r="I14" s="423"/>
      <c r="J14" s="422">
        <v>5</v>
      </c>
      <c r="K14" s="423"/>
      <c r="L14" s="422">
        <v>30</v>
      </c>
      <c r="M14" s="423"/>
      <c r="N14" s="422">
        <v>3</v>
      </c>
      <c r="O14" s="423"/>
      <c r="P14" s="422">
        <v>376</v>
      </c>
      <c r="Q14" s="423"/>
      <c r="R14" s="480">
        <v>588</v>
      </c>
      <c r="S14" s="423" t="s">
        <v>255</v>
      </c>
    </row>
    <row r="15" spans="1:46">
      <c r="A15" s="481">
        <v>44</v>
      </c>
      <c r="B15" s="482" t="s">
        <v>122</v>
      </c>
      <c r="C15" s="483" t="s">
        <v>36</v>
      </c>
      <c r="D15" s="422">
        <v>12</v>
      </c>
      <c r="E15" s="423"/>
      <c r="F15" s="422">
        <v>48</v>
      </c>
      <c r="G15" s="423"/>
      <c r="H15" s="422">
        <v>66</v>
      </c>
      <c r="I15" s="423"/>
      <c r="J15" s="422">
        <v>26</v>
      </c>
      <c r="K15" s="423"/>
      <c r="L15" s="422">
        <v>8</v>
      </c>
      <c r="M15" s="423"/>
      <c r="N15" s="422">
        <v>0</v>
      </c>
      <c r="O15" s="423"/>
      <c r="P15" s="422">
        <v>824</v>
      </c>
      <c r="Q15" s="423"/>
      <c r="R15" s="480">
        <v>984</v>
      </c>
      <c r="S15" s="423" t="s">
        <v>255</v>
      </c>
    </row>
    <row r="16" spans="1:46">
      <c r="A16" s="481">
        <v>76</v>
      </c>
      <c r="B16" s="482" t="s">
        <v>123</v>
      </c>
      <c r="C16" s="483" t="s">
        <v>69</v>
      </c>
      <c r="D16" s="422">
        <v>1</v>
      </c>
      <c r="E16" s="423"/>
      <c r="F16" s="422">
        <v>56</v>
      </c>
      <c r="G16" s="423"/>
      <c r="H16" s="422">
        <v>22</v>
      </c>
      <c r="I16" s="423"/>
      <c r="J16" s="422">
        <v>5</v>
      </c>
      <c r="K16" s="423"/>
      <c r="L16" s="422">
        <v>34</v>
      </c>
      <c r="M16" s="423"/>
      <c r="N16" s="422">
        <v>0</v>
      </c>
      <c r="O16" s="423"/>
      <c r="P16" s="422">
        <v>255</v>
      </c>
      <c r="Q16" s="423"/>
      <c r="R16" s="480">
        <v>373</v>
      </c>
      <c r="S16" s="423" t="s">
        <v>255</v>
      </c>
    </row>
    <row r="17" spans="1:19">
      <c r="A17" s="481">
        <v>44</v>
      </c>
      <c r="B17" s="482">
        <v>10</v>
      </c>
      <c r="C17" s="483" t="s">
        <v>37</v>
      </c>
      <c r="D17" s="422">
        <v>21</v>
      </c>
      <c r="E17" s="423"/>
      <c r="F17" s="422">
        <v>51</v>
      </c>
      <c r="G17" s="423"/>
      <c r="H17" s="422">
        <v>134</v>
      </c>
      <c r="I17" s="423"/>
      <c r="J17" s="422">
        <v>32</v>
      </c>
      <c r="K17" s="423"/>
      <c r="L17" s="422">
        <v>20</v>
      </c>
      <c r="M17" s="423"/>
      <c r="N17" s="422">
        <v>0</v>
      </c>
      <c r="O17" s="423"/>
      <c r="P17" s="422">
        <v>722</v>
      </c>
      <c r="Q17" s="423"/>
      <c r="R17" s="480">
        <v>980</v>
      </c>
      <c r="S17" s="423" t="s">
        <v>255</v>
      </c>
    </row>
    <row r="18" spans="1:19">
      <c r="A18" s="481">
        <v>76</v>
      </c>
      <c r="B18" s="482">
        <v>11</v>
      </c>
      <c r="C18" s="483" t="s">
        <v>70</v>
      </c>
      <c r="D18" s="422">
        <v>17</v>
      </c>
      <c r="E18" s="423"/>
      <c r="F18" s="422">
        <v>171</v>
      </c>
      <c r="G18" s="423"/>
      <c r="H18" s="422">
        <v>109</v>
      </c>
      <c r="I18" s="423"/>
      <c r="J18" s="422">
        <v>83</v>
      </c>
      <c r="K18" s="423"/>
      <c r="L18" s="422">
        <v>0</v>
      </c>
      <c r="M18" s="423"/>
      <c r="N18" s="422">
        <v>0</v>
      </c>
      <c r="O18" s="423"/>
      <c r="P18" s="422">
        <v>648</v>
      </c>
      <c r="Q18" s="423"/>
      <c r="R18" s="480">
        <v>1028</v>
      </c>
      <c r="S18" s="423" t="s">
        <v>255</v>
      </c>
    </row>
    <row r="19" spans="1:19">
      <c r="A19" s="481">
        <v>76</v>
      </c>
      <c r="B19" s="482">
        <v>12</v>
      </c>
      <c r="C19" s="483" t="s">
        <v>71</v>
      </c>
      <c r="D19" s="422">
        <v>9</v>
      </c>
      <c r="E19" s="423"/>
      <c r="F19" s="422">
        <v>100</v>
      </c>
      <c r="G19" s="423"/>
      <c r="H19" s="422">
        <v>64</v>
      </c>
      <c r="I19" s="423"/>
      <c r="J19" s="422">
        <v>20</v>
      </c>
      <c r="K19" s="423"/>
      <c r="L19" s="422">
        <v>13</v>
      </c>
      <c r="M19" s="423"/>
      <c r="N19" s="422">
        <v>0</v>
      </c>
      <c r="O19" s="423"/>
      <c r="P19" s="422">
        <v>415</v>
      </c>
      <c r="Q19" s="423"/>
      <c r="R19" s="480">
        <v>621</v>
      </c>
      <c r="S19" s="423" t="s">
        <v>255</v>
      </c>
    </row>
    <row r="20" spans="1:19">
      <c r="A20" s="481">
        <v>93</v>
      </c>
      <c r="B20" s="482">
        <v>13</v>
      </c>
      <c r="C20" s="483" t="s">
        <v>101</v>
      </c>
      <c r="D20" s="422">
        <v>94</v>
      </c>
      <c r="E20" s="423"/>
      <c r="F20" s="422">
        <v>158</v>
      </c>
      <c r="G20" s="423"/>
      <c r="H20" s="422">
        <v>442</v>
      </c>
      <c r="I20" s="423"/>
      <c r="J20" s="422">
        <v>60</v>
      </c>
      <c r="K20" s="423"/>
      <c r="L20" s="422">
        <v>59</v>
      </c>
      <c r="M20" s="423"/>
      <c r="N20" s="422">
        <v>0</v>
      </c>
      <c r="O20" s="423"/>
      <c r="P20" s="422">
        <v>2288</v>
      </c>
      <c r="Q20" s="423"/>
      <c r="R20" s="480">
        <v>3101</v>
      </c>
      <c r="S20" s="423" t="s">
        <v>255</v>
      </c>
    </row>
    <row r="21" spans="1:19">
      <c r="A21" s="481">
        <v>28</v>
      </c>
      <c r="B21" s="482">
        <v>14</v>
      </c>
      <c r="C21" s="483" t="s">
        <v>25</v>
      </c>
      <c r="D21" s="422">
        <v>25</v>
      </c>
      <c r="E21" s="426" t="s">
        <v>256</v>
      </c>
      <c r="F21" s="422">
        <v>148</v>
      </c>
      <c r="G21" s="426" t="s">
        <v>256</v>
      </c>
      <c r="H21" s="422">
        <v>280</v>
      </c>
      <c r="I21" s="426" t="s">
        <v>256</v>
      </c>
      <c r="J21" s="422">
        <v>40</v>
      </c>
      <c r="K21" s="426" t="s">
        <v>256</v>
      </c>
      <c r="L21" s="422">
        <v>75</v>
      </c>
      <c r="M21" s="426" t="s">
        <v>256</v>
      </c>
      <c r="N21" s="422">
        <v>0</v>
      </c>
      <c r="O21" s="426" t="s">
        <v>256</v>
      </c>
      <c r="P21" s="422">
        <v>1523</v>
      </c>
      <c r="Q21" s="426" t="s">
        <v>256</v>
      </c>
      <c r="R21" s="480">
        <v>2091</v>
      </c>
      <c r="S21" s="426" t="s">
        <v>256</v>
      </c>
    </row>
    <row r="22" spans="1:19">
      <c r="A22" s="481">
        <v>84</v>
      </c>
      <c r="B22" s="482">
        <v>15</v>
      </c>
      <c r="C22" s="483" t="s">
        <v>86</v>
      </c>
      <c r="D22" s="422">
        <v>2</v>
      </c>
      <c r="E22" s="423"/>
      <c r="F22" s="422">
        <v>6</v>
      </c>
      <c r="G22" s="423"/>
      <c r="H22" s="422">
        <v>14</v>
      </c>
      <c r="I22" s="423"/>
      <c r="J22" s="422">
        <v>1</v>
      </c>
      <c r="K22" s="423"/>
      <c r="L22" s="422">
        <v>16</v>
      </c>
      <c r="M22" s="423"/>
      <c r="N22" s="422">
        <v>0</v>
      </c>
      <c r="O22" s="423"/>
      <c r="P22" s="422">
        <v>144</v>
      </c>
      <c r="Q22" s="423"/>
      <c r="R22" s="480">
        <v>183</v>
      </c>
      <c r="S22" s="423" t="s">
        <v>255</v>
      </c>
    </row>
    <row r="23" spans="1:19">
      <c r="A23" s="481">
        <v>75</v>
      </c>
      <c r="B23" s="482">
        <v>16</v>
      </c>
      <c r="C23" s="483" t="s">
        <v>57</v>
      </c>
      <c r="D23" s="422">
        <v>14</v>
      </c>
      <c r="E23" s="423"/>
      <c r="F23" s="422">
        <v>129</v>
      </c>
      <c r="G23" s="423"/>
      <c r="H23" s="422">
        <v>122</v>
      </c>
      <c r="I23" s="423"/>
      <c r="J23" s="422">
        <v>27</v>
      </c>
      <c r="K23" s="423"/>
      <c r="L23" s="422">
        <v>56</v>
      </c>
      <c r="M23" s="423"/>
      <c r="N23" s="422">
        <v>0</v>
      </c>
      <c r="O23" s="423"/>
      <c r="P23" s="422">
        <v>620</v>
      </c>
      <c r="Q23" s="423"/>
      <c r="R23" s="480">
        <v>968</v>
      </c>
      <c r="S23" s="423" t="s">
        <v>255</v>
      </c>
    </row>
    <row r="24" spans="1:19">
      <c r="A24" s="481">
        <v>75</v>
      </c>
      <c r="B24" s="482">
        <v>17</v>
      </c>
      <c r="C24" s="483" t="s">
        <v>58</v>
      </c>
      <c r="D24" s="422">
        <v>21</v>
      </c>
      <c r="E24" s="423"/>
      <c r="F24" s="422">
        <v>173</v>
      </c>
      <c r="G24" s="423"/>
      <c r="H24" s="422">
        <v>176</v>
      </c>
      <c r="I24" s="423"/>
      <c r="J24" s="422">
        <v>23</v>
      </c>
      <c r="K24" s="423"/>
      <c r="L24" s="422">
        <v>50</v>
      </c>
      <c r="M24" s="423"/>
      <c r="N24" s="422">
        <v>0</v>
      </c>
      <c r="O24" s="423"/>
      <c r="P24" s="422">
        <v>937</v>
      </c>
      <c r="Q24" s="423"/>
      <c r="R24" s="480">
        <v>1380</v>
      </c>
      <c r="S24" s="423" t="s">
        <v>255</v>
      </c>
    </row>
    <row r="25" spans="1:19">
      <c r="A25" s="481">
        <v>24</v>
      </c>
      <c r="B25" s="482">
        <v>18</v>
      </c>
      <c r="C25" s="483" t="s">
        <v>9</v>
      </c>
      <c r="D25" s="422">
        <v>3</v>
      </c>
      <c r="E25" s="423"/>
      <c r="F25" s="422">
        <v>188</v>
      </c>
      <c r="G25" s="423"/>
      <c r="H25" s="422">
        <v>93</v>
      </c>
      <c r="I25" s="423"/>
      <c r="J25" s="422">
        <v>32</v>
      </c>
      <c r="K25" s="423"/>
      <c r="L25" s="422">
        <v>64</v>
      </c>
      <c r="M25" s="423"/>
      <c r="N25" s="422">
        <v>0</v>
      </c>
      <c r="O25" s="423"/>
      <c r="P25" s="422">
        <v>446</v>
      </c>
      <c r="Q25" s="423"/>
      <c r="R25" s="480">
        <v>826</v>
      </c>
      <c r="S25" s="423" t="s">
        <v>255</v>
      </c>
    </row>
    <row r="26" spans="1:19">
      <c r="A26" s="481">
        <v>75</v>
      </c>
      <c r="B26" s="482">
        <v>19</v>
      </c>
      <c r="C26" s="483" t="s">
        <v>59</v>
      </c>
      <c r="D26" s="422">
        <v>3</v>
      </c>
      <c r="E26" s="423"/>
      <c r="F26" s="422">
        <v>20</v>
      </c>
      <c r="G26" s="423"/>
      <c r="H26" s="422">
        <v>24</v>
      </c>
      <c r="I26" s="423"/>
      <c r="J26" s="422">
        <v>15</v>
      </c>
      <c r="K26" s="423"/>
      <c r="L26" s="422">
        <v>37</v>
      </c>
      <c r="M26" s="423"/>
      <c r="N26" s="422">
        <v>0</v>
      </c>
      <c r="O26" s="423"/>
      <c r="P26" s="422">
        <v>294</v>
      </c>
      <c r="Q26" s="423"/>
      <c r="R26" s="480">
        <v>393</v>
      </c>
      <c r="S26" s="423" t="s">
        <v>255</v>
      </c>
    </row>
    <row r="27" spans="1:19">
      <c r="A27" s="481">
        <v>94</v>
      </c>
      <c r="B27" s="482" t="s">
        <v>104</v>
      </c>
      <c r="C27" s="483" t="s">
        <v>306</v>
      </c>
      <c r="D27" s="422">
        <v>1</v>
      </c>
      <c r="E27" s="423"/>
      <c r="F27" s="422">
        <v>16</v>
      </c>
      <c r="G27" s="423"/>
      <c r="H27" s="422">
        <v>16</v>
      </c>
      <c r="I27" s="423"/>
      <c r="J27" s="422">
        <v>0</v>
      </c>
      <c r="K27" s="423"/>
      <c r="L27" s="422">
        <v>9</v>
      </c>
      <c r="M27" s="423"/>
      <c r="N27" s="422">
        <v>0</v>
      </c>
      <c r="O27" s="423"/>
      <c r="P27" s="422">
        <v>87</v>
      </c>
      <c r="Q27" s="423"/>
      <c r="R27" s="480">
        <v>129</v>
      </c>
      <c r="S27" s="423" t="s">
        <v>255</v>
      </c>
    </row>
    <row r="28" spans="1:19">
      <c r="A28" s="481">
        <v>94</v>
      </c>
      <c r="B28" s="482" t="s">
        <v>107</v>
      </c>
      <c r="C28" s="483" t="s">
        <v>108</v>
      </c>
      <c r="D28" s="422">
        <v>5</v>
      </c>
      <c r="E28" s="423"/>
      <c r="F28" s="422">
        <v>32</v>
      </c>
      <c r="G28" s="423"/>
      <c r="H28" s="422">
        <v>18</v>
      </c>
      <c r="I28" s="423"/>
      <c r="J28" s="422">
        <v>4</v>
      </c>
      <c r="K28" s="423"/>
      <c r="L28" s="422">
        <v>0</v>
      </c>
      <c r="M28" s="423"/>
      <c r="N28" s="422">
        <v>0</v>
      </c>
      <c r="O28" s="423"/>
      <c r="P28" s="422">
        <v>117</v>
      </c>
      <c r="Q28" s="423"/>
      <c r="R28" s="480">
        <v>176</v>
      </c>
      <c r="S28" s="423"/>
    </row>
    <row r="29" spans="1:19">
      <c r="A29" s="481">
        <v>27</v>
      </c>
      <c r="B29" s="482">
        <v>21</v>
      </c>
      <c r="C29" s="483" t="s">
        <v>16</v>
      </c>
      <c r="D29" s="422">
        <v>13</v>
      </c>
      <c r="E29" s="423"/>
      <c r="F29" s="422">
        <v>139</v>
      </c>
      <c r="G29" s="423"/>
      <c r="H29" s="422">
        <v>89</v>
      </c>
      <c r="I29" s="423"/>
      <c r="J29" s="422">
        <v>30</v>
      </c>
      <c r="K29" s="423"/>
      <c r="L29" s="422">
        <v>92</v>
      </c>
      <c r="M29" s="423"/>
      <c r="N29" s="422">
        <v>0</v>
      </c>
      <c r="O29" s="423"/>
      <c r="P29" s="422">
        <v>923</v>
      </c>
      <c r="Q29" s="423"/>
      <c r="R29" s="480">
        <v>1286</v>
      </c>
      <c r="S29" s="423" t="s">
        <v>255</v>
      </c>
    </row>
    <row r="30" spans="1:19">
      <c r="A30" s="481">
        <v>53</v>
      </c>
      <c r="B30" s="482">
        <v>22</v>
      </c>
      <c r="C30" s="483" t="s">
        <v>52</v>
      </c>
      <c r="D30" s="422">
        <v>25</v>
      </c>
      <c r="E30" s="423"/>
      <c r="F30" s="422">
        <v>156</v>
      </c>
      <c r="G30" s="423"/>
      <c r="H30" s="422">
        <v>170</v>
      </c>
      <c r="I30" s="423"/>
      <c r="J30" s="422">
        <v>23</v>
      </c>
      <c r="K30" s="423"/>
      <c r="L30" s="422">
        <v>143</v>
      </c>
      <c r="M30" s="423"/>
      <c r="N30" s="422">
        <v>0</v>
      </c>
      <c r="O30" s="423"/>
      <c r="P30" s="422">
        <v>1133</v>
      </c>
      <c r="Q30" s="423"/>
      <c r="R30" s="480">
        <v>1650</v>
      </c>
      <c r="S30" s="423" t="s">
        <v>255</v>
      </c>
    </row>
    <row r="31" spans="1:19">
      <c r="A31" s="481">
        <v>75</v>
      </c>
      <c r="B31" s="482">
        <v>23</v>
      </c>
      <c r="C31" s="483" t="s">
        <v>60</v>
      </c>
      <c r="D31" s="422">
        <v>0</v>
      </c>
      <c r="E31" s="423"/>
      <c r="F31" s="422">
        <v>5</v>
      </c>
      <c r="G31" s="423"/>
      <c r="H31" s="422">
        <v>26</v>
      </c>
      <c r="I31" s="423"/>
      <c r="J31" s="422">
        <v>6</v>
      </c>
      <c r="K31" s="423"/>
      <c r="L31" s="422">
        <v>10</v>
      </c>
      <c r="M31" s="423"/>
      <c r="N31" s="422">
        <v>0</v>
      </c>
      <c r="O31" s="423"/>
      <c r="P31" s="422">
        <v>297</v>
      </c>
      <c r="Q31" s="423"/>
      <c r="R31" s="480">
        <v>344</v>
      </c>
      <c r="S31" s="423" t="s">
        <v>255</v>
      </c>
    </row>
    <row r="32" spans="1:19">
      <c r="A32" s="481">
        <v>75</v>
      </c>
      <c r="B32" s="482">
        <v>24</v>
      </c>
      <c r="C32" s="483" t="s">
        <v>61</v>
      </c>
      <c r="D32" s="422">
        <v>13</v>
      </c>
      <c r="E32" s="423"/>
      <c r="F32" s="422">
        <v>79</v>
      </c>
      <c r="G32" s="423"/>
      <c r="H32" s="422">
        <v>118</v>
      </c>
      <c r="I32" s="423"/>
      <c r="J32" s="422">
        <v>13</v>
      </c>
      <c r="K32" s="423"/>
      <c r="L32" s="422">
        <v>12</v>
      </c>
      <c r="M32" s="423"/>
      <c r="N32" s="422">
        <v>0</v>
      </c>
      <c r="O32" s="423"/>
      <c r="P32" s="422">
        <v>679</v>
      </c>
      <c r="Q32" s="423"/>
      <c r="R32" s="480">
        <v>914</v>
      </c>
      <c r="S32" s="423" t="s">
        <v>255</v>
      </c>
    </row>
    <row r="33" spans="1:19">
      <c r="A33" s="481">
        <v>27</v>
      </c>
      <c r="B33" s="482">
        <v>25</v>
      </c>
      <c r="C33" s="483" t="s">
        <v>18</v>
      </c>
      <c r="D33" s="422">
        <v>4</v>
      </c>
      <c r="E33" s="423"/>
      <c r="F33" s="422">
        <v>100</v>
      </c>
      <c r="G33" s="423"/>
      <c r="H33" s="422">
        <v>142</v>
      </c>
      <c r="I33" s="423"/>
      <c r="J33" s="422">
        <v>48</v>
      </c>
      <c r="K33" s="423"/>
      <c r="L33" s="422">
        <v>72</v>
      </c>
      <c r="M33" s="423"/>
      <c r="N33" s="422">
        <v>0</v>
      </c>
      <c r="O33" s="423"/>
      <c r="P33" s="422">
        <v>697</v>
      </c>
      <c r="Q33" s="423"/>
      <c r="R33" s="480">
        <v>1063</v>
      </c>
      <c r="S33" s="423" t="s">
        <v>255</v>
      </c>
    </row>
    <row r="34" spans="1:19">
      <c r="A34" s="481">
        <v>84</v>
      </c>
      <c r="B34" s="482">
        <v>26</v>
      </c>
      <c r="C34" s="483" t="s">
        <v>87</v>
      </c>
      <c r="D34" s="422">
        <v>7</v>
      </c>
      <c r="E34" s="423"/>
      <c r="F34" s="422">
        <v>101</v>
      </c>
      <c r="G34" s="423"/>
      <c r="H34" s="422">
        <v>85</v>
      </c>
      <c r="I34" s="423"/>
      <c r="J34" s="422">
        <v>4</v>
      </c>
      <c r="K34" s="423"/>
      <c r="L34" s="422">
        <v>19</v>
      </c>
      <c r="M34" s="423"/>
      <c r="N34" s="422">
        <v>0</v>
      </c>
      <c r="O34" s="423"/>
      <c r="P34" s="422">
        <v>838</v>
      </c>
      <c r="Q34" s="423"/>
      <c r="R34" s="480">
        <v>1054</v>
      </c>
      <c r="S34" s="423" t="s">
        <v>255</v>
      </c>
    </row>
    <row r="35" spans="1:19">
      <c r="A35" s="481">
        <v>28</v>
      </c>
      <c r="B35" s="482">
        <v>27</v>
      </c>
      <c r="C35" s="483" t="s">
        <v>27</v>
      </c>
      <c r="D35" s="422">
        <v>30</v>
      </c>
      <c r="E35" s="426" t="s">
        <v>256</v>
      </c>
      <c r="F35" s="422">
        <v>154</v>
      </c>
      <c r="G35" s="426" t="s">
        <v>256</v>
      </c>
      <c r="H35" s="422">
        <v>171</v>
      </c>
      <c r="I35" s="426" t="s">
        <v>256</v>
      </c>
      <c r="J35" s="422">
        <v>13</v>
      </c>
      <c r="K35" s="426" t="s">
        <v>256</v>
      </c>
      <c r="L35" s="422">
        <v>73</v>
      </c>
      <c r="M35" s="426" t="s">
        <v>256</v>
      </c>
      <c r="N35" s="422">
        <v>0</v>
      </c>
      <c r="O35" s="426" t="s">
        <v>256</v>
      </c>
      <c r="P35" s="422">
        <v>1196</v>
      </c>
      <c r="Q35" s="426" t="s">
        <v>256</v>
      </c>
      <c r="R35" s="480">
        <v>1637</v>
      </c>
      <c r="S35" s="426" t="s">
        <v>256</v>
      </c>
    </row>
    <row r="36" spans="1:19">
      <c r="A36" s="481">
        <v>24</v>
      </c>
      <c r="B36" s="482">
        <v>28</v>
      </c>
      <c r="C36" s="483" t="s">
        <v>307</v>
      </c>
      <c r="D36" s="422">
        <v>20</v>
      </c>
      <c r="E36" s="423"/>
      <c r="F36" s="422">
        <v>156</v>
      </c>
      <c r="G36" s="423"/>
      <c r="H36" s="422">
        <v>104</v>
      </c>
      <c r="I36" s="423"/>
      <c r="J36" s="422">
        <v>31</v>
      </c>
      <c r="K36" s="423"/>
      <c r="L36" s="422">
        <v>36</v>
      </c>
      <c r="M36" s="423"/>
      <c r="N36" s="422">
        <v>0</v>
      </c>
      <c r="O36" s="423"/>
      <c r="P36" s="422">
        <v>828</v>
      </c>
      <c r="Q36" s="423"/>
      <c r="R36" s="480">
        <v>1175</v>
      </c>
      <c r="S36" s="423" t="s">
        <v>255</v>
      </c>
    </row>
    <row r="37" spans="1:19">
      <c r="A37" s="481">
        <v>53</v>
      </c>
      <c r="B37" s="482">
        <v>29</v>
      </c>
      <c r="C37" s="483" t="s">
        <v>54</v>
      </c>
      <c r="D37" s="422">
        <v>5</v>
      </c>
      <c r="E37" s="423"/>
      <c r="F37" s="422">
        <v>137</v>
      </c>
      <c r="G37" s="423"/>
      <c r="H37" s="422">
        <v>449</v>
      </c>
      <c r="I37" s="423"/>
      <c r="J37" s="422">
        <v>65</v>
      </c>
      <c r="K37" s="423"/>
      <c r="L37" s="422">
        <v>20</v>
      </c>
      <c r="M37" s="423"/>
      <c r="N37" s="422">
        <v>0</v>
      </c>
      <c r="O37" s="423"/>
      <c r="P37" s="422">
        <v>1712</v>
      </c>
      <c r="Q37" s="423"/>
      <c r="R37" s="480">
        <v>2388</v>
      </c>
      <c r="S37" s="423" t="s">
        <v>255</v>
      </c>
    </row>
    <row r="38" spans="1:19">
      <c r="A38" s="481">
        <v>76</v>
      </c>
      <c r="B38" s="482">
        <v>30</v>
      </c>
      <c r="C38" s="483" t="s">
        <v>72</v>
      </c>
      <c r="D38" s="422">
        <v>13</v>
      </c>
      <c r="E38" s="426" t="s">
        <v>256</v>
      </c>
      <c r="F38" s="422">
        <v>258</v>
      </c>
      <c r="G38" s="426" t="s">
        <v>256</v>
      </c>
      <c r="H38" s="422">
        <v>163</v>
      </c>
      <c r="I38" s="426" t="s">
        <v>256</v>
      </c>
      <c r="J38" s="422">
        <v>18</v>
      </c>
      <c r="K38" s="426" t="s">
        <v>256</v>
      </c>
      <c r="L38" s="422">
        <v>12</v>
      </c>
      <c r="M38" s="426" t="s">
        <v>256</v>
      </c>
      <c r="N38" s="422">
        <v>0</v>
      </c>
      <c r="O38" s="426" t="s">
        <v>256</v>
      </c>
      <c r="P38" s="422">
        <v>1454</v>
      </c>
      <c r="Q38" s="426" t="s">
        <v>256</v>
      </c>
      <c r="R38" s="480">
        <v>1918</v>
      </c>
      <c r="S38" s="426" t="s">
        <v>256</v>
      </c>
    </row>
    <row r="39" spans="1:19">
      <c r="A39" s="481">
        <v>76</v>
      </c>
      <c r="B39" s="482">
        <v>31</v>
      </c>
      <c r="C39" s="483" t="s">
        <v>73</v>
      </c>
      <c r="D39" s="422">
        <v>44</v>
      </c>
      <c r="E39" s="423"/>
      <c r="F39" s="422">
        <v>222</v>
      </c>
      <c r="G39" s="423"/>
      <c r="H39" s="422">
        <v>338</v>
      </c>
      <c r="I39" s="423"/>
      <c r="J39" s="422">
        <v>68</v>
      </c>
      <c r="K39" s="423"/>
      <c r="L39" s="422">
        <v>67</v>
      </c>
      <c r="M39" s="423"/>
      <c r="N39" s="422">
        <v>0</v>
      </c>
      <c r="O39" s="423"/>
      <c r="P39" s="422">
        <v>1655</v>
      </c>
      <c r="Q39" s="423"/>
      <c r="R39" s="480">
        <v>2394</v>
      </c>
      <c r="S39" s="423" t="s">
        <v>255</v>
      </c>
    </row>
    <row r="40" spans="1:19">
      <c r="A40" s="481">
        <v>76</v>
      </c>
      <c r="B40" s="482">
        <v>32</v>
      </c>
      <c r="C40" s="483" t="s">
        <v>74</v>
      </c>
      <c r="D40" s="422">
        <v>6</v>
      </c>
      <c r="E40" s="423"/>
      <c r="F40" s="422">
        <v>81</v>
      </c>
      <c r="G40" s="423"/>
      <c r="H40" s="422">
        <v>40</v>
      </c>
      <c r="I40" s="423"/>
      <c r="J40" s="422">
        <v>9</v>
      </c>
      <c r="K40" s="423"/>
      <c r="L40" s="422">
        <v>4</v>
      </c>
      <c r="M40" s="423"/>
      <c r="N40" s="422">
        <v>0</v>
      </c>
      <c r="O40" s="423"/>
      <c r="P40" s="422">
        <v>351</v>
      </c>
      <c r="Q40" s="423"/>
      <c r="R40" s="480">
        <v>491</v>
      </c>
      <c r="S40" s="423" t="s">
        <v>255</v>
      </c>
    </row>
    <row r="41" spans="1:19">
      <c r="A41" s="481">
        <v>75</v>
      </c>
      <c r="B41" s="482">
        <v>33</v>
      </c>
      <c r="C41" s="483" t="s">
        <v>62</v>
      </c>
      <c r="D41" s="422">
        <v>25</v>
      </c>
      <c r="E41" s="423"/>
      <c r="F41" s="422">
        <v>410</v>
      </c>
      <c r="G41" s="423"/>
      <c r="H41" s="422">
        <v>591</v>
      </c>
      <c r="I41" s="423"/>
      <c r="J41" s="422">
        <v>51</v>
      </c>
      <c r="K41" s="423"/>
      <c r="L41" s="422">
        <v>100</v>
      </c>
      <c r="M41" s="423"/>
      <c r="N41" s="422">
        <v>0</v>
      </c>
      <c r="O41" s="423"/>
      <c r="P41" s="422">
        <v>2085</v>
      </c>
      <c r="Q41" s="423"/>
      <c r="R41" s="480">
        <v>3262</v>
      </c>
      <c r="S41" s="423" t="s">
        <v>255</v>
      </c>
    </row>
    <row r="42" spans="1:19">
      <c r="A42" s="481">
        <v>76</v>
      </c>
      <c r="B42" s="482">
        <v>34</v>
      </c>
      <c r="C42" s="483" t="s">
        <v>75</v>
      </c>
      <c r="D42" s="422">
        <v>15</v>
      </c>
      <c r="E42" s="423"/>
      <c r="F42" s="422">
        <v>204</v>
      </c>
      <c r="G42" s="423"/>
      <c r="H42" s="422">
        <v>300</v>
      </c>
      <c r="I42" s="423"/>
      <c r="J42" s="422">
        <v>53</v>
      </c>
      <c r="K42" s="423"/>
      <c r="L42" s="422">
        <v>29</v>
      </c>
      <c r="M42" s="423"/>
      <c r="N42" s="422">
        <v>0</v>
      </c>
      <c r="O42" s="423"/>
      <c r="P42" s="422">
        <v>1662</v>
      </c>
      <c r="Q42" s="423"/>
      <c r="R42" s="480">
        <v>2263</v>
      </c>
      <c r="S42" s="423" t="s">
        <v>255</v>
      </c>
    </row>
    <row r="43" spans="1:19">
      <c r="A43" s="481">
        <v>53</v>
      </c>
      <c r="B43" s="482">
        <v>35</v>
      </c>
      <c r="C43" s="483" t="s">
        <v>55</v>
      </c>
      <c r="D43" s="422">
        <v>22</v>
      </c>
      <c r="E43" s="423"/>
      <c r="F43" s="422">
        <v>253</v>
      </c>
      <c r="G43" s="423"/>
      <c r="H43" s="422">
        <v>371</v>
      </c>
      <c r="I43" s="423"/>
      <c r="J43" s="422">
        <v>74</v>
      </c>
      <c r="K43" s="423"/>
      <c r="L43" s="422">
        <v>136</v>
      </c>
      <c r="M43" s="423"/>
      <c r="N43" s="422">
        <v>0</v>
      </c>
      <c r="O43" s="423"/>
      <c r="P43" s="422">
        <v>1798</v>
      </c>
      <c r="Q43" s="423"/>
      <c r="R43" s="480">
        <v>2654</v>
      </c>
      <c r="S43" s="423" t="s">
        <v>255</v>
      </c>
    </row>
    <row r="44" spans="1:19">
      <c r="A44" s="481">
        <v>24</v>
      </c>
      <c r="B44" s="482">
        <v>36</v>
      </c>
      <c r="C44" s="483" t="s">
        <v>12</v>
      </c>
      <c r="D44" s="422">
        <v>10</v>
      </c>
      <c r="E44" s="423"/>
      <c r="F44" s="422">
        <v>36</v>
      </c>
      <c r="G44" s="423"/>
      <c r="H44" s="422">
        <v>38</v>
      </c>
      <c r="I44" s="423"/>
      <c r="J44" s="422">
        <v>8</v>
      </c>
      <c r="K44" s="423"/>
      <c r="L44" s="422">
        <v>17</v>
      </c>
      <c r="M44" s="423"/>
      <c r="N44" s="422">
        <v>0</v>
      </c>
      <c r="O44" s="423"/>
      <c r="P44" s="422">
        <v>361</v>
      </c>
      <c r="Q44" s="423"/>
      <c r="R44" s="480">
        <v>470</v>
      </c>
      <c r="S44" s="423" t="s">
        <v>255</v>
      </c>
    </row>
    <row r="45" spans="1:19">
      <c r="A45" s="481">
        <v>24</v>
      </c>
      <c r="B45" s="482">
        <v>37</v>
      </c>
      <c r="C45" s="483" t="s">
        <v>13</v>
      </c>
      <c r="D45" s="422">
        <v>11</v>
      </c>
      <c r="E45" s="423"/>
      <c r="F45" s="422">
        <v>101</v>
      </c>
      <c r="G45" s="423"/>
      <c r="H45" s="422">
        <v>120</v>
      </c>
      <c r="I45" s="423"/>
      <c r="J45" s="422">
        <v>28</v>
      </c>
      <c r="K45" s="423"/>
      <c r="L45" s="422">
        <v>80</v>
      </c>
      <c r="M45" s="423"/>
      <c r="N45" s="422">
        <v>0</v>
      </c>
      <c r="O45" s="423"/>
      <c r="P45" s="422">
        <v>818</v>
      </c>
      <c r="Q45" s="423"/>
      <c r="R45" s="480">
        <v>1158</v>
      </c>
      <c r="S45" s="423" t="s">
        <v>255</v>
      </c>
    </row>
    <row r="46" spans="1:19">
      <c r="A46" s="481">
        <v>84</v>
      </c>
      <c r="B46" s="482">
        <v>38</v>
      </c>
      <c r="C46" s="483" t="s">
        <v>88</v>
      </c>
      <c r="D46" s="422">
        <v>35</v>
      </c>
      <c r="E46" s="423"/>
      <c r="F46" s="422">
        <v>241</v>
      </c>
      <c r="G46" s="423"/>
      <c r="H46" s="422">
        <v>435</v>
      </c>
      <c r="I46" s="423"/>
      <c r="J46" s="422">
        <v>49</v>
      </c>
      <c r="K46" s="423"/>
      <c r="L46" s="422">
        <v>19</v>
      </c>
      <c r="M46" s="423"/>
      <c r="N46" s="422">
        <v>0</v>
      </c>
      <c r="O46" s="423"/>
      <c r="P46" s="422">
        <v>1531</v>
      </c>
      <c r="Q46" s="423"/>
      <c r="R46" s="480">
        <v>2310</v>
      </c>
      <c r="S46" s="423"/>
    </row>
    <row r="47" spans="1:19">
      <c r="A47" s="481">
        <v>27</v>
      </c>
      <c r="B47" s="482">
        <v>39</v>
      </c>
      <c r="C47" s="483" t="s">
        <v>19</v>
      </c>
      <c r="D47" s="422">
        <v>4</v>
      </c>
      <c r="E47" s="423"/>
      <c r="F47" s="422">
        <v>89</v>
      </c>
      <c r="G47" s="423"/>
      <c r="H47" s="422">
        <v>48</v>
      </c>
      <c r="I47" s="423"/>
      <c r="J47" s="422">
        <v>17</v>
      </c>
      <c r="K47" s="423"/>
      <c r="L47" s="422">
        <v>30</v>
      </c>
      <c r="M47" s="423"/>
      <c r="N47" s="422">
        <v>1</v>
      </c>
      <c r="O47" s="423"/>
      <c r="P47" s="422">
        <v>537</v>
      </c>
      <c r="Q47" s="423"/>
      <c r="R47" s="480">
        <v>726</v>
      </c>
      <c r="S47" s="423" t="s">
        <v>255</v>
      </c>
    </row>
    <row r="48" spans="1:19">
      <c r="A48" s="481">
        <v>75</v>
      </c>
      <c r="B48" s="482">
        <v>40</v>
      </c>
      <c r="C48" s="483" t="s">
        <v>63</v>
      </c>
      <c r="D48" s="422">
        <v>9</v>
      </c>
      <c r="E48" s="423"/>
      <c r="F48" s="422">
        <v>192</v>
      </c>
      <c r="G48" s="423"/>
      <c r="H48" s="422">
        <v>140</v>
      </c>
      <c r="I48" s="423"/>
      <c r="J48" s="422">
        <v>24</v>
      </c>
      <c r="K48" s="423"/>
      <c r="L48" s="422">
        <v>22</v>
      </c>
      <c r="M48" s="423"/>
      <c r="N48" s="422">
        <v>0</v>
      </c>
      <c r="O48" s="423"/>
      <c r="P48" s="422">
        <v>684</v>
      </c>
      <c r="Q48" s="423"/>
      <c r="R48" s="480">
        <v>1071</v>
      </c>
      <c r="S48" s="423" t="s">
        <v>255</v>
      </c>
    </row>
    <row r="49" spans="1:19">
      <c r="A49" s="481">
        <v>24</v>
      </c>
      <c r="B49" s="482">
        <v>41</v>
      </c>
      <c r="C49" s="483" t="s">
        <v>14</v>
      </c>
      <c r="D49" s="422">
        <v>5</v>
      </c>
      <c r="E49" s="423"/>
      <c r="F49" s="422">
        <v>82</v>
      </c>
      <c r="G49" s="423"/>
      <c r="H49" s="422">
        <v>87</v>
      </c>
      <c r="I49" s="423"/>
      <c r="J49" s="422">
        <v>18</v>
      </c>
      <c r="K49" s="423"/>
      <c r="L49" s="422">
        <v>61</v>
      </c>
      <c r="M49" s="423"/>
      <c r="N49" s="422">
        <v>0</v>
      </c>
      <c r="O49" s="423"/>
      <c r="P49" s="422">
        <v>552</v>
      </c>
      <c r="Q49" s="423"/>
      <c r="R49" s="480">
        <v>805</v>
      </c>
      <c r="S49" s="423" t="s">
        <v>255</v>
      </c>
    </row>
    <row r="50" spans="1:19">
      <c r="A50" s="481">
        <v>84</v>
      </c>
      <c r="B50" s="482">
        <v>42</v>
      </c>
      <c r="C50" s="483" t="s">
        <v>89</v>
      </c>
      <c r="D50" s="422">
        <v>33</v>
      </c>
      <c r="E50" s="423"/>
      <c r="F50" s="422">
        <v>45</v>
      </c>
      <c r="G50" s="423"/>
      <c r="H50" s="422">
        <v>159</v>
      </c>
      <c r="I50" s="423"/>
      <c r="J50" s="422">
        <v>34</v>
      </c>
      <c r="K50" s="423"/>
      <c r="L50" s="422">
        <v>139</v>
      </c>
      <c r="M50" s="423"/>
      <c r="N50" s="422">
        <v>0</v>
      </c>
      <c r="O50" s="423"/>
      <c r="P50" s="422">
        <v>1318</v>
      </c>
      <c r="Q50" s="423"/>
      <c r="R50" s="480">
        <v>1728</v>
      </c>
      <c r="S50" s="423" t="s">
        <v>255</v>
      </c>
    </row>
    <row r="51" spans="1:19">
      <c r="A51" s="481">
        <v>84</v>
      </c>
      <c r="B51" s="482">
        <v>43</v>
      </c>
      <c r="C51" s="483" t="s">
        <v>90</v>
      </c>
      <c r="D51" s="422">
        <v>5</v>
      </c>
      <c r="E51" s="423"/>
      <c r="F51" s="422">
        <v>41</v>
      </c>
      <c r="G51" s="423"/>
      <c r="H51" s="422">
        <v>16</v>
      </c>
      <c r="I51" s="423"/>
      <c r="J51" s="422">
        <v>11</v>
      </c>
      <c r="K51" s="423"/>
      <c r="L51" s="422">
        <v>23</v>
      </c>
      <c r="M51" s="423"/>
      <c r="N51" s="422">
        <v>0</v>
      </c>
      <c r="O51" s="423"/>
      <c r="P51" s="422">
        <v>518</v>
      </c>
      <c r="Q51" s="423"/>
      <c r="R51" s="480">
        <v>614</v>
      </c>
      <c r="S51" s="423" t="s">
        <v>255</v>
      </c>
    </row>
    <row r="52" spans="1:19">
      <c r="A52" s="481">
        <v>52</v>
      </c>
      <c r="B52" s="482">
        <v>44</v>
      </c>
      <c r="C52" s="483" t="s">
        <v>46</v>
      </c>
      <c r="D52" s="422">
        <v>56</v>
      </c>
      <c r="E52" s="423"/>
      <c r="F52" s="422">
        <v>137</v>
      </c>
      <c r="G52" s="423"/>
      <c r="H52" s="422">
        <v>171</v>
      </c>
      <c r="I52" s="423"/>
      <c r="J52" s="422">
        <v>38</v>
      </c>
      <c r="K52" s="423"/>
      <c r="L52" s="422">
        <v>232</v>
      </c>
      <c r="M52" s="423"/>
      <c r="N52" s="422">
        <v>1</v>
      </c>
      <c r="O52" s="423"/>
      <c r="P52" s="422">
        <v>1511</v>
      </c>
      <c r="Q52" s="423"/>
      <c r="R52" s="480">
        <v>2146</v>
      </c>
      <c r="S52" s="423" t="s">
        <v>255</v>
      </c>
    </row>
    <row r="53" spans="1:19">
      <c r="A53" s="481">
        <v>24</v>
      </c>
      <c r="B53" s="482">
        <v>45</v>
      </c>
      <c r="C53" s="483" t="s">
        <v>15</v>
      </c>
      <c r="D53" s="422">
        <v>10</v>
      </c>
      <c r="E53" s="423"/>
      <c r="F53" s="422">
        <v>80</v>
      </c>
      <c r="G53" s="423"/>
      <c r="H53" s="422">
        <v>4</v>
      </c>
      <c r="I53" s="423"/>
      <c r="J53" s="422">
        <v>17</v>
      </c>
      <c r="K53" s="423"/>
      <c r="L53" s="422">
        <v>36</v>
      </c>
      <c r="M53" s="423"/>
      <c r="N53" s="422">
        <v>0</v>
      </c>
      <c r="O53" s="423"/>
      <c r="P53" s="422">
        <v>1078</v>
      </c>
      <c r="Q53" s="423"/>
      <c r="R53" s="480">
        <v>1225</v>
      </c>
      <c r="S53" s="423" t="s">
        <v>255</v>
      </c>
    </row>
    <row r="54" spans="1:19">
      <c r="A54" s="481">
        <v>76</v>
      </c>
      <c r="B54" s="482">
        <v>46</v>
      </c>
      <c r="C54" s="483" t="s">
        <v>76</v>
      </c>
      <c r="D54" s="422">
        <v>3</v>
      </c>
      <c r="E54" s="423"/>
      <c r="F54" s="422">
        <v>31</v>
      </c>
      <c r="G54" s="423"/>
      <c r="H54" s="422">
        <v>30</v>
      </c>
      <c r="I54" s="423"/>
      <c r="J54" s="422">
        <v>1</v>
      </c>
      <c r="K54" s="423"/>
      <c r="L54" s="422">
        <v>0</v>
      </c>
      <c r="M54" s="423"/>
      <c r="N54" s="422">
        <v>0</v>
      </c>
      <c r="O54" s="423"/>
      <c r="P54" s="422">
        <v>284</v>
      </c>
      <c r="Q54" s="423"/>
      <c r="R54" s="480">
        <v>349</v>
      </c>
      <c r="S54" s="423" t="s">
        <v>255</v>
      </c>
    </row>
    <row r="55" spans="1:19">
      <c r="A55" s="481">
        <v>75</v>
      </c>
      <c r="B55" s="482">
        <v>47</v>
      </c>
      <c r="C55" s="483" t="s">
        <v>64</v>
      </c>
      <c r="D55" s="422">
        <v>17</v>
      </c>
      <c r="E55" s="423"/>
      <c r="F55" s="422">
        <v>25</v>
      </c>
      <c r="G55" s="423"/>
      <c r="H55" s="422">
        <v>105</v>
      </c>
      <c r="I55" s="423"/>
      <c r="J55" s="422">
        <v>6</v>
      </c>
      <c r="K55" s="423"/>
      <c r="L55" s="422">
        <v>24</v>
      </c>
      <c r="M55" s="423"/>
      <c r="N55" s="422">
        <v>0</v>
      </c>
      <c r="O55" s="423"/>
      <c r="P55" s="422">
        <v>507</v>
      </c>
      <c r="Q55" s="423"/>
      <c r="R55" s="480">
        <v>684</v>
      </c>
      <c r="S55" s="423" t="s">
        <v>255</v>
      </c>
    </row>
    <row r="56" spans="1:19">
      <c r="A56" s="481">
        <v>76</v>
      </c>
      <c r="B56" s="482">
        <v>48</v>
      </c>
      <c r="C56" s="483" t="s">
        <v>77</v>
      </c>
      <c r="D56" s="422">
        <v>0</v>
      </c>
      <c r="E56" s="423"/>
      <c r="F56" s="422">
        <v>5</v>
      </c>
      <c r="G56" s="423"/>
      <c r="H56" s="422">
        <v>14</v>
      </c>
      <c r="I56" s="423"/>
      <c r="J56" s="422">
        <v>0</v>
      </c>
      <c r="K56" s="423"/>
      <c r="L56" s="422">
        <v>1</v>
      </c>
      <c r="M56" s="423"/>
      <c r="N56" s="422">
        <v>0</v>
      </c>
      <c r="O56" s="423"/>
      <c r="P56" s="422">
        <v>98</v>
      </c>
      <c r="Q56" s="423"/>
      <c r="R56" s="480">
        <v>118</v>
      </c>
      <c r="S56" s="423" t="s">
        <v>255</v>
      </c>
    </row>
    <row r="57" spans="1:19">
      <c r="A57" s="481">
        <v>52</v>
      </c>
      <c r="B57" s="482">
        <v>49</v>
      </c>
      <c r="C57" s="483" t="s">
        <v>48</v>
      </c>
      <c r="D57" s="422">
        <v>34</v>
      </c>
      <c r="E57" s="423"/>
      <c r="F57" s="422">
        <v>46</v>
      </c>
      <c r="G57" s="423"/>
      <c r="H57" s="422">
        <v>137</v>
      </c>
      <c r="I57" s="423"/>
      <c r="J57" s="422">
        <v>43</v>
      </c>
      <c r="K57" s="423"/>
      <c r="L57" s="422">
        <v>132</v>
      </c>
      <c r="M57" s="423"/>
      <c r="N57" s="422">
        <v>4</v>
      </c>
      <c r="O57" s="423"/>
      <c r="P57" s="422">
        <v>1512</v>
      </c>
      <c r="Q57" s="423"/>
      <c r="R57" s="480">
        <v>1908</v>
      </c>
      <c r="S57" s="423" t="s">
        <v>255</v>
      </c>
    </row>
    <row r="58" spans="1:19">
      <c r="A58" s="481">
        <v>28</v>
      </c>
      <c r="B58" s="482">
        <v>50</v>
      </c>
      <c r="C58" s="483" t="s">
        <v>28</v>
      </c>
      <c r="D58" s="422">
        <v>14</v>
      </c>
      <c r="E58" s="423"/>
      <c r="F58" s="422">
        <v>256</v>
      </c>
      <c r="G58" s="423"/>
      <c r="H58" s="422">
        <v>100</v>
      </c>
      <c r="I58" s="423"/>
      <c r="J58" s="422">
        <v>19</v>
      </c>
      <c r="K58" s="423"/>
      <c r="L58" s="422">
        <v>55</v>
      </c>
      <c r="M58" s="423"/>
      <c r="N58" s="422">
        <v>0</v>
      </c>
      <c r="O58" s="423"/>
      <c r="P58" s="422">
        <v>852</v>
      </c>
      <c r="Q58" s="423"/>
      <c r="R58" s="480">
        <v>1296</v>
      </c>
      <c r="S58" s="423" t="s">
        <v>255</v>
      </c>
    </row>
    <row r="59" spans="1:19">
      <c r="A59" s="481">
        <v>44</v>
      </c>
      <c r="B59" s="482">
        <v>51</v>
      </c>
      <c r="C59" s="483" t="s">
        <v>38</v>
      </c>
      <c r="D59" s="422">
        <v>34</v>
      </c>
      <c r="E59" s="423"/>
      <c r="F59" s="422">
        <v>163</v>
      </c>
      <c r="G59" s="423"/>
      <c r="H59" s="422">
        <v>131</v>
      </c>
      <c r="I59" s="423"/>
      <c r="J59" s="422">
        <v>40</v>
      </c>
      <c r="K59" s="423"/>
      <c r="L59" s="422">
        <v>20</v>
      </c>
      <c r="M59" s="423"/>
      <c r="N59" s="422">
        <v>0</v>
      </c>
      <c r="O59" s="423"/>
      <c r="P59" s="422">
        <v>1084</v>
      </c>
      <c r="Q59" s="423"/>
      <c r="R59" s="480">
        <v>1472</v>
      </c>
      <c r="S59" s="423" t="s">
        <v>255</v>
      </c>
    </row>
    <row r="60" spans="1:19">
      <c r="A60" s="481">
        <v>44</v>
      </c>
      <c r="B60" s="482">
        <v>52</v>
      </c>
      <c r="C60" s="483" t="s">
        <v>39</v>
      </c>
      <c r="D60" s="422">
        <v>10</v>
      </c>
      <c r="E60" s="423"/>
      <c r="F60" s="422">
        <v>16</v>
      </c>
      <c r="G60" s="423"/>
      <c r="H60" s="422">
        <v>37</v>
      </c>
      <c r="I60" s="423"/>
      <c r="J60" s="422">
        <v>6</v>
      </c>
      <c r="K60" s="423"/>
      <c r="L60" s="422">
        <v>4</v>
      </c>
      <c r="M60" s="423"/>
      <c r="N60" s="422">
        <v>0</v>
      </c>
      <c r="O60" s="423"/>
      <c r="P60" s="422">
        <v>495</v>
      </c>
      <c r="Q60" s="423"/>
      <c r="R60" s="480">
        <v>568</v>
      </c>
      <c r="S60" s="423" t="s">
        <v>255</v>
      </c>
    </row>
    <row r="61" spans="1:19">
      <c r="A61" s="481">
        <v>52</v>
      </c>
      <c r="B61" s="482">
        <v>53</v>
      </c>
      <c r="C61" s="483" t="s">
        <v>49</v>
      </c>
      <c r="D61" s="422">
        <v>7</v>
      </c>
      <c r="E61" s="423"/>
      <c r="F61" s="422">
        <v>85</v>
      </c>
      <c r="G61" s="423"/>
      <c r="H61" s="422">
        <v>46</v>
      </c>
      <c r="I61" s="423"/>
      <c r="J61" s="422">
        <v>11</v>
      </c>
      <c r="K61" s="423"/>
      <c r="L61" s="422">
        <v>41</v>
      </c>
      <c r="M61" s="423"/>
      <c r="N61" s="422">
        <v>0</v>
      </c>
      <c r="O61" s="423"/>
      <c r="P61" s="422">
        <v>719</v>
      </c>
      <c r="Q61" s="423"/>
      <c r="R61" s="480">
        <v>909</v>
      </c>
      <c r="S61" s="423" t="s">
        <v>255</v>
      </c>
    </row>
    <row r="62" spans="1:19">
      <c r="A62" s="481">
        <v>44</v>
      </c>
      <c r="B62" s="482">
        <v>54</v>
      </c>
      <c r="C62" s="483" t="s">
        <v>40</v>
      </c>
      <c r="D62" s="422">
        <v>56</v>
      </c>
      <c r="E62" s="423"/>
      <c r="F62" s="422">
        <v>49</v>
      </c>
      <c r="G62" s="423"/>
      <c r="H62" s="422">
        <v>193</v>
      </c>
      <c r="I62" s="423"/>
      <c r="J62" s="422">
        <v>21</v>
      </c>
      <c r="K62" s="423"/>
      <c r="L62" s="422">
        <v>12</v>
      </c>
      <c r="M62" s="423"/>
      <c r="N62" s="422">
        <v>0</v>
      </c>
      <c r="O62" s="423"/>
      <c r="P62" s="422">
        <v>1298</v>
      </c>
      <c r="Q62" s="423"/>
      <c r="R62" s="480">
        <v>1629</v>
      </c>
      <c r="S62" s="423"/>
    </row>
    <row r="63" spans="1:19">
      <c r="A63" s="481">
        <v>44</v>
      </c>
      <c r="B63" s="482">
        <v>55</v>
      </c>
      <c r="C63" s="483" t="s">
        <v>41</v>
      </c>
      <c r="D63" s="422">
        <v>9</v>
      </c>
      <c r="E63" s="423"/>
      <c r="F63" s="422">
        <v>21</v>
      </c>
      <c r="G63" s="423"/>
      <c r="H63" s="422">
        <v>62</v>
      </c>
      <c r="I63" s="423"/>
      <c r="J63" s="422">
        <v>11</v>
      </c>
      <c r="K63" s="423"/>
      <c r="L63" s="422">
        <v>24</v>
      </c>
      <c r="M63" s="423"/>
      <c r="N63" s="422">
        <v>0</v>
      </c>
      <c r="O63" s="423"/>
      <c r="P63" s="422">
        <v>487</v>
      </c>
      <c r="Q63" s="423"/>
      <c r="R63" s="480">
        <v>614</v>
      </c>
      <c r="S63" s="423" t="s">
        <v>255</v>
      </c>
    </row>
    <row r="64" spans="1:19">
      <c r="A64" s="481">
        <v>53</v>
      </c>
      <c r="B64" s="482">
        <v>56</v>
      </c>
      <c r="C64" s="483" t="s">
        <v>56</v>
      </c>
      <c r="D64" s="422">
        <v>2</v>
      </c>
      <c r="E64" s="423"/>
      <c r="F64" s="422">
        <v>104</v>
      </c>
      <c r="G64" s="423"/>
      <c r="H64" s="422">
        <v>127</v>
      </c>
      <c r="I64" s="423"/>
      <c r="J64" s="422">
        <v>36</v>
      </c>
      <c r="K64" s="423"/>
      <c r="L64" s="422">
        <v>71</v>
      </c>
      <c r="M64" s="423"/>
      <c r="N64" s="422">
        <v>0</v>
      </c>
      <c r="O64" s="423"/>
      <c r="P64" s="422">
        <v>872</v>
      </c>
      <c r="Q64" s="423"/>
      <c r="R64" s="480">
        <v>1212</v>
      </c>
      <c r="S64" s="423" t="s">
        <v>255</v>
      </c>
    </row>
    <row r="65" spans="1:19">
      <c r="A65" s="481">
        <v>44</v>
      </c>
      <c r="B65" s="482">
        <v>57</v>
      </c>
      <c r="C65" s="483" t="s">
        <v>42</v>
      </c>
      <c r="D65" s="422">
        <v>38</v>
      </c>
      <c r="E65" s="423"/>
      <c r="F65" s="422">
        <v>128</v>
      </c>
      <c r="G65" s="423"/>
      <c r="H65" s="422">
        <v>180</v>
      </c>
      <c r="I65" s="423"/>
      <c r="J65" s="422">
        <v>79</v>
      </c>
      <c r="K65" s="423"/>
      <c r="L65" s="422">
        <v>127</v>
      </c>
      <c r="M65" s="423"/>
      <c r="N65" s="422">
        <v>0</v>
      </c>
      <c r="O65" s="423"/>
      <c r="P65" s="422">
        <v>1432</v>
      </c>
      <c r="Q65" s="423"/>
      <c r="R65" s="480">
        <v>1984</v>
      </c>
      <c r="S65" s="423" t="s">
        <v>255</v>
      </c>
    </row>
    <row r="66" spans="1:19">
      <c r="A66" s="481">
        <v>27</v>
      </c>
      <c r="B66" s="482">
        <v>58</v>
      </c>
      <c r="C66" s="483" t="s">
        <v>20</v>
      </c>
      <c r="D66" s="422">
        <v>2</v>
      </c>
      <c r="E66" s="423"/>
      <c r="F66" s="422">
        <v>111</v>
      </c>
      <c r="G66" s="423"/>
      <c r="H66" s="422">
        <v>93</v>
      </c>
      <c r="I66" s="423"/>
      <c r="J66" s="422">
        <v>0</v>
      </c>
      <c r="K66" s="423"/>
      <c r="L66" s="422">
        <v>12</v>
      </c>
      <c r="M66" s="423"/>
      <c r="N66" s="422">
        <v>0</v>
      </c>
      <c r="O66" s="423"/>
      <c r="P66" s="422">
        <v>564</v>
      </c>
      <c r="Q66" s="423"/>
      <c r="R66" s="480">
        <v>782</v>
      </c>
      <c r="S66" s="423"/>
    </row>
    <row r="67" spans="1:19">
      <c r="A67" s="481">
        <v>32</v>
      </c>
      <c r="B67" s="482">
        <v>59</v>
      </c>
      <c r="C67" s="483" t="s">
        <v>32</v>
      </c>
      <c r="D67" s="422">
        <v>174</v>
      </c>
      <c r="E67" s="423"/>
      <c r="F67" s="422">
        <v>660</v>
      </c>
      <c r="G67" s="423"/>
      <c r="H67" s="422">
        <v>1403</v>
      </c>
      <c r="I67" s="423"/>
      <c r="J67" s="422">
        <v>213</v>
      </c>
      <c r="K67" s="423"/>
      <c r="L67" s="422">
        <v>307</v>
      </c>
      <c r="M67" s="423"/>
      <c r="N67" s="422">
        <v>0</v>
      </c>
      <c r="O67" s="423"/>
      <c r="P67" s="422">
        <v>8181</v>
      </c>
      <c r="Q67" s="423"/>
      <c r="R67" s="480">
        <v>10938</v>
      </c>
      <c r="S67" s="423" t="s">
        <v>255</v>
      </c>
    </row>
    <row r="68" spans="1:19">
      <c r="A68" s="481">
        <v>32</v>
      </c>
      <c r="B68" s="482">
        <v>60</v>
      </c>
      <c r="C68" s="483" t="s">
        <v>33</v>
      </c>
      <c r="D68" s="422">
        <v>8</v>
      </c>
      <c r="E68" s="423"/>
      <c r="F68" s="422">
        <v>115</v>
      </c>
      <c r="G68" s="423"/>
      <c r="H68" s="422">
        <v>186</v>
      </c>
      <c r="I68" s="423"/>
      <c r="J68" s="422">
        <v>43</v>
      </c>
      <c r="K68" s="423"/>
      <c r="L68" s="422">
        <v>150</v>
      </c>
      <c r="M68" s="423"/>
      <c r="N68" s="422">
        <v>0</v>
      </c>
      <c r="O68" s="423"/>
      <c r="P68" s="422">
        <v>1058</v>
      </c>
      <c r="Q68" s="423"/>
      <c r="R68" s="480">
        <v>1560</v>
      </c>
      <c r="S68" s="423" t="s">
        <v>255</v>
      </c>
    </row>
    <row r="69" spans="1:19">
      <c r="A69" s="481">
        <v>28</v>
      </c>
      <c r="B69" s="482">
        <v>61</v>
      </c>
      <c r="C69" s="483" t="s">
        <v>29</v>
      </c>
      <c r="D69" s="422">
        <v>11</v>
      </c>
      <c r="E69" s="423"/>
      <c r="F69" s="422">
        <v>70</v>
      </c>
      <c r="G69" s="423"/>
      <c r="H69" s="422">
        <v>92</v>
      </c>
      <c r="I69" s="423"/>
      <c r="J69" s="422">
        <v>13</v>
      </c>
      <c r="K69" s="423"/>
      <c r="L69" s="422">
        <v>31</v>
      </c>
      <c r="M69" s="423"/>
      <c r="N69" s="422">
        <v>0</v>
      </c>
      <c r="O69" s="423"/>
      <c r="P69" s="422">
        <v>781</v>
      </c>
      <c r="Q69" s="423"/>
      <c r="R69" s="480">
        <v>998</v>
      </c>
      <c r="S69" s="423" t="s">
        <v>255</v>
      </c>
    </row>
    <row r="70" spans="1:19">
      <c r="A70" s="481">
        <v>32</v>
      </c>
      <c r="B70" s="482">
        <v>62</v>
      </c>
      <c r="C70" s="483" t="s">
        <v>34</v>
      </c>
      <c r="D70" s="422">
        <v>195</v>
      </c>
      <c r="E70" s="423"/>
      <c r="F70" s="422">
        <v>417</v>
      </c>
      <c r="G70" s="423"/>
      <c r="H70" s="422">
        <v>602</v>
      </c>
      <c r="I70" s="423"/>
      <c r="J70" s="422">
        <v>105</v>
      </c>
      <c r="K70" s="423"/>
      <c r="L70" s="422">
        <v>45</v>
      </c>
      <c r="M70" s="423"/>
      <c r="N70" s="422">
        <v>0</v>
      </c>
      <c r="O70" s="423"/>
      <c r="P70" s="422">
        <v>4561</v>
      </c>
      <c r="Q70" s="423"/>
      <c r="R70" s="480">
        <v>5925</v>
      </c>
      <c r="S70" s="423" t="s">
        <v>255</v>
      </c>
    </row>
    <row r="71" spans="1:19">
      <c r="A71" s="481">
        <v>84</v>
      </c>
      <c r="B71" s="482">
        <v>63</v>
      </c>
      <c r="C71" s="483" t="s">
        <v>91</v>
      </c>
      <c r="D71" s="422">
        <v>22</v>
      </c>
      <c r="E71" s="423"/>
      <c r="F71" s="422">
        <v>64</v>
      </c>
      <c r="G71" s="423"/>
      <c r="H71" s="422">
        <v>185</v>
      </c>
      <c r="I71" s="423"/>
      <c r="J71" s="422">
        <v>12</v>
      </c>
      <c r="K71" s="423"/>
      <c r="L71" s="422">
        <v>14</v>
      </c>
      <c r="M71" s="423"/>
      <c r="N71" s="422">
        <v>0</v>
      </c>
      <c r="O71" s="423"/>
      <c r="P71" s="422">
        <v>666</v>
      </c>
      <c r="Q71" s="423"/>
      <c r="R71" s="480">
        <v>963</v>
      </c>
      <c r="S71" s="423" t="s">
        <v>255</v>
      </c>
    </row>
    <row r="72" spans="1:19">
      <c r="A72" s="481">
        <v>75</v>
      </c>
      <c r="B72" s="482">
        <v>64</v>
      </c>
      <c r="C72" s="483" t="s">
        <v>65</v>
      </c>
      <c r="D72" s="422">
        <v>4</v>
      </c>
      <c r="E72" s="423"/>
      <c r="F72" s="422">
        <v>174</v>
      </c>
      <c r="G72" s="423"/>
      <c r="H72" s="422">
        <v>213</v>
      </c>
      <c r="I72" s="423"/>
      <c r="J72" s="422">
        <v>40</v>
      </c>
      <c r="K72" s="423"/>
      <c r="L72" s="422">
        <v>31</v>
      </c>
      <c r="M72" s="423"/>
      <c r="N72" s="422">
        <v>0</v>
      </c>
      <c r="O72" s="423"/>
      <c r="P72" s="422">
        <v>877</v>
      </c>
      <c r="Q72" s="423"/>
      <c r="R72" s="480">
        <v>1339</v>
      </c>
      <c r="S72" s="423"/>
    </row>
    <row r="73" spans="1:19">
      <c r="A73" s="481">
        <v>76</v>
      </c>
      <c r="B73" s="482">
        <v>65</v>
      </c>
      <c r="C73" s="483" t="s">
        <v>78</v>
      </c>
      <c r="D73" s="422">
        <v>2</v>
      </c>
      <c r="E73" s="426" t="s">
        <v>256</v>
      </c>
      <c r="F73" s="422">
        <v>42</v>
      </c>
      <c r="G73" s="426" t="s">
        <v>256</v>
      </c>
      <c r="H73" s="422">
        <v>0</v>
      </c>
      <c r="I73" s="426" t="s">
        <v>256</v>
      </c>
      <c r="J73" s="422">
        <v>8</v>
      </c>
      <c r="K73" s="426" t="s">
        <v>256</v>
      </c>
      <c r="L73" s="422">
        <v>34</v>
      </c>
      <c r="M73" s="426" t="s">
        <v>256</v>
      </c>
      <c r="N73" s="422">
        <v>0</v>
      </c>
      <c r="O73" s="426" t="s">
        <v>256</v>
      </c>
      <c r="P73" s="422">
        <v>387</v>
      </c>
      <c r="Q73" s="426" t="s">
        <v>256</v>
      </c>
      <c r="R73" s="480">
        <v>473</v>
      </c>
      <c r="S73" s="426" t="s">
        <v>256</v>
      </c>
    </row>
    <row r="74" spans="1:19">
      <c r="A74" s="481">
        <v>76</v>
      </c>
      <c r="B74" s="482">
        <v>66</v>
      </c>
      <c r="C74" s="483" t="s">
        <v>79</v>
      </c>
      <c r="D74" s="422">
        <v>9</v>
      </c>
      <c r="E74" s="423"/>
      <c r="F74" s="422">
        <v>79</v>
      </c>
      <c r="G74" s="423"/>
      <c r="H74" s="422">
        <v>122</v>
      </c>
      <c r="I74" s="423"/>
      <c r="J74" s="422">
        <v>36</v>
      </c>
      <c r="K74" s="423"/>
      <c r="L74" s="422">
        <v>37</v>
      </c>
      <c r="M74" s="423"/>
      <c r="N74" s="422">
        <v>3</v>
      </c>
      <c r="O74" s="423"/>
      <c r="P74" s="422">
        <v>819</v>
      </c>
      <c r="Q74" s="423"/>
      <c r="R74" s="480">
        <v>1105</v>
      </c>
      <c r="S74" s="423" t="s">
        <v>255</v>
      </c>
    </row>
    <row r="75" spans="1:19">
      <c r="A75" s="481">
        <v>44</v>
      </c>
      <c r="B75" s="482">
        <v>67</v>
      </c>
      <c r="C75" s="483" t="s">
        <v>43</v>
      </c>
      <c r="D75" s="422">
        <v>43</v>
      </c>
      <c r="E75" s="423"/>
      <c r="F75" s="422">
        <v>159</v>
      </c>
      <c r="G75" s="423"/>
      <c r="H75" s="422">
        <v>183</v>
      </c>
      <c r="I75" s="423"/>
      <c r="J75" s="422">
        <v>72</v>
      </c>
      <c r="K75" s="423"/>
      <c r="L75" s="422">
        <v>155</v>
      </c>
      <c r="M75" s="423"/>
      <c r="N75" s="422">
        <v>0</v>
      </c>
      <c r="O75" s="423"/>
      <c r="P75" s="422">
        <v>2004</v>
      </c>
      <c r="Q75" s="423"/>
      <c r="R75" s="480">
        <v>2616</v>
      </c>
      <c r="S75" s="423" t="s">
        <v>255</v>
      </c>
    </row>
    <row r="76" spans="1:19">
      <c r="A76" s="481">
        <v>44</v>
      </c>
      <c r="B76" s="482">
        <v>68</v>
      </c>
      <c r="C76" s="483" t="s">
        <v>44</v>
      </c>
      <c r="D76" s="422">
        <v>39</v>
      </c>
      <c r="E76" s="423"/>
      <c r="F76" s="422">
        <v>194</v>
      </c>
      <c r="G76" s="423"/>
      <c r="H76" s="422">
        <v>58</v>
      </c>
      <c r="I76" s="423"/>
      <c r="J76" s="422">
        <v>35</v>
      </c>
      <c r="K76" s="423"/>
      <c r="L76" s="422">
        <v>68</v>
      </c>
      <c r="M76" s="423"/>
      <c r="N76" s="422">
        <v>0</v>
      </c>
      <c r="O76" s="423"/>
      <c r="P76" s="422">
        <v>1127</v>
      </c>
      <c r="Q76" s="423"/>
      <c r="R76" s="480">
        <v>1521</v>
      </c>
      <c r="S76" s="423"/>
    </row>
    <row r="77" spans="1:19">
      <c r="A77" s="481">
        <v>84</v>
      </c>
      <c r="B77" s="482">
        <v>69</v>
      </c>
      <c r="C77" s="483" t="s">
        <v>308</v>
      </c>
      <c r="D77" s="422">
        <v>48</v>
      </c>
      <c r="E77" s="423"/>
      <c r="F77" s="422">
        <v>302</v>
      </c>
      <c r="G77" s="423"/>
      <c r="H77" s="422">
        <v>296</v>
      </c>
      <c r="I77" s="423"/>
      <c r="J77" s="422">
        <v>11</v>
      </c>
      <c r="K77" s="423"/>
      <c r="L77" s="422">
        <v>208</v>
      </c>
      <c r="M77" s="423"/>
      <c r="N77" s="422">
        <v>0</v>
      </c>
      <c r="O77" s="423"/>
      <c r="P77" s="422">
        <v>1831</v>
      </c>
      <c r="Q77" s="423"/>
      <c r="R77" s="480">
        <v>2696</v>
      </c>
      <c r="S77" s="423"/>
    </row>
    <row r="78" spans="1:19">
      <c r="A78" s="485">
        <v>84</v>
      </c>
      <c r="B78" s="486" t="s">
        <v>92</v>
      </c>
      <c r="C78" s="487" t="s">
        <v>308</v>
      </c>
      <c r="D78" s="428">
        <v>23</v>
      </c>
      <c r="E78" s="429"/>
      <c r="F78" s="428">
        <v>70</v>
      </c>
      <c r="G78" s="429"/>
      <c r="H78" s="428">
        <v>64</v>
      </c>
      <c r="I78" s="429"/>
      <c r="J78" s="428">
        <v>4</v>
      </c>
      <c r="K78" s="429"/>
      <c r="L78" s="428">
        <v>26</v>
      </c>
      <c r="M78" s="429"/>
      <c r="N78" s="428">
        <v>0</v>
      </c>
      <c r="O78" s="429"/>
      <c r="P78" s="428">
        <v>337</v>
      </c>
      <c r="Q78" s="429"/>
      <c r="R78" s="488">
        <v>524</v>
      </c>
      <c r="S78" s="489"/>
    </row>
    <row r="79" spans="1:19">
      <c r="A79" s="485">
        <v>84</v>
      </c>
      <c r="B79" s="486" t="s">
        <v>94</v>
      </c>
      <c r="C79" s="487" t="s">
        <v>309</v>
      </c>
      <c r="D79" s="428">
        <v>25</v>
      </c>
      <c r="E79" s="429"/>
      <c r="F79" s="428">
        <v>232</v>
      </c>
      <c r="G79" s="429"/>
      <c r="H79" s="428">
        <v>232</v>
      </c>
      <c r="I79" s="429"/>
      <c r="J79" s="428">
        <v>7</v>
      </c>
      <c r="K79" s="429"/>
      <c r="L79" s="428">
        <v>182</v>
      </c>
      <c r="M79" s="429"/>
      <c r="N79" s="428">
        <v>0</v>
      </c>
      <c r="O79" s="429"/>
      <c r="P79" s="428">
        <v>1494</v>
      </c>
      <c r="Q79" s="429"/>
      <c r="R79" s="488">
        <v>2172</v>
      </c>
      <c r="S79" s="489"/>
    </row>
    <row r="80" spans="1:19">
      <c r="A80" s="481">
        <v>27</v>
      </c>
      <c r="B80" s="482">
        <v>70</v>
      </c>
      <c r="C80" s="483" t="s">
        <v>21</v>
      </c>
      <c r="D80" s="422">
        <v>2</v>
      </c>
      <c r="E80" s="423"/>
      <c r="F80" s="422">
        <v>60</v>
      </c>
      <c r="G80" s="423"/>
      <c r="H80" s="422">
        <v>97</v>
      </c>
      <c r="I80" s="423"/>
      <c r="J80" s="422">
        <v>25</v>
      </c>
      <c r="K80" s="423"/>
      <c r="L80" s="422">
        <v>37</v>
      </c>
      <c r="M80" s="423"/>
      <c r="N80" s="422">
        <v>0</v>
      </c>
      <c r="O80" s="423"/>
      <c r="P80" s="422">
        <v>499</v>
      </c>
      <c r="Q80" s="423"/>
      <c r="R80" s="480">
        <v>720</v>
      </c>
      <c r="S80" s="423" t="s">
        <v>255</v>
      </c>
    </row>
    <row r="81" spans="1:19">
      <c r="A81" s="481">
        <v>27</v>
      </c>
      <c r="B81" s="482">
        <v>71</v>
      </c>
      <c r="C81" s="483" t="s">
        <v>22</v>
      </c>
      <c r="D81" s="422">
        <v>12</v>
      </c>
      <c r="E81" s="423"/>
      <c r="F81" s="422">
        <v>73</v>
      </c>
      <c r="G81" s="423"/>
      <c r="H81" s="422">
        <v>105</v>
      </c>
      <c r="I81" s="423"/>
      <c r="J81" s="422">
        <v>22</v>
      </c>
      <c r="K81" s="423"/>
      <c r="L81" s="422">
        <v>59</v>
      </c>
      <c r="M81" s="423"/>
      <c r="N81" s="422">
        <v>2</v>
      </c>
      <c r="O81" s="423"/>
      <c r="P81" s="422">
        <v>761</v>
      </c>
      <c r="Q81" s="423"/>
      <c r="R81" s="480">
        <v>1034</v>
      </c>
      <c r="S81" s="423" t="s">
        <v>255</v>
      </c>
    </row>
    <row r="82" spans="1:19">
      <c r="A82" s="481">
        <v>52</v>
      </c>
      <c r="B82" s="482">
        <v>72</v>
      </c>
      <c r="C82" s="483" t="s">
        <v>50</v>
      </c>
      <c r="D82" s="422">
        <v>12</v>
      </c>
      <c r="E82" s="423"/>
      <c r="F82" s="422">
        <v>115</v>
      </c>
      <c r="G82" s="423"/>
      <c r="H82" s="422">
        <v>133</v>
      </c>
      <c r="I82" s="423"/>
      <c r="J82" s="422">
        <v>48</v>
      </c>
      <c r="K82" s="423"/>
      <c r="L82" s="422">
        <v>51</v>
      </c>
      <c r="M82" s="423"/>
      <c r="N82" s="422">
        <v>0</v>
      </c>
      <c r="O82" s="423"/>
      <c r="P82" s="422">
        <v>900</v>
      </c>
      <c r="Q82" s="423"/>
      <c r="R82" s="480">
        <v>1259</v>
      </c>
      <c r="S82" s="423" t="s">
        <v>255</v>
      </c>
    </row>
    <row r="83" spans="1:19">
      <c r="A83" s="481">
        <v>84</v>
      </c>
      <c r="B83" s="482">
        <v>73</v>
      </c>
      <c r="C83" s="483" t="s">
        <v>96</v>
      </c>
      <c r="D83" s="422">
        <v>9</v>
      </c>
      <c r="E83" s="423"/>
      <c r="F83" s="422">
        <v>141</v>
      </c>
      <c r="G83" s="423"/>
      <c r="H83" s="422">
        <v>98</v>
      </c>
      <c r="I83" s="423"/>
      <c r="J83" s="422">
        <v>8</v>
      </c>
      <c r="K83" s="423"/>
      <c r="L83" s="422">
        <v>6</v>
      </c>
      <c r="M83" s="423"/>
      <c r="N83" s="422">
        <v>0</v>
      </c>
      <c r="O83" s="423"/>
      <c r="P83" s="422">
        <v>669</v>
      </c>
      <c r="Q83" s="423"/>
      <c r="R83" s="480">
        <v>931</v>
      </c>
      <c r="S83" s="423" t="s">
        <v>255</v>
      </c>
    </row>
    <row r="84" spans="1:19">
      <c r="A84" s="481">
        <v>84</v>
      </c>
      <c r="B84" s="482">
        <v>74</v>
      </c>
      <c r="C84" s="483" t="s">
        <v>97</v>
      </c>
      <c r="D84" s="422">
        <v>24</v>
      </c>
      <c r="E84" s="423"/>
      <c r="F84" s="422">
        <v>72</v>
      </c>
      <c r="G84" s="423"/>
      <c r="H84" s="422">
        <v>71</v>
      </c>
      <c r="I84" s="423"/>
      <c r="J84" s="422">
        <v>26</v>
      </c>
      <c r="K84" s="423"/>
      <c r="L84" s="422">
        <v>60</v>
      </c>
      <c r="M84" s="423"/>
      <c r="N84" s="422">
        <v>0</v>
      </c>
      <c r="O84" s="423"/>
      <c r="P84" s="422">
        <v>664</v>
      </c>
      <c r="Q84" s="423"/>
      <c r="R84" s="480">
        <v>917</v>
      </c>
      <c r="S84" s="423" t="s">
        <v>255</v>
      </c>
    </row>
    <row r="85" spans="1:19">
      <c r="A85" s="481">
        <v>11</v>
      </c>
      <c r="B85" s="482">
        <v>75</v>
      </c>
      <c r="C85" s="483" t="s">
        <v>0</v>
      </c>
      <c r="D85" s="422">
        <v>97</v>
      </c>
      <c r="E85" s="423"/>
      <c r="F85" s="422">
        <v>378</v>
      </c>
      <c r="G85" s="423"/>
      <c r="H85" s="422">
        <v>1280</v>
      </c>
      <c r="I85" s="423"/>
      <c r="J85" s="422">
        <v>68</v>
      </c>
      <c r="K85" s="423"/>
      <c r="L85" s="422">
        <v>151</v>
      </c>
      <c r="M85" s="423"/>
      <c r="N85" s="422">
        <v>0</v>
      </c>
      <c r="O85" s="423"/>
      <c r="P85" s="422">
        <v>2640</v>
      </c>
      <c r="Q85" s="423"/>
      <c r="R85" s="480">
        <v>4614</v>
      </c>
      <c r="S85" s="423" t="s">
        <v>255</v>
      </c>
    </row>
    <row r="86" spans="1:19">
      <c r="A86" s="481">
        <v>28</v>
      </c>
      <c r="B86" s="482">
        <v>76</v>
      </c>
      <c r="C86" s="483" t="s">
        <v>30</v>
      </c>
      <c r="D86" s="422">
        <v>127</v>
      </c>
      <c r="E86" s="423"/>
      <c r="F86" s="422">
        <v>259</v>
      </c>
      <c r="G86" s="423"/>
      <c r="H86" s="422">
        <v>309</v>
      </c>
      <c r="I86" s="423"/>
      <c r="J86" s="422">
        <v>35</v>
      </c>
      <c r="K86" s="423"/>
      <c r="L86" s="422">
        <v>142</v>
      </c>
      <c r="M86" s="423"/>
      <c r="N86" s="422">
        <v>0</v>
      </c>
      <c r="O86" s="423"/>
      <c r="P86" s="422">
        <v>2697</v>
      </c>
      <c r="Q86" s="423"/>
      <c r="R86" s="480">
        <v>3569</v>
      </c>
      <c r="S86" s="423" t="s">
        <v>255</v>
      </c>
    </row>
    <row r="87" spans="1:19">
      <c r="A87" s="481">
        <v>11</v>
      </c>
      <c r="B87" s="482">
        <v>77</v>
      </c>
      <c r="C87" s="483" t="s">
        <v>2</v>
      </c>
      <c r="D87" s="422">
        <v>38</v>
      </c>
      <c r="E87" s="423"/>
      <c r="F87" s="422">
        <v>333</v>
      </c>
      <c r="G87" s="423"/>
      <c r="H87" s="422">
        <v>324</v>
      </c>
      <c r="I87" s="423"/>
      <c r="J87" s="422">
        <v>79</v>
      </c>
      <c r="K87" s="423"/>
      <c r="L87" s="422">
        <v>82</v>
      </c>
      <c r="M87" s="423"/>
      <c r="N87" s="422">
        <v>0</v>
      </c>
      <c r="O87" s="423"/>
      <c r="P87" s="422">
        <v>1940</v>
      </c>
      <c r="Q87" s="423"/>
      <c r="R87" s="480">
        <v>2796</v>
      </c>
      <c r="S87" s="423" t="s">
        <v>255</v>
      </c>
    </row>
    <row r="88" spans="1:19">
      <c r="A88" s="481">
        <v>11</v>
      </c>
      <c r="B88" s="482">
        <v>78</v>
      </c>
      <c r="C88" s="483" t="s">
        <v>3</v>
      </c>
      <c r="D88" s="422">
        <v>41</v>
      </c>
      <c r="E88" s="423"/>
      <c r="F88" s="422">
        <v>205</v>
      </c>
      <c r="G88" s="423"/>
      <c r="H88" s="422">
        <v>339</v>
      </c>
      <c r="I88" s="423"/>
      <c r="J88" s="422">
        <v>40</v>
      </c>
      <c r="K88" s="423"/>
      <c r="L88" s="422">
        <v>26</v>
      </c>
      <c r="M88" s="423"/>
      <c r="N88" s="422">
        <v>0</v>
      </c>
      <c r="O88" s="423"/>
      <c r="P88" s="422">
        <v>1426</v>
      </c>
      <c r="Q88" s="423"/>
      <c r="R88" s="480">
        <v>2077</v>
      </c>
      <c r="S88" s="423" t="s">
        <v>255</v>
      </c>
    </row>
    <row r="89" spans="1:19">
      <c r="A89" s="481">
        <v>75</v>
      </c>
      <c r="B89" s="482">
        <v>79</v>
      </c>
      <c r="C89" s="483" t="s">
        <v>66</v>
      </c>
      <c r="D89" s="422">
        <v>5</v>
      </c>
      <c r="E89" s="423"/>
      <c r="F89" s="422">
        <v>76</v>
      </c>
      <c r="G89" s="423"/>
      <c r="H89" s="422">
        <v>48</v>
      </c>
      <c r="I89" s="423"/>
      <c r="J89" s="422">
        <v>11</v>
      </c>
      <c r="K89" s="423"/>
      <c r="L89" s="422">
        <v>21</v>
      </c>
      <c r="M89" s="423"/>
      <c r="N89" s="422">
        <v>0</v>
      </c>
      <c r="O89" s="423"/>
      <c r="P89" s="422">
        <v>732</v>
      </c>
      <c r="Q89" s="423"/>
      <c r="R89" s="480">
        <v>893</v>
      </c>
      <c r="S89" s="423" t="s">
        <v>255</v>
      </c>
    </row>
    <row r="90" spans="1:19">
      <c r="A90" s="481">
        <v>32</v>
      </c>
      <c r="B90" s="482">
        <v>80</v>
      </c>
      <c r="C90" s="483" t="s">
        <v>35</v>
      </c>
      <c r="D90" s="422">
        <v>13</v>
      </c>
      <c r="E90" s="423"/>
      <c r="F90" s="422">
        <v>83</v>
      </c>
      <c r="G90" s="423"/>
      <c r="H90" s="422">
        <v>275</v>
      </c>
      <c r="I90" s="423"/>
      <c r="J90" s="422">
        <v>21</v>
      </c>
      <c r="K90" s="423"/>
      <c r="L90" s="422">
        <v>69</v>
      </c>
      <c r="M90" s="423"/>
      <c r="N90" s="422">
        <v>1</v>
      </c>
      <c r="O90" s="423"/>
      <c r="P90" s="422">
        <v>1111</v>
      </c>
      <c r="Q90" s="423"/>
      <c r="R90" s="480">
        <v>1573</v>
      </c>
      <c r="S90" s="423" t="s">
        <v>255</v>
      </c>
    </row>
    <row r="91" spans="1:19">
      <c r="A91" s="481">
        <v>76</v>
      </c>
      <c r="B91" s="482">
        <v>81</v>
      </c>
      <c r="C91" s="483" t="s">
        <v>80</v>
      </c>
      <c r="D91" s="422">
        <v>6</v>
      </c>
      <c r="E91" s="423"/>
      <c r="F91" s="422">
        <v>123</v>
      </c>
      <c r="G91" s="423"/>
      <c r="H91" s="422">
        <v>129</v>
      </c>
      <c r="I91" s="423"/>
      <c r="J91" s="422">
        <v>4</v>
      </c>
      <c r="K91" s="423"/>
      <c r="L91" s="422">
        <v>9</v>
      </c>
      <c r="M91" s="423"/>
      <c r="N91" s="422">
        <v>0</v>
      </c>
      <c r="O91" s="423"/>
      <c r="P91" s="422">
        <v>604</v>
      </c>
      <c r="Q91" s="423"/>
      <c r="R91" s="480">
        <v>875</v>
      </c>
      <c r="S91" s="423" t="s">
        <v>255</v>
      </c>
    </row>
    <row r="92" spans="1:19">
      <c r="A92" s="481">
        <v>76</v>
      </c>
      <c r="B92" s="482">
        <v>82</v>
      </c>
      <c r="C92" s="483" t="s">
        <v>81</v>
      </c>
      <c r="D92" s="422">
        <v>14</v>
      </c>
      <c r="E92" s="423"/>
      <c r="F92" s="422">
        <v>32</v>
      </c>
      <c r="G92" s="423"/>
      <c r="H92" s="422">
        <v>86</v>
      </c>
      <c r="I92" s="423"/>
      <c r="J92" s="422">
        <v>2</v>
      </c>
      <c r="K92" s="423"/>
      <c r="L92" s="422">
        <v>14</v>
      </c>
      <c r="M92" s="423"/>
      <c r="N92" s="422">
        <v>0</v>
      </c>
      <c r="O92" s="423"/>
      <c r="P92" s="422">
        <v>462</v>
      </c>
      <c r="Q92" s="423"/>
      <c r="R92" s="480">
        <v>610</v>
      </c>
      <c r="S92" s="423"/>
    </row>
    <row r="93" spans="1:19">
      <c r="A93" s="481">
        <v>93</v>
      </c>
      <c r="B93" s="482">
        <v>83</v>
      </c>
      <c r="C93" s="483" t="s">
        <v>102</v>
      </c>
      <c r="D93" s="422">
        <v>46</v>
      </c>
      <c r="E93" s="423"/>
      <c r="F93" s="422">
        <v>84</v>
      </c>
      <c r="G93" s="423"/>
      <c r="H93" s="422">
        <v>117</v>
      </c>
      <c r="I93" s="423"/>
      <c r="J93" s="422">
        <v>36</v>
      </c>
      <c r="K93" s="423"/>
      <c r="L93" s="422">
        <v>15</v>
      </c>
      <c r="M93" s="423"/>
      <c r="N93" s="422">
        <v>0</v>
      </c>
      <c r="O93" s="423"/>
      <c r="P93" s="422">
        <v>865</v>
      </c>
      <c r="Q93" s="423"/>
      <c r="R93" s="480">
        <v>1163</v>
      </c>
      <c r="S93" s="423" t="s">
        <v>255</v>
      </c>
    </row>
    <row r="94" spans="1:19">
      <c r="A94" s="481">
        <v>93</v>
      </c>
      <c r="B94" s="482">
        <v>84</v>
      </c>
      <c r="C94" s="483" t="s">
        <v>103</v>
      </c>
      <c r="D94" s="422">
        <v>3</v>
      </c>
      <c r="E94" s="423"/>
      <c r="F94" s="422">
        <v>109</v>
      </c>
      <c r="G94" s="423"/>
      <c r="H94" s="422">
        <v>134</v>
      </c>
      <c r="I94" s="423"/>
      <c r="J94" s="422">
        <v>29</v>
      </c>
      <c r="K94" s="423"/>
      <c r="L94" s="422">
        <v>24</v>
      </c>
      <c r="M94" s="423"/>
      <c r="N94" s="422">
        <v>0</v>
      </c>
      <c r="O94" s="423"/>
      <c r="P94" s="422">
        <v>840</v>
      </c>
      <c r="Q94" s="423"/>
      <c r="R94" s="480">
        <v>1139</v>
      </c>
      <c r="S94" s="423" t="s">
        <v>255</v>
      </c>
    </row>
    <row r="95" spans="1:19">
      <c r="A95" s="481">
        <v>52</v>
      </c>
      <c r="B95" s="482">
        <v>85</v>
      </c>
      <c r="C95" s="483" t="s">
        <v>51</v>
      </c>
      <c r="D95" s="422">
        <v>31</v>
      </c>
      <c r="E95" s="423"/>
      <c r="F95" s="422">
        <v>74</v>
      </c>
      <c r="G95" s="423"/>
      <c r="H95" s="422">
        <v>80</v>
      </c>
      <c r="I95" s="423"/>
      <c r="J95" s="422">
        <v>14</v>
      </c>
      <c r="K95" s="423"/>
      <c r="L95" s="422">
        <v>18</v>
      </c>
      <c r="M95" s="423"/>
      <c r="N95" s="422">
        <v>0</v>
      </c>
      <c r="O95" s="423"/>
      <c r="P95" s="422">
        <v>802</v>
      </c>
      <c r="Q95" s="423"/>
      <c r="R95" s="480">
        <v>1019</v>
      </c>
      <c r="S95" s="423" t="s">
        <v>255</v>
      </c>
    </row>
    <row r="96" spans="1:19">
      <c r="A96" s="481">
        <v>75</v>
      </c>
      <c r="B96" s="482">
        <v>86</v>
      </c>
      <c r="C96" s="483" t="s">
        <v>67</v>
      </c>
      <c r="D96" s="422">
        <v>13</v>
      </c>
      <c r="E96" s="423"/>
      <c r="F96" s="422">
        <v>132</v>
      </c>
      <c r="G96" s="423"/>
      <c r="H96" s="422">
        <v>197</v>
      </c>
      <c r="I96" s="423"/>
      <c r="J96" s="422">
        <v>8</v>
      </c>
      <c r="K96" s="423"/>
      <c r="L96" s="422">
        <v>53</v>
      </c>
      <c r="M96" s="423"/>
      <c r="N96" s="422">
        <v>0</v>
      </c>
      <c r="O96" s="423"/>
      <c r="P96" s="422">
        <v>705</v>
      </c>
      <c r="Q96" s="423"/>
      <c r="R96" s="480">
        <v>1108</v>
      </c>
      <c r="S96" s="423" t="s">
        <v>255</v>
      </c>
    </row>
    <row r="97" spans="1:19">
      <c r="A97" s="481">
        <v>75</v>
      </c>
      <c r="B97" s="482">
        <v>87</v>
      </c>
      <c r="C97" s="483" t="s">
        <v>68</v>
      </c>
      <c r="D97" s="422">
        <v>5</v>
      </c>
      <c r="E97" s="423"/>
      <c r="F97" s="422">
        <v>54</v>
      </c>
      <c r="G97" s="423"/>
      <c r="H97" s="422">
        <v>62</v>
      </c>
      <c r="I97" s="423"/>
      <c r="J97" s="422">
        <v>6</v>
      </c>
      <c r="K97" s="423"/>
      <c r="L97" s="422">
        <v>53</v>
      </c>
      <c r="M97" s="423"/>
      <c r="N97" s="422">
        <v>0</v>
      </c>
      <c r="O97" s="423"/>
      <c r="P97" s="422">
        <v>455</v>
      </c>
      <c r="Q97" s="423"/>
      <c r="R97" s="480">
        <v>635</v>
      </c>
      <c r="S97" s="423"/>
    </row>
    <row r="98" spans="1:19">
      <c r="A98" s="481">
        <v>44</v>
      </c>
      <c r="B98" s="482">
        <v>88</v>
      </c>
      <c r="C98" s="483" t="s">
        <v>45</v>
      </c>
      <c r="D98" s="422">
        <v>13</v>
      </c>
      <c r="E98" s="423"/>
      <c r="F98" s="422">
        <v>124</v>
      </c>
      <c r="G98" s="423"/>
      <c r="H98" s="422">
        <v>65</v>
      </c>
      <c r="I98" s="423"/>
      <c r="J98" s="422">
        <v>18</v>
      </c>
      <c r="K98" s="423"/>
      <c r="L98" s="422">
        <v>39</v>
      </c>
      <c r="M98" s="423"/>
      <c r="N98" s="422">
        <v>0</v>
      </c>
      <c r="O98" s="423"/>
      <c r="P98" s="422">
        <v>582</v>
      </c>
      <c r="Q98" s="423"/>
      <c r="R98" s="480">
        <v>841</v>
      </c>
      <c r="S98" s="423" t="s">
        <v>255</v>
      </c>
    </row>
    <row r="99" spans="1:19">
      <c r="A99" s="481">
        <v>27</v>
      </c>
      <c r="B99" s="482">
        <v>89</v>
      </c>
      <c r="C99" s="483" t="s">
        <v>23</v>
      </c>
      <c r="D99" s="422">
        <v>6</v>
      </c>
      <c r="E99" s="423"/>
      <c r="F99" s="422">
        <v>94</v>
      </c>
      <c r="G99" s="423"/>
      <c r="H99" s="422">
        <v>118</v>
      </c>
      <c r="I99" s="423"/>
      <c r="J99" s="422">
        <v>12</v>
      </c>
      <c r="K99" s="423"/>
      <c r="L99" s="422">
        <v>69</v>
      </c>
      <c r="M99" s="423"/>
      <c r="N99" s="422">
        <v>0</v>
      </c>
      <c r="O99" s="423"/>
      <c r="P99" s="422">
        <v>982</v>
      </c>
      <c r="Q99" s="423"/>
      <c r="R99" s="480">
        <v>1281</v>
      </c>
      <c r="S99" s="423" t="s">
        <v>255</v>
      </c>
    </row>
    <row r="100" spans="1:19">
      <c r="A100" s="481">
        <v>27</v>
      </c>
      <c r="B100" s="482">
        <v>90</v>
      </c>
      <c r="C100" s="483" t="s">
        <v>24</v>
      </c>
      <c r="D100" s="422">
        <v>1</v>
      </c>
      <c r="E100" s="423"/>
      <c r="F100" s="422">
        <v>13</v>
      </c>
      <c r="G100" s="423"/>
      <c r="H100" s="422">
        <v>27</v>
      </c>
      <c r="I100" s="423"/>
      <c r="J100" s="422">
        <v>6</v>
      </c>
      <c r="K100" s="423"/>
      <c r="L100" s="422">
        <v>13</v>
      </c>
      <c r="M100" s="423"/>
      <c r="N100" s="422">
        <v>0</v>
      </c>
      <c r="O100" s="423"/>
      <c r="P100" s="422">
        <v>263</v>
      </c>
      <c r="Q100" s="423"/>
      <c r="R100" s="480">
        <v>323</v>
      </c>
      <c r="S100" s="423" t="s">
        <v>255</v>
      </c>
    </row>
    <row r="101" spans="1:19">
      <c r="A101" s="481">
        <v>11</v>
      </c>
      <c r="B101" s="482">
        <v>91</v>
      </c>
      <c r="C101" s="483" t="s">
        <v>4</v>
      </c>
      <c r="D101" s="422">
        <v>23</v>
      </c>
      <c r="E101" s="423"/>
      <c r="F101" s="422">
        <v>170</v>
      </c>
      <c r="G101" s="423"/>
      <c r="H101" s="422">
        <v>526</v>
      </c>
      <c r="I101" s="423"/>
      <c r="J101" s="422">
        <v>23</v>
      </c>
      <c r="K101" s="423"/>
      <c r="L101" s="422">
        <v>53</v>
      </c>
      <c r="M101" s="423"/>
      <c r="N101" s="422">
        <v>0</v>
      </c>
      <c r="O101" s="423"/>
      <c r="P101" s="422">
        <v>1726</v>
      </c>
      <c r="Q101" s="423"/>
      <c r="R101" s="480">
        <v>2521</v>
      </c>
      <c r="S101" s="423" t="s">
        <v>255</v>
      </c>
    </row>
    <row r="102" spans="1:19">
      <c r="A102" s="481">
        <v>11</v>
      </c>
      <c r="B102" s="482">
        <v>92</v>
      </c>
      <c r="C102" s="483" t="s">
        <v>5</v>
      </c>
      <c r="D102" s="422">
        <v>58</v>
      </c>
      <c r="E102" s="423"/>
      <c r="F102" s="422">
        <v>301</v>
      </c>
      <c r="G102" s="423"/>
      <c r="H102" s="422">
        <v>377</v>
      </c>
      <c r="I102" s="423"/>
      <c r="J102" s="422">
        <v>37</v>
      </c>
      <c r="K102" s="423"/>
      <c r="L102" s="422">
        <v>65</v>
      </c>
      <c r="M102" s="423"/>
      <c r="N102" s="422">
        <v>0</v>
      </c>
      <c r="O102" s="423"/>
      <c r="P102" s="422">
        <v>1622</v>
      </c>
      <c r="Q102" s="423"/>
      <c r="R102" s="480">
        <v>2460</v>
      </c>
      <c r="S102" s="423" t="s">
        <v>255</v>
      </c>
    </row>
    <row r="103" spans="1:19">
      <c r="A103" s="481">
        <v>11</v>
      </c>
      <c r="B103" s="482">
        <v>93</v>
      </c>
      <c r="C103" s="483" t="s">
        <v>6</v>
      </c>
      <c r="D103" s="422">
        <v>154</v>
      </c>
      <c r="E103" s="423"/>
      <c r="F103" s="422">
        <v>293</v>
      </c>
      <c r="G103" s="423"/>
      <c r="H103" s="422">
        <v>777</v>
      </c>
      <c r="I103" s="423"/>
      <c r="J103" s="422">
        <v>116</v>
      </c>
      <c r="K103" s="423"/>
      <c r="L103" s="422">
        <v>124</v>
      </c>
      <c r="M103" s="423"/>
      <c r="N103" s="422">
        <v>0</v>
      </c>
      <c r="O103" s="423"/>
      <c r="P103" s="422">
        <v>2740</v>
      </c>
      <c r="Q103" s="423"/>
      <c r="R103" s="480">
        <v>4204</v>
      </c>
      <c r="S103" s="423" t="s">
        <v>255</v>
      </c>
    </row>
    <row r="104" spans="1:19">
      <c r="A104" s="481">
        <v>11</v>
      </c>
      <c r="B104" s="482">
        <v>94</v>
      </c>
      <c r="C104" s="483" t="s">
        <v>7</v>
      </c>
      <c r="D104" s="422">
        <v>69</v>
      </c>
      <c r="E104" s="423"/>
      <c r="F104" s="422">
        <v>112</v>
      </c>
      <c r="G104" s="423"/>
      <c r="H104" s="422">
        <v>518</v>
      </c>
      <c r="I104" s="423"/>
      <c r="J104" s="422">
        <v>38</v>
      </c>
      <c r="K104" s="423"/>
      <c r="L104" s="422">
        <v>26</v>
      </c>
      <c r="M104" s="423"/>
      <c r="N104" s="422">
        <v>0</v>
      </c>
      <c r="O104" s="423"/>
      <c r="P104" s="422">
        <v>1734</v>
      </c>
      <c r="Q104" s="423"/>
      <c r="R104" s="480">
        <v>2497</v>
      </c>
      <c r="S104" s="423" t="s">
        <v>255</v>
      </c>
    </row>
    <row r="105" spans="1:19">
      <c r="A105" s="481">
        <v>11</v>
      </c>
      <c r="B105" s="482">
        <v>95</v>
      </c>
      <c r="C105" s="483" t="s">
        <v>8</v>
      </c>
      <c r="D105" s="422">
        <v>40</v>
      </c>
      <c r="E105" s="423"/>
      <c r="F105" s="422">
        <v>105</v>
      </c>
      <c r="G105" s="423"/>
      <c r="H105" s="422">
        <v>317</v>
      </c>
      <c r="I105" s="423"/>
      <c r="J105" s="422">
        <v>72</v>
      </c>
      <c r="K105" s="423"/>
      <c r="L105" s="422">
        <v>175</v>
      </c>
      <c r="M105" s="423"/>
      <c r="N105" s="422">
        <v>0</v>
      </c>
      <c r="O105" s="423"/>
      <c r="P105" s="422">
        <v>1322</v>
      </c>
      <c r="Q105" s="423"/>
      <c r="R105" s="480">
        <v>2031</v>
      </c>
      <c r="S105" s="423" t="s">
        <v>255</v>
      </c>
    </row>
    <row r="106" spans="1:19">
      <c r="A106" s="481">
        <v>101</v>
      </c>
      <c r="B106" s="482">
        <v>971</v>
      </c>
      <c r="C106" s="483" t="s">
        <v>109</v>
      </c>
      <c r="D106" s="422">
        <v>14</v>
      </c>
      <c r="E106" s="423"/>
      <c r="F106" s="422">
        <v>83</v>
      </c>
      <c r="G106" s="423"/>
      <c r="H106" s="422">
        <v>246</v>
      </c>
      <c r="I106" s="423"/>
      <c r="J106" s="422">
        <v>61</v>
      </c>
      <c r="K106" s="423"/>
      <c r="L106" s="422">
        <v>31</v>
      </c>
      <c r="M106" s="423"/>
      <c r="N106" s="422">
        <v>0</v>
      </c>
      <c r="O106" s="423"/>
      <c r="P106" s="422">
        <v>605</v>
      </c>
      <c r="Q106" s="423"/>
      <c r="R106" s="480">
        <v>1040</v>
      </c>
      <c r="S106" s="423" t="s">
        <v>255</v>
      </c>
    </row>
    <row r="107" spans="1:19">
      <c r="A107" s="481">
        <v>102</v>
      </c>
      <c r="B107" s="482">
        <v>972</v>
      </c>
      <c r="C107" s="483" t="s">
        <v>110</v>
      </c>
      <c r="D107" s="422">
        <v>2</v>
      </c>
      <c r="E107" s="423"/>
      <c r="F107" s="422">
        <v>149</v>
      </c>
      <c r="G107" s="423"/>
      <c r="H107" s="422">
        <v>127</v>
      </c>
      <c r="I107" s="423"/>
      <c r="J107" s="422">
        <v>16</v>
      </c>
      <c r="K107" s="423"/>
      <c r="L107" s="422">
        <v>13</v>
      </c>
      <c r="M107" s="423"/>
      <c r="N107" s="422">
        <v>13</v>
      </c>
      <c r="O107" s="423"/>
      <c r="P107" s="422">
        <v>975</v>
      </c>
      <c r="Q107" s="423"/>
      <c r="R107" s="480">
        <v>1295</v>
      </c>
      <c r="S107" s="423" t="s">
        <v>255</v>
      </c>
    </row>
    <row r="108" spans="1:19">
      <c r="A108" s="481">
        <v>103</v>
      </c>
      <c r="B108" s="482">
        <v>973</v>
      </c>
      <c r="C108" s="483" t="s">
        <v>111</v>
      </c>
      <c r="D108" s="422">
        <v>10</v>
      </c>
      <c r="E108" s="423"/>
      <c r="F108" s="422">
        <v>18</v>
      </c>
      <c r="G108" s="423"/>
      <c r="H108" s="422">
        <v>10</v>
      </c>
      <c r="I108" s="423"/>
      <c r="J108" s="422">
        <v>13</v>
      </c>
      <c r="K108" s="423"/>
      <c r="L108" s="422">
        <v>14</v>
      </c>
      <c r="M108" s="423"/>
      <c r="N108" s="422">
        <v>0</v>
      </c>
      <c r="O108" s="423"/>
      <c r="P108" s="422">
        <v>352</v>
      </c>
      <c r="Q108" s="423"/>
      <c r="R108" s="480">
        <v>417</v>
      </c>
      <c r="S108" s="423" t="s">
        <v>255</v>
      </c>
    </row>
    <row r="109" spans="1:19">
      <c r="A109" s="490">
        <v>104</v>
      </c>
      <c r="B109" s="490">
        <v>974</v>
      </c>
      <c r="C109" s="491" t="s">
        <v>310</v>
      </c>
      <c r="D109" s="422">
        <v>66</v>
      </c>
      <c r="E109" s="423"/>
      <c r="F109" s="422">
        <v>182</v>
      </c>
      <c r="G109" s="423"/>
      <c r="H109" s="422">
        <v>137</v>
      </c>
      <c r="I109" s="423"/>
      <c r="J109" s="422">
        <v>70</v>
      </c>
      <c r="K109" s="423"/>
      <c r="L109" s="422">
        <v>29</v>
      </c>
      <c r="M109" s="423"/>
      <c r="N109" s="422">
        <v>2</v>
      </c>
      <c r="O109" s="423"/>
      <c r="P109" s="422">
        <v>1530</v>
      </c>
      <c r="Q109" s="423"/>
      <c r="R109" s="480">
        <v>2016</v>
      </c>
      <c r="S109" s="423" t="s">
        <v>255</v>
      </c>
    </row>
    <row r="110" spans="1:19">
      <c r="A110" s="597" t="s">
        <v>225</v>
      </c>
      <c r="B110" s="598"/>
      <c r="C110" s="599"/>
      <c r="D110" s="492">
        <v>2361</v>
      </c>
      <c r="E110" s="493"/>
      <c r="F110" s="492">
        <v>12475</v>
      </c>
      <c r="G110" s="493"/>
      <c r="H110" s="492">
        <v>17876</v>
      </c>
      <c r="I110" s="493"/>
      <c r="J110" s="492">
        <v>2898</v>
      </c>
      <c r="K110" s="493"/>
      <c r="L110" s="492">
        <v>5196</v>
      </c>
      <c r="M110" s="493"/>
      <c r="N110" s="492">
        <v>15</v>
      </c>
      <c r="O110" s="493"/>
      <c r="P110" s="492">
        <v>102480</v>
      </c>
      <c r="Q110" s="493"/>
      <c r="R110" s="492">
        <v>143301</v>
      </c>
      <c r="S110" s="493"/>
    </row>
    <row r="111" spans="1:19">
      <c r="A111" s="600" t="s">
        <v>226</v>
      </c>
      <c r="B111" s="601"/>
      <c r="C111" s="602"/>
      <c r="D111" s="494">
        <v>92</v>
      </c>
      <c r="E111" s="495"/>
      <c r="F111" s="494">
        <v>432</v>
      </c>
      <c r="G111" s="495"/>
      <c r="H111" s="494">
        <v>520</v>
      </c>
      <c r="I111" s="495"/>
      <c r="J111" s="494">
        <v>160</v>
      </c>
      <c r="K111" s="495"/>
      <c r="L111" s="494">
        <v>87</v>
      </c>
      <c r="M111" s="495"/>
      <c r="N111" s="494">
        <v>15</v>
      </c>
      <c r="O111" s="495"/>
      <c r="P111" s="494">
        <v>3462</v>
      </c>
      <c r="Q111" s="495"/>
      <c r="R111" s="494">
        <v>4768</v>
      </c>
      <c r="S111" s="495"/>
    </row>
    <row r="112" spans="1:19">
      <c r="A112" s="594" t="s">
        <v>227</v>
      </c>
      <c r="B112" s="595"/>
      <c r="C112" s="596"/>
      <c r="D112" s="496">
        <v>2453</v>
      </c>
      <c r="E112" s="497"/>
      <c r="F112" s="496">
        <v>12907</v>
      </c>
      <c r="G112" s="497"/>
      <c r="H112" s="496">
        <v>18396</v>
      </c>
      <c r="I112" s="497"/>
      <c r="J112" s="496">
        <v>3058</v>
      </c>
      <c r="K112" s="497"/>
      <c r="L112" s="496">
        <v>5283</v>
      </c>
      <c r="M112" s="497"/>
      <c r="N112" s="496">
        <v>30</v>
      </c>
      <c r="O112" s="497"/>
      <c r="P112" s="496">
        <v>105942</v>
      </c>
      <c r="Q112" s="497"/>
      <c r="R112" s="496">
        <v>148069</v>
      </c>
      <c r="S112" s="497"/>
    </row>
    <row r="113" spans="1:19">
      <c r="A113" s="498" t="s">
        <v>320</v>
      </c>
      <c r="B113" s="475"/>
      <c r="C113" s="475"/>
      <c r="D113" s="475"/>
      <c r="E113" s="475"/>
      <c r="F113" s="475"/>
      <c r="G113" s="475"/>
      <c r="H113" s="475"/>
      <c r="I113" s="475"/>
      <c r="J113" s="475"/>
      <c r="K113" s="475"/>
      <c r="L113" s="475"/>
      <c r="M113" s="475"/>
      <c r="N113" s="475"/>
      <c r="O113" s="475"/>
      <c r="P113" s="475"/>
      <c r="Q113" s="475"/>
      <c r="R113" s="475"/>
      <c r="S113" s="475"/>
    </row>
    <row r="114" spans="1:19">
      <c r="A114" s="498" t="s">
        <v>321</v>
      </c>
      <c r="B114" s="475"/>
      <c r="C114" s="475"/>
      <c r="D114" s="475"/>
      <c r="E114" s="475"/>
      <c r="F114" s="475"/>
      <c r="G114" s="475"/>
      <c r="H114" s="475"/>
      <c r="I114" s="475"/>
      <c r="J114" s="475"/>
      <c r="K114" s="475"/>
      <c r="L114" s="475"/>
      <c r="M114" s="475"/>
      <c r="N114" s="475"/>
      <c r="O114" s="475"/>
      <c r="P114" s="475"/>
      <c r="Q114" s="475"/>
      <c r="R114" s="475"/>
      <c r="S114" s="475"/>
    </row>
    <row r="115" spans="1:19">
      <c r="A115" s="498" t="s">
        <v>322</v>
      </c>
      <c r="B115" s="475"/>
      <c r="C115" s="475"/>
      <c r="D115" s="475"/>
      <c r="E115" s="475"/>
      <c r="F115" s="475"/>
      <c r="G115" s="475"/>
      <c r="H115" s="475"/>
      <c r="I115" s="475"/>
      <c r="J115" s="475"/>
      <c r="K115" s="475"/>
      <c r="L115" s="475"/>
      <c r="M115" s="475"/>
      <c r="N115" s="475"/>
      <c r="O115" s="475"/>
      <c r="P115" s="475"/>
      <c r="Q115" s="475"/>
      <c r="R115" s="475"/>
      <c r="S115" s="475"/>
    </row>
    <row r="116" spans="1:19">
      <c r="A116" s="498" t="s">
        <v>298</v>
      </c>
      <c r="B116" s="475"/>
      <c r="C116" s="475"/>
      <c r="D116" s="475"/>
      <c r="E116" s="475"/>
      <c r="F116" s="475"/>
      <c r="G116" s="475"/>
      <c r="H116" s="475"/>
      <c r="I116" s="475"/>
      <c r="J116" s="475"/>
      <c r="K116" s="475"/>
      <c r="L116" s="475"/>
      <c r="M116" s="475"/>
      <c r="N116" s="475"/>
      <c r="O116" s="475"/>
      <c r="P116" s="475"/>
      <c r="Q116" s="475"/>
      <c r="R116" s="475"/>
      <c r="S116" s="475"/>
    </row>
    <row r="117" spans="1:19">
      <c r="A117" s="475"/>
      <c r="B117" s="475"/>
      <c r="C117" s="475"/>
      <c r="D117" s="475"/>
      <c r="E117" s="475"/>
      <c r="F117" s="475"/>
      <c r="G117" s="475"/>
      <c r="H117" s="475"/>
      <c r="I117" s="475"/>
      <c r="J117" s="475"/>
      <c r="K117" s="475"/>
      <c r="L117" s="475"/>
      <c r="M117" s="475"/>
      <c r="N117" s="475"/>
      <c r="O117" s="475"/>
      <c r="P117" s="475"/>
      <c r="Q117" s="475"/>
      <c r="R117" s="475"/>
      <c r="S117" s="475"/>
    </row>
    <row r="118" spans="1:19">
      <c r="A118" s="475"/>
      <c r="B118" s="475"/>
      <c r="C118" s="475"/>
      <c r="D118" s="475"/>
      <c r="E118" s="475"/>
      <c r="F118" s="475"/>
      <c r="G118" s="475"/>
      <c r="H118" s="475"/>
      <c r="I118" s="475"/>
      <c r="J118" s="475"/>
      <c r="K118" s="475"/>
      <c r="L118" s="475"/>
      <c r="M118" s="475"/>
      <c r="N118" s="475"/>
      <c r="O118" s="475"/>
      <c r="P118" s="475"/>
      <c r="Q118" s="475"/>
      <c r="R118" s="475"/>
      <c r="S118" s="475"/>
    </row>
    <row r="119" spans="1:19">
      <c r="A119" s="474" t="s">
        <v>323</v>
      </c>
      <c r="B119" s="475"/>
      <c r="C119" s="475"/>
      <c r="D119" s="475"/>
      <c r="E119" s="475"/>
      <c r="F119" s="475"/>
      <c r="G119" s="475"/>
      <c r="H119" s="475"/>
      <c r="I119" s="475"/>
      <c r="J119" s="475"/>
      <c r="K119" s="475"/>
      <c r="L119" s="475"/>
      <c r="M119" s="475"/>
      <c r="N119" s="475"/>
      <c r="O119" s="475"/>
      <c r="P119" s="475"/>
      <c r="Q119" s="475"/>
      <c r="R119" s="475"/>
      <c r="S119" s="475"/>
    </row>
    <row r="120" spans="1:19" ht="30" customHeight="1">
      <c r="A120" s="644" t="s">
        <v>218</v>
      </c>
      <c r="B120" s="646" t="s">
        <v>214</v>
      </c>
      <c r="C120" s="647"/>
      <c r="D120" s="650" t="s">
        <v>302</v>
      </c>
      <c r="E120" s="651"/>
      <c r="F120" s="651"/>
      <c r="G120" s="651"/>
      <c r="H120" s="651"/>
      <c r="I120" s="652"/>
      <c r="J120" s="650" t="s">
        <v>303</v>
      </c>
      <c r="K120" s="651"/>
      <c r="L120" s="651"/>
      <c r="M120" s="651"/>
      <c r="N120" s="651"/>
      <c r="O120" s="651"/>
      <c r="P120" s="651"/>
      <c r="Q120" s="652"/>
      <c r="R120" s="653" t="s">
        <v>304</v>
      </c>
      <c r="S120" s="633"/>
    </row>
    <row r="121" spans="1:19" ht="46.5" customHeight="1">
      <c r="A121" s="645"/>
      <c r="B121" s="648"/>
      <c r="C121" s="649"/>
      <c r="D121" s="638" t="s">
        <v>313</v>
      </c>
      <c r="E121" s="639"/>
      <c r="F121" s="640" t="s">
        <v>314</v>
      </c>
      <c r="G121" s="639"/>
      <c r="H121" s="640" t="s">
        <v>315</v>
      </c>
      <c r="I121" s="639"/>
      <c r="J121" s="640" t="s">
        <v>316</v>
      </c>
      <c r="K121" s="639"/>
      <c r="L121" s="640" t="s">
        <v>317</v>
      </c>
      <c r="M121" s="639"/>
      <c r="N121" s="640" t="s">
        <v>318</v>
      </c>
      <c r="O121" s="639"/>
      <c r="P121" s="640" t="s">
        <v>319</v>
      </c>
      <c r="Q121" s="639"/>
      <c r="R121" s="654"/>
      <c r="S121" s="634"/>
    </row>
    <row r="122" spans="1:19">
      <c r="A122" s="448">
        <v>84</v>
      </c>
      <c r="B122" s="32" t="s">
        <v>83</v>
      </c>
      <c r="C122" s="449"/>
      <c r="D122" s="450">
        <v>208</v>
      </c>
      <c r="E122" s="451"/>
      <c r="F122" s="450">
        <v>1398</v>
      </c>
      <c r="G122" s="451"/>
      <c r="H122" s="450">
        <v>1648</v>
      </c>
      <c r="I122" s="451"/>
      <c r="J122" s="450">
        <v>187</v>
      </c>
      <c r="K122" s="451"/>
      <c r="L122" s="450">
        <v>599</v>
      </c>
      <c r="M122" s="451"/>
      <c r="N122" s="450">
        <v>3</v>
      </c>
      <c r="O122" s="451"/>
      <c r="P122" s="450">
        <v>10058</v>
      </c>
      <c r="Q122" s="451"/>
      <c r="R122" s="450">
        <v>14101</v>
      </c>
      <c r="S122" s="499"/>
    </row>
    <row r="123" spans="1:19">
      <c r="A123" s="454">
        <v>27</v>
      </c>
      <c r="B123" s="35" t="s">
        <v>17</v>
      </c>
      <c r="C123" s="455"/>
      <c r="D123" s="452">
        <v>44</v>
      </c>
      <c r="E123" s="451"/>
      <c r="F123" s="452">
        <v>679</v>
      </c>
      <c r="G123" s="451"/>
      <c r="H123" s="452">
        <v>719</v>
      </c>
      <c r="I123" s="451"/>
      <c r="J123" s="452">
        <v>160</v>
      </c>
      <c r="K123" s="451"/>
      <c r="L123" s="452">
        <v>384</v>
      </c>
      <c r="M123" s="451"/>
      <c r="N123" s="452">
        <v>3</v>
      </c>
      <c r="O123" s="451"/>
      <c r="P123" s="452">
        <v>5226</v>
      </c>
      <c r="Q123" s="451"/>
      <c r="R123" s="452">
        <v>7215</v>
      </c>
      <c r="S123" s="499"/>
    </row>
    <row r="124" spans="1:19">
      <c r="A124" s="454">
        <v>53</v>
      </c>
      <c r="B124" s="35" t="s">
        <v>53</v>
      </c>
      <c r="C124" s="455"/>
      <c r="D124" s="452">
        <v>54</v>
      </c>
      <c r="E124" s="451"/>
      <c r="F124" s="452">
        <v>650</v>
      </c>
      <c r="G124" s="451"/>
      <c r="H124" s="452">
        <v>1117</v>
      </c>
      <c r="I124" s="451"/>
      <c r="J124" s="452">
        <v>198</v>
      </c>
      <c r="K124" s="451"/>
      <c r="L124" s="452">
        <v>370</v>
      </c>
      <c r="M124" s="451"/>
      <c r="N124" s="452">
        <v>0</v>
      </c>
      <c r="O124" s="451"/>
      <c r="P124" s="452">
        <v>5515</v>
      </c>
      <c r="Q124" s="451"/>
      <c r="R124" s="452">
        <v>7904</v>
      </c>
      <c r="S124" s="499"/>
    </row>
    <row r="125" spans="1:19">
      <c r="A125" s="454">
        <v>24</v>
      </c>
      <c r="B125" s="35" t="s">
        <v>10</v>
      </c>
      <c r="C125" s="455"/>
      <c r="D125" s="452">
        <v>59</v>
      </c>
      <c r="E125" s="451"/>
      <c r="F125" s="452">
        <v>643</v>
      </c>
      <c r="G125" s="451"/>
      <c r="H125" s="452">
        <v>446</v>
      </c>
      <c r="I125" s="451"/>
      <c r="J125" s="452">
        <v>134</v>
      </c>
      <c r="K125" s="451"/>
      <c r="L125" s="452">
        <v>294</v>
      </c>
      <c r="M125" s="451"/>
      <c r="N125" s="452">
        <v>0</v>
      </c>
      <c r="O125" s="451"/>
      <c r="P125" s="452">
        <v>4083</v>
      </c>
      <c r="Q125" s="451"/>
      <c r="R125" s="452">
        <v>5659</v>
      </c>
      <c r="S125" s="499"/>
    </row>
    <row r="126" spans="1:19">
      <c r="A126" s="454">
        <v>94</v>
      </c>
      <c r="B126" s="35" t="s">
        <v>106</v>
      </c>
      <c r="C126" s="455"/>
      <c r="D126" s="452">
        <v>6</v>
      </c>
      <c r="E126" s="451"/>
      <c r="F126" s="452">
        <v>48</v>
      </c>
      <c r="G126" s="451"/>
      <c r="H126" s="452">
        <v>34</v>
      </c>
      <c r="I126" s="451"/>
      <c r="J126" s="452">
        <v>4</v>
      </c>
      <c r="K126" s="451"/>
      <c r="L126" s="452">
        <v>9</v>
      </c>
      <c r="M126" s="451"/>
      <c r="N126" s="452">
        <v>0</v>
      </c>
      <c r="O126" s="451"/>
      <c r="P126" s="452">
        <v>204</v>
      </c>
      <c r="Q126" s="451"/>
      <c r="R126" s="452">
        <v>305</v>
      </c>
      <c r="S126" s="499"/>
    </row>
    <row r="127" spans="1:19">
      <c r="A127" s="454">
        <v>44</v>
      </c>
      <c r="B127" s="35" t="s">
        <v>220</v>
      </c>
      <c r="C127" s="455"/>
      <c r="D127" s="452">
        <v>275</v>
      </c>
      <c r="E127" s="451"/>
      <c r="F127" s="452">
        <v>953</v>
      </c>
      <c r="G127" s="451"/>
      <c r="H127" s="452">
        <v>1109</v>
      </c>
      <c r="I127" s="451"/>
      <c r="J127" s="452">
        <v>340</v>
      </c>
      <c r="K127" s="451"/>
      <c r="L127" s="452">
        <v>477</v>
      </c>
      <c r="M127" s="451"/>
      <c r="N127" s="452">
        <v>0</v>
      </c>
      <c r="O127" s="451"/>
      <c r="P127" s="452">
        <v>10055</v>
      </c>
      <c r="Q127" s="451"/>
      <c r="R127" s="452">
        <v>13209</v>
      </c>
      <c r="S127" s="499"/>
    </row>
    <row r="128" spans="1:19">
      <c r="A128" s="454">
        <v>32</v>
      </c>
      <c r="B128" s="35" t="s">
        <v>221</v>
      </c>
      <c r="C128" s="455"/>
      <c r="D128" s="452">
        <v>427</v>
      </c>
      <c r="E128" s="451"/>
      <c r="F128" s="452">
        <v>1345</v>
      </c>
      <c r="G128" s="451"/>
      <c r="H128" s="452">
        <v>2639</v>
      </c>
      <c r="I128" s="451"/>
      <c r="J128" s="452">
        <v>424</v>
      </c>
      <c r="K128" s="451"/>
      <c r="L128" s="452">
        <v>632</v>
      </c>
      <c r="M128" s="451"/>
      <c r="N128" s="452">
        <v>1</v>
      </c>
      <c r="O128" s="451"/>
      <c r="P128" s="452">
        <v>16307</v>
      </c>
      <c r="Q128" s="451"/>
      <c r="R128" s="452">
        <v>21775</v>
      </c>
      <c r="S128" s="499"/>
    </row>
    <row r="129" spans="1:19">
      <c r="A129" s="454">
        <v>11</v>
      </c>
      <c r="B129" s="35" t="s">
        <v>1</v>
      </c>
      <c r="C129" s="455"/>
      <c r="D129" s="452">
        <v>520</v>
      </c>
      <c r="E129" s="451"/>
      <c r="F129" s="452">
        <v>1897</v>
      </c>
      <c r="G129" s="451"/>
      <c r="H129" s="452">
        <v>4458</v>
      </c>
      <c r="I129" s="451"/>
      <c r="J129" s="452">
        <v>473</v>
      </c>
      <c r="K129" s="451"/>
      <c r="L129" s="452">
        <v>702</v>
      </c>
      <c r="M129" s="451"/>
      <c r="N129" s="452">
        <v>0</v>
      </c>
      <c r="O129" s="451"/>
      <c r="P129" s="452">
        <v>15150</v>
      </c>
      <c r="Q129" s="451"/>
      <c r="R129" s="452">
        <v>23200</v>
      </c>
      <c r="S129" s="499"/>
    </row>
    <row r="130" spans="1:19">
      <c r="A130" s="454">
        <v>28</v>
      </c>
      <c r="B130" s="35" t="s">
        <v>26</v>
      </c>
      <c r="C130" s="455"/>
      <c r="D130" s="452">
        <v>207</v>
      </c>
      <c r="E130" s="451"/>
      <c r="F130" s="452">
        <v>887</v>
      </c>
      <c r="G130" s="451"/>
      <c r="H130" s="452">
        <v>952</v>
      </c>
      <c r="I130" s="451"/>
      <c r="J130" s="452">
        <v>120</v>
      </c>
      <c r="K130" s="451"/>
      <c r="L130" s="452">
        <v>376</v>
      </c>
      <c r="M130" s="451"/>
      <c r="N130" s="452">
        <v>0</v>
      </c>
      <c r="O130" s="451"/>
      <c r="P130" s="452">
        <v>7049</v>
      </c>
      <c r="Q130" s="451"/>
      <c r="R130" s="452">
        <v>9591</v>
      </c>
      <c r="S130" s="499"/>
    </row>
    <row r="131" spans="1:19">
      <c r="A131" s="454">
        <v>75</v>
      </c>
      <c r="B131" s="35" t="s">
        <v>222</v>
      </c>
      <c r="C131" s="455"/>
      <c r="D131" s="452">
        <v>129</v>
      </c>
      <c r="E131" s="451"/>
      <c r="F131" s="452">
        <v>1469</v>
      </c>
      <c r="G131" s="451"/>
      <c r="H131" s="452">
        <v>1822</v>
      </c>
      <c r="I131" s="451"/>
      <c r="J131" s="452">
        <v>230</v>
      </c>
      <c r="K131" s="451"/>
      <c r="L131" s="452">
        <v>469</v>
      </c>
      <c r="M131" s="451"/>
      <c r="N131" s="452">
        <v>0</v>
      </c>
      <c r="O131" s="451"/>
      <c r="P131" s="452">
        <v>8872</v>
      </c>
      <c r="Q131" s="451"/>
      <c r="R131" s="452">
        <v>12991</v>
      </c>
      <c r="S131" s="499"/>
    </row>
    <row r="132" spans="1:19">
      <c r="A132" s="454">
        <v>76</v>
      </c>
      <c r="B132" s="35" t="s">
        <v>223</v>
      </c>
      <c r="C132" s="455"/>
      <c r="D132" s="452">
        <v>139</v>
      </c>
      <c r="E132" s="451"/>
      <c r="F132" s="452">
        <v>1404</v>
      </c>
      <c r="G132" s="451"/>
      <c r="H132" s="452">
        <v>1417</v>
      </c>
      <c r="I132" s="451"/>
      <c r="J132" s="452">
        <v>307</v>
      </c>
      <c r="K132" s="451"/>
      <c r="L132" s="452">
        <v>254</v>
      </c>
      <c r="M132" s="451"/>
      <c r="N132" s="452">
        <v>3</v>
      </c>
      <c r="O132" s="451"/>
      <c r="P132" s="452">
        <v>9094</v>
      </c>
      <c r="Q132" s="451"/>
      <c r="R132" s="452">
        <v>12618</v>
      </c>
      <c r="S132" s="499"/>
    </row>
    <row r="133" spans="1:19">
      <c r="A133" s="454">
        <v>52</v>
      </c>
      <c r="B133" s="35" t="s">
        <v>47</v>
      </c>
      <c r="C133" s="455"/>
      <c r="D133" s="452">
        <v>140</v>
      </c>
      <c r="E133" s="451"/>
      <c r="F133" s="452">
        <v>457</v>
      </c>
      <c r="G133" s="451"/>
      <c r="H133" s="452">
        <v>567</v>
      </c>
      <c r="I133" s="451"/>
      <c r="J133" s="452">
        <v>154</v>
      </c>
      <c r="K133" s="451"/>
      <c r="L133" s="452">
        <v>474</v>
      </c>
      <c r="M133" s="451"/>
      <c r="N133" s="452">
        <v>5</v>
      </c>
      <c r="O133" s="451"/>
      <c r="P133" s="452">
        <v>5444</v>
      </c>
      <c r="Q133" s="451"/>
      <c r="R133" s="452">
        <v>7241</v>
      </c>
      <c r="S133" s="499"/>
    </row>
    <row r="134" spans="1:19">
      <c r="A134" s="459">
        <v>93</v>
      </c>
      <c r="B134" s="35" t="s">
        <v>113</v>
      </c>
      <c r="C134" s="455"/>
      <c r="D134" s="452">
        <v>153</v>
      </c>
      <c r="E134" s="451"/>
      <c r="F134" s="452">
        <v>645</v>
      </c>
      <c r="G134" s="451"/>
      <c r="H134" s="452">
        <v>948</v>
      </c>
      <c r="I134" s="451"/>
      <c r="J134" s="452">
        <v>167</v>
      </c>
      <c r="K134" s="451"/>
      <c r="L134" s="452">
        <v>156</v>
      </c>
      <c r="M134" s="451"/>
      <c r="N134" s="452">
        <v>0</v>
      </c>
      <c r="O134" s="451"/>
      <c r="P134" s="452">
        <v>5423</v>
      </c>
      <c r="Q134" s="451"/>
      <c r="R134" s="452">
        <v>7492</v>
      </c>
      <c r="S134" s="499"/>
    </row>
    <row r="135" spans="1:19">
      <c r="A135" s="460" t="s">
        <v>225</v>
      </c>
      <c r="B135" s="461"/>
      <c r="C135" s="462"/>
      <c r="D135" s="463">
        <v>2361</v>
      </c>
      <c r="E135" s="464"/>
      <c r="F135" s="463">
        <v>12475</v>
      </c>
      <c r="G135" s="464"/>
      <c r="H135" s="463">
        <v>17876</v>
      </c>
      <c r="I135" s="464"/>
      <c r="J135" s="463">
        <v>2898</v>
      </c>
      <c r="K135" s="464"/>
      <c r="L135" s="463">
        <v>5196</v>
      </c>
      <c r="M135" s="464"/>
      <c r="N135" s="463">
        <v>15</v>
      </c>
      <c r="O135" s="464"/>
      <c r="P135" s="463">
        <v>102480</v>
      </c>
      <c r="Q135" s="464"/>
      <c r="R135" s="463">
        <v>143301</v>
      </c>
      <c r="S135" s="500"/>
    </row>
    <row r="136" spans="1:19">
      <c r="A136" s="11">
        <v>101</v>
      </c>
      <c r="B136" s="466" t="s">
        <v>215</v>
      </c>
      <c r="C136" s="467"/>
      <c r="D136" s="452">
        <v>14</v>
      </c>
      <c r="E136" s="451"/>
      <c r="F136" s="452">
        <v>83</v>
      </c>
      <c r="G136" s="451"/>
      <c r="H136" s="452">
        <v>246</v>
      </c>
      <c r="I136" s="451"/>
      <c r="J136" s="452">
        <v>61</v>
      </c>
      <c r="K136" s="451"/>
      <c r="L136" s="452">
        <v>31</v>
      </c>
      <c r="M136" s="451"/>
      <c r="N136" s="452">
        <v>0</v>
      </c>
      <c r="O136" s="451"/>
      <c r="P136" s="452">
        <v>605</v>
      </c>
      <c r="Q136" s="451"/>
      <c r="R136" s="452">
        <v>1040</v>
      </c>
      <c r="S136" s="499"/>
    </row>
    <row r="137" spans="1:19">
      <c r="A137" s="11">
        <v>102</v>
      </c>
      <c r="B137" s="466" t="s">
        <v>216</v>
      </c>
      <c r="C137" s="467"/>
      <c r="D137" s="452">
        <v>2</v>
      </c>
      <c r="E137" s="451"/>
      <c r="F137" s="452">
        <v>149</v>
      </c>
      <c r="G137" s="451"/>
      <c r="H137" s="452">
        <v>127</v>
      </c>
      <c r="I137" s="451"/>
      <c r="J137" s="452">
        <v>16</v>
      </c>
      <c r="K137" s="451"/>
      <c r="L137" s="452">
        <v>13</v>
      </c>
      <c r="M137" s="451"/>
      <c r="N137" s="452">
        <v>13</v>
      </c>
      <c r="O137" s="451"/>
      <c r="P137" s="452">
        <v>975</v>
      </c>
      <c r="Q137" s="451"/>
      <c r="R137" s="452">
        <v>1295</v>
      </c>
      <c r="S137" s="499"/>
    </row>
    <row r="138" spans="1:19">
      <c r="A138" s="11">
        <v>103</v>
      </c>
      <c r="B138" s="466" t="s">
        <v>111</v>
      </c>
      <c r="C138" s="467"/>
      <c r="D138" s="452">
        <v>10</v>
      </c>
      <c r="E138" s="451"/>
      <c r="F138" s="452">
        <v>18</v>
      </c>
      <c r="G138" s="451"/>
      <c r="H138" s="452">
        <v>10</v>
      </c>
      <c r="I138" s="451"/>
      <c r="J138" s="452">
        <v>13</v>
      </c>
      <c r="K138" s="451"/>
      <c r="L138" s="452">
        <v>14</v>
      </c>
      <c r="M138" s="451"/>
      <c r="N138" s="452">
        <v>0</v>
      </c>
      <c r="O138" s="451"/>
      <c r="P138" s="452">
        <v>352</v>
      </c>
      <c r="Q138" s="451"/>
      <c r="R138" s="452">
        <v>417</v>
      </c>
      <c r="S138" s="499"/>
    </row>
    <row r="139" spans="1:19">
      <c r="A139" s="11">
        <v>104</v>
      </c>
      <c r="B139" s="466" t="s">
        <v>112</v>
      </c>
      <c r="C139" s="467"/>
      <c r="D139" s="452">
        <v>66</v>
      </c>
      <c r="E139" s="451"/>
      <c r="F139" s="452">
        <v>182</v>
      </c>
      <c r="G139" s="451"/>
      <c r="H139" s="452">
        <v>137</v>
      </c>
      <c r="I139" s="451"/>
      <c r="J139" s="452">
        <v>70</v>
      </c>
      <c r="K139" s="451"/>
      <c r="L139" s="452">
        <v>29</v>
      </c>
      <c r="M139" s="451"/>
      <c r="N139" s="452">
        <v>2</v>
      </c>
      <c r="O139" s="451"/>
      <c r="P139" s="452">
        <v>1530</v>
      </c>
      <c r="Q139" s="451"/>
      <c r="R139" s="452">
        <v>2016</v>
      </c>
      <c r="S139" s="499"/>
    </row>
    <row r="140" spans="1:19">
      <c r="A140" s="17" t="s">
        <v>224</v>
      </c>
      <c r="B140" s="468"/>
      <c r="C140" s="469"/>
      <c r="D140" s="463">
        <v>92</v>
      </c>
      <c r="E140" s="464"/>
      <c r="F140" s="463">
        <v>432</v>
      </c>
      <c r="G140" s="464"/>
      <c r="H140" s="463">
        <v>520</v>
      </c>
      <c r="I140" s="464"/>
      <c r="J140" s="463">
        <v>160</v>
      </c>
      <c r="K140" s="464"/>
      <c r="L140" s="463">
        <v>87</v>
      </c>
      <c r="M140" s="464"/>
      <c r="N140" s="463">
        <v>15</v>
      </c>
      <c r="O140" s="464"/>
      <c r="P140" s="463">
        <v>3462</v>
      </c>
      <c r="Q140" s="464"/>
      <c r="R140" s="463">
        <v>4768</v>
      </c>
      <c r="S140" s="500"/>
    </row>
    <row r="141" spans="1:19">
      <c r="A141" s="641" t="s">
        <v>227</v>
      </c>
      <c r="B141" s="642"/>
      <c r="C141" s="643"/>
      <c r="D141" s="470">
        <v>2453</v>
      </c>
      <c r="E141" s="471"/>
      <c r="F141" s="470">
        <v>12907</v>
      </c>
      <c r="G141" s="471"/>
      <c r="H141" s="470">
        <v>18396</v>
      </c>
      <c r="I141" s="471"/>
      <c r="J141" s="470">
        <v>3058</v>
      </c>
      <c r="K141" s="471"/>
      <c r="L141" s="470">
        <v>5283</v>
      </c>
      <c r="M141" s="471"/>
      <c r="N141" s="470">
        <v>30</v>
      </c>
      <c r="O141" s="471"/>
      <c r="P141" s="470">
        <v>105942</v>
      </c>
      <c r="Q141" s="471"/>
      <c r="R141" s="470">
        <v>148069</v>
      </c>
      <c r="S141" s="501"/>
    </row>
    <row r="142" spans="1:19">
      <c r="A142" s="498" t="s">
        <v>320</v>
      </c>
      <c r="B142" s="475"/>
      <c r="C142" s="475"/>
      <c r="D142" s="475"/>
      <c r="E142" s="475"/>
      <c r="F142" s="475"/>
      <c r="G142" s="475"/>
      <c r="H142" s="475"/>
      <c r="I142" s="475"/>
      <c r="J142" s="475"/>
      <c r="K142" s="475"/>
      <c r="L142" s="475"/>
      <c r="M142" s="475"/>
      <c r="N142" s="475"/>
      <c r="O142" s="475"/>
      <c r="P142" s="475"/>
      <c r="Q142" s="475"/>
      <c r="R142" s="475"/>
      <c r="S142" s="475"/>
    </row>
    <row r="143" spans="1:19">
      <c r="A143" s="498" t="s">
        <v>321</v>
      </c>
      <c r="B143" s="475"/>
      <c r="C143" s="475"/>
      <c r="D143" s="475"/>
      <c r="E143" s="475"/>
      <c r="F143" s="475"/>
      <c r="G143" s="475"/>
      <c r="H143" s="475"/>
      <c r="I143" s="475"/>
      <c r="J143" s="475"/>
      <c r="K143" s="475"/>
      <c r="L143" s="475"/>
      <c r="M143" s="475"/>
      <c r="N143" s="475"/>
      <c r="O143" s="475"/>
      <c r="P143" s="475"/>
      <c r="Q143" s="475"/>
      <c r="R143" s="475"/>
      <c r="S143" s="475"/>
    </row>
    <row r="144" spans="1:19">
      <c r="A144" s="498" t="s">
        <v>322</v>
      </c>
      <c r="B144" s="475"/>
      <c r="C144" s="475"/>
      <c r="D144" s="475"/>
      <c r="E144" s="475"/>
      <c r="F144" s="475"/>
      <c r="G144" s="475"/>
      <c r="H144" s="475"/>
      <c r="I144" s="475"/>
      <c r="J144" s="475"/>
      <c r="K144" s="475"/>
      <c r="L144" s="475"/>
      <c r="M144" s="475"/>
      <c r="N144" s="475"/>
      <c r="O144" s="475"/>
      <c r="P144" s="475"/>
      <c r="Q144" s="475"/>
      <c r="R144" s="475"/>
      <c r="S144" s="475"/>
    </row>
    <row r="145" spans="1:19">
      <c r="A145" s="498" t="s">
        <v>298</v>
      </c>
      <c r="B145" s="475"/>
      <c r="C145" s="475"/>
      <c r="D145" s="475"/>
      <c r="E145" s="475"/>
      <c r="F145" s="475"/>
      <c r="G145" s="475"/>
      <c r="H145" s="475"/>
      <c r="I145" s="475"/>
      <c r="J145" s="475"/>
      <c r="K145" s="475"/>
      <c r="L145" s="475"/>
      <c r="M145" s="475"/>
      <c r="N145" s="475"/>
      <c r="O145" s="475"/>
      <c r="P145" s="475"/>
      <c r="Q145" s="475"/>
      <c r="R145" s="475"/>
      <c r="S145" s="475"/>
    </row>
    <row r="146" spans="1:19" s="475" customFormat="1"/>
    <row r="147" spans="1:19" s="475" customFormat="1"/>
    <row r="148" spans="1:19" s="475" customFormat="1"/>
    <row r="149" spans="1:19" s="475" customFormat="1"/>
    <row r="150" spans="1:19" s="475" customFormat="1"/>
    <row r="151" spans="1:19" s="475" customFormat="1"/>
    <row r="152" spans="1:19" s="475" customFormat="1"/>
    <row r="153" spans="1:19" s="475" customFormat="1"/>
    <row r="154" spans="1:19" s="475" customFormat="1"/>
    <row r="155" spans="1:19" s="475" customFormat="1"/>
    <row r="156" spans="1:19" s="475" customFormat="1"/>
    <row r="157" spans="1:19" s="475" customFormat="1"/>
    <row r="158" spans="1:19" s="475" customFormat="1"/>
    <row r="159" spans="1:19" s="475" customFormat="1"/>
    <row r="160" spans="1:19" s="475" customFormat="1"/>
    <row r="161" s="475" customFormat="1"/>
    <row r="162" s="475" customFormat="1"/>
    <row r="163" s="475" customFormat="1"/>
    <row r="164" s="475" customFormat="1"/>
    <row r="165" s="475" customFormat="1"/>
    <row r="166" s="475" customFormat="1"/>
    <row r="167" s="475" customFormat="1"/>
    <row r="168" s="475" customFormat="1"/>
    <row r="169" s="475" customFormat="1"/>
    <row r="170" s="475" customFormat="1"/>
    <row r="171" s="475" customFormat="1"/>
    <row r="172" s="475" customFormat="1"/>
    <row r="173" s="475" customFormat="1"/>
    <row r="174" s="475" customFormat="1"/>
    <row r="175" s="475" customFormat="1"/>
    <row r="176" s="475" customFormat="1"/>
    <row r="177" s="475" customFormat="1"/>
    <row r="178" s="475" customFormat="1"/>
    <row r="179" s="475" customFormat="1"/>
    <row r="180" s="475" customFormat="1"/>
    <row r="181" s="475" customFormat="1"/>
    <row r="182" s="475" customFormat="1"/>
    <row r="183" s="475" customFormat="1"/>
    <row r="184" s="475" customFormat="1"/>
    <row r="185" s="475" customFormat="1"/>
    <row r="186" s="475" customFormat="1"/>
    <row r="187" s="475" customFormat="1"/>
    <row r="188" s="475" customFormat="1"/>
    <row r="189" s="475" customFormat="1"/>
    <row r="190" s="475" customFormat="1"/>
    <row r="191" s="475" customFormat="1"/>
    <row r="192" s="475" customFormat="1"/>
    <row r="193" s="475" customFormat="1"/>
    <row r="194" s="475" customFormat="1"/>
    <row r="195" s="475" customFormat="1"/>
    <row r="196" s="475" customFormat="1"/>
    <row r="197" s="475" customFormat="1"/>
    <row r="198" s="475" customFormat="1"/>
    <row r="199" s="475" customFormat="1"/>
    <row r="200" s="475" customFormat="1"/>
    <row r="201" s="475" customFormat="1"/>
    <row r="202" s="475" customFormat="1"/>
    <row r="203" s="475" customFormat="1"/>
    <row r="204" s="475" customFormat="1"/>
    <row r="205" s="475" customFormat="1"/>
    <row r="206" s="475" customFormat="1"/>
    <row r="207" s="475" customFormat="1"/>
    <row r="208" s="475" customFormat="1"/>
    <row r="209" s="475" customFormat="1"/>
    <row r="210" s="475" customFormat="1"/>
    <row r="211" s="475" customFormat="1"/>
    <row r="212" s="475" customFormat="1"/>
    <row r="213" s="475" customFormat="1"/>
    <row r="214" s="475" customFormat="1"/>
    <row r="215" s="475" customFormat="1"/>
    <row r="216" s="475" customFormat="1"/>
    <row r="217" s="475" customFormat="1"/>
    <row r="218" s="475" customFormat="1"/>
    <row r="219" s="475" customFormat="1"/>
    <row r="220" s="475" customFormat="1"/>
    <row r="221" s="475" customFormat="1"/>
    <row r="222" s="475" customFormat="1"/>
    <row r="223" s="475" customFormat="1"/>
    <row r="224" s="475" customFormat="1"/>
    <row r="225" s="475" customFormat="1"/>
    <row r="226" s="475" customFormat="1"/>
    <row r="227" s="475" customFormat="1"/>
    <row r="228" s="475" customFormat="1"/>
    <row r="229" s="475" customFormat="1"/>
    <row r="230" s="475" customFormat="1"/>
    <row r="231" s="475" customFormat="1"/>
    <row r="232" s="475" customFormat="1"/>
    <row r="233" s="475" customFormat="1"/>
    <row r="234" s="475" customFormat="1"/>
    <row r="235" s="475" customFormat="1"/>
    <row r="236" s="475" customFormat="1"/>
    <row r="237" s="475" customFormat="1"/>
    <row r="238" s="475" customFormat="1"/>
    <row r="239" s="475" customFormat="1"/>
    <row r="240" s="475" customFormat="1"/>
    <row r="241" s="475" customFormat="1"/>
    <row r="242" s="475" customFormat="1"/>
    <row r="243" s="475" customFormat="1"/>
    <row r="244" s="475" customFormat="1"/>
    <row r="245" s="475" customFormat="1"/>
    <row r="246" s="475" customFormat="1"/>
    <row r="247" s="475" customFormat="1"/>
    <row r="248" s="475" customFormat="1"/>
    <row r="249" s="475" customFormat="1"/>
    <row r="250" s="475" customFormat="1"/>
    <row r="251" s="475" customFormat="1"/>
    <row r="252" s="475" customFormat="1"/>
    <row r="253" s="475" customFormat="1"/>
    <row r="254" s="475" customFormat="1"/>
    <row r="255" s="475" customFormat="1"/>
    <row r="256" s="475" customFormat="1"/>
    <row r="257" s="475" customFormat="1"/>
    <row r="258" s="475" customFormat="1"/>
    <row r="259" s="475" customFormat="1"/>
    <row r="260" s="475" customFormat="1"/>
    <row r="261" s="475" customFormat="1"/>
    <row r="262" s="475" customFormat="1"/>
    <row r="263" s="475" customFormat="1"/>
    <row r="264" s="475" customFormat="1"/>
    <row r="265" s="475" customFormat="1"/>
    <row r="266" s="475" customFormat="1"/>
    <row r="267" s="475" customFormat="1"/>
    <row r="268" s="475" customFormat="1"/>
    <row r="269" s="475" customFormat="1"/>
    <row r="270" s="475" customFormat="1"/>
    <row r="271" s="475" customFormat="1"/>
    <row r="272" s="475" customFormat="1"/>
    <row r="273" s="475" customFormat="1"/>
    <row r="274" s="475" customFormat="1"/>
    <row r="275" s="475" customFormat="1"/>
    <row r="276" s="475" customFormat="1"/>
    <row r="277" s="475" customFormat="1"/>
    <row r="278" s="475" customFormat="1"/>
    <row r="279" s="475" customFormat="1"/>
    <row r="280" s="475" customFormat="1"/>
    <row r="281" s="475" customFormat="1"/>
    <row r="282" s="475" customFormat="1"/>
    <row r="283" s="475" customFormat="1"/>
    <row r="284" s="475" customFormat="1"/>
    <row r="285" s="475" customFormat="1"/>
    <row r="286" s="475" customFormat="1"/>
    <row r="287" s="475" customFormat="1"/>
    <row r="288" s="475" customFormat="1"/>
    <row r="289" s="475" customFormat="1"/>
    <row r="290" s="475" customFormat="1"/>
    <row r="291" s="475" customFormat="1"/>
    <row r="292" s="475" customFormat="1"/>
    <row r="293" s="475" customFormat="1"/>
    <row r="294" s="475" customFormat="1"/>
    <row r="295" s="475" customFormat="1"/>
    <row r="296" s="475" customFormat="1"/>
    <row r="297" s="475" customFormat="1"/>
    <row r="298" s="475" customFormat="1"/>
    <row r="299" s="475" customFormat="1"/>
    <row r="300" s="475" customFormat="1"/>
    <row r="301" s="475" customFormat="1"/>
    <row r="302" s="475" customFormat="1"/>
    <row r="303" s="475" customFormat="1"/>
    <row r="304" s="475" customFormat="1"/>
    <row r="305" s="475" customFormat="1"/>
    <row r="306" s="475" customFormat="1"/>
    <row r="307" s="475" customFormat="1"/>
    <row r="308" s="475" customFormat="1"/>
    <row r="309" s="475" customFormat="1"/>
    <row r="310" s="475" customFormat="1"/>
    <row r="311" s="475" customFormat="1"/>
    <row r="312" s="475" customFormat="1"/>
    <row r="313" s="475" customFormat="1"/>
    <row r="314" s="475" customFormat="1"/>
    <row r="315" s="475" customFormat="1"/>
    <row r="316" s="475" customFormat="1"/>
    <row r="317" s="475" customFormat="1"/>
    <row r="318" s="475" customFormat="1"/>
    <row r="319" s="475" customFormat="1"/>
    <row r="320" s="475" customFormat="1"/>
    <row r="321" s="475" customFormat="1"/>
    <row r="322" s="475" customFormat="1"/>
    <row r="323" s="475" customFormat="1"/>
    <row r="324" s="475" customFormat="1"/>
    <row r="325" s="475" customFormat="1"/>
    <row r="326" s="475" customFormat="1"/>
    <row r="327" s="475" customFormat="1"/>
    <row r="328" s="475" customFormat="1"/>
    <row r="329" s="475" customFormat="1"/>
    <row r="330" s="475" customFormat="1"/>
    <row r="331" s="475" customFormat="1"/>
    <row r="332" s="475" customFormat="1"/>
    <row r="333" s="475" customFormat="1"/>
    <row r="334" s="475" customFormat="1"/>
    <row r="335" s="475" customFormat="1"/>
    <row r="336" s="475" customFormat="1"/>
    <row r="337" s="475" customFormat="1"/>
    <row r="338" s="475" customFormat="1"/>
    <row r="339" s="475" customFormat="1"/>
    <row r="340" s="475" customFormat="1"/>
    <row r="341" s="475" customFormat="1"/>
    <row r="342" s="475" customFormat="1"/>
    <row r="343" s="475" customFormat="1"/>
    <row r="344" s="475" customFormat="1"/>
    <row r="345" s="475" customFormat="1"/>
    <row r="346" s="475" customFormat="1"/>
    <row r="347" s="475" customFormat="1"/>
    <row r="348" s="475" customFormat="1"/>
    <row r="349" s="475" customFormat="1"/>
    <row r="350" s="475" customFormat="1"/>
    <row r="351" s="475" customFormat="1"/>
    <row r="352" s="475" customFormat="1"/>
    <row r="353" s="475" customFormat="1"/>
    <row r="354" s="475" customFormat="1"/>
    <row r="355" s="475" customFormat="1"/>
    <row r="356" s="475" customFormat="1"/>
    <row r="357" s="475" customFormat="1"/>
    <row r="358" s="475" customFormat="1"/>
    <row r="359" s="475" customFormat="1"/>
    <row r="360" s="475" customFormat="1"/>
    <row r="361" s="475" customFormat="1"/>
    <row r="362" s="475" customFormat="1"/>
    <row r="363" s="475" customFormat="1"/>
    <row r="364" s="475" customFormat="1"/>
    <row r="365" s="475" customFormat="1"/>
    <row r="366" s="475" customFormat="1"/>
    <row r="367" s="475" customFormat="1"/>
    <row r="368" s="475" customFormat="1"/>
    <row r="369" s="475" customFormat="1"/>
    <row r="370" s="475" customFormat="1"/>
    <row r="371" s="475" customFormat="1"/>
    <row r="372" s="475" customFormat="1"/>
    <row r="373" s="475" customFormat="1"/>
    <row r="374" s="475" customFormat="1"/>
    <row r="375" s="475" customFormat="1"/>
    <row r="376" s="475" customFormat="1"/>
    <row r="377" s="475" customFormat="1"/>
    <row r="378" s="475" customFormat="1"/>
    <row r="379" s="475" customFormat="1"/>
    <row r="380" s="475" customFormat="1"/>
    <row r="381" s="475" customFormat="1"/>
    <row r="382" s="475" customFormat="1"/>
    <row r="383" s="475" customFormat="1"/>
    <row r="384" s="475" customFormat="1"/>
    <row r="385" s="475" customFormat="1"/>
    <row r="386" s="475" customFormat="1"/>
    <row r="387" s="475" customFormat="1"/>
    <row r="388" s="475" customFormat="1"/>
    <row r="389" s="475" customFormat="1"/>
    <row r="390" s="475" customFormat="1"/>
    <row r="391" s="475" customFormat="1"/>
    <row r="392" s="475" customFormat="1"/>
    <row r="393" s="475" customFormat="1"/>
    <row r="394" s="475" customFormat="1"/>
    <row r="395" s="475" customFormat="1"/>
    <row r="396" s="475" customFormat="1"/>
    <row r="397" s="475" customFormat="1"/>
    <row r="398" s="475" customFormat="1"/>
    <row r="399" s="475" customFormat="1"/>
    <row r="400" s="475" customFormat="1"/>
    <row r="401" s="475" customFormat="1"/>
    <row r="402" s="475" customFormat="1"/>
    <row r="403" s="475" customFormat="1"/>
    <row r="404" s="475" customFormat="1"/>
    <row r="405" s="475" customFormat="1"/>
    <row r="406" s="475" customFormat="1"/>
    <row r="407" s="475" customFormat="1"/>
    <row r="408" s="475" customFormat="1"/>
    <row r="409" s="475" customFormat="1"/>
    <row r="410" s="475" customFormat="1"/>
    <row r="411" s="475" customFormat="1"/>
    <row r="412" s="475" customFormat="1"/>
    <row r="413" s="475" customFormat="1"/>
    <row r="414" s="475" customFormat="1"/>
    <row r="415" s="475" customFormat="1"/>
    <row r="416" s="475" customFormat="1"/>
    <row r="417" s="475" customFormat="1"/>
    <row r="418" s="475" customFormat="1"/>
    <row r="419" s="475" customFormat="1"/>
    <row r="420" s="475" customFormat="1"/>
    <row r="421" s="475" customFormat="1"/>
    <row r="422" s="475" customFormat="1"/>
    <row r="423" s="475" customFormat="1"/>
    <row r="424" s="475" customFormat="1"/>
    <row r="425" s="475" customFormat="1"/>
    <row r="426" s="475" customFormat="1"/>
    <row r="427" s="475" customFormat="1"/>
    <row r="428" s="475" customFormat="1"/>
    <row r="429" s="475" customFormat="1"/>
    <row r="430" s="475" customFormat="1"/>
    <row r="431" s="475" customFormat="1"/>
    <row r="432" s="475" customFormat="1"/>
    <row r="433" s="475" customFormat="1"/>
    <row r="434" s="475" customFormat="1"/>
    <row r="435" s="475" customFormat="1"/>
    <row r="436" s="475" customFormat="1"/>
    <row r="437" s="475" customFormat="1"/>
    <row r="438" s="475" customFormat="1"/>
    <row r="439" s="475" customFormat="1"/>
    <row r="440" s="475" customFormat="1"/>
    <row r="441" s="475" customFormat="1"/>
    <row r="442" s="475" customFormat="1"/>
    <row r="443" s="475" customFormat="1"/>
    <row r="444" s="475" customFormat="1"/>
    <row r="445" s="475" customFormat="1"/>
    <row r="446" s="475" customFormat="1"/>
    <row r="447" s="475" customFormat="1"/>
    <row r="448" s="475" customFormat="1"/>
    <row r="449" s="475" customFormat="1"/>
    <row r="450" s="475" customFormat="1"/>
    <row r="451" s="475" customFormat="1"/>
    <row r="452" s="475" customFormat="1"/>
    <row r="453" s="475" customFormat="1"/>
    <row r="454" s="475" customFormat="1"/>
    <row r="455" s="475" customFormat="1"/>
    <row r="456" s="475" customFormat="1"/>
    <row r="457" s="475" customFormat="1"/>
    <row r="458" s="475" customFormat="1"/>
    <row r="459" s="475" customFormat="1"/>
    <row r="460" s="475" customFormat="1"/>
    <row r="461" s="475" customFormat="1"/>
    <row r="462" s="475" customFormat="1"/>
    <row r="463" s="475" customFormat="1"/>
    <row r="464" s="475" customFormat="1"/>
    <row r="465" s="475" customFormat="1"/>
    <row r="466" s="475" customFormat="1"/>
    <row r="467" s="475" customFormat="1"/>
    <row r="468" s="475" customFormat="1"/>
    <row r="469" s="475" customFormat="1"/>
    <row r="470" s="475" customFormat="1"/>
    <row r="471" s="475" customFormat="1"/>
    <row r="472" s="475" customFormat="1"/>
    <row r="473" s="475" customFormat="1"/>
    <row r="474" s="475" customFormat="1"/>
  </sheetData>
  <mergeCells count="29">
    <mergeCell ref="J6:Q6"/>
    <mergeCell ref="R6:S7"/>
    <mergeCell ref="D7:E7"/>
    <mergeCell ref="F7:G7"/>
    <mergeCell ref="H7:I7"/>
    <mergeCell ref="J7:K7"/>
    <mergeCell ref="L7:M7"/>
    <mergeCell ref="N7:O7"/>
    <mergeCell ref="P7:Q7"/>
    <mergeCell ref="A112:C112"/>
    <mergeCell ref="A6:A7"/>
    <mergeCell ref="B6:B7"/>
    <mergeCell ref="C6:C7"/>
    <mergeCell ref="D6:I6"/>
    <mergeCell ref="A110:C110"/>
    <mergeCell ref="A111:C111"/>
    <mergeCell ref="R120:S121"/>
    <mergeCell ref="D121:E121"/>
    <mergeCell ref="F121:G121"/>
    <mergeCell ref="H121:I121"/>
    <mergeCell ref="J121:K121"/>
    <mergeCell ref="L121:M121"/>
    <mergeCell ref="N121:O121"/>
    <mergeCell ref="P121:Q121"/>
    <mergeCell ref="A141:C141"/>
    <mergeCell ref="A120:A121"/>
    <mergeCell ref="B120:C121"/>
    <mergeCell ref="D120:I120"/>
    <mergeCell ref="J120:Q120"/>
  </mergeCells>
  <hyperlinks>
    <hyperlink ref="R3" location="Sommaire!A1" display="RETOUR AU SOMMAIRE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AR457"/>
  <sheetViews>
    <sheetView workbookViewId="0">
      <selection activeCell="I4" sqref="I4"/>
    </sheetView>
  </sheetViews>
  <sheetFormatPr baseColWidth="10" defaultRowHeight="15"/>
  <cols>
    <col min="1" max="1" width="10.5703125" customWidth="1"/>
    <col min="2" max="2" width="12.7109375" customWidth="1"/>
    <col min="3" max="3" width="25.28515625" customWidth="1"/>
    <col min="4" max="4" width="7.5703125" customWidth="1"/>
    <col min="5" max="5" width="3.5703125" bestFit="1" customWidth="1"/>
    <col min="6" max="6" width="13.42578125" customWidth="1"/>
    <col min="7" max="7" width="3" bestFit="1" customWidth="1"/>
    <col min="8" max="8" width="13.7109375" customWidth="1"/>
    <col min="9" max="9" width="3" bestFit="1" customWidth="1"/>
    <col min="10" max="10" width="7.5703125" customWidth="1"/>
    <col min="11" max="11" width="3" bestFit="1" customWidth="1"/>
    <col min="12" max="12" width="7.5703125" customWidth="1"/>
    <col min="13" max="13" width="3" bestFit="1" customWidth="1"/>
    <col min="14" max="44" width="11.42578125" style="475"/>
  </cols>
  <sheetData>
    <row r="1" spans="1:13">
      <c r="A1" s="18" t="s">
        <v>324</v>
      </c>
      <c r="B1" s="6"/>
      <c r="C1" s="1"/>
      <c r="D1" s="1"/>
      <c r="E1" s="1"/>
      <c r="F1" s="1"/>
      <c r="G1" s="402"/>
      <c r="H1" s="402"/>
      <c r="I1" s="402"/>
      <c r="J1" s="475"/>
      <c r="K1" s="475"/>
      <c r="L1" s="475"/>
      <c r="M1" s="475"/>
    </row>
    <row r="2" spans="1:13">
      <c r="A2" s="591" t="s">
        <v>217</v>
      </c>
      <c r="B2" s="591"/>
      <c r="C2" s="591"/>
      <c r="D2" s="591"/>
      <c r="E2" s="591"/>
      <c r="F2" s="591"/>
      <c r="G2" s="591"/>
      <c r="H2" s="591"/>
      <c r="I2" s="591"/>
      <c r="J2" s="475"/>
      <c r="K2" s="475"/>
      <c r="L2" s="475"/>
      <c r="M2" s="475"/>
    </row>
    <row r="3" spans="1:13" s="419" customFormat="1">
      <c r="A3" s="577" t="s">
        <v>252</v>
      </c>
      <c r="B3" s="577"/>
      <c r="C3" s="577"/>
      <c r="D3" s="577"/>
      <c r="E3" s="577"/>
      <c r="F3" s="577"/>
      <c r="G3" s="577"/>
      <c r="I3" s="577"/>
      <c r="L3" s="571" t="s">
        <v>440</v>
      </c>
    </row>
    <row r="4" spans="1:13">
      <c r="A4" s="400"/>
      <c r="B4" s="400"/>
      <c r="C4" s="400"/>
      <c r="D4" s="400"/>
      <c r="E4" s="400"/>
      <c r="F4" s="400"/>
      <c r="G4" s="400"/>
      <c r="H4" s="400"/>
      <c r="I4" s="400"/>
      <c r="J4" s="475"/>
      <c r="K4" s="475"/>
      <c r="L4" s="475"/>
      <c r="M4" s="475"/>
    </row>
    <row r="5" spans="1:13">
      <c r="A5" s="112"/>
      <c r="B5" s="112"/>
      <c r="C5" s="112"/>
      <c r="D5" s="112"/>
      <c r="E5" s="112"/>
      <c r="F5" s="112"/>
      <c r="G5" s="112"/>
      <c r="H5" s="112"/>
      <c r="I5" s="112"/>
      <c r="J5" s="475"/>
      <c r="K5" s="475"/>
      <c r="L5" s="475"/>
      <c r="M5" s="475"/>
    </row>
    <row r="6" spans="1:13" ht="30">
      <c r="A6" s="401" t="s">
        <v>218</v>
      </c>
      <c r="B6" s="28" t="s">
        <v>325</v>
      </c>
      <c r="C6" s="28" t="s">
        <v>301</v>
      </c>
      <c r="D6" s="640" t="s">
        <v>326</v>
      </c>
      <c r="E6" s="639"/>
      <c r="F6" s="638" t="s">
        <v>327</v>
      </c>
      <c r="G6" s="639"/>
      <c r="H6" s="640" t="s">
        <v>328</v>
      </c>
      <c r="I6" s="639"/>
      <c r="J6" s="640" t="s">
        <v>329</v>
      </c>
      <c r="K6" s="639"/>
      <c r="L6" s="640" t="s">
        <v>304</v>
      </c>
      <c r="M6" s="639"/>
    </row>
    <row r="7" spans="1:13">
      <c r="A7" s="7">
        <v>84</v>
      </c>
      <c r="B7" s="21" t="s">
        <v>115</v>
      </c>
      <c r="C7" s="421" t="s">
        <v>82</v>
      </c>
      <c r="D7" s="422">
        <v>545</v>
      </c>
      <c r="E7" s="423"/>
      <c r="F7" s="422">
        <v>406</v>
      </c>
      <c r="G7" s="424"/>
      <c r="H7" s="422">
        <v>23</v>
      </c>
      <c r="I7" s="424"/>
      <c r="J7" s="422">
        <v>176</v>
      </c>
      <c r="K7" s="424"/>
      <c r="L7" s="422">
        <v>1150</v>
      </c>
      <c r="M7" s="424" t="s">
        <v>255</v>
      </c>
    </row>
    <row r="8" spans="1:13">
      <c r="A8" s="8">
        <v>32</v>
      </c>
      <c r="B8" s="23" t="s">
        <v>116</v>
      </c>
      <c r="C8" s="425" t="s">
        <v>31</v>
      </c>
      <c r="D8" s="422">
        <v>1327</v>
      </c>
      <c r="E8" s="423"/>
      <c r="F8" s="422">
        <v>326</v>
      </c>
      <c r="G8" s="424"/>
      <c r="H8" s="422">
        <v>115</v>
      </c>
      <c r="I8" s="424"/>
      <c r="J8" s="422">
        <v>11</v>
      </c>
      <c r="K8" s="424"/>
      <c r="L8" s="422">
        <v>1779</v>
      </c>
      <c r="M8" s="424" t="s">
        <v>255</v>
      </c>
    </row>
    <row r="9" spans="1:13">
      <c r="A9" s="8">
        <v>84</v>
      </c>
      <c r="B9" s="23" t="s">
        <v>117</v>
      </c>
      <c r="C9" s="425" t="s">
        <v>84</v>
      </c>
      <c r="D9" s="422">
        <v>655</v>
      </c>
      <c r="E9" s="423"/>
      <c r="F9" s="422">
        <v>177</v>
      </c>
      <c r="G9" s="424"/>
      <c r="H9" s="422">
        <v>45</v>
      </c>
      <c r="I9" s="424"/>
      <c r="J9" s="422">
        <v>90</v>
      </c>
      <c r="K9" s="424"/>
      <c r="L9" s="422">
        <v>967</v>
      </c>
      <c r="M9" s="424" t="s">
        <v>255</v>
      </c>
    </row>
    <row r="10" spans="1:13">
      <c r="A10" s="8">
        <v>93</v>
      </c>
      <c r="B10" s="23" t="s">
        <v>118</v>
      </c>
      <c r="C10" s="425" t="s">
        <v>305</v>
      </c>
      <c r="D10" s="422">
        <v>195</v>
      </c>
      <c r="E10" s="423"/>
      <c r="F10" s="422">
        <v>166</v>
      </c>
      <c r="G10" s="424"/>
      <c r="H10" s="422">
        <v>29</v>
      </c>
      <c r="I10" s="424" t="s">
        <v>256</v>
      </c>
      <c r="J10" s="422">
        <v>0</v>
      </c>
      <c r="K10" s="424" t="s">
        <v>256</v>
      </c>
      <c r="L10" s="422">
        <v>390</v>
      </c>
      <c r="M10" s="424"/>
    </row>
    <row r="11" spans="1:13">
      <c r="A11" s="8">
        <v>93</v>
      </c>
      <c r="B11" s="23" t="s">
        <v>119</v>
      </c>
      <c r="C11" s="425" t="s">
        <v>99</v>
      </c>
      <c r="D11" s="422">
        <v>65</v>
      </c>
      <c r="E11" s="423"/>
      <c r="F11" s="422">
        <v>149</v>
      </c>
      <c r="G11" s="424"/>
      <c r="H11" s="422">
        <v>11</v>
      </c>
      <c r="I11" s="424"/>
      <c r="J11" s="422">
        <v>11</v>
      </c>
      <c r="K11" s="424"/>
      <c r="L11" s="422">
        <v>236</v>
      </c>
      <c r="M11" s="424"/>
    </row>
    <row r="12" spans="1:13">
      <c r="A12" s="8">
        <v>93</v>
      </c>
      <c r="B12" s="23" t="s">
        <v>120</v>
      </c>
      <c r="C12" s="425" t="s">
        <v>100</v>
      </c>
      <c r="D12" s="422">
        <v>586</v>
      </c>
      <c r="E12" s="423"/>
      <c r="F12" s="422">
        <v>703</v>
      </c>
      <c r="G12" s="424"/>
      <c r="H12" s="422">
        <v>72</v>
      </c>
      <c r="I12" s="424"/>
      <c r="J12" s="422">
        <v>102</v>
      </c>
      <c r="K12" s="424"/>
      <c r="L12" s="422">
        <v>1463</v>
      </c>
      <c r="M12" s="424"/>
    </row>
    <row r="13" spans="1:13">
      <c r="A13" s="8">
        <v>84</v>
      </c>
      <c r="B13" s="23" t="s">
        <v>121</v>
      </c>
      <c r="C13" s="425" t="s">
        <v>85</v>
      </c>
      <c r="D13" s="422">
        <v>382</v>
      </c>
      <c r="E13" s="423"/>
      <c r="F13" s="422">
        <v>155</v>
      </c>
      <c r="G13" s="424"/>
      <c r="H13" s="422">
        <v>17</v>
      </c>
      <c r="I13" s="424"/>
      <c r="J13" s="422">
        <v>34</v>
      </c>
      <c r="K13" s="424"/>
      <c r="L13" s="422">
        <v>588</v>
      </c>
      <c r="M13" s="424"/>
    </row>
    <row r="14" spans="1:13">
      <c r="A14" s="8">
        <v>44</v>
      </c>
      <c r="B14" s="23" t="s">
        <v>122</v>
      </c>
      <c r="C14" s="425" t="s">
        <v>36</v>
      </c>
      <c r="D14" s="422">
        <v>603</v>
      </c>
      <c r="E14" s="423"/>
      <c r="F14" s="422">
        <v>314</v>
      </c>
      <c r="G14" s="424"/>
      <c r="H14" s="422">
        <v>0</v>
      </c>
      <c r="I14" s="424"/>
      <c r="J14" s="422">
        <v>67</v>
      </c>
      <c r="K14" s="424"/>
      <c r="L14" s="422">
        <v>984</v>
      </c>
      <c r="M14" s="424" t="s">
        <v>255</v>
      </c>
    </row>
    <row r="15" spans="1:13">
      <c r="A15" s="8">
        <v>76</v>
      </c>
      <c r="B15" s="23" t="s">
        <v>123</v>
      </c>
      <c r="C15" s="425" t="s">
        <v>69</v>
      </c>
      <c r="D15" s="422">
        <v>324</v>
      </c>
      <c r="E15" s="423"/>
      <c r="F15" s="422">
        <v>49</v>
      </c>
      <c r="G15" s="424"/>
      <c r="H15" s="422">
        <v>0</v>
      </c>
      <c r="I15" s="424"/>
      <c r="J15" s="422">
        <v>0</v>
      </c>
      <c r="K15" s="424"/>
      <c r="L15" s="422">
        <v>373</v>
      </c>
      <c r="M15" s="424"/>
    </row>
    <row r="16" spans="1:13">
      <c r="A16" s="8">
        <v>44</v>
      </c>
      <c r="B16" s="23">
        <v>10</v>
      </c>
      <c r="C16" s="425" t="s">
        <v>37</v>
      </c>
      <c r="D16" s="422">
        <v>519</v>
      </c>
      <c r="E16" s="423"/>
      <c r="F16" s="422">
        <v>340</v>
      </c>
      <c r="G16" s="424"/>
      <c r="H16" s="422">
        <v>26</v>
      </c>
      <c r="I16" s="424"/>
      <c r="J16" s="422">
        <v>95</v>
      </c>
      <c r="K16" s="424"/>
      <c r="L16" s="422">
        <v>980</v>
      </c>
      <c r="M16" s="424" t="s">
        <v>255</v>
      </c>
    </row>
    <row r="17" spans="1:13">
      <c r="A17" s="8">
        <v>76</v>
      </c>
      <c r="B17" s="23">
        <v>11</v>
      </c>
      <c r="C17" s="425" t="s">
        <v>70</v>
      </c>
      <c r="D17" s="422">
        <v>569</v>
      </c>
      <c r="E17" s="423"/>
      <c r="F17" s="422">
        <v>394</v>
      </c>
      <c r="G17" s="424"/>
      <c r="H17" s="422">
        <v>19</v>
      </c>
      <c r="I17" s="424"/>
      <c r="J17" s="422">
        <v>46</v>
      </c>
      <c r="K17" s="424"/>
      <c r="L17" s="422">
        <v>1028</v>
      </c>
      <c r="M17" s="424"/>
    </row>
    <row r="18" spans="1:13">
      <c r="A18" s="8">
        <v>76</v>
      </c>
      <c r="B18" s="23">
        <v>12</v>
      </c>
      <c r="C18" s="425" t="s">
        <v>71</v>
      </c>
      <c r="D18" s="422">
        <v>436</v>
      </c>
      <c r="E18" s="423"/>
      <c r="F18" s="422">
        <v>145</v>
      </c>
      <c r="G18" s="424"/>
      <c r="H18" s="422">
        <v>20</v>
      </c>
      <c r="I18" s="424"/>
      <c r="J18" s="422">
        <v>20</v>
      </c>
      <c r="K18" s="424"/>
      <c r="L18" s="422">
        <v>621</v>
      </c>
      <c r="M18" s="424"/>
    </row>
    <row r="19" spans="1:13">
      <c r="A19" s="8">
        <v>93</v>
      </c>
      <c r="B19" s="23">
        <v>13</v>
      </c>
      <c r="C19" s="425" t="s">
        <v>101</v>
      </c>
      <c r="D19" s="422">
        <v>806</v>
      </c>
      <c r="E19" s="423"/>
      <c r="F19" s="422">
        <v>2098</v>
      </c>
      <c r="G19" s="424"/>
      <c r="H19" s="422">
        <v>47</v>
      </c>
      <c r="I19" s="424"/>
      <c r="J19" s="422">
        <v>150</v>
      </c>
      <c r="K19" s="424"/>
      <c r="L19" s="422">
        <v>3101</v>
      </c>
      <c r="M19" s="424" t="s">
        <v>255</v>
      </c>
    </row>
    <row r="20" spans="1:13">
      <c r="A20" s="8">
        <v>28</v>
      </c>
      <c r="B20" s="23">
        <v>14</v>
      </c>
      <c r="C20" s="425" t="s">
        <v>25</v>
      </c>
      <c r="D20" s="422">
        <v>1344</v>
      </c>
      <c r="E20" s="426" t="s">
        <v>256</v>
      </c>
      <c r="F20" s="422">
        <v>479</v>
      </c>
      <c r="G20" s="426" t="s">
        <v>256</v>
      </c>
      <c r="H20" s="422">
        <v>110</v>
      </c>
      <c r="I20" s="426" t="s">
        <v>256</v>
      </c>
      <c r="J20" s="422">
        <v>158</v>
      </c>
      <c r="K20" s="426" t="s">
        <v>256</v>
      </c>
      <c r="L20" s="422">
        <v>2091</v>
      </c>
      <c r="M20" s="426" t="s">
        <v>256</v>
      </c>
    </row>
    <row r="21" spans="1:13">
      <c r="A21" s="8">
        <v>84</v>
      </c>
      <c r="B21" s="23">
        <v>15</v>
      </c>
      <c r="C21" s="425" t="s">
        <v>86</v>
      </c>
      <c r="D21" s="422">
        <v>114</v>
      </c>
      <c r="E21" s="423"/>
      <c r="F21" s="422">
        <v>62</v>
      </c>
      <c r="G21" s="424"/>
      <c r="H21" s="422">
        <v>4</v>
      </c>
      <c r="I21" s="424"/>
      <c r="J21" s="422">
        <v>3</v>
      </c>
      <c r="K21" s="424"/>
      <c r="L21" s="422">
        <v>183</v>
      </c>
      <c r="M21" s="424" t="s">
        <v>255</v>
      </c>
    </row>
    <row r="22" spans="1:13">
      <c r="A22" s="8">
        <v>75</v>
      </c>
      <c r="B22" s="23">
        <v>16</v>
      </c>
      <c r="C22" s="425" t="s">
        <v>57</v>
      </c>
      <c r="D22" s="422">
        <v>742</v>
      </c>
      <c r="E22" s="423"/>
      <c r="F22" s="422">
        <v>152</v>
      </c>
      <c r="G22" s="424"/>
      <c r="H22" s="422">
        <v>25</v>
      </c>
      <c r="I22" s="424"/>
      <c r="J22" s="422">
        <v>49</v>
      </c>
      <c r="K22" s="424"/>
      <c r="L22" s="422">
        <v>968</v>
      </c>
      <c r="M22" s="424" t="s">
        <v>255</v>
      </c>
    </row>
    <row r="23" spans="1:13">
      <c r="A23" s="8">
        <v>75</v>
      </c>
      <c r="B23" s="23">
        <v>17</v>
      </c>
      <c r="C23" s="425" t="s">
        <v>58</v>
      </c>
      <c r="D23" s="422">
        <v>819</v>
      </c>
      <c r="E23" s="423" t="s">
        <v>256</v>
      </c>
      <c r="F23" s="422">
        <v>468</v>
      </c>
      <c r="G23" s="424" t="s">
        <v>256</v>
      </c>
      <c r="H23" s="422">
        <v>25</v>
      </c>
      <c r="I23" s="424" t="s">
        <v>256</v>
      </c>
      <c r="J23" s="422">
        <v>68</v>
      </c>
      <c r="K23" s="424" t="s">
        <v>256</v>
      </c>
      <c r="L23" s="422">
        <v>1380</v>
      </c>
      <c r="M23" s="424"/>
    </row>
    <row r="24" spans="1:13">
      <c r="A24" s="8">
        <v>24</v>
      </c>
      <c r="B24" s="23">
        <v>18</v>
      </c>
      <c r="C24" s="425" t="s">
        <v>9</v>
      </c>
      <c r="D24" s="422">
        <v>597</v>
      </c>
      <c r="E24" s="423"/>
      <c r="F24" s="422">
        <v>126</v>
      </c>
      <c r="G24" s="424"/>
      <c r="H24" s="422">
        <v>28</v>
      </c>
      <c r="I24" s="424"/>
      <c r="J24" s="422">
        <v>75</v>
      </c>
      <c r="K24" s="424"/>
      <c r="L24" s="422">
        <v>826</v>
      </c>
      <c r="M24" s="424" t="s">
        <v>255</v>
      </c>
    </row>
    <row r="25" spans="1:13">
      <c r="A25" s="8">
        <v>75</v>
      </c>
      <c r="B25" s="23">
        <v>19</v>
      </c>
      <c r="C25" s="425" t="s">
        <v>59</v>
      </c>
      <c r="D25" s="422">
        <v>349</v>
      </c>
      <c r="E25" s="423"/>
      <c r="F25" s="422">
        <v>38</v>
      </c>
      <c r="G25" s="424"/>
      <c r="H25" s="422">
        <v>4</v>
      </c>
      <c r="I25" s="424"/>
      <c r="J25" s="422">
        <v>2</v>
      </c>
      <c r="K25" s="424"/>
      <c r="L25" s="422">
        <v>393</v>
      </c>
      <c r="M25" s="424" t="s">
        <v>255</v>
      </c>
    </row>
    <row r="26" spans="1:13">
      <c r="A26" s="8">
        <v>94</v>
      </c>
      <c r="B26" s="23" t="s">
        <v>104</v>
      </c>
      <c r="C26" s="425" t="s">
        <v>306</v>
      </c>
      <c r="D26" s="422">
        <v>108</v>
      </c>
      <c r="E26" s="423"/>
      <c r="F26" s="422">
        <v>21</v>
      </c>
      <c r="G26" s="424"/>
      <c r="H26" s="422">
        <v>0</v>
      </c>
      <c r="I26" s="424"/>
      <c r="J26" s="422">
        <v>0</v>
      </c>
      <c r="K26" s="424"/>
      <c r="L26" s="422">
        <v>129</v>
      </c>
      <c r="M26" s="424" t="s">
        <v>255</v>
      </c>
    </row>
    <row r="27" spans="1:13">
      <c r="A27" s="8">
        <v>94</v>
      </c>
      <c r="B27" s="23" t="s">
        <v>107</v>
      </c>
      <c r="C27" s="425" t="s">
        <v>108</v>
      </c>
      <c r="D27" s="422">
        <v>74</v>
      </c>
      <c r="E27" s="423"/>
      <c r="F27" s="422">
        <v>102</v>
      </c>
      <c r="G27" s="424"/>
      <c r="H27" s="422">
        <v>0</v>
      </c>
      <c r="I27" s="424"/>
      <c r="J27" s="422">
        <v>0</v>
      </c>
      <c r="K27" s="424"/>
      <c r="L27" s="422">
        <v>176</v>
      </c>
      <c r="M27" s="424" t="s">
        <v>255</v>
      </c>
    </row>
    <row r="28" spans="1:13">
      <c r="A28" s="8">
        <v>27</v>
      </c>
      <c r="B28" s="23">
        <v>21</v>
      </c>
      <c r="C28" s="425" t="s">
        <v>16</v>
      </c>
      <c r="D28" s="422">
        <v>746</v>
      </c>
      <c r="E28" s="423"/>
      <c r="F28" s="422">
        <v>338</v>
      </c>
      <c r="G28" s="424"/>
      <c r="H28" s="422">
        <v>66</v>
      </c>
      <c r="I28" s="424"/>
      <c r="J28" s="422">
        <v>136</v>
      </c>
      <c r="K28" s="424"/>
      <c r="L28" s="422">
        <v>1286</v>
      </c>
      <c r="M28" s="424" t="s">
        <v>255</v>
      </c>
    </row>
    <row r="29" spans="1:13">
      <c r="A29" s="8">
        <v>53</v>
      </c>
      <c r="B29" s="23">
        <v>22</v>
      </c>
      <c r="C29" s="425" t="s">
        <v>52</v>
      </c>
      <c r="D29" s="422">
        <v>1004</v>
      </c>
      <c r="E29" s="423"/>
      <c r="F29" s="422">
        <v>250</v>
      </c>
      <c r="G29" s="424"/>
      <c r="H29" s="422">
        <v>69</v>
      </c>
      <c r="I29" s="424"/>
      <c r="J29" s="422">
        <v>327</v>
      </c>
      <c r="K29" s="424"/>
      <c r="L29" s="422">
        <v>1650</v>
      </c>
      <c r="M29" s="424"/>
    </row>
    <row r="30" spans="1:13">
      <c r="A30" s="8">
        <v>75</v>
      </c>
      <c r="B30" s="23">
        <v>23</v>
      </c>
      <c r="C30" s="425" t="s">
        <v>60</v>
      </c>
      <c r="D30" s="422">
        <v>279</v>
      </c>
      <c r="E30" s="423"/>
      <c r="F30" s="422">
        <v>65</v>
      </c>
      <c r="G30" s="424"/>
      <c r="H30" s="422">
        <v>0</v>
      </c>
      <c r="I30" s="424"/>
      <c r="J30" s="422">
        <v>0</v>
      </c>
      <c r="K30" s="424"/>
      <c r="L30" s="422">
        <v>344</v>
      </c>
      <c r="M30" s="424" t="s">
        <v>255</v>
      </c>
    </row>
    <row r="31" spans="1:13">
      <c r="A31" s="8">
        <v>75</v>
      </c>
      <c r="B31" s="23">
        <v>24</v>
      </c>
      <c r="C31" s="425" t="s">
        <v>61</v>
      </c>
      <c r="D31" s="422">
        <v>618</v>
      </c>
      <c r="E31" s="423"/>
      <c r="F31" s="422">
        <v>256</v>
      </c>
      <c r="G31" s="424"/>
      <c r="H31" s="422">
        <v>35</v>
      </c>
      <c r="I31" s="424"/>
      <c r="J31" s="422">
        <v>5</v>
      </c>
      <c r="K31" s="424"/>
      <c r="L31" s="422">
        <v>914</v>
      </c>
      <c r="M31" s="424" t="s">
        <v>255</v>
      </c>
    </row>
    <row r="32" spans="1:13">
      <c r="A32" s="8">
        <v>27</v>
      </c>
      <c r="B32" s="23">
        <v>25</v>
      </c>
      <c r="C32" s="425" t="s">
        <v>18</v>
      </c>
      <c r="D32" s="422">
        <v>615</v>
      </c>
      <c r="E32" s="423"/>
      <c r="F32" s="422">
        <v>301</v>
      </c>
      <c r="G32" s="424"/>
      <c r="H32" s="422">
        <v>40</v>
      </c>
      <c r="I32" s="424"/>
      <c r="J32" s="422">
        <v>107</v>
      </c>
      <c r="K32" s="424"/>
      <c r="L32" s="422">
        <v>1063</v>
      </c>
      <c r="M32" s="424"/>
    </row>
    <row r="33" spans="1:13">
      <c r="A33" s="8">
        <v>84</v>
      </c>
      <c r="B33" s="23">
        <v>26</v>
      </c>
      <c r="C33" s="425" t="s">
        <v>87</v>
      </c>
      <c r="D33" s="422">
        <v>590</v>
      </c>
      <c r="E33" s="423"/>
      <c r="F33" s="422">
        <v>430</v>
      </c>
      <c r="G33" s="424"/>
      <c r="H33" s="422">
        <v>0</v>
      </c>
      <c r="I33" s="424"/>
      <c r="J33" s="422">
        <v>34</v>
      </c>
      <c r="K33" s="424"/>
      <c r="L33" s="422">
        <v>1054</v>
      </c>
      <c r="M33" s="424"/>
    </row>
    <row r="34" spans="1:13">
      <c r="A34" s="8">
        <v>28</v>
      </c>
      <c r="B34" s="23">
        <v>27</v>
      </c>
      <c r="C34" s="425" t="s">
        <v>27</v>
      </c>
      <c r="D34" s="422">
        <v>965</v>
      </c>
      <c r="E34" s="426" t="s">
        <v>256</v>
      </c>
      <c r="F34" s="422">
        <v>627</v>
      </c>
      <c r="G34" s="426" t="s">
        <v>256</v>
      </c>
      <c r="H34" s="422">
        <v>40</v>
      </c>
      <c r="I34" s="426" t="s">
        <v>256</v>
      </c>
      <c r="J34" s="422">
        <v>5</v>
      </c>
      <c r="K34" s="426" t="s">
        <v>256</v>
      </c>
      <c r="L34" s="422">
        <v>1637</v>
      </c>
      <c r="M34" s="426"/>
    </row>
    <row r="35" spans="1:13">
      <c r="A35" s="8">
        <v>24</v>
      </c>
      <c r="B35" s="23">
        <v>28</v>
      </c>
      <c r="C35" s="425" t="s">
        <v>307</v>
      </c>
      <c r="D35" s="422">
        <v>524</v>
      </c>
      <c r="E35" s="423" t="s">
        <v>256</v>
      </c>
      <c r="F35" s="422">
        <v>583</v>
      </c>
      <c r="G35" s="424" t="s">
        <v>256</v>
      </c>
      <c r="H35" s="422">
        <v>15</v>
      </c>
      <c r="I35" s="424" t="s">
        <v>256</v>
      </c>
      <c r="J35" s="422">
        <v>53</v>
      </c>
      <c r="K35" s="424" t="s">
        <v>256</v>
      </c>
      <c r="L35" s="422">
        <v>1175</v>
      </c>
      <c r="M35" s="424" t="s">
        <v>256</v>
      </c>
    </row>
    <row r="36" spans="1:13">
      <c r="A36" s="8">
        <v>53</v>
      </c>
      <c r="B36" s="23">
        <v>29</v>
      </c>
      <c r="C36" s="425" t="s">
        <v>54</v>
      </c>
      <c r="D36" s="422">
        <v>1314</v>
      </c>
      <c r="E36" s="423"/>
      <c r="F36" s="422">
        <v>495</v>
      </c>
      <c r="G36" s="424"/>
      <c r="H36" s="422">
        <v>167</v>
      </c>
      <c r="I36" s="424"/>
      <c r="J36" s="422">
        <v>412</v>
      </c>
      <c r="K36" s="424"/>
      <c r="L36" s="422">
        <v>2388</v>
      </c>
      <c r="M36" s="424" t="s">
        <v>255</v>
      </c>
    </row>
    <row r="37" spans="1:13">
      <c r="A37" s="8">
        <v>76</v>
      </c>
      <c r="B37" s="23">
        <v>30</v>
      </c>
      <c r="C37" s="425" t="s">
        <v>72</v>
      </c>
      <c r="D37" s="422">
        <v>841</v>
      </c>
      <c r="E37" s="426" t="s">
        <v>256</v>
      </c>
      <c r="F37" s="422">
        <v>1050</v>
      </c>
      <c r="G37" s="426" t="s">
        <v>256</v>
      </c>
      <c r="H37" s="422">
        <v>25</v>
      </c>
      <c r="I37" s="426" t="s">
        <v>256</v>
      </c>
      <c r="J37" s="422">
        <v>2</v>
      </c>
      <c r="K37" s="426" t="s">
        <v>256</v>
      </c>
      <c r="L37" s="422">
        <v>1918</v>
      </c>
      <c r="M37" s="426" t="s">
        <v>256</v>
      </c>
    </row>
    <row r="38" spans="1:13">
      <c r="A38" s="8">
        <v>76</v>
      </c>
      <c r="B38" s="23">
        <v>31</v>
      </c>
      <c r="C38" s="425" t="s">
        <v>73</v>
      </c>
      <c r="D38" s="422">
        <v>946</v>
      </c>
      <c r="E38" s="423"/>
      <c r="F38" s="422">
        <v>1053</v>
      </c>
      <c r="G38" s="424"/>
      <c r="H38" s="422">
        <v>60</v>
      </c>
      <c r="I38" s="424"/>
      <c r="J38" s="422">
        <v>335</v>
      </c>
      <c r="K38" s="424"/>
      <c r="L38" s="422">
        <v>2394</v>
      </c>
      <c r="M38" s="424"/>
    </row>
    <row r="39" spans="1:13">
      <c r="A39" s="8">
        <v>76</v>
      </c>
      <c r="B39" s="23">
        <v>32</v>
      </c>
      <c r="C39" s="425" t="s">
        <v>74</v>
      </c>
      <c r="D39" s="422">
        <v>334</v>
      </c>
      <c r="E39" s="423"/>
      <c r="F39" s="422">
        <v>134</v>
      </c>
      <c r="G39" s="424"/>
      <c r="H39" s="422">
        <v>0</v>
      </c>
      <c r="I39" s="424"/>
      <c r="J39" s="422">
        <v>23</v>
      </c>
      <c r="K39" s="424"/>
      <c r="L39" s="422">
        <v>491</v>
      </c>
      <c r="M39" s="424" t="s">
        <v>255</v>
      </c>
    </row>
    <row r="40" spans="1:13">
      <c r="A40" s="8">
        <v>75</v>
      </c>
      <c r="B40" s="23">
        <v>33</v>
      </c>
      <c r="C40" s="425" t="s">
        <v>62</v>
      </c>
      <c r="D40" s="422">
        <v>1348</v>
      </c>
      <c r="E40" s="423"/>
      <c r="F40" s="422">
        <v>1862</v>
      </c>
      <c r="G40" s="424"/>
      <c r="H40" s="422">
        <v>0</v>
      </c>
      <c r="I40" s="424"/>
      <c r="J40" s="422">
        <v>52</v>
      </c>
      <c r="K40" s="424"/>
      <c r="L40" s="422">
        <v>3262</v>
      </c>
      <c r="M40" s="424" t="s">
        <v>255</v>
      </c>
    </row>
    <row r="41" spans="1:13">
      <c r="A41" s="8">
        <v>76</v>
      </c>
      <c r="B41" s="23">
        <v>34</v>
      </c>
      <c r="C41" s="425" t="s">
        <v>75</v>
      </c>
      <c r="D41" s="422">
        <v>1250</v>
      </c>
      <c r="E41" s="423"/>
      <c r="F41" s="422">
        <v>830</v>
      </c>
      <c r="G41" s="424"/>
      <c r="H41" s="422">
        <v>42</v>
      </c>
      <c r="I41" s="424"/>
      <c r="J41" s="422">
        <v>141</v>
      </c>
      <c r="K41" s="424"/>
      <c r="L41" s="422">
        <v>2263</v>
      </c>
      <c r="M41" s="424" t="s">
        <v>255</v>
      </c>
    </row>
    <row r="42" spans="1:13">
      <c r="A42" s="8">
        <v>53</v>
      </c>
      <c r="B42" s="23">
        <v>35</v>
      </c>
      <c r="C42" s="425" t="s">
        <v>55</v>
      </c>
      <c r="D42" s="422">
        <v>1578</v>
      </c>
      <c r="E42" s="423"/>
      <c r="F42" s="422">
        <v>773</v>
      </c>
      <c r="G42" s="424"/>
      <c r="H42" s="422">
        <v>26</v>
      </c>
      <c r="I42" s="424"/>
      <c r="J42" s="422">
        <v>277</v>
      </c>
      <c r="K42" s="424"/>
      <c r="L42" s="422">
        <v>2654</v>
      </c>
      <c r="M42" s="424" t="s">
        <v>255</v>
      </c>
    </row>
    <row r="43" spans="1:13">
      <c r="A43" s="8">
        <v>24</v>
      </c>
      <c r="B43" s="23">
        <v>36</v>
      </c>
      <c r="C43" s="425" t="s">
        <v>12</v>
      </c>
      <c r="D43" s="422">
        <v>353</v>
      </c>
      <c r="E43" s="423"/>
      <c r="F43" s="422">
        <v>83</v>
      </c>
      <c r="G43" s="424"/>
      <c r="H43" s="422">
        <v>12</v>
      </c>
      <c r="I43" s="424"/>
      <c r="J43" s="422">
        <v>22</v>
      </c>
      <c r="K43" s="424"/>
      <c r="L43" s="422">
        <v>470</v>
      </c>
      <c r="M43" s="424" t="s">
        <v>255</v>
      </c>
    </row>
    <row r="44" spans="1:13">
      <c r="A44" s="8">
        <v>24</v>
      </c>
      <c r="B44" s="23">
        <v>37</v>
      </c>
      <c r="C44" s="425" t="s">
        <v>13</v>
      </c>
      <c r="D44" s="422">
        <v>611</v>
      </c>
      <c r="E44" s="423"/>
      <c r="F44" s="422">
        <v>443</v>
      </c>
      <c r="G44" s="424"/>
      <c r="H44" s="422">
        <v>65</v>
      </c>
      <c r="I44" s="424"/>
      <c r="J44" s="422">
        <v>39</v>
      </c>
      <c r="K44" s="424"/>
      <c r="L44" s="422">
        <v>1158</v>
      </c>
      <c r="M44" s="424" t="s">
        <v>255</v>
      </c>
    </row>
    <row r="45" spans="1:13">
      <c r="A45" s="8">
        <v>84</v>
      </c>
      <c r="B45" s="23">
        <v>38</v>
      </c>
      <c r="C45" s="425" t="s">
        <v>88</v>
      </c>
      <c r="D45" s="422">
        <v>1102</v>
      </c>
      <c r="E45" s="423"/>
      <c r="F45" s="422">
        <v>775</v>
      </c>
      <c r="G45" s="424"/>
      <c r="H45" s="422">
        <v>206</v>
      </c>
      <c r="I45" s="424"/>
      <c r="J45" s="422">
        <v>227</v>
      </c>
      <c r="K45" s="424"/>
      <c r="L45" s="422">
        <v>2310</v>
      </c>
      <c r="M45" s="424"/>
    </row>
    <row r="46" spans="1:13">
      <c r="A46" s="8">
        <v>27</v>
      </c>
      <c r="B46" s="23">
        <v>39</v>
      </c>
      <c r="C46" s="425" t="s">
        <v>19</v>
      </c>
      <c r="D46" s="422">
        <v>337</v>
      </c>
      <c r="E46" s="423"/>
      <c r="F46" s="422">
        <v>250</v>
      </c>
      <c r="G46" s="424"/>
      <c r="H46" s="422">
        <v>0</v>
      </c>
      <c r="I46" s="424"/>
      <c r="J46" s="422">
        <v>139</v>
      </c>
      <c r="K46" s="424"/>
      <c r="L46" s="422">
        <v>726</v>
      </c>
      <c r="M46" s="424" t="s">
        <v>255</v>
      </c>
    </row>
    <row r="47" spans="1:13">
      <c r="A47" s="8">
        <v>75</v>
      </c>
      <c r="B47" s="23">
        <v>40</v>
      </c>
      <c r="C47" s="425" t="s">
        <v>63</v>
      </c>
      <c r="D47" s="422">
        <v>761</v>
      </c>
      <c r="E47" s="423"/>
      <c r="F47" s="422">
        <v>301</v>
      </c>
      <c r="G47" s="424"/>
      <c r="H47" s="422">
        <v>0</v>
      </c>
      <c r="I47" s="424"/>
      <c r="J47" s="422">
        <v>9</v>
      </c>
      <c r="K47" s="424"/>
      <c r="L47" s="422">
        <v>1071</v>
      </c>
      <c r="M47" s="424"/>
    </row>
    <row r="48" spans="1:13">
      <c r="A48" s="8">
        <v>24</v>
      </c>
      <c r="B48" s="23">
        <v>41</v>
      </c>
      <c r="C48" s="425" t="s">
        <v>14</v>
      </c>
      <c r="D48" s="422">
        <v>458</v>
      </c>
      <c r="E48" s="423"/>
      <c r="F48" s="422">
        <v>284</v>
      </c>
      <c r="G48" s="424"/>
      <c r="H48" s="422">
        <v>58</v>
      </c>
      <c r="I48" s="424"/>
      <c r="J48" s="422">
        <v>5</v>
      </c>
      <c r="K48" s="424"/>
      <c r="L48" s="422">
        <v>805</v>
      </c>
      <c r="M48" s="424" t="s">
        <v>255</v>
      </c>
    </row>
    <row r="49" spans="1:13">
      <c r="A49" s="8">
        <v>84</v>
      </c>
      <c r="B49" s="23">
        <v>42</v>
      </c>
      <c r="C49" s="425" t="s">
        <v>89</v>
      </c>
      <c r="D49" s="422">
        <v>721</v>
      </c>
      <c r="E49" s="423"/>
      <c r="F49" s="422">
        <v>714</v>
      </c>
      <c r="G49" s="424"/>
      <c r="H49" s="422">
        <v>197</v>
      </c>
      <c r="I49" s="424"/>
      <c r="J49" s="422">
        <v>96</v>
      </c>
      <c r="K49" s="424"/>
      <c r="L49" s="422">
        <v>1728</v>
      </c>
      <c r="M49" s="424" t="s">
        <v>255</v>
      </c>
    </row>
    <row r="50" spans="1:13">
      <c r="A50" s="8">
        <v>84</v>
      </c>
      <c r="B50" s="23">
        <v>43</v>
      </c>
      <c r="C50" s="425" t="s">
        <v>90</v>
      </c>
      <c r="D50" s="422">
        <v>187</v>
      </c>
      <c r="E50" s="423"/>
      <c r="F50" s="422">
        <v>310</v>
      </c>
      <c r="G50" s="424"/>
      <c r="H50" s="422">
        <v>0</v>
      </c>
      <c r="I50" s="424"/>
      <c r="J50" s="422">
        <v>117</v>
      </c>
      <c r="K50" s="424"/>
      <c r="L50" s="422">
        <v>614</v>
      </c>
      <c r="M50" s="424" t="s">
        <v>255</v>
      </c>
    </row>
    <row r="51" spans="1:13">
      <c r="A51" s="8">
        <v>52</v>
      </c>
      <c r="B51" s="23">
        <v>44</v>
      </c>
      <c r="C51" s="425" t="s">
        <v>46</v>
      </c>
      <c r="D51" s="422">
        <v>824</v>
      </c>
      <c r="E51" s="423"/>
      <c r="F51" s="422">
        <v>1144</v>
      </c>
      <c r="G51" s="424"/>
      <c r="H51" s="422">
        <v>24</v>
      </c>
      <c r="I51" s="424"/>
      <c r="J51" s="422">
        <v>154</v>
      </c>
      <c r="K51" s="424"/>
      <c r="L51" s="422">
        <v>2146</v>
      </c>
      <c r="M51" s="424" t="s">
        <v>255</v>
      </c>
    </row>
    <row r="52" spans="1:13">
      <c r="A52" s="8">
        <v>24</v>
      </c>
      <c r="B52" s="23">
        <v>45</v>
      </c>
      <c r="C52" s="425" t="s">
        <v>15</v>
      </c>
      <c r="D52" s="422">
        <v>646</v>
      </c>
      <c r="E52" s="423" t="s">
        <v>256</v>
      </c>
      <c r="F52" s="422">
        <v>494</v>
      </c>
      <c r="G52" s="424" t="s">
        <v>256</v>
      </c>
      <c r="H52" s="422">
        <v>84</v>
      </c>
      <c r="I52" s="424" t="s">
        <v>256</v>
      </c>
      <c r="J52" s="422">
        <v>1</v>
      </c>
      <c r="K52" s="424"/>
      <c r="L52" s="422">
        <v>1225</v>
      </c>
      <c r="M52" s="424"/>
    </row>
    <row r="53" spans="1:13">
      <c r="A53" s="8">
        <v>76</v>
      </c>
      <c r="B53" s="23">
        <v>46</v>
      </c>
      <c r="C53" s="425" t="s">
        <v>76</v>
      </c>
      <c r="D53" s="422">
        <v>240</v>
      </c>
      <c r="E53" s="423"/>
      <c r="F53" s="422">
        <v>67</v>
      </c>
      <c r="G53" s="424"/>
      <c r="H53" s="422">
        <v>10</v>
      </c>
      <c r="I53" s="424"/>
      <c r="J53" s="422">
        <v>32</v>
      </c>
      <c r="K53" s="424"/>
      <c r="L53" s="422">
        <v>349</v>
      </c>
      <c r="M53" s="424" t="s">
        <v>255</v>
      </c>
    </row>
    <row r="54" spans="1:13">
      <c r="A54" s="8">
        <v>75</v>
      </c>
      <c r="B54" s="23">
        <v>47</v>
      </c>
      <c r="C54" s="425" t="s">
        <v>64</v>
      </c>
      <c r="D54" s="422">
        <v>259</v>
      </c>
      <c r="E54" s="423"/>
      <c r="F54" s="422">
        <v>414</v>
      </c>
      <c r="G54" s="424"/>
      <c r="H54" s="422">
        <v>6</v>
      </c>
      <c r="I54" s="424"/>
      <c r="J54" s="422">
        <v>5</v>
      </c>
      <c r="K54" s="424"/>
      <c r="L54" s="422">
        <v>684</v>
      </c>
      <c r="M54" s="424" t="s">
        <v>255</v>
      </c>
    </row>
    <row r="55" spans="1:13">
      <c r="A55" s="8">
        <v>76</v>
      </c>
      <c r="B55" s="23">
        <v>48</v>
      </c>
      <c r="C55" s="425" t="s">
        <v>77</v>
      </c>
      <c r="D55" s="422">
        <v>43</v>
      </c>
      <c r="E55" s="423"/>
      <c r="F55" s="422">
        <v>57</v>
      </c>
      <c r="G55" s="424"/>
      <c r="H55" s="422">
        <v>2</v>
      </c>
      <c r="I55" s="424"/>
      <c r="J55" s="422">
        <v>16</v>
      </c>
      <c r="K55" s="424"/>
      <c r="L55" s="422">
        <v>118</v>
      </c>
      <c r="M55" s="424"/>
    </row>
    <row r="56" spans="1:13">
      <c r="A56" s="8">
        <v>52</v>
      </c>
      <c r="B56" s="23">
        <v>49</v>
      </c>
      <c r="C56" s="425" t="s">
        <v>48</v>
      </c>
      <c r="D56" s="422">
        <v>836</v>
      </c>
      <c r="E56" s="423"/>
      <c r="F56" s="422">
        <v>748</v>
      </c>
      <c r="G56" s="424"/>
      <c r="H56" s="422">
        <v>173</v>
      </c>
      <c r="I56" s="424"/>
      <c r="J56" s="422">
        <v>151</v>
      </c>
      <c r="K56" s="424"/>
      <c r="L56" s="422">
        <v>1908</v>
      </c>
      <c r="M56" s="424" t="s">
        <v>255</v>
      </c>
    </row>
    <row r="57" spans="1:13">
      <c r="A57" s="8">
        <v>28</v>
      </c>
      <c r="B57" s="23">
        <v>50</v>
      </c>
      <c r="C57" s="425" t="s">
        <v>28</v>
      </c>
      <c r="D57" s="422">
        <v>721</v>
      </c>
      <c r="E57" s="423"/>
      <c r="F57" s="422">
        <v>244</v>
      </c>
      <c r="G57" s="424"/>
      <c r="H57" s="422">
        <v>69</v>
      </c>
      <c r="I57" s="424"/>
      <c r="J57" s="422">
        <v>262</v>
      </c>
      <c r="K57" s="424"/>
      <c r="L57" s="422">
        <v>1296</v>
      </c>
      <c r="M57" s="424" t="s">
        <v>255</v>
      </c>
    </row>
    <row r="58" spans="1:13">
      <c r="A58" s="8">
        <v>44</v>
      </c>
      <c r="B58" s="23">
        <v>51</v>
      </c>
      <c r="C58" s="425" t="s">
        <v>38</v>
      </c>
      <c r="D58" s="422">
        <v>923</v>
      </c>
      <c r="E58" s="423"/>
      <c r="F58" s="422">
        <v>493</v>
      </c>
      <c r="G58" s="424"/>
      <c r="H58" s="422">
        <v>47</v>
      </c>
      <c r="I58" s="424"/>
      <c r="J58" s="422">
        <v>9</v>
      </c>
      <c r="K58" s="424"/>
      <c r="L58" s="422">
        <v>1472</v>
      </c>
      <c r="M58" s="424" t="s">
        <v>255</v>
      </c>
    </row>
    <row r="59" spans="1:13">
      <c r="A59" s="8">
        <v>44</v>
      </c>
      <c r="B59" s="23">
        <v>52</v>
      </c>
      <c r="C59" s="425" t="s">
        <v>39</v>
      </c>
      <c r="D59" s="422">
        <v>392</v>
      </c>
      <c r="E59" s="423"/>
      <c r="F59" s="422">
        <v>94</v>
      </c>
      <c r="G59" s="424"/>
      <c r="H59" s="422">
        <v>18</v>
      </c>
      <c r="I59" s="424"/>
      <c r="J59" s="422">
        <v>64</v>
      </c>
      <c r="K59" s="424"/>
      <c r="L59" s="422">
        <v>568</v>
      </c>
      <c r="M59" s="424"/>
    </row>
    <row r="60" spans="1:13">
      <c r="A60" s="8">
        <v>52</v>
      </c>
      <c r="B60" s="23">
        <v>53</v>
      </c>
      <c r="C60" s="425" t="s">
        <v>49</v>
      </c>
      <c r="D60" s="422">
        <v>661</v>
      </c>
      <c r="E60" s="423"/>
      <c r="F60" s="422">
        <v>147</v>
      </c>
      <c r="G60" s="424"/>
      <c r="H60" s="422">
        <v>28</v>
      </c>
      <c r="I60" s="424"/>
      <c r="J60" s="422">
        <v>73</v>
      </c>
      <c r="K60" s="424"/>
      <c r="L60" s="422">
        <v>909</v>
      </c>
      <c r="M60" s="424" t="s">
        <v>255</v>
      </c>
    </row>
    <row r="61" spans="1:13">
      <c r="A61" s="8">
        <v>44</v>
      </c>
      <c r="B61" s="23">
        <v>54</v>
      </c>
      <c r="C61" s="425" t="s">
        <v>40</v>
      </c>
      <c r="D61" s="422">
        <v>576</v>
      </c>
      <c r="E61" s="423"/>
      <c r="F61" s="422">
        <v>810</v>
      </c>
      <c r="G61" s="424"/>
      <c r="H61" s="422">
        <v>89</v>
      </c>
      <c r="I61" s="424"/>
      <c r="J61" s="422">
        <v>154</v>
      </c>
      <c r="K61" s="424"/>
      <c r="L61" s="422">
        <v>1629</v>
      </c>
      <c r="M61" s="424" t="s">
        <v>255</v>
      </c>
    </row>
    <row r="62" spans="1:13">
      <c r="A62" s="8">
        <v>44</v>
      </c>
      <c r="B62" s="23">
        <v>55</v>
      </c>
      <c r="C62" s="425" t="s">
        <v>41</v>
      </c>
      <c r="D62" s="422">
        <v>345</v>
      </c>
      <c r="E62" s="423"/>
      <c r="F62" s="422">
        <v>209</v>
      </c>
      <c r="G62" s="424"/>
      <c r="H62" s="422">
        <v>10</v>
      </c>
      <c r="I62" s="424"/>
      <c r="J62" s="422">
        <v>50</v>
      </c>
      <c r="K62" s="424"/>
      <c r="L62" s="422">
        <v>614</v>
      </c>
      <c r="M62" s="424" t="s">
        <v>255</v>
      </c>
    </row>
    <row r="63" spans="1:13">
      <c r="A63" s="8">
        <v>53</v>
      </c>
      <c r="B63" s="23">
        <v>56</v>
      </c>
      <c r="C63" s="425" t="s">
        <v>56</v>
      </c>
      <c r="D63" s="422">
        <v>889</v>
      </c>
      <c r="E63" s="423"/>
      <c r="F63" s="422">
        <v>278</v>
      </c>
      <c r="G63" s="424"/>
      <c r="H63" s="422">
        <v>6</v>
      </c>
      <c r="I63" s="424"/>
      <c r="J63" s="422">
        <v>39</v>
      </c>
      <c r="K63" s="424"/>
      <c r="L63" s="422">
        <v>1212</v>
      </c>
      <c r="M63" s="424" t="s">
        <v>255</v>
      </c>
    </row>
    <row r="64" spans="1:13">
      <c r="A64" s="8">
        <v>44</v>
      </c>
      <c r="B64" s="23">
        <v>57</v>
      </c>
      <c r="C64" s="425" t="s">
        <v>42</v>
      </c>
      <c r="D64" s="422">
        <v>376</v>
      </c>
      <c r="E64" s="423"/>
      <c r="F64" s="422">
        <v>1125</v>
      </c>
      <c r="G64" s="424"/>
      <c r="H64" s="422">
        <v>156</v>
      </c>
      <c r="I64" s="424"/>
      <c r="J64" s="422">
        <v>327</v>
      </c>
      <c r="K64" s="424"/>
      <c r="L64" s="422">
        <v>1984</v>
      </c>
      <c r="M64" s="424" t="s">
        <v>255</v>
      </c>
    </row>
    <row r="65" spans="1:13">
      <c r="A65" s="8">
        <v>27</v>
      </c>
      <c r="B65" s="23">
        <v>58</v>
      </c>
      <c r="C65" s="425" t="s">
        <v>20</v>
      </c>
      <c r="D65" s="422">
        <v>629</v>
      </c>
      <c r="E65" s="423"/>
      <c r="F65" s="422">
        <v>134</v>
      </c>
      <c r="G65" s="424"/>
      <c r="H65" s="422">
        <v>18</v>
      </c>
      <c r="I65" s="424"/>
      <c r="J65" s="422">
        <v>1</v>
      </c>
      <c r="K65" s="424"/>
      <c r="L65" s="422">
        <v>782</v>
      </c>
      <c r="M65" s="424" t="s">
        <v>255</v>
      </c>
    </row>
    <row r="66" spans="1:13">
      <c r="A66" s="8">
        <v>32</v>
      </c>
      <c r="B66" s="23">
        <v>59</v>
      </c>
      <c r="C66" s="425" t="s">
        <v>32</v>
      </c>
      <c r="D66" s="422">
        <v>5751</v>
      </c>
      <c r="E66" s="423"/>
      <c r="F66" s="422">
        <v>4011</v>
      </c>
      <c r="G66" s="424"/>
      <c r="H66" s="422">
        <v>508</v>
      </c>
      <c r="I66" s="424"/>
      <c r="J66" s="422">
        <v>668</v>
      </c>
      <c r="K66" s="424"/>
      <c r="L66" s="422">
        <v>10938</v>
      </c>
      <c r="M66" s="424" t="s">
        <v>255</v>
      </c>
    </row>
    <row r="67" spans="1:13">
      <c r="A67" s="8">
        <v>32</v>
      </c>
      <c r="B67" s="23">
        <v>60</v>
      </c>
      <c r="C67" s="425" t="s">
        <v>33</v>
      </c>
      <c r="D67" s="422">
        <v>583</v>
      </c>
      <c r="E67" s="423"/>
      <c r="F67" s="422">
        <v>904</v>
      </c>
      <c r="G67" s="424"/>
      <c r="H67" s="422">
        <v>49</v>
      </c>
      <c r="I67" s="424"/>
      <c r="J67" s="422">
        <v>24</v>
      </c>
      <c r="K67" s="424"/>
      <c r="L67" s="422">
        <v>1560</v>
      </c>
      <c r="M67" s="424" t="s">
        <v>255</v>
      </c>
    </row>
    <row r="68" spans="1:13">
      <c r="A68" s="8">
        <v>28</v>
      </c>
      <c r="B68" s="23">
        <v>61</v>
      </c>
      <c r="C68" s="425" t="s">
        <v>29</v>
      </c>
      <c r="D68" s="422">
        <v>752</v>
      </c>
      <c r="E68" s="423"/>
      <c r="F68" s="422">
        <v>147</v>
      </c>
      <c r="G68" s="424"/>
      <c r="H68" s="422">
        <v>42</v>
      </c>
      <c r="I68" s="424"/>
      <c r="J68" s="422">
        <v>57</v>
      </c>
      <c r="K68" s="424"/>
      <c r="L68" s="422">
        <v>998</v>
      </c>
      <c r="M68" s="424" t="s">
        <v>255</v>
      </c>
    </row>
    <row r="69" spans="1:13">
      <c r="A69" s="8">
        <v>32</v>
      </c>
      <c r="B69" s="23">
        <v>62</v>
      </c>
      <c r="C69" s="425" t="s">
        <v>34</v>
      </c>
      <c r="D69" s="422">
        <v>3760</v>
      </c>
      <c r="E69" s="423"/>
      <c r="F69" s="422">
        <v>1343</v>
      </c>
      <c r="G69" s="424"/>
      <c r="H69" s="422">
        <v>291</v>
      </c>
      <c r="I69" s="424"/>
      <c r="J69" s="422">
        <v>531</v>
      </c>
      <c r="K69" s="424"/>
      <c r="L69" s="422">
        <v>5925</v>
      </c>
      <c r="M69" s="424" t="s">
        <v>255</v>
      </c>
    </row>
    <row r="70" spans="1:13">
      <c r="A70" s="8">
        <v>84</v>
      </c>
      <c r="B70" s="23">
        <v>63</v>
      </c>
      <c r="C70" s="425" t="s">
        <v>91</v>
      </c>
      <c r="D70" s="422">
        <v>358</v>
      </c>
      <c r="E70" s="423"/>
      <c r="F70" s="422">
        <v>358</v>
      </c>
      <c r="G70" s="424"/>
      <c r="H70" s="422">
        <v>130</v>
      </c>
      <c r="I70" s="424"/>
      <c r="J70" s="422">
        <v>117</v>
      </c>
      <c r="K70" s="424"/>
      <c r="L70" s="422">
        <v>963</v>
      </c>
      <c r="M70" s="424" t="s">
        <v>255</v>
      </c>
    </row>
    <row r="71" spans="1:13">
      <c r="A71" s="8">
        <v>75</v>
      </c>
      <c r="B71" s="23">
        <v>64</v>
      </c>
      <c r="C71" s="425" t="s">
        <v>65</v>
      </c>
      <c r="D71" s="422">
        <v>681</v>
      </c>
      <c r="E71" s="423"/>
      <c r="F71" s="422">
        <v>590</v>
      </c>
      <c r="G71" s="424"/>
      <c r="H71" s="422">
        <v>14</v>
      </c>
      <c r="I71" s="424"/>
      <c r="J71" s="422">
        <v>54</v>
      </c>
      <c r="K71" s="424"/>
      <c r="L71" s="422">
        <v>1339</v>
      </c>
      <c r="M71" s="424" t="s">
        <v>255</v>
      </c>
    </row>
    <row r="72" spans="1:13">
      <c r="A72" s="8">
        <v>76</v>
      </c>
      <c r="B72" s="23">
        <v>65</v>
      </c>
      <c r="C72" s="425" t="s">
        <v>78</v>
      </c>
      <c r="D72" s="422">
        <v>359</v>
      </c>
      <c r="E72" s="426" t="s">
        <v>256</v>
      </c>
      <c r="F72" s="422">
        <v>114</v>
      </c>
      <c r="G72" s="426" t="s">
        <v>256</v>
      </c>
      <c r="H72" s="422">
        <v>0</v>
      </c>
      <c r="I72" s="426" t="s">
        <v>256</v>
      </c>
      <c r="J72" s="422">
        <v>0</v>
      </c>
      <c r="K72" s="426" t="s">
        <v>256</v>
      </c>
      <c r="L72" s="422">
        <v>473</v>
      </c>
      <c r="M72" s="426" t="s">
        <v>256</v>
      </c>
    </row>
    <row r="73" spans="1:13">
      <c r="A73" s="8">
        <v>76</v>
      </c>
      <c r="B73" s="23">
        <v>66</v>
      </c>
      <c r="C73" s="425" t="s">
        <v>79</v>
      </c>
      <c r="D73" s="422">
        <v>540</v>
      </c>
      <c r="E73" s="423" t="s">
        <v>256</v>
      </c>
      <c r="F73" s="422">
        <v>444</v>
      </c>
      <c r="G73" s="424" t="s">
        <v>256</v>
      </c>
      <c r="H73" s="422">
        <v>0</v>
      </c>
      <c r="I73" s="424"/>
      <c r="J73" s="422">
        <v>121</v>
      </c>
      <c r="K73" s="424" t="s">
        <v>256</v>
      </c>
      <c r="L73" s="422">
        <v>1105</v>
      </c>
      <c r="M73" s="424"/>
    </row>
    <row r="74" spans="1:13">
      <c r="A74" s="8">
        <v>44</v>
      </c>
      <c r="B74" s="23">
        <v>67</v>
      </c>
      <c r="C74" s="425" t="s">
        <v>43</v>
      </c>
      <c r="D74" s="422">
        <v>841</v>
      </c>
      <c r="E74" s="423" t="s">
        <v>256</v>
      </c>
      <c r="F74" s="422">
        <v>1371</v>
      </c>
      <c r="G74" s="424" t="s">
        <v>256</v>
      </c>
      <c r="H74" s="422">
        <v>38</v>
      </c>
      <c r="I74" s="424" t="s">
        <v>256</v>
      </c>
      <c r="J74" s="422">
        <v>366</v>
      </c>
      <c r="K74" s="424" t="s">
        <v>256</v>
      </c>
      <c r="L74" s="422">
        <v>2616</v>
      </c>
      <c r="M74" s="424"/>
    </row>
    <row r="75" spans="1:13">
      <c r="A75" s="8">
        <v>44</v>
      </c>
      <c r="B75" s="23">
        <v>68</v>
      </c>
      <c r="C75" s="425" t="s">
        <v>44</v>
      </c>
      <c r="D75" s="422">
        <v>477</v>
      </c>
      <c r="E75" s="423"/>
      <c r="F75" s="422">
        <v>863</v>
      </c>
      <c r="G75" s="424"/>
      <c r="H75" s="422">
        <v>77</v>
      </c>
      <c r="I75" s="424"/>
      <c r="J75" s="422">
        <v>104</v>
      </c>
      <c r="K75" s="424"/>
      <c r="L75" s="422">
        <v>1521</v>
      </c>
      <c r="M75" s="424" t="s">
        <v>255</v>
      </c>
    </row>
    <row r="76" spans="1:13">
      <c r="A76" s="8">
        <v>84</v>
      </c>
      <c r="B76" s="23">
        <v>69</v>
      </c>
      <c r="C76" s="425" t="s">
        <v>308</v>
      </c>
      <c r="D76" s="422">
        <v>934</v>
      </c>
      <c r="E76" s="423"/>
      <c r="F76" s="422">
        <v>1416</v>
      </c>
      <c r="G76" s="424"/>
      <c r="H76" s="422">
        <v>257</v>
      </c>
      <c r="I76" s="424"/>
      <c r="J76" s="422">
        <v>89</v>
      </c>
      <c r="K76" s="424"/>
      <c r="L76" s="422">
        <v>2696</v>
      </c>
      <c r="M76" s="424"/>
    </row>
    <row r="77" spans="1:13">
      <c r="A77" s="43">
        <v>84</v>
      </c>
      <c r="B77" s="44" t="s">
        <v>92</v>
      </c>
      <c r="C77" s="427" t="s">
        <v>308</v>
      </c>
      <c r="D77" s="428">
        <v>258</v>
      </c>
      <c r="E77" s="429"/>
      <c r="F77" s="428">
        <v>241</v>
      </c>
      <c r="G77" s="430"/>
      <c r="H77" s="428">
        <v>14</v>
      </c>
      <c r="I77" s="430"/>
      <c r="J77" s="428">
        <v>11</v>
      </c>
      <c r="K77" s="430"/>
      <c r="L77" s="428">
        <v>524</v>
      </c>
      <c r="M77" s="424"/>
    </row>
    <row r="78" spans="1:13">
      <c r="A78" s="43">
        <v>84</v>
      </c>
      <c r="B78" s="44" t="s">
        <v>94</v>
      </c>
      <c r="C78" s="427" t="s">
        <v>309</v>
      </c>
      <c r="D78" s="428">
        <v>676</v>
      </c>
      <c r="E78" s="429"/>
      <c r="F78" s="428">
        <v>1175</v>
      </c>
      <c r="G78" s="430"/>
      <c r="H78" s="428">
        <v>243</v>
      </c>
      <c r="I78" s="430"/>
      <c r="J78" s="428">
        <v>78</v>
      </c>
      <c r="K78" s="430"/>
      <c r="L78" s="428">
        <v>2172</v>
      </c>
      <c r="M78" s="424"/>
    </row>
    <row r="79" spans="1:13">
      <c r="A79" s="8">
        <v>27</v>
      </c>
      <c r="B79" s="23">
        <v>70</v>
      </c>
      <c r="C79" s="425" t="s">
        <v>21</v>
      </c>
      <c r="D79" s="422">
        <v>372</v>
      </c>
      <c r="E79" s="423"/>
      <c r="F79" s="422">
        <v>312</v>
      </c>
      <c r="G79" s="424"/>
      <c r="H79" s="422">
        <v>31</v>
      </c>
      <c r="I79" s="424"/>
      <c r="J79" s="422">
        <v>5</v>
      </c>
      <c r="K79" s="424"/>
      <c r="L79" s="422">
        <v>720</v>
      </c>
      <c r="M79" s="424"/>
    </row>
    <row r="80" spans="1:13">
      <c r="A80" s="8">
        <v>27</v>
      </c>
      <c r="B80" s="23">
        <v>71</v>
      </c>
      <c r="C80" s="425" t="s">
        <v>22</v>
      </c>
      <c r="D80" s="422">
        <v>471</v>
      </c>
      <c r="E80" s="423"/>
      <c r="F80" s="422">
        <v>422</v>
      </c>
      <c r="G80" s="424"/>
      <c r="H80" s="422">
        <v>3</v>
      </c>
      <c r="I80" s="424"/>
      <c r="J80" s="422">
        <v>138</v>
      </c>
      <c r="K80" s="424"/>
      <c r="L80" s="422">
        <v>1034</v>
      </c>
      <c r="M80" s="424" t="s">
        <v>255</v>
      </c>
    </row>
    <row r="81" spans="1:13">
      <c r="A81" s="8">
        <v>52</v>
      </c>
      <c r="B81" s="23">
        <v>72</v>
      </c>
      <c r="C81" s="425" t="s">
        <v>50</v>
      </c>
      <c r="D81" s="422">
        <v>738</v>
      </c>
      <c r="E81" s="423"/>
      <c r="F81" s="422">
        <v>495</v>
      </c>
      <c r="G81" s="424"/>
      <c r="H81" s="422">
        <v>26</v>
      </c>
      <c r="I81" s="424"/>
      <c r="J81" s="422">
        <v>0</v>
      </c>
      <c r="K81" s="424"/>
      <c r="L81" s="422">
        <v>1259</v>
      </c>
      <c r="M81" s="424" t="s">
        <v>255</v>
      </c>
    </row>
    <row r="82" spans="1:13">
      <c r="A82" s="8">
        <v>84</v>
      </c>
      <c r="B82" s="23">
        <v>73</v>
      </c>
      <c r="C82" s="425" t="s">
        <v>96</v>
      </c>
      <c r="D82" s="422">
        <v>438</v>
      </c>
      <c r="E82" s="423"/>
      <c r="F82" s="422">
        <v>443</v>
      </c>
      <c r="G82" s="424"/>
      <c r="H82" s="422">
        <v>7</v>
      </c>
      <c r="I82" s="424"/>
      <c r="J82" s="422">
        <v>43</v>
      </c>
      <c r="K82" s="424"/>
      <c r="L82" s="422">
        <v>931</v>
      </c>
      <c r="M82" s="424" t="s">
        <v>255</v>
      </c>
    </row>
    <row r="83" spans="1:13">
      <c r="A83" s="8">
        <v>84</v>
      </c>
      <c r="B83" s="23">
        <v>74</v>
      </c>
      <c r="C83" s="425" t="s">
        <v>97</v>
      </c>
      <c r="D83" s="422">
        <v>266</v>
      </c>
      <c r="E83" s="423"/>
      <c r="F83" s="422">
        <v>569</v>
      </c>
      <c r="G83" s="424"/>
      <c r="H83" s="422">
        <v>29</v>
      </c>
      <c r="I83" s="424"/>
      <c r="J83" s="422">
        <v>53</v>
      </c>
      <c r="K83" s="424"/>
      <c r="L83" s="422">
        <v>917</v>
      </c>
      <c r="M83" s="424" t="s">
        <v>255</v>
      </c>
    </row>
    <row r="84" spans="1:13">
      <c r="A84" s="8">
        <v>11</v>
      </c>
      <c r="B84" s="23">
        <v>75</v>
      </c>
      <c r="C84" s="425" t="s">
        <v>0</v>
      </c>
      <c r="D84" s="422">
        <v>1657</v>
      </c>
      <c r="E84" s="423"/>
      <c r="F84" s="422">
        <v>2082</v>
      </c>
      <c r="G84" s="424"/>
      <c r="H84" s="422">
        <v>617</v>
      </c>
      <c r="I84" s="424"/>
      <c r="J84" s="422">
        <v>258</v>
      </c>
      <c r="K84" s="424"/>
      <c r="L84" s="422">
        <v>4614</v>
      </c>
      <c r="M84" s="424" t="s">
        <v>255</v>
      </c>
    </row>
    <row r="85" spans="1:13">
      <c r="A85" s="8">
        <v>28</v>
      </c>
      <c r="B85" s="23">
        <v>76</v>
      </c>
      <c r="C85" s="425" t="s">
        <v>30</v>
      </c>
      <c r="D85" s="422">
        <v>1653</v>
      </c>
      <c r="E85" s="423"/>
      <c r="F85" s="422">
        <v>1401</v>
      </c>
      <c r="G85" s="424"/>
      <c r="H85" s="422">
        <v>42</v>
      </c>
      <c r="I85" s="424"/>
      <c r="J85" s="422">
        <v>473</v>
      </c>
      <c r="K85" s="424"/>
      <c r="L85" s="422">
        <v>3569</v>
      </c>
      <c r="M85" s="424" t="s">
        <v>255</v>
      </c>
    </row>
    <row r="86" spans="1:13">
      <c r="A86" s="8">
        <v>11</v>
      </c>
      <c r="B86" s="23">
        <v>77</v>
      </c>
      <c r="C86" s="425" t="s">
        <v>2</v>
      </c>
      <c r="D86" s="422">
        <v>1349</v>
      </c>
      <c r="E86" s="423"/>
      <c r="F86" s="422">
        <v>1240</v>
      </c>
      <c r="G86" s="424"/>
      <c r="H86" s="422">
        <v>58</v>
      </c>
      <c r="I86" s="424"/>
      <c r="J86" s="422">
        <v>149</v>
      </c>
      <c r="K86" s="424"/>
      <c r="L86" s="422">
        <v>2796</v>
      </c>
      <c r="M86" s="424" t="s">
        <v>255</v>
      </c>
    </row>
    <row r="87" spans="1:13">
      <c r="A87" s="8">
        <v>11</v>
      </c>
      <c r="B87" s="23">
        <v>78</v>
      </c>
      <c r="C87" s="425" t="s">
        <v>3</v>
      </c>
      <c r="D87" s="422">
        <v>705</v>
      </c>
      <c r="E87" s="423"/>
      <c r="F87" s="422">
        <v>989</v>
      </c>
      <c r="G87" s="424"/>
      <c r="H87" s="422">
        <v>288</v>
      </c>
      <c r="I87" s="424"/>
      <c r="J87" s="422">
        <v>95</v>
      </c>
      <c r="K87" s="424"/>
      <c r="L87" s="422">
        <v>2077</v>
      </c>
      <c r="M87" s="424" t="s">
        <v>255</v>
      </c>
    </row>
    <row r="88" spans="1:13">
      <c r="A88" s="8">
        <v>75</v>
      </c>
      <c r="B88" s="23">
        <v>79</v>
      </c>
      <c r="C88" s="425" t="s">
        <v>66</v>
      </c>
      <c r="D88" s="422">
        <v>504</v>
      </c>
      <c r="E88" s="423"/>
      <c r="F88" s="422">
        <v>333</v>
      </c>
      <c r="G88" s="426"/>
      <c r="H88" s="422">
        <v>28</v>
      </c>
      <c r="I88" s="426"/>
      <c r="J88" s="422">
        <v>28</v>
      </c>
      <c r="K88" s="426"/>
      <c r="L88" s="422">
        <v>893</v>
      </c>
      <c r="M88" s="426" t="s">
        <v>255</v>
      </c>
    </row>
    <row r="89" spans="1:13">
      <c r="A89" s="8">
        <v>32</v>
      </c>
      <c r="B89" s="23">
        <v>80</v>
      </c>
      <c r="C89" s="425" t="s">
        <v>35</v>
      </c>
      <c r="D89" s="422">
        <v>930</v>
      </c>
      <c r="E89" s="423"/>
      <c r="F89" s="422">
        <v>415</v>
      </c>
      <c r="G89" s="424"/>
      <c r="H89" s="422">
        <v>174</v>
      </c>
      <c r="I89" s="424"/>
      <c r="J89" s="422">
        <v>54</v>
      </c>
      <c r="K89" s="424"/>
      <c r="L89" s="422">
        <v>1573</v>
      </c>
      <c r="M89" s="424" t="s">
        <v>255</v>
      </c>
    </row>
    <row r="90" spans="1:13">
      <c r="A90" s="8">
        <v>76</v>
      </c>
      <c r="B90" s="23">
        <v>81</v>
      </c>
      <c r="C90" s="425" t="s">
        <v>80</v>
      </c>
      <c r="D90" s="422">
        <v>437</v>
      </c>
      <c r="E90" s="423"/>
      <c r="F90" s="422">
        <v>357</v>
      </c>
      <c r="G90" s="424"/>
      <c r="H90" s="422">
        <v>38</v>
      </c>
      <c r="I90" s="424"/>
      <c r="J90" s="422">
        <v>43</v>
      </c>
      <c r="K90" s="424"/>
      <c r="L90" s="422">
        <v>875</v>
      </c>
      <c r="M90" s="424"/>
    </row>
    <row r="91" spans="1:13">
      <c r="A91" s="8">
        <v>76</v>
      </c>
      <c r="B91" s="23">
        <v>82</v>
      </c>
      <c r="C91" s="425" t="s">
        <v>81</v>
      </c>
      <c r="D91" s="422">
        <v>422</v>
      </c>
      <c r="E91" s="423"/>
      <c r="F91" s="422">
        <v>126</v>
      </c>
      <c r="G91" s="424"/>
      <c r="H91" s="422">
        <v>32</v>
      </c>
      <c r="I91" s="424"/>
      <c r="J91" s="422">
        <v>30</v>
      </c>
      <c r="K91" s="424"/>
      <c r="L91" s="422">
        <v>610</v>
      </c>
      <c r="M91" s="424" t="s">
        <v>255</v>
      </c>
    </row>
    <row r="92" spans="1:13">
      <c r="A92" s="8">
        <v>93</v>
      </c>
      <c r="B92" s="23">
        <v>83</v>
      </c>
      <c r="C92" s="425" t="s">
        <v>102</v>
      </c>
      <c r="D92" s="422">
        <v>444</v>
      </c>
      <c r="E92" s="423"/>
      <c r="F92" s="422">
        <v>595</v>
      </c>
      <c r="G92" s="424"/>
      <c r="H92" s="422">
        <v>0</v>
      </c>
      <c r="I92" s="424"/>
      <c r="J92" s="422">
        <v>124</v>
      </c>
      <c r="K92" s="424"/>
      <c r="L92" s="422">
        <v>1163</v>
      </c>
      <c r="M92" s="424"/>
    </row>
    <row r="93" spans="1:13">
      <c r="A93" s="8">
        <v>93</v>
      </c>
      <c r="B93" s="23">
        <v>84</v>
      </c>
      <c r="C93" s="425" t="s">
        <v>103</v>
      </c>
      <c r="D93" s="422">
        <v>567</v>
      </c>
      <c r="E93" s="423"/>
      <c r="F93" s="422">
        <v>549</v>
      </c>
      <c r="G93" s="424"/>
      <c r="H93" s="422">
        <v>1</v>
      </c>
      <c r="I93" s="424"/>
      <c r="J93" s="422">
        <v>22</v>
      </c>
      <c r="K93" s="424" t="s">
        <v>256</v>
      </c>
      <c r="L93" s="422">
        <v>1139</v>
      </c>
      <c r="M93" s="424"/>
    </row>
    <row r="94" spans="1:13">
      <c r="A94" s="8">
        <v>52</v>
      </c>
      <c r="B94" s="23">
        <v>85</v>
      </c>
      <c r="C94" s="425" t="s">
        <v>51</v>
      </c>
      <c r="D94" s="422">
        <v>672</v>
      </c>
      <c r="E94" s="423" t="s">
        <v>256</v>
      </c>
      <c r="F94" s="422">
        <v>240</v>
      </c>
      <c r="G94" s="424"/>
      <c r="H94" s="422">
        <v>33</v>
      </c>
      <c r="I94" s="424" t="s">
        <v>256</v>
      </c>
      <c r="J94" s="422">
        <v>74</v>
      </c>
      <c r="K94" s="424"/>
      <c r="L94" s="422">
        <v>1019</v>
      </c>
      <c r="M94" s="424"/>
    </row>
    <row r="95" spans="1:13">
      <c r="A95" s="8">
        <v>75</v>
      </c>
      <c r="B95" s="23">
        <v>86</v>
      </c>
      <c r="C95" s="425" t="s">
        <v>67</v>
      </c>
      <c r="D95" s="422">
        <v>730</v>
      </c>
      <c r="E95" s="423" t="s">
        <v>256</v>
      </c>
      <c r="F95" s="422">
        <v>284</v>
      </c>
      <c r="G95" s="424" t="s">
        <v>256</v>
      </c>
      <c r="H95" s="422">
        <v>91</v>
      </c>
      <c r="I95" s="424" t="s">
        <v>256</v>
      </c>
      <c r="J95" s="422">
        <v>3</v>
      </c>
      <c r="K95" s="424"/>
      <c r="L95" s="422">
        <v>1108</v>
      </c>
      <c r="M95" s="424"/>
    </row>
    <row r="96" spans="1:13">
      <c r="A96" s="8">
        <v>75</v>
      </c>
      <c r="B96" s="23">
        <v>87</v>
      </c>
      <c r="C96" s="425" t="s">
        <v>68</v>
      </c>
      <c r="D96" s="422">
        <v>430</v>
      </c>
      <c r="E96" s="423"/>
      <c r="F96" s="422">
        <v>177</v>
      </c>
      <c r="G96" s="424"/>
      <c r="H96" s="422">
        <v>25</v>
      </c>
      <c r="I96" s="424"/>
      <c r="J96" s="422">
        <v>3</v>
      </c>
      <c r="K96" s="424"/>
      <c r="L96" s="422">
        <v>635</v>
      </c>
      <c r="M96" s="424"/>
    </row>
    <row r="97" spans="1:13">
      <c r="A97" s="8">
        <v>44</v>
      </c>
      <c r="B97" s="23">
        <v>88</v>
      </c>
      <c r="C97" s="425" t="s">
        <v>45</v>
      </c>
      <c r="D97" s="422">
        <v>492</v>
      </c>
      <c r="E97" s="423"/>
      <c r="F97" s="422">
        <v>326</v>
      </c>
      <c r="G97" s="424"/>
      <c r="H97" s="422">
        <v>15</v>
      </c>
      <c r="I97" s="424"/>
      <c r="J97" s="422">
        <v>8</v>
      </c>
      <c r="K97" s="424"/>
      <c r="L97" s="422">
        <v>841</v>
      </c>
      <c r="M97" s="424" t="s">
        <v>255</v>
      </c>
    </row>
    <row r="98" spans="1:13">
      <c r="A98" s="8">
        <v>27</v>
      </c>
      <c r="B98" s="23">
        <v>89</v>
      </c>
      <c r="C98" s="425" t="s">
        <v>23</v>
      </c>
      <c r="D98" s="422">
        <v>592</v>
      </c>
      <c r="E98" s="423"/>
      <c r="F98" s="422">
        <v>421</v>
      </c>
      <c r="G98" s="424"/>
      <c r="H98" s="422">
        <v>57</v>
      </c>
      <c r="I98" s="424"/>
      <c r="J98" s="422">
        <v>211</v>
      </c>
      <c r="K98" s="424"/>
      <c r="L98" s="422">
        <v>1281</v>
      </c>
      <c r="M98" s="424" t="s">
        <v>255</v>
      </c>
    </row>
    <row r="99" spans="1:13">
      <c r="A99" s="8">
        <v>27</v>
      </c>
      <c r="B99" s="23">
        <v>90</v>
      </c>
      <c r="C99" s="425" t="s">
        <v>24</v>
      </c>
      <c r="D99" s="422">
        <v>180</v>
      </c>
      <c r="E99" s="423"/>
      <c r="F99" s="422">
        <v>120</v>
      </c>
      <c r="G99" s="424"/>
      <c r="H99" s="422">
        <v>9</v>
      </c>
      <c r="I99" s="424"/>
      <c r="J99" s="422">
        <v>14</v>
      </c>
      <c r="K99" s="424"/>
      <c r="L99" s="422">
        <v>323</v>
      </c>
      <c r="M99" s="424" t="s">
        <v>255</v>
      </c>
    </row>
    <row r="100" spans="1:13">
      <c r="A100" s="8">
        <v>11</v>
      </c>
      <c r="B100" s="23">
        <v>91</v>
      </c>
      <c r="C100" s="425" t="s">
        <v>4</v>
      </c>
      <c r="D100" s="422">
        <v>870</v>
      </c>
      <c r="E100" s="423"/>
      <c r="F100" s="422">
        <v>1081</v>
      </c>
      <c r="G100" s="424"/>
      <c r="H100" s="422">
        <v>188</v>
      </c>
      <c r="I100" s="424"/>
      <c r="J100" s="422">
        <v>382</v>
      </c>
      <c r="K100" s="424"/>
      <c r="L100" s="422">
        <v>2521</v>
      </c>
      <c r="M100" s="424" t="s">
        <v>255</v>
      </c>
    </row>
    <row r="101" spans="1:13">
      <c r="A101" s="8">
        <v>11</v>
      </c>
      <c r="B101" s="23">
        <v>92</v>
      </c>
      <c r="C101" s="425" t="s">
        <v>5</v>
      </c>
      <c r="D101" s="422">
        <v>1048</v>
      </c>
      <c r="E101" s="423"/>
      <c r="F101" s="422">
        <v>1084</v>
      </c>
      <c r="G101" s="424"/>
      <c r="H101" s="422">
        <v>186</v>
      </c>
      <c r="I101" s="424"/>
      <c r="J101" s="422">
        <v>142</v>
      </c>
      <c r="K101" s="424"/>
      <c r="L101" s="422">
        <v>2460</v>
      </c>
      <c r="M101" s="424" t="s">
        <v>255</v>
      </c>
    </row>
    <row r="102" spans="1:13">
      <c r="A102" s="8">
        <v>11</v>
      </c>
      <c r="B102" s="23">
        <v>93</v>
      </c>
      <c r="C102" s="425" t="s">
        <v>6</v>
      </c>
      <c r="D102" s="422">
        <v>1679</v>
      </c>
      <c r="E102" s="423"/>
      <c r="F102" s="422">
        <v>1414</v>
      </c>
      <c r="G102" s="424"/>
      <c r="H102" s="422">
        <v>400</v>
      </c>
      <c r="I102" s="424"/>
      <c r="J102" s="422">
        <v>711</v>
      </c>
      <c r="K102" s="424"/>
      <c r="L102" s="422">
        <v>4204</v>
      </c>
      <c r="M102" s="424" t="s">
        <v>255</v>
      </c>
    </row>
    <row r="103" spans="1:13">
      <c r="A103" s="8">
        <v>11</v>
      </c>
      <c r="B103" s="23">
        <v>94</v>
      </c>
      <c r="C103" s="425" t="s">
        <v>7</v>
      </c>
      <c r="D103" s="422">
        <v>629</v>
      </c>
      <c r="E103" s="423"/>
      <c r="F103" s="422">
        <v>1317</v>
      </c>
      <c r="G103" s="424"/>
      <c r="H103" s="422">
        <v>361</v>
      </c>
      <c r="I103" s="424"/>
      <c r="J103" s="422">
        <v>190</v>
      </c>
      <c r="K103" s="424"/>
      <c r="L103" s="422">
        <v>2497</v>
      </c>
      <c r="M103" s="424" t="s">
        <v>255</v>
      </c>
    </row>
    <row r="104" spans="1:13">
      <c r="A104" s="8">
        <v>11</v>
      </c>
      <c r="B104" s="23">
        <v>95</v>
      </c>
      <c r="C104" s="425" t="s">
        <v>8</v>
      </c>
      <c r="D104" s="422">
        <v>710</v>
      </c>
      <c r="E104" s="423"/>
      <c r="F104" s="422">
        <v>991</v>
      </c>
      <c r="G104" s="424"/>
      <c r="H104" s="422">
        <v>101</v>
      </c>
      <c r="I104" s="424"/>
      <c r="J104" s="422">
        <v>229</v>
      </c>
      <c r="K104" s="424"/>
      <c r="L104" s="422">
        <v>2031</v>
      </c>
      <c r="M104" s="424" t="s">
        <v>255</v>
      </c>
    </row>
    <row r="105" spans="1:13">
      <c r="A105" s="8">
        <v>101</v>
      </c>
      <c r="B105" s="23">
        <v>971</v>
      </c>
      <c r="C105" s="425" t="s">
        <v>109</v>
      </c>
      <c r="D105" s="422">
        <v>579</v>
      </c>
      <c r="E105" s="423"/>
      <c r="F105" s="422">
        <v>238</v>
      </c>
      <c r="G105" s="424"/>
      <c r="H105" s="422">
        <v>168</v>
      </c>
      <c r="I105" s="424"/>
      <c r="J105" s="422">
        <v>55</v>
      </c>
      <c r="K105" s="424"/>
      <c r="L105" s="422">
        <v>1040</v>
      </c>
      <c r="M105" s="424"/>
    </row>
    <row r="106" spans="1:13">
      <c r="A106" s="8">
        <v>102</v>
      </c>
      <c r="B106" s="23">
        <v>972</v>
      </c>
      <c r="C106" s="425" t="s">
        <v>110</v>
      </c>
      <c r="D106" s="422">
        <v>944</v>
      </c>
      <c r="E106" s="423"/>
      <c r="F106" s="422">
        <v>288</v>
      </c>
      <c r="G106" s="424"/>
      <c r="H106" s="422">
        <v>32</v>
      </c>
      <c r="I106" s="424"/>
      <c r="J106" s="422">
        <v>31</v>
      </c>
      <c r="K106" s="424"/>
      <c r="L106" s="422">
        <v>1295</v>
      </c>
      <c r="M106" s="424" t="s">
        <v>255</v>
      </c>
    </row>
    <row r="107" spans="1:13">
      <c r="A107" s="8">
        <v>103</v>
      </c>
      <c r="B107" s="23">
        <v>973</v>
      </c>
      <c r="C107" s="425" t="s">
        <v>111</v>
      </c>
      <c r="D107" s="422">
        <v>357</v>
      </c>
      <c r="E107" s="423"/>
      <c r="F107" s="422">
        <v>60</v>
      </c>
      <c r="G107" s="424"/>
      <c r="H107" s="422">
        <v>0</v>
      </c>
      <c r="I107" s="424"/>
      <c r="J107" s="422">
        <v>0</v>
      </c>
      <c r="K107" s="424"/>
      <c r="L107" s="422">
        <v>417</v>
      </c>
      <c r="M107" s="424"/>
    </row>
    <row r="108" spans="1:13">
      <c r="A108" s="9">
        <v>104</v>
      </c>
      <c r="B108" s="9">
        <v>974</v>
      </c>
      <c r="C108" s="5" t="s">
        <v>310</v>
      </c>
      <c r="D108" s="422">
        <v>1687</v>
      </c>
      <c r="E108" s="423"/>
      <c r="F108" s="422">
        <v>293</v>
      </c>
      <c r="G108" s="424"/>
      <c r="H108" s="422">
        <v>0</v>
      </c>
      <c r="I108" s="424"/>
      <c r="J108" s="422">
        <v>36</v>
      </c>
      <c r="K108" s="424"/>
      <c r="L108" s="422">
        <v>2016</v>
      </c>
      <c r="M108" s="424" t="s">
        <v>255</v>
      </c>
    </row>
    <row r="109" spans="1:13">
      <c r="A109" s="597" t="s">
        <v>225</v>
      </c>
      <c r="B109" s="598"/>
      <c r="C109" s="599"/>
      <c r="D109" s="431">
        <v>71022</v>
      </c>
      <c r="E109" s="432"/>
      <c r="F109" s="431">
        <v>54879</v>
      </c>
      <c r="G109" s="433"/>
      <c r="H109" s="434">
        <v>6729</v>
      </c>
      <c r="I109" s="433"/>
      <c r="J109" s="434">
        <v>10671</v>
      </c>
      <c r="K109" s="433"/>
      <c r="L109" s="434">
        <v>143301</v>
      </c>
      <c r="M109" s="433"/>
    </row>
    <row r="110" spans="1:13">
      <c r="A110" s="600" t="s">
        <v>330</v>
      </c>
      <c r="B110" s="601"/>
      <c r="C110" s="602"/>
      <c r="D110" s="435">
        <v>3567</v>
      </c>
      <c r="E110" s="436"/>
      <c r="F110" s="435">
        <v>879</v>
      </c>
      <c r="G110" s="437"/>
      <c r="H110" s="438">
        <v>200</v>
      </c>
      <c r="I110" s="437"/>
      <c r="J110" s="438">
        <v>122</v>
      </c>
      <c r="K110" s="437"/>
      <c r="L110" s="438">
        <v>4768</v>
      </c>
      <c r="M110" s="437"/>
    </row>
    <row r="111" spans="1:13">
      <c r="A111" s="594" t="s">
        <v>331</v>
      </c>
      <c r="B111" s="595"/>
      <c r="C111" s="596"/>
      <c r="D111" s="439">
        <v>74589</v>
      </c>
      <c r="E111" s="440"/>
      <c r="F111" s="439">
        <v>55758</v>
      </c>
      <c r="G111" s="441"/>
      <c r="H111" s="442">
        <v>6929</v>
      </c>
      <c r="I111" s="441"/>
      <c r="J111" s="442">
        <v>10793</v>
      </c>
      <c r="K111" s="441"/>
      <c r="L111" s="442">
        <v>148069</v>
      </c>
      <c r="M111" s="441"/>
    </row>
    <row r="112" spans="1:13">
      <c r="A112" s="443" t="s">
        <v>298</v>
      </c>
      <c r="B112" s="420"/>
      <c r="C112" s="420"/>
      <c r="D112" s="420"/>
      <c r="E112" s="420"/>
      <c r="F112" s="444"/>
      <c r="G112" s="420"/>
      <c r="H112" s="420"/>
      <c r="I112" s="420"/>
      <c r="J112" s="475"/>
      <c r="K112" s="475"/>
      <c r="L112" s="475"/>
      <c r="M112" s="475"/>
    </row>
    <row r="113" spans="1:13">
      <c r="A113" s="475"/>
      <c r="B113" s="475"/>
      <c r="C113" s="475"/>
      <c r="D113" s="475"/>
      <c r="E113" s="475"/>
      <c r="F113" s="475"/>
      <c r="G113" s="475"/>
      <c r="H113" s="475"/>
      <c r="I113" s="475"/>
      <c r="J113" s="475"/>
      <c r="K113" s="475"/>
      <c r="L113" s="475"/>
      <c r="M113" s="475"/>
    </row>
    <row r="114" spans="1:13">
      <c r="A114" s="475"/>
      <c r="B114" s="475"/>
      <c r="C114" s="475"/>
      <c r="D114" s="475"/>
      <c r="E114" s="475"/>
      <c r="F114" s="475"/>
      <c r="G114" s="475"/>
      <c r="H114" s="475"/>
      <c r="I114" s="475"/>
      <c r="J114" s="475"/>
      <c r="K114" s="475"/>
      <c r="L114" s="475"/>
      <c r="M114" s="475"/>
    </row>
    <row r="115" spans="1:13">
      <c r="A115" s="475"/>
      <c r="B115" s="475"/>
      <c r="C115" s="475"/>
      <c r="D115" s="475"/>
      <c r="E115" s="475"/>
      <c r="F115" s="475"/>
      <c r="G115" s="475"/>
      <c r="H115" s="475"/>
      <c r="I115" s="475"/>
      <c r="J115" s="475"/>
      <c r="K115" s="475"/>
      <c r="L115" s="475"/>
      <c r="M115" s="475"/>
    </row>
    <row r="116" spans="1:13">
      <c r="A116" s="474" t="s">
        <v>332</v>
      </c>
      <c r="B116" s="475"/>
      <c r="C116" s="475"/>
      <c r="D116" s="475"/>
      <c r="E116" s="475"/>
      <c r="F116" s="475"/>
      <c r="G116" s="475"/>
      <c r="H116" s="475"/>
      <c r="I116" s="475"/>
      <c r="J116" s="475"/>
      <c r="K116" s="475"/>
      <c r="L116" s="475"/>
      <c r="M116" s="475"/>
    </row>
    <row r="117" spans="1:13" ht="30" customHeight="1">
      <c r="A117" s="123" t="s">
        <v>333</v>
      </c>
      <c r="B117" s="592" t="s">
        <v>214</v>
      </c>
      <c r="C117" s="593"/>
      <c r="D117" s="638" t="s">
        <v>326</v>
      </c>
      <c r="E117" s="639"/>
      <c r="F117" s="638" t="s">
        <v>327</v>
      </c>
      <c r="G117" s="639"/>
      <c r="H117" s="638" t="s">
        <v>328</v>
      </c>
      <c r="I117" s="639"/>
      <c r="J117" s="638" t="s">
        <v>329</v>
      </c>
      <c r="K117" s="639"/>
      <c r="L117" s="638" t="s">
        <v>304</v>
      </c>
      <c r="M117" s="639"/>
    </row>
    <row r="118" spans="1:13">
      <c r="A118" s="448">
        <v>84</v>
      </c>
      <c r="B118" s="32" t="s">
        <v>83</v>
      </c>
      <c r="C118" s="449"/>
      <c r="D118" s="450">
        <v>6292</v>
      </c>
      <c r="E118" s="499"/>
      <c r="F118" s="450">
        <v>5815</v>
      </c>
      <c r="G118" s="499"/>
      <c r="H118" s="450">
        <v>915</v>
      </c>
      <c r="I118" s="499"/>
      <c r="J118" s="450">
        <v>1079</v>
      </c>
      <c r="K118" s="499"/>
      <c r="L118" s="450">
        <v>14101</v>
      </c>
      <c r="M118" s="499"/>
    </row>
    <row r="119" spans="1:13">
      <c r="A119" s="454">
        <v>27</v>
      </c>
      <c r="B119" s="35" t="s">
        <v>17</v>
      </c>
      <c r="C119" s="455"/>
      <c r="D119" s="452">
        <v>3942</v>
      </c>
      <c r="E119" s="499"/>
      <c r="F119" s="452">
        <v>2298</v>
      </c>
      <c r="G119" s="499"/>
      <c r="H119" s="452">
        <v>224</v>
      </c>
      <c r="I119" s="499"/>
      <c r="J119" s="452">
        <v>751</v>
      </c>
      <c r="K119" s="499"/>
      <c r="L119" s="452">
        <v>7215</v>
      </c>
      <c r="M119" s="499"/>
    </row>
    <row r="120" spans="1:13">
      <c r="A120" s="454">
        <v>53</v>
      </c>
      <c r="B120" s="35" t="s">
        <v>53</v>
      </c>
      <c r="C120" s="455"/>
      <c r="D120" s="452">
        <v>4785</v>
      </c>
      <c r="E120" s="499"/>
      <c r="F120" s="452">
        <v>1796</v>
      </c>
      <c r="G120" s="499"/>
      <c r="H120" s="452">
        <v>268</v>
      </c>
      <c r="I120" s="499"/>
      <c r="J120" s="452">
        <v>1055</v>
      </c>
      <c r="K120" s="499"/>
      <c r="L120" s="452">
        <v>7904</v>
      </c>
      <c r="M120" s="499"/>
    </row>
    <row r="121" spans="1:13">
      <c r="A121" s="454">
        <v>24</v>
      </c>
      <c r="B121" s="35" t="s">
        <v>10</v>
      </c>
      <c r="C121" s="455"/>
      <c r="D121" s="452">
        <v>3189</v>
      </c>
      <c r="E121" s="499"/>
      <c r="F121" s="452">
        <v>2013</v>
      </c>
      <c r="G121" s="499"/>
      <c r="H121" s="452">
        <v>262</v>
      </c>
      <c r="I121" s="499"/>
      <c r="J121" s="452">
        <v>195</v>
      </c>
      <c r="K121" s="499"/>
      <c r="L121" s="452">
        <v>5659</v>
      </c>
      <c r="M121" s="499"/>
    </row>
    <row r="122" spans="1:13">
      <c r="A122" s="454">
        <v>94</v>
      </c>
      <c r="B122" s="35" t="s">
        <v>106</v>
      </c>
      <c r="C122" s="455"/>
      <c r="D122" s="452">
        <v>182</v>
      </c>
      <c r="E122" s="499"/>
      <c r="F122" s="452">
        <v>123</v>
      </c>
      <c r="G122" s="499"/>
      <c r="H122" s="452">
        <v>0</v>
      </c>
      <c r="I122" s="499"/>
      <c r="J122" s="452">
        <v>0</v>
      </c>
      <c r="K122" s="499"/>
      <c r="L122" s="452">
        <v>305</v>
      </c>
      <c r="M122" s="499"/>
    </row>
    <row r="123" spans="1:13">
      <c r="A123" s="454">
        <v>44</v>
      </c>
      <c r="B123" s="35" t="s">
        <v>220</v>
      </c>
      <c r="C123" s="455"/>
      <c r="D123" s="452">
        <v>5544</v>
      </c>
      <c r="E123" s="499"/>
      <c r="F123" s="452">
        <v>5945</v>
      </c>
      <c r="G123" s="499"/>
      <c r="H123" s="452">
        <v>476</v>
      </c>
      <c r="I123" s="499"/>
      <c r="J123" s="452">
        <v>1244</v>
      </c>
      <c r="K123" s="499"/>
      <c r="L123" s="452">
        <v>13209</v>
      </c>
      <c r="M123" s="499"/>
    </row>
    <row r="124" spans="1:13">
      <c r="A124" s="454">
        <v>32</v>
      </c>
      <c r="B124" s="35" t="s">
        <v>221</v>
      </c>
      <c r="C124" s="455"/>
      <c r="D124" s="452">
        <v>12351</v>
      </c>
      <c r="E124" s="499"/>
      <c r="F124" s="452">
        <v>6999</v>
      </c>
      <c r="G124" s="499"/>
      <c r="H124" s="452">
        <v>1137</v>
      </c>
      <c r="I124" s="499"/>
      <c r="J124" s="452">
        <v>1288</v>
      </c>
      <c r="K124" s="499"/>
      <c r="L124" s="452">
        <v>21775</v>
      </c>
      <c r="M124" s="499"/>
    </row>
    <row r="125" spans="1:13">
      <c r="A125" s="454">
        <v>11</v>
      </c>
      <c r="B125" s="35" t="s">
        <v>1</v>
      </c>
      <c r="C125" s="455"/>
      <c r="D125" s="452">
        <v>8647</v>
      </c>
      <c r="E125" s="499"/>
      <c r="F125" s="452">
        <v>10198</v>
      </c>
      <c r="G125" s="499"/>
      <c r="H125" s="452">
        <v>2199</v>
      </c>
      <c r="I125" s="499"/>
      <c r="J125" s="452">
        <v>2156</v>
      </c>
      <c r="K125" s="499"/>
      <c r="L125" s="452">
        <v>23200</v>
      </c>
      <c r="M125" s="499"/>
    </row>
    <row r="126" spans="1:13">
      <c r="A126" s="454">
        <v>28</v>
      </c>
      <c r="B126" s="35" t="s">
        <v>26</v>
      </c>
      <c r="C126" s="455"/>
      <c r="D126" s="452">
        <v>5435</v>
      </c>
      <c r="E126" s="499"/>
      <c r="F126" s="452">
        <v>2898</v>
      </c>
      <c r="G126" s="499"/>
      <c r="H126" s="452">
        <v>303</v>
      </c>
      <c r="I126" s="499"/>
      <c r="J126" s="452">
        <v>955</v>
      </c>
      <c r="K126" s="499"/>
      <c r="L126" s="452">
        <v>9591</v>
      </c>
      <c r="M126" s="499"/>
    </row>
    <row r="127" spans="1:13">
      <c r="A127" s="454">
        <v>75</v>
      </c>
      <c r="B127" s="35" t="s">
        <v>222</v>
      </c>
      <c r="C127" s="455"/>
      <c r="D127" s="452">
        <v>7520</v>
      </c>
      <c r="E127" s="499"/>
      <c r="F127" s="452">
        <v>4940</v>
      </c>
      <c r="G127" s="499"/>
      <c r="H127" s="452">
        <v>253</v>
      </c>
      <c r="I127" s="499"/>
      <c r="J127" s="452">
        <v>278</v>
      </c>
      <c r="K127" s="499"/>
      <c r="L127" s="452">
        <v>12991</v>
      </c>
      <c r="M127" s="499"/>
    </row>
    <row r="128" spans="1:13">
      <c r="A128" s="454">
        <v>76</v>
      </c>
      <c r="B128" s="35" t="s">
        <v>223</v>
      </c>
      <c r="C128" s="455"/>
      <c r="D128" s="452">
        <v>6741</v>
      </c>
      <c r="E128" s="499"/>
      <c r="F128" s="452">
        <v>4820</v>
      </c>
      <c r="G128" s="499"/>
      <c r="H128" s="452">
        <v>248</v>
      </c>
      <c r="I128" s="499"/>
      <c r="J128" s="452">
        <v>809</v>
      </c>
      <c r="K128" s="499"/>
      <c r="L128" s="452">
        <v>12618</v>
      </c>
      <c r="M128" s="499"/>
    </row>
    <row r="129" spans="1:13">
      <c r="A129" s="454">
        <v>52</v>
      </c>
      <c r="B129" s="35" t="s">
        <v>47</v>
      </c>
      <c r="C129" s="455"/>
      <c r="D129" s="452">
        <v>3731</v>
      </c>
      <c r="E129" s="499"/>
      <c r="F129" s="452">
        <v>2774</v>
      </c>
      <c r="G129" s="499"/>
      <c r="H129" s="452">
        <v>284</v>
      </c>
      <c r="I129" s="499"/>
      <c r="J129" s="452">
        <v>452</v>
      </c>
      <c r="K129" s="499"/>
      <c r="L129" s="452">
        <v>7241</v>
      </c>
      <c r="M129" s="499"/>
    </row>
    <row r="130" spans="1:13">
      <c r="A130" s="459">
        <v>93</v>
      </c>
      <c r="B130" s="35" t="s">
        <v>113</v>
      </c>
      <c r="C130" s="455"/>
      <c r="D130" s="452">
        <v>2663</v>
      </c>
      <c r="E130" s="499"/>
      <c r="F130" s="452">
        <v>4260</v>
      </c>
      <c r="G130" s="499"/>
      <c r="H130" s="452">
        <v>160</v>
      </c>
      <c r="I130" s="499"/>
      <c r="J130" s="452">
        <v>409</v>
      </c>
      <c r="K130" s="499"/>
      <c r="L130" s="452">
        <v>7492</v>
      </c>
      <c r="M130" s="499"/>
    </row>
    <row r="131" spans="1:13">
      <c r="A131" s="460" t="s">
        <v>225</v>
      </c>
      <c r="B131" s="461"/>
      <c r="C131" s="462"/>
      <c r="D131" s="463">
        <v>71022</v>
      </c>
      <c r="E131" s="500"/>
      <c r="F131" s="463">
        <v>54879</v>
      </c>
      <c r="G131" s="500"/>
      <c r="H131" s="463">
        <v>6729</v>
      </c>
      <c r="I131" s="500"/>
      <c r="J131" s="463">
        <v>10671</v>
      </c>
      <c r="K131" s="500"/>
      <c r="L131" s="463">
        <v>143301</v>
      </c>
      <c r="M131" s="500"/>
    </row>
    <row r="132" spans="1:13">
      <c r="A132" s="11">
        <v>101</v>
      </c>
      <c r="B132" s="502" t="s">
        <v>215</v>
      </c>
      <c r="C132" s="467"/>
      <c r="D132" s="452">
        <v>579</v>
      </c>
      <c r="E132" s="499"/>
      <c r="F132" s="452">
        <v>238</v>
      </c>
      <c r="G132" s="499"/>
      <c r="H132" s="452">
        <v>168</v>
      </c>
      <c r="I132" s="499"/>
      <c r="J132" s="452">
        <v>55</v>
      </c>
      <c r="K132" s="499"/>
      <c r="L132" s="452">
        <v>1040</v>
      </c>
      <c r="M132" s="499"/>
    </row>
    <row r="133" spans="1:13">
      <c r="A133" s="11">
        <v>102</v>
      </c>
      <c r="B133" s="502" t="s">
        <v>216</v>
      </c>
      <c r="C133" s="467"/>
      <c r="D133" s="452">
        <v>944</v>
      </c>
      <c r="E133" s="499"/>
      <c r="F133" s="452">
        <v>288</v>
      </c>
      <c r="G133" s="499"/>
      <c r="H133" s="452">
        <v>32</v>
      </c>
      <c r="I133" s="499"/>
      <c r="J133" s="452">
        <v>31</v>
      </c>
      <c r="K133" s="499"/>
      <c r="L133" s="452">
        <v>1295</v>
      </c>
      <c r="M133" s="499"/>
    </row>
    <row r="134" spans="1:13">
      <c r="A134" s="11">
        <v>103</v>
      </c>
      <c r="B134" s="502" t="s">
        <v>111</v>
      </c>
      <c r="C134" s="467"/>
      <c r="D134" s="452">
        <v>357</v>
      </c>
      <c r="E134" s="499"/>
      <c r="F134" s="452">
        <v>60</v>
      </c>
      <c r="G134" s="499"/>
      <c r="H134" s="452">
        <v>0</v>
      </c>
      <c r="I134" s="499"/>
      <c r="J134" s="452">
        <v>0</v>
      </c>
      <c r="K134" s="499"/>
      <c r="L134" s="452">
        <v>417</v>
      </c>
      <c r="M134" s="499"/>
    </row>
    <row r="135" spans="1:13">
      <c r="A135" s="11">
        <v>104</v>
      </c>
      <c r="B135" s="502" t="s">
        <v>112</v>
      </c>
      <c r="C135" s="467"/>
      <c r="D135" s="452">
        <v>1687</v>
      </c>
      <c r="E135" s="499"/>
      <c r="F135" s="452">
        <v>293</v>
      </c>
      <c r="G135" s="499"/>
      <c r="H135" s="452">
        <v>0</v>
      </c>
      <c r="I135" s="499"/>
      <c r="J135" s="452">
        <v>36</v>
      </c>
      <c r="K135" s="499"/>
      <c r="L135" s="452">
        <v>2016</v>
      </c>
      <c r="M135" s="499"/>
    </row>
    <row r="136" spans="1:13">
      <c r="A136" s="17" t="s">
        <v>224</v>
      </c>
      <c r="B136" s="468"/>
      <c r="C136" s="469"/>
      <c r="D136" s="463">
        <v>3567</v>
      </c>
      <c r="E136" s="500"/>
      <c r="F136" s="463">
        <v>879</v>
      </c>
      <c r="G136" s="500"/>
      <c r="H136" s="463">
        <v>200</v>
      </c>
      <c r="I136" s="500"/>
      <c r="J136" s="463">
        <v>122</v>
      </c>
      <c r="K136" s="500"/>
      <c r="L136" s="463">
        <v>4768</v>
      </c>
      <c r="M136" s="500"/>
    </row>
    <row r="137" spans="1:13">
      <c r="A137" s="641" t="s">
        <v>227</v>
      </c>
      <c r="B137" s="642"/>
      <c r="C137" s="643"/>
      <c r="D137" s="470">
        <v>74589</v>
      </c>
      <c r="E137" s="501"/>
      <c r="F137" s="470">
        <v>55758</v>
      </c>
      <c r="G137" s="501"/>
      <c r="H137" s="470">
        <v>6929</v>
      </c>
      <c r="I137" s="501"/>
      <c r="J137" s="470">
        <v>10793</v>
      </c>
      <c r="K137" s="501"/>
      <c r="L137" s="470">
        <v>148069</v>
      </c>
      <c r="M137" s="501"/>
    </row>
    <row r="138" spans="1:13">
      <c r="A138" s="475"/>
      <c r="B138" s="475"/>
      <c r="C138" s="475"/>
      <c r="D138" s="475"/>
      <c r="E138" s="475"/>
      <c r="F138" s="475"/>
      <c r="G138" s="475"/>
      <c r="H138" s="475"/>
      <c r="I138" s="475"/>
      <c r="J138" s="475"/>
      <c r="K138" s="475"/>
      <c r="L138" s="475"/>
      <c r="M138" s="475"/>
    </row>
    <row r="139" spans="1:13">
      <c r="A139" s="475"/>
      <c r="B139" s="475"/>
      <c r="C139" s="475"/>
      <c r="D139" s="475"/>
      <c r="E139" s="475"/>
      <c r="F139" s="475"/>
      <c r="G139" s="475"/>
      <c r="H139" s="475"/>
      <c r="I139" s="475"/>
      <c r="J139" s="475"/>
      <c r="K139" s="475"/>
      <c r="L139" s="475"/>
      <c r="M139" s="475"/>
    </row>
    <row r="140" spans="1:13" s="475" customFormat="1"/>
    <row r="141" spans="1:13" s="475" customFormat="1"/>
    <row r="142" spans="1:13" s="475" customFormat="1"/>
    <row r="143" spans="1:13" s="475" customFormat="1"/>
    <row r="144" spans="1:13" s="475" customFormat="1"/>
    <row r="145" s="475" customFormat="1"/>
    <row r="146" s="475" customFormat="1"/>
    <row r="147" s="475" customFormat="1"/>
    <row r="148" s="475" customFormat="1"/>
    <row r="149" s="475" customFormat="1"/>
    <row r="150" s="475" customFormat="1"/>
    <row r="151" s="475" customFormat="1"/>
    <row r="152" s="475" customFormat="1"/>
    <row r="153" s="475" customFormat="1"/>
    <row r="154" s="475" customFormat="1"/>
    <row r="155" s="475" customFormat="1"/>
    <row r="156" s="475" customFormat="1"/>
    <row r="157" s="475" customFormat="1"/>
    <row r="158" s="475" customFormat="1"/>
    <row r="159" s="475" customFormat="1"/>
    <row r="160" s="475" customFormat="1"/>
    <row r="161" s="475" customFormat="1"/>
    <row r="162" s="475" customFormat="1"/>
    <row r="163" s="475" customFormat="1"/>
    <row r="164" s="475" customFormat="1"/>
    <row r="165" s="475" customFormat="1"/>
    <row r="166" s="475" customFormat="1"/>
    <row r="167" s="475" customFormat="1"/>
    <row r="168" s="475" customFormat="1"/>
    <row r="169" s="475" customFormat="1"/>
    <row r="170" s="475" customFormat="1"/>
    <row r="171" s="475" customFormat="1"/>
    <row r="172" s="475" customFormat="1"/>
    <row r="173" s="475" customFormat="1"/>
    <row r="174" s="475" customFormat="1"/>
    <row r="175" s="475" customFormat="1"/>
    <row r="176" s="475" customFormat="1"/>
    <row r="177" s="475" customFormat="1"/>
    <row r="178" s="475" customFormat="1"/>
    <row r="179" s="475" customFormat="1"/>
    <row r="180" s="475" customFormat="1"/>
    <row r="181" s="475" customFormat="1"/>
    <row r="182" s="475" customFormat="1"/>
    <row r="183" s="475" customFormat="1"/>
    <row r="184" s="475" customFormat="1"/>
    <row r="185" s="475" customFormat="1"/>
    <row r="186" s="475" customFormat="1"/>
    <row r="187" s="475" customFormat="1"/>
    <row r="188" s="475" customFormat="1"/>
    <row r="189" s="475" customFormat="1"/>
    <row r="190" s="475" customFormat="1"/>
    <row r="191" s="475" customFormat="1"/>
    <row r="192" s="475" customFormat="1"/>
    <row r="193" s="475" customFormat="1"/>
    <row r="194" s="475" customFormat="1"/>
    <row r="195" s="475" customFormat="1"/>
    <row r="196" s="475" customFormat="1"/>
    <row r="197" s="475" customFormat="1"/>
    <row r="198" s="475" customFormat="1"/>
    <row r="199" s="475" customFormat="1"/>
    <row r="200" s="475" customFormat="1"/>
    <row r="201" s="475" customFormat="1"/>
    <row r="202" s="475" customFormat="1"/>
    <row r="203" s="475" customFormat="1"/>
    <row r="204" s="475" customFormat="1"/>
    <row r="205" s="475" customFormat="1"/>
    <row r="206" s="475" customFormat="1"/>
    <row r="207" s="475" customFormat="1"/>
    <row r="208" s="475" customFormat="1"/>
    <row r="209" s="475" customFormat="1"/>
    <row r="210" s="475" customFormat="1"/>
    <row r="211" s="475" customFormat="1"/>
    <row r="212" s="475" customFormat="1"/>
    <row r="213" s="475" customFormat="1"/>
    <row r="214" s="475" customFormat="1"/>
    <row r="215" s="475" customFormat="1"/>
    <row r="216" s="475" customFormat="1"/>
    <row r="217" s="475" customFormat="1"/>
    <row r="218" s="475" customFormat="1"/>
    <row r="219" s="475" customFormat="1"/>
    <row r="220" s="475" customFormat="1"/>
    <row r="221" s="475" customFormat="1"/>
    <row r="222" s="475" customFormat="1"/>
    <row r="223" s="475" customFormat="1"/>
    <row r="224" s="475" customFormat="1"/>
    <row r="225" s="475" customFormat="1"/>
    <row r="226" s="475" customFormat="1"/>
    <row r="227" s="475" customFormat="1"/>
    <row r="228" s="475" customFormat="1"/>
    <row r="229" s="475" customFormat="1"/>
    <row r="230" s="475" customFormat="1"/>
    <row r="231" s="475" customFormat="1"/>
    <row r="232" s="475" customFormat="1"/>
    <row r="233" s="475" customFormat="1"/>
    <row r="234" s="475" customFormat="1"/>
    <row r="235" s="475" customFormat="1"/>
    <row r="236" s="475" customFormat="1"/>
    <row r="237" s="475" customFormat="1"/>
    <row r="238" s="475" customFormat="1"/>
    <row r="239" s="475" customFormat="1"/>
    <row r="240" s="475" customFormat="1"/>
    <row r="241" s="475" customFormat="1"/>
    <row r="242" s="475" customFormat="1"/>
    <row r="243" s="475" customFormat="1"/>
    <row r="244" s="475" customFormat="1"/>
    <row r="245" s="475" customFormat="1"/>
    <row r="246" s="475" customFormat="1"/>
    <row r="247" s="475" customFormat="1"/>
    <row r="248" s="475" customFormat="1"/>
    <row r="249" s="475" customFormat="1"/>
    <row r="250" s="475" customFormat="1"/>
    <row r="251" s="475" customFormat="1"/>
    <row r="252" s="475" customFormat="1"/>
    <row r="253" s="475" customFormat="1"/>
    <row r="254" s="475" customFormat="1"/>
    <row r="255" s="475" customFormat="1"/>
    <row r="256" s="475" customFormat="1"/>
    <row r="257" s="475" customFormat="1"/>
    <row r="258" s="475" customFormat="1"/>
    <row r="259" s="475" customFormat="1"/>
    <row r="260" s="475" customFormat="1"/>
    <row r="261" s="475" customFormat="1"/>
    <row r="262" s="475" customFormat="1"/>
    <row r="263" s="475" customFormat="1"/>
    <row r="264" s="475" customFormat="1"/>
    <row r="265" s="475" customFormat="1"/>
    <row r="266" s="475" customFormat="1"/>
    <row r="267" s="475" customFormat="1"/>
    <row r="268" s="475" customFormat="1"/>
    <row r="269" s="475" customFormat="1"/>
    <row r="270" s="475" customFormat="1"/>
    <row r="271" s="475" customFormat="1"/>
    <row r="272" s="475" customFormat="1"/>
    <row r="273" s="475" customFormat="1"/>
    <row r="274" s="475" customFormat="1"/>
    <row r="275" s="475" customFormat="1"/>
    <row r="276" s="475" customFormat="1"/>
    <row r="277" s="475" customFormat="1"/>
    <row r="278" s="475" customFormat="1"/>
    <row r="279" s="475" customFormat="1"/>
    <row r="280" s="475" customFormat="1"/>
    <row r="281" s="475" customFormat="1"/>
    <row r="282" s="475" customFormat="1"/>
    <row r="283" s="475" customFormat="1"/>
    <row r="284" s="475" customFormat="1"/>
    <row r="285" s="475" customFormat="1"/>
    <row r="286" s="475" customFormat="1"/>
    <row r="287" s="475" customFormat="1"/>
    <row r="288" s="475" customFormat="1"/>
    <row r="289" s="475" customFormat="1"/>
    <row r="290" s="475" customFormat="1"/>
    <row r="291" s="475" customFormat="1"/>
    <row r="292" s="475" customFormat="1"/>
    <row r="293" s="475" customFormat="1"/>
    <row r="294" s="475" customFormat="1"/>
    <row r="295" s="475" customFormat="1"/>
    <row r="296" s="475" customFormat="1"/>
    <row r="297" s="475" customFormat="1"/>
    <row r="298" s="475" customFormat="1"/>
    <row r="299" s="475" customFormat="1"/>
    <row r="300" s="475" customFormat="1"/>
    <row r="301" s="475" customFormat="1"/>
    <row r="302" s="475" customFormat="1"/>
    <row r="303" s="475" customFormat="1"/>
    <row r="304" s="475" customFormat="1"/>
    <row r="305" s="475" customFormat="1"/>
    <row r="306" s="475" customFormat="1"/>
    <row r="307" s="475" customFormat="1"/>
    <row r="308" s="475" customFormat="1"/>
    <row r="309" s="475" customFormat="1"/>
    <row r="310" s="475" customFormat="1"/>
    <row r="311" s="475" customFormat="1"/>
    <row r="312" s="475" customFormat="1"/>
    <row r="313" s="475" customFormat="1"/>
    <row r="314" s="475" customFormat="1"/>
    <row r="315" s="475" customFormat="1"/>
    <row r="316" s="475" customFormat="1"/>
    <row r="317" s="475" customFormat="1"/>
    <row r="318" s="475" customFormat="1"/>
    <row r="319" s="475" customFormat="1"/>
    <row r="320" s="475" customFormat="1"/>
    <row r="321" s="475" customFormat="1"/>
    <row r="322" s="475" customFormat="1"/>
    <row r="323" s="475" customFormat="1"/>
    <row r="324" s="475" customFormat="1"/>
    <row r="325" s="475" customFormat="1"/>
    <row r="326" s="475" customFormat="1"/>
    <row r="327" s="475" customFormat="1"/>
    <row r="328" s="475" customFormat="1"/>
    <row r="329" s="475" customFormat="1"/>
    <row r="330" s="475" customFormat="1"/>
    <row r="331" s="475" customFormat="1"/>
    <row r="332" s="475" customFormat="1"/>
    <row r="333" s="475" customFormat="1"/>
    <row r="334" s="475" customFormat="1"/>
    <row r="335" s="475" customFormat="1"/>
    <row r="336" s="475" customFormat="1"/>
    <row r="337" s="475" customFormat="1"/>
    <row r="338" s="475" customFormat="1"/>
    <row r="339" s="475" customFormat="1"/>
    <row r="340" s="475" customFormat="1"/>
    <row r="341" s="475" customFormat="1"/>
    <row r="342" s="475" customFormat="1"/>
    <row r="343" s="475" customFormat="1"/>
    <row r="344" s="475" customFormat="1"/>
    <row r="345" s="475" customFormat="1"/>
    <row r="346" s="475" customFormat="1"/>
    <row r="347" s="475" customFormat="1"/>
    <row r="348" s="475" customFormat="1"/>
    <row r="349" s="475" customFormat="1"/>
    <row r="350" s="475" customFormat="1"/>
    <row r="351" s="475" customFormat="1"/>
    <row r="352" s="475" customFormat="1"/>
    <row r="353" s="475" customFormat="1"/>
    <row r="354" s="475" customFormat="1"/>
    <row r="355" s="475" customFormat="1"/>
    <row r="356" s="475" customFormat="1"/>
    <row r="357" s="475" customFormat="1"/>
    <row r="358" s="475" customFormat="1"/>
    <row r="359" s="475" customFormat="1"/>
    <row r="360" s="475" customFormat="1"/>
    <row r="361" s="475" customFormat="1"/>
    <row r="362" s="475" customFormat="1"/>
    <row r="363" s="475" customFormat="1"/>
    <row r="364" s="475" customFormat="1"/>
    <row r="365" s="475" customFormat="1"/>
    <row r="366" s="475" customFormat="1"/>
    <row r="367" s="475" customFormat="1"/>
    <row r="368" s="475" customFormat="1"/>
    <row r="369" s="475" customFormat="1"/>
    <row r="370" s="475" customFormat="1"/>
    <row r="371" s="475" customFormat="1"/>
    <row r="372" s="475" customFormat="1"/>
    <row r="373" s="475" customFormat="1"/>
    <row r="374" s="475" customFormat="1"/>
    <row r="375" s="475" customFormat="1"/>
    <row r="376" s="475" customFormat="1"/>
    <row r="377" s="475" customFormat="1"/>
    <row r="378" s="475" customFormat="1"/>
    <row r="379" s="475" customFormat="1"/>
    <row r="380" s="475" customFormat="1"/>
    <row r="381" s="475" customFormat="1"/>
    <row r="382" s="475" customFormat="1"/>
    <row r="383" s="475" customFormat="1"/>
    <row r="384" s="475" customFormat="1"/>
    <row r="385" s="475" customFormat="1"/>
    <row r="386" s="475" customFormat="1"/>
    <row r="387" s="475" customFormat="1"/>
    <row r="388" s="475" customFormat="1"/>
    <row r="389" s="475" customFormat="1"/>
    <row r="390" s="475" customFormat="1"/>
    <row r="391" s="475" customFormat="1"/>
    <row r="392" s="475" customFormat="1"/>
    <row r="393" s="475" customFormat="1"/>
    <row r="394" s="475" customFormat="1"/>
    <row r="395" s="475" customFormat="1"/>
    <row r="396" s="475" customFormat="1"/>
    <row r="397" s="475" customFormat="1"/>
    <row r="398" s="475" customFormat="1"/>
    <row r="399" s="475" customFormat="1"/>
    <row r="400" s="475" customFormat="1"/>
    <row r="401" s="475" customFormat="1"/>
    <row r="402" s="475" customFormat="1"/>
    <row r="403" s="475" customFormat="1"/>
    <row r="404" s="475" customFormat="1"/>
    <row r="405" s="475" customFormat="1"/>
    <row r="406" s="475" customFormat="1"/>
    <row r="407" s="475" customFormat="1"/>
    <row r="408" s="475" customFormat="1"/>
    <row r="409" s="475" customFormat="1"/>
    <row r="410" s="475" customFormat="1"/>
    <row r="411" s="475" customFormat="1"/>
    <row r="412" s="475" customFormat="1"/>
    <row r="413" s="475" customFormat="1"/>
    <row r="414" s="475" customFormat="1"/>
    <row r="415" s="475" customFormat="1"/>
    <row r="416" s="475" customFormat="1"/>
    <row r="417" s="475" customFormat="1"/>
    <row r="418" s="475" customFormat="1"/>
    <row r="419" s="475" customFormat="1"/>
    <row r="420" s="475" customFormat="1"/>
    <row r="421" s="475" customFormat="1"/>
    <row r="422" s="475" customFormat="1"/>
    <row r="423" s="475" customFormat="1"/>
    <row r="424" s="475" customFormat="1"/>
    <row r="425" s="475" customFormat="1"/>
    <row r="426" s="475" customFormat="1"/>
    <row r="427" s="475" customFormat="1"/>
    <row r="428" s="475" customFormat="1"/>
    <row r="429" s="475" customFormat="1"/>
    <row r="430" s="475" customFormat="1"/>
    <row r="431" s="475" customFormat="1"/>
    <row r="432" s="475" customFormat="1"/>
    <row r="433" s="475" customFormat="1"/>
    <row r="434" s="475" customFormat="1"/>
    <row r="435" s="475" customFormat="1"/>
    <row r="436" s="475" customFormat="1"/>
    <row r="437" s="475" customFormat="1"/>
    <row r="438" s="475" customFormat="1"/>
    <row r="439" s="475" customFormat="1"/>
    <row r="440" s="475" customFormat="1"/>
    <row r="441" s="475" customFormat="1"/>
    <row r="442" s="475" customFormat="1"/>
    <row r="443" s="475" customFormat="1"/>
    <row r="444" s="475" customFormat="1"/>
    <row r="445" s="475" customFormat="1"/>
    <row r="446" s="475" customFormat="1"/>
    <row r="447" s="475" customFormat="1"/>
    <row r="448" s="475" customFormat="1"/>
    <row r="449" s="475" customFormat="1"/>
    <row r="450" s="475" customFormat="1"/>
    <row r="451" s="475" customFormat="1"/>
    <row r="452" s="475" customFormat="1"/>
    <row r="453" s="475" customFormat="1"/>
    <row r="454" s="475" customFormat="1"/>
    <row r="455" s="475" customFormat="1"/>
    <row r="456" s="475" customFormat="1"/>
    <row r="457" s="475" customFormat="1"/>
  </sheetData>
  <mergeCells count="16">
    <mergeCell ref="A2:I2"/>
    <mergeCell ref="D6:E6"/>
    <mergeCell ref="F6:G6"/>
    <mergeCell ref="H6:I6"/>
    <mergeCell ref="A137:C137"/>
    <mergeCell ref="L6:M6"/>
    <mergeCell ref="A109:C109"/>
    <mergeCell ref="A110:C110"/>
    <mergeCell ref="A111:C111"/>
    <mergeCell ref="B117:C117"/>
    <mergeCell ref="D117:E117"/>
    <mergeCell ref="F117:G117"/>
    <mergeCell ref="H117:I117"/>
    <mergeCell ref="J117:K117"/>
    <mergeCell ref="L117:M117"/>
    <mergeCell ref="J6:K6"/>
  </mergeCells>
  <hyperlinks>
    <hyperlink ref="L3" location="Sommaire!A1" display="RETOUR AU SOMMAIRE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/>
  </sheetPr>
  <dimension ref="A1:L139"/>
  <sheetViews>
    <sheetView zoomScaleNormal="100" workbookViewId="0">
      <selection activeCell="D4" sqref="D4"/>
    </sheetView>
  </sheetViews>
  <sheetFormatPr baseColWidth="10" defaultRowHeight="15"/>
  <cols>
    <col min="1" max="1" width="7.42578125" style="6" customWidth="1"/>
    <col min="2" max="2" width="14.28515625" style="6" customWidth="1"/>
    <col min="3" max="3" width="27.140625" style="1" customWidth="1"/>
    <col min="4" max="4" width="14.85546875" style="2" customWidth="1"/>
    <col min="5" max="5" width="3.5703125" style="67" customWidth="1"/>
    <col min="6" max="6" width="15.85546875" style="2" customWidth="1"/>
    <col min="7" max="7" width="3.5703125" style="67" customWidth="1"/>
    <col min="8" max="8" width="14.5703125" style="2" customWidth="1"/>
    <col min="9" max="16384" width="11.42578125" style="1"/>
  </cols>
  <sheetData>
    <row r="1" spans="1:8" ht="34.5" customHeight="1">
      <c r="A1" s="603" t="s">
        <v>445</v>
      </c>
      <c r="B1" s="603"/>
      <c r="C1" s="603"/>
      <c r="D1" s="603"/>
      <c r="E1" s="603"/>
      <c r="F1" s="603"/>
      <c r="G1" s="603"/>
      <c r="H1" s="603"/>
    </row>
    <row r="2" spans="1:8">
      <c r="A2" s="46" t="s">
        <v>217</v>
      </c>
      <c r="B2" s="22"/>
      <c r="C2" s="46"/>
      <c r="D2" s="19"/>
      <c r="E2" s="63"/>
      <c r="G2" s="63"/>
      <c r="H2" s="571" t="s">
        <v>440</v>
      </c>
    </row>
    <row r="3" spans="1:8">
      <c r="A3" s="591" t="s">
        <v>228</v>
      </c>
      <c r="B3" s="591"/>
      <c r="C3" s="591"/>
      <c r="D3" s="591"/>
      <c r="E3" s="591"/>
      <c r="F3" s="591"/>
      <c r="G3" s="591"/>
      <c r="H3" s="591"/>
    </row>
    <row r="4" spans="1:8">
      <c r="A4" s="46"/>
      <c r="B4" s="46"/>
      <c r="C4" s="46"/>
      <c r="D4" s="46"/>
      <c r="E4" s="61"/>
      <c r="F4" s="46"/>
      <c r="G4" s="61"/>
      <c r="H4" s="46"/>
    </row>
    <row r="5" spans="1:8" ht="34.5" customHeight="1">
      <c r="A5" s="27" t="s">
        <v>218</v>
      </c>
      <c r="B5" s="28" t="s">
        <v>219</v>
      </c>
      <c r="C5" s="29" t="s">
        <v>213</v>
      </c>
      <c r="D5" s="92" t="s">
        <v>243</v>
      </c>
      <c r="E5" s="91"/>
      <c r="F5" s="92" t="s">
        <v>241</v>
      </c>
      <c r="G5" s="91"/>
      <c r="H5" s="30" t="s">
        <v>234</v>
      </c>
    </row>
    <row r="6" spans="1:8">
      <c r="A6" s="7">
        <v>84</v>
      </c>
      <c r="B6" s="21" t="s">
        <v>115</v>
      </c>
      <c r="C6" s="3" t="s">
        <v>82</v>
      </c>
      <c r="D6" s="69">
        <v>5236</v>
      </c>
      <c r="E6" s="79"/>
      <c r="F6" s="69">
        <v>105</v>
      </c>
      <c r="G6" s="79"/>
      <c r="H6" s="48">
        <v>5341</v>
      </c>
    </row>
    <row r="7" spans="1:8">
      <c r="A7" s="8">
        <v>32</v>
      </c>
      <c r="B7" s="23" t="s">
        <v>116</v>
      </c>
      <c r="C7" s="4" t="s">
        <v>31</v>
      </c>
      <c r="D7" s="70">
        <v>8604</v>
      </c>
      <c r="E7" s="68"/>
      <c r="F7" s="70">
        <v>54</v>
      </c>
      <c r="G7" s="68"/>
      <c r="H7" s="49">
        <v>8658</v>
      </c>
    </row>
    <row r="8" spans="1:8">
      <c r="A8" s="8">
        <v>84</v>
      </c>
      <c r="B8" s="23" t="s">
        <v>117</v>
      </c>
      <c r="C8" s="4" t="s">
        <v>84</v>
      </c>
      <c r="D8" s="70">
        <v>5926</v>
      </c>
      <c r="E8" s="68"/>
      <c r="F8" s="70">
        <v>87</v>
      </c>
      <c r="G8" s="68" t="s">
        <v>256</v>
      </c>
      <c r="H8" s="49">
        <v>6013</v>
      </c>
    </row>
    <row r="9" spans="1:8">
      <c r="A9" s="8">
        <v>93</v>
      </c>
      <c r="B9" s="23" t="s">
        <v>118</v>
      </c>
      <c r="C9" s="4" t="s">
        <v>98</v>
      </c>
      <c r="D9" s="70">
        <v>1894</v>
      </c>
      <c r="E9" s="68"/>
      <c r="F9" s="70">
        <v>63</v>
      </c>
      <c r="G9" s="68"/>
      <c r="H9" s="49">
        <v>1957</v>
      </c>
    </row>
    <row r="10" spans="1:8">
      <c r="A10" s="8">
        <v>93</v>
      </c>
      <c r="B10" s="23" t="s">
        <v>119</v>
      </c>
      <c r="C10" s="4" t="s">
        <v>99</v>
      </c>
      <c r="D10" s="70">
        <v>1875</v>
      </c>
      <c r="E10" s="68"/>
      <c r="F10" s="70">
        <v>18</v>
      </c>
      <c r="G10" s="68"/>
      <c r="H10" s="49">
        <v>1893</v>
      </c>
    </row>
    <row r="11" spans="1:8">
      <c r="A11" s="8">
        <v>93</v>
      </c>
      <c r="B11" s="23" t="s">
        <v>120</v>
      </c>
      <c r="C11" s="4" t="s">
        <v>100</v>
      </c>
      <c r="D11" s="70">
        <v>14407</v>
      </c>
      <c r="E11" s="68"/>
      <c r="F11" s="70">
        <v>425</v>
      </c>
      <c r="G11" s="68"/>
      <c r="H11" s="49">
        <v>14832</v>
      </c>
    </row>
    <row r="12" spans="1:8">
      <c r="A12" s="8">
        <v>84</v>
      </c>
      <c r="B12" s="23" t="s">
        <v>121</v>
      </c>
      <c r="C12" s="4" t="s">
        <v>85</v>
      </c>
      <c r="D12" s="70">
        <v>5983</v>
      </c>
      <c r="E12" s="68"/>
      <c r="F12" s="70">
        <v>71</v>
      </c>
      <c r="G12" s="68"/>
      <c r="H12" s="49">
        <v>6054</v>
      </c>
    </row>
    <row r="13" spans="1:8">
      <c r="A13" s="8">
        <v>44</v>
      </c>
      <c r="B13" s="23" t="s">
        <v>122</v>
      </c>
      <c r="C13" s="4" t="s">
        <v>36</v>
      </c>
      <c r="D13" s="70">
        <v>5774</v>
      </c>
      <c r="E13" s="68"/>
      <c r="F13" s="70">
        <v>16</v>
      </c>
      <c r="G13" s="68"/>
      <c r="H13" s="49">
        <v>5790</v>
      </c>
    </row>
    <row r="14" spans="1:8">
      <c r="A14" s="8">
        <v>76</v>
      </c>
      <c r="B14" s="23" t="s">
        <v>123</v>
      </c>
      <c r="C14" s="4" t="s">
        <v>69</v>
      </c>
      <c r="D14" s="70">
        <v>3048</v>
      </c>
      <c r="E14" s="68"/>
      <c r="F14" s="70">
        <v>20</v>
      </c>
      <c r="G14" s="68"/>
      <c r="H14" s="49">
        <v>3068</v>
      </c>
    </row>
    <row r="15" spans="1:8">
      <c r="A15" s="8">
        <v>44</v>
      </c>
      <c r="B15" s="23" t="s">
        <v>124</v>
      </c>
      <c r="C15" s="4" t="s">
        <v>37</v>
      </c>
      <c r="D15" s="70">
        <v>3836</v>
      </c>
      <c r="E15" s="68"/>
      <c r="F15" s="70">
        <v>118</v>
      </c>
      <c r="G15" s="68"/>
      <c r="H15" s="49">
        <v>3954</v>
      </c>
    </row>
    <row r="16" spans="1:8">
      <c r="A16" s="8">
        <v>76</v>
      </c>
      <c r="B16" s="23" t="s">
        <v>125</v>
      </c>
      <c r="C16" s="4" t="s">
        <v>70</v>
      </c>
      <c r="D16" s="70">
        <v>4093</v>
      </c>
      <c r="E16" s="68"/>
      <c r="F16" s="70">
        <v>298</v>
      </c>
      <c r="G16" s="68"/>
      <c r="H16" s="49">
        <v>4391</v>
      </c>
    </row>
    <row r="17" spans="1:8">
      <c r="A17" s="8">
        <v>76</v>
      </c>
      <c r="B17" s="23" t="s">
        <v>126</v>
      </c>
      <c r="C17" s="4" t="s">
        <v>71</v>
      </c>
      <c r="D17" s="70">
        <v>6125</v>
      </c>
      <c r="E17" s="68"/>
      <c r="F17" s="70">
        <v>134</v>
      </c>
      <c r="G17" s="68"/>
      <c r="H17" s="49">
        <v>6259</v>
      </c>
    </row>
    <row r="18" spans="1:8">
      <c r="A18" s="8">
        <v>93</v>
      </c>
      <c r="B18" s="23" t="s">
        <v>127</v>
      </c>
      <c r="C18" s="4" t="s">
        <v>101</v>
      </c>
      <c r="D18" s="70">
        <v>22891</v>
      </c>
      <c r="E18" s="68"/>
      <c r="F18" s="70">
        <v>1180</v>
      </c>
      <c r="G18" s="68"/>
      <c r="H18" s="49">
        <v>24071</v>
      </c>
    </row>
    <row r="19" spans="1:8">
      <c r="A19" s="8">
        <v>28</v>
      </c>
      <c r="B19" s="23" t="s">
        <v>128</v>
      </c>
      <c r="C19" s="4" t="s">
        <v>25</v>
      </c>
      <c r="D19" s="70">
        <v>9466</v>
      </c>
      <c r="E19" s="68" t="s">
        <v>256</v>
      </c>
      <c r="F19" s="70">
        <v>271</v>
      </c>
      <c r="G19" s="68" t="s">
        <v>256</v>
      </c>
      <c r="H19" s="49">
        <v>9737</v>
      </c>
    </row>
    <row r="20" spans="1:8">
      <c r="A20" s="8">
        <v>84</v>
      </c>
      <c r="B20" s="23" t="s">
        <v>129</v>
      </c>
      <c r="C20" s="4" t="s">
        <v>86</v>
      </c>
      <c r="D20" s="70">
        <v>2889</v>
      </c>
      <c r="E20" s="68"/>
      <c r="F20" s="70">
        <v>90</v>
      </c>
      <c r="G20" s="68"/>
      <c r="H20" s="49">
        <v>2979</v>
      </c>
    </row>
    <row r="21" spans="1:8">
      <c r="A21" s="8">
        <v>75</v>
      </c>
      <c r="B21" s="23" t="s">
        <v>130</v>
      </c>
      <c r="C21" s="4" t="s">
        <v>57</v>
      </c>
      <c r="D21" s="70">
        <v>4564</v>
      </c>
      <c r="E21" s="68"/>
      <c r="F21" s="70">
        <v>144</v>
      </c>
      <c r="G21" s="68"/>
      <c r="H21" s="49">
        <v>4708</v>
      </c>
    </row>
    <row r="22" spans="1:8">
      <c r="A22" s="8">
        <v>75</v>
      </c>
      <c r="B22" s="23" t="s">
        <v>131</v>
      </c>
      <c r="C22" s="4" t="s">
        <v>58</v>
      </c>
      <c r="D22" s="70">
        <v>8195</v>
      </c>
      <c r="E22" s="68" t="s">
        <v>256</v>
      </c>
      <c r="F22" s="70">
        <v>201</v>
      </c>
      <c r="G22" s="68"/>
      <c r="H22" s="49">
        <v>8396</v>
      </c>
    </row>
    <row r="23" spans="1:8">
      <c r="A23" s="8">
        <v>24</v>
      </c>
      <c r="B23" s="23" t="s">
        <v>132</v>
      </c>
      <c r="C23" s="4" t="s">
        <v>9</v>
      </c>
      <c r="D23" s="70">
        <v>3975</v>
      </c>
      <c r="E23" s="68"/>
      <c r="F23" s="70">
        <v>32</v>
      </c>
      <c r="G23" s="68"/>
      <c r="H23" s="49">
        <v>4007</v>
      </c>
    </row>
    <row r="24" spans="1:8">
      <c r="A24" s="8">
        <v>75</v>
      </c>
      <c r="B24" s="23" t="s">
        <v>133</v>
      </c>
      <c r="C24" s="4" t="s">
        <v>59</v>
      </c>
      <c r="D24" s="70">
        <v>4294</v>
      </c>
      <c r="E24" s="68"/>
      <c r="F24" s="70">
        <v>180</v>
      </c>
      <c r="G24" s="68"/>
      <c r="H24" s="49">
        <v>4474</v>
      </c>
    </row>
    <row r="25" spans="1:8">
      <c r="A25" s="8">
        <v>94</v>
      </c>
      <c r="B25" s="23" t="s">
        <v>104</v>
      </c>
      <c r="C25" s="4" t="s">
        <v>105</v>
      </c>
      <c r="D25" s="70">
        <v>3563</v>
      </c>
      <c r="E25" s="68" t="s">
        <v>256</v>
      </c>
      <c r="F25" s="70">
        <v>3</v>
      </c>
      <c r="G25" s="68" t="s">
        <v>256</v>
      </c>
      <c r="H25" s="49">
        <v>3566</v>
      </c>
    </row>
    <row r="26" spans="1:8">
      <c r="A26" s="8">
        <v>94</v>
      </c>
      <c r="B26" s="23" t="s">
        <v>107</v>
      </c>
      <c r="C26" s="4" t="s">
        <v>108</v>
      </c>
      <c r="D26" s="70">
        <v>4614</v>
      </c>
      <c r="E26" s="68"/>
      <c r="F26" s="70">
        <v>0</v>
      </c>
      <c r="G26" s="68"/>
      <c r="H26" s="49">
        <v>4614</v>
      </c>
    </row>
    <row r="27" spans="1:8">
      <c r="A27" s="8">
        <v>27</v>
      </c>
      <c r="B27" s="23" t="s">
        <v>134</v>
      </c>
      <c r="C27" s="4" t="s">
        <v>16</v>
      </c>
      <c r="D27" s="70">
        <v>5535</v>
      </c>
      <c r="E27" s="68"/>
      <c r="F27" s="70">
        <v>64</v>
      </c>
      <c r="G27" s="68"/>
      <c r="H27" s="49">
        <v>5599</v>
      </c>
    </row>
    <row r="28" spans="1:8">
      <c r="A28" s="8">
        <v>53</v>
      </c>
      <c r="B28" s="23" t="s">
        <v>135</v>
      </c>
      <c r="C28" s="4" t="s">
        <v>52</v>
      </c>
      <c r="D28" s="70">
        <v>6077</v>
      </c>
      <c r="E28" s="68"/>
      <c r="F28" s="70">
        <v>186</v>
      </c>
      <c r="G28" s="68"/>
      <c r="H28" s="49">
        <v>6263</v>
      </c>
    </row>
    <row r="29" spans="1:8">
      <c r="A29" s="8">
        <v>75</v>
      </c>
      <c r="B29" s="23" t="s">
        <v>136</v>
      </c>
      <c r="C29" s="4" t="s">
        <v>60</v>
      </c>
      <c r="D29" s="70">
        <v>3418</v>
      </c>
      <c r="E29" s="68"/>
      <c r="F29" s="70">
        <v>24</v>
      </c>
      <c r="G29" s="68"/>
      <c r="H29" s="49">
        <v>3442</v>
      </c>
    </row>
    <row r="30" spans="1:8">
      <c r="A30" s="8">
        <v>75</v>
      </c>
      <c r="B30" s="23" t="s">
        <v>137</v>
      </c>
      <c r="C30" s="4" t="s">
        <v>61</v>
      </c>
      <c r="D30" s="70">
        <v>7907</v>
      </c>
      <c r="E30" s="68"/>
      <c r="F30" s="70">
        <v>63</v>
      </c>
      <c r="G30" s="68"/>
      <c r="H30" s="49">
        <v>7970</v>
      </c>
    </row>
    <row r="31" spans="1:8">
      <c r="A31" s="8">
        <v>27</v>
      </c>
      <c r="B31" s="23" t="s">
        <v>138</v>
      </c>
      <c r="C31" s="4" t="s">
        <v>18</v>
      </c>
      <c r="D31" s="70">
        <v>7349</v>
      </c>
      <c r="E31" s="68"/>
      <c r="F31" s="70">
        <v>67</v>
      </c>
      <c r="G31" s="68"/>
      <c r="H31" s="49">
        <v>7416</v>
      </c>
    </row>
    <row r="32" spans="1:8">
      <c r="A32" s="8">
        <v>84</v>
      </c>
      <c r="B32" s="23" t="s">
        <v>139</v>
      </c>
      <c r="C32" s="4" t="s">
        <v>87</v>
      </c>
      <c r="D32" s="70">
        <v>7818</v>
      </c>
      <c r="E32" s="68"/>
      <c r="F32" s="70">
        <v>61</v>
      </c>
      <c r="G32" s="68"/>
      <c r="H32" s="49">
        <v>7879</v>
      </c>
    </row>
    <row r="33" spans="1:8">
      <c r="A33" s="8">
        <v>28</v>
      </c>
      <c r="B33" s="23" t="s">
        <v>140</v>
      </c>
      <c r="C33" s="4" t="s">
        <v>27</v>
      </c>
      <c r="D33" s="70">
        <v>4567</v>
      </c>
      <c r="E33" s="68"/>
      <c r="F33" s="70">
        <v>70</v>
      </c>
      <c r="G33" s="68"/>
      <c r="H33" s="49">
        <v>4637</v>
      </c>
    </row>
    <row r="34" spans="1:8">
      <c r="A34" s="8">
        <v>24</v>
      </c>
      <c r="B34" s="23" t="s">
        <v>141</v>
      </c>
      <c r="C34" s="4" t="s">
        <v>11</v>
      </c>
      <c r="D34" s="70">
        <v>4058</v>
      </c>
      <c r="E34" s="68"/>
      <c r="F34" s="70">
        <v>8</v>
      </c>
      <c r="G34" s="68"/>
      <c r="H34" s="49">
        <v>4066</v>
      </c>
    </row>
    <row r="35" spans="1:8">
      <c r="A35" s="8">
        <v>53</v>
      </c>
      <c r="B35" s="23" t="s">
        <v>142</v>
      </c>
      <c r="C35" s="4" t="s">
        <v>54</v>
      </c>
      <c r="D35" s="70">
        <v>9458</v>
      </c>
      <c r="E35" s="68" t="s">
        <v>256</v>
      </c>
      <c r="F35" s="70">
        <v>388</v>
      </c>
      <c r="G35" s="68"/>
      <c r="H35" s="49">
        <v>9846</v>
      </c>
    </row>
    <row r="36" spans="1:8">
      <c r="A36" s="8">
        <v>76</v>
      </c>
      <c r="B36" s="23" t="s">
        <v>143</v>
      </c>
      <c r="C36" s="4" t="s">
        <v>72</v>
      </c>
      <c r="D36" s="70">
        <v>10024</v>
      </c>
      <c r="E36" s="68"/>
      <c r="F36" s="70">
        <v>483</v>
      </c>
      <c r="G36" s="68"/>
      <c r="H36" s="49">
        <v>10507</v>
      </c>
    </row>
    <row r="37" spans="1:8">
      <c r="A37" s="8">
        <v>76</v>
      </c>
      <c r="B37" s="23" t="s">
        <v>144</v>
      </c>
      <c r="C37" s="4" t="s">
        <v>73</v>
      </c>
      <c r="D37" s="70">
        <v>17855</v>
      </c>
      <c r="E37" s="68"/>
      <c r="F37" s="70">
        <v>91</v>
      </c>
      <c r="G37" s="68"/>
      <c r="H37" s="49">
        <v>17946</v>
      </c>
    </row>
    <row r="38" spans="1:8">
      <c r="A38" s="8">
        <v>76</v>
      </c>
      <c r="B38" s="23" t="s">
        <v>145</v>
      </c>
      <c r="C38" s="4" t="s">
        <v>74</v>
      </c>
      <c r="D38" s="70">
        <v>4376</v>
      </c>
      <c r="E38" s="68"/>
      <c r="F38" s="70">
        <v>111</v>
      </c>
      <c r="G38" s="68" t="s">
        <v>256</v>
      </c>
      <c r="H38" s="49">
        <v>4487</v>
      </c>
    </row>
    <row r="39" spans="1:8">
      <c r="A39" s="8">
        <v>75</v>
      </c>
      <c r="B39" s="23" t="s">
        <v>146</v>
      </c>
      <c r="C39" s="4" t="s">
        <v>62</v>
      </c>
      <c r="D39" s="70">
        <v>21219</v>
      </c>
      <c r="E39" s="68"/>
      <c r="F39" s="70">
        <v>366</v>
      </c>
      <c r="G39" s="68" t="s">
        <v>256</v>
      </c>
      <c r="H39" s="49">
        <v>21585</v>
      </c>
    </row>
    <row r="40" spans="1:8">
      <c r="A40" s="8">
        <v>76</v>
      </c>
      <c r="B40" s="23" t="s">
        <v>147</v>
      </c>
      <c r="C40" s="4" t="s">
        <v>75</v>
      </c>
      <c r="D40" s="70">
        <v>21794</v>
      </c>
      <c r="E40" s="68"/>
      <c r="F40" s="70">
        <v>271</v>
      </c>
      <c r="G40" s="68"/>
      <c r="H40" s="49">
        <v>22065</v>
      </c>
    </row>
    <row r="41" spans="1:8">
      <c r="A41" s="8">
        <v>53</v>
      </c>
      <c r="B41" s="23" t="s">
        <v>148</v>
      </c>
      <c r="C41" s="4" t="s">
        <v>55</v>
      </c>
      <c r="D41" s="70">
        <v>9124</v>
      </c>
      <c r="E41" s="68"/>
      <c r="F41" s="70">
        <v>373</v>
      </c>
      <c r="G41" s="68"/>
      <c r="H41" s="49">
        <v>9497</v>
      </c>
    </row>
    <row r="42" spans="1:8">
      <c r="A42" s="8">
        <v>24</v>
      </c>
      <c r="B42" s="23" t="s">
        <v>149</v>
      </c>
      <c r="C42" s="4" t="s">
        <v>12</v>
      </c>
      <c r="D42" s="70">
        <v>2694</v>
      </c>
      <c r="E42" s="68"/>
      <c r="F42" s="70">
        <v>51</v>
      </c>
      <c r="G42" s="68"/>
      <c r="H42" s="49">
        <v>2745</v>
      </c>
    </row>
    <row r="43" spans="1:8">
      <c r="A43" s="8">
        <v>24</v>
      </c>
      <c r="B43" s="23" t="s">
        <v>150</v>
      </c>
      <c r="C43" s="4" t="s">
        <v>13</v>
      </c>
      <c r="D43" s="70">
        <v>5776</v>
      </c>
      <c r="E43" s="68" t="s">
        <v>256</v>
      </c>
      <c r="F43" s="70">
        <v>146</v>
      </c>
      <c r="G43" s="68"/>
      <c r="H43" s="49">
        <v>5922</v>
      </c>
    </row>
    <row r="44" spans="1:8">
      <c r="A44" s="8">
        <v>84</v>
      </c>
      <c r="B44" s="23" t="s">
        <v>151</v>
      </c>
      <c r="C44" s="4" t="s">
        <v>88</v>
      </c>
      <c r="D44" s="70">
        <v>15761</v>
      </c>
      <c r="E44" s="68" t="s">
        <v>256</v>
      </c>
      <c r="F44" s="70">
        <v>281</v>
      </c>
      <c r="G44" s="68"/>
      <c r="H44" s="49">
        <v>16042</v>
      </c>
    </row>
    <row r="45" spans="1:8">
      <c r="A45" s="8">
        <v>27</v>
      </c>
      <c r="B45" s="23" t="s">
        <v>152</v>
      </c>
      <c r="C45" s="4" t="s">
        <v>19</v>
      </c>
      <c r="D45" s="70">
        <v>2780</v>
      </c>
      <c r="E45" s="68"/>
      <c r="F45" s="70">
        <v>12</v>
      </c>
      <c r="G45" s="68"/>
      <c r="H45" s="49">
        <v>2792</v>
      </c>
    </row>
    <row r="46" spans="1:8">
      <c r="A46" s="8">
        <v>75</v>
      </c>
      <c r="B46" s="23" t="s">
        <v>153</v>
      </c>
      <c r="C46" s="4" t="s">
        <v>63</v>
      </c>
      <c r="D46" s="70">
        <v>5556</v>
      </c>
      <c r="E46" s="68"/>
      <c r="F46" s="70">
        <v>288</v>
      </c>
      <c r="G46" s="68"/>
      <c r="H46" s="49">
        <v>5844</v>
      </c>
    </row>
    <row r="47" spans="1:8">
      <c r="A47" s="8">
        <v>24</v>
      </c>
      <c r="B47" s="23" t="s">
        <v>154</v>
      </c>
      <c r="C47" s="4" t="s">
        <v>14</v>
      </c>
      <c r="D47" s="70">
        <v>4655</v>
      </c>
      <c r="E47" s="68"/>
      <c r="F47" s="70">
        <v>51</v>
      </c>
      <c r="G47" s="68"/>
      <c r="H47" s="49">
        <v>4706</v>
      </c>
    </row>
    <row r="48" spans="1:8">
      <c r="A48" s="8">
        <v>84</v>
      </c>
      <c r="B48" s="23" t="s">
        <v>155</v>
      </c>
      <c r="C48" s="4" t="s">
        <v>89</v>
      </c>
      <c r="D48" s="70">
        <v>10220</v>
      </c>
      <c r="E48" s="68"/>
      <c r="F48" s="70">
        <v>158</v>
      </c>
      <c r="G48" s="68"/>
      <c r="H48" s="49">
        <v>10378</v>
      </c>
    </row>
    <row r="49" spans="1:8">
      <c r="A49" s="8">
        <v>84</v>
      </c>
      <c r="B49" s="23" t="s">
        <v>156</v>
      </c>
      <c r="C49" s="4" t="s">
        <v>90</v>
      </c>
      <c r="D49" s="70">
        <v>3696</v>
      </c>
      <c r="E49" s="68"/>
      <c r="F49" s="70">
        <v>53</v>
      </c>
      <c r="G49" s="68"/>
      <c r="H49" s="49">
        <v>3749</v>
      </c>
    </row>
    <row r="50" spans="1:8">
      <c r="A50" s="8">
        <v>52</v>
      </c>
      <c r="B50" s="23" t="s">
        <v>157</v>
      </c>
      <c r="C50" s="4" t="s">
        <v>46</v>
      </c>
      <c r="D50" s="70">
        <v>8847</v>
      </c>
      <c r="E50" s="68"/>
      <c r="F50" s="70">
        <v>466</v>
      </c>
      <c r="G50" s="68"/>
      <c r="H50" s="49">
        <v>9313</v>
      </c>
    </row>
    <row r="51" spans="1:8">
      <c r="A51" s="8">
        <v>24</v>
      </c>
      <c r="B51" s="23" t="s">
        <v>158</v>
      </c>
      <c r="C51" s="4" t="s">
        <v>15</v>
      </c>
      <c r="D51" s="70">
        <v>5664</v>
      </c>
      <c r="E51" s="68"/>
      <c r="F51" s="70">
        <v>32</v>
      </c>
      <c r="G51" s="68"/>
      <c r="H51" s="49">
        <v>5696</v>
      </c>
    </row>
    <row r="52" spans="1:8">
      <c r="A52" s="8">
        <v>76</v>
      </c>
      <c r="B52" s="23" t="s">
        <v>159</v>
      </c>
      <c r="C52" s="4" t="s">
        <v>76</v>
      </c>
      <c r="D52" s="70">
        <v>4025</v>
      </c>
      <c r="E52" s="68"/>
      <c r="F52" s="70">
        <v>26</v>
      </c>
      <c r="G52" s="68"/>
      <c r="H52" s="49">
        <v>4051</v>
      </c>
    </row>
    <row r="53" spans="1:8">
      <c r="A53" s="8">
        <v>75</v>
      </c>
      <c r="B53" s="23" t="s">
        <v>160</v>
      </c>
      <c r="C53" s="4" t="s">
        <v>64</v>
      </c>
      <c r="D53" s="70">
        <v>4987</v>
      </c>
      <c r="E53" s="68"/>
      <c r="F53" s="70">
        <v>346</v>
      </c>
      <c r="G53" s="68"/>
      <c r="H53" s="49">
        <v>5333</v>
      </c>
    </row>
    <row r="54" spans="1:8">
      <c r="A54" s="8">
        <v>76</v>
      </c>
      <c r="B54" s="23" t="s">
        <v>161</v>
      </c>
      <c r="C54" s="4" t="s">
        <v>77</v>
      </c>
      <c r="D54" s="70">
        <v>1240</v>
      </c>
      <c r="E54" s="68"/>
      <c r="F54" s="70">
        <v>36</v>
      </c>
      <c r="G54" s="68"/>
      <c r="H54" s="49">
        <v>1276</v>
      </c>
    </row>
    <row r="55" spans="1:8">
      <c r="A55" s="8">
        <v>52</v>
      </c>
      <c r="B55" s="23" t="s">
        <v>162</v>
      </c>
      <c r="C55" s="4" t="s">
        <v>48</v>
      </c>
      <c r="D55" s="70">
        <v>5018</v>
      </c>
      <c r="E55" s="68"/>
      <c r="F55" s="70">
        <v>193</v>
      </c>
      <c r="G55" s="68"/>
      <c r="H55" s="49">
        <v>5211</v>
      </c>
    </row>
    <row r="56" spans="1:8">
      <c r="A56" s="8">
        <v>28</v>
      </c>
      <c r="B56" s="23" t="s">
        <v>163</v>
      </c>
      <c r="C56" s="4" t="s">
        <v>28</v>
      </c>
      <c r="D56" s="70">
        <v>4717</v>
      </c>
      <c r="E56" s="68"/>
      <c r="F56" s="70">
        <v>59</v>
      </c>
      <c r="G56" s="68"/>
      <c r="H56" s="49">
        <v>4776</v>
      </c>
    </row>
    <row r="57" spans="1:8">
      <c r="A57" s="8">
        <v>44</v>
      </c>
      <c r="B57" s="23" t="s">
        <v>164</v>
      </c>
      <c r="C57" s="4" t="s">
        <v>38</v>
      </c>
      <c r="D57" s="70">
        <v>3508</v>
      </c>
      <c r="E57" s="68"/>
      <c r="F57" s="70">
        <v>101</v>
      </c>
      <c r="G57" s="68"/>
      <c r="H57" s="49">
        <v>3609</v>
      </c>
    </row>
    <row r="58" spans="1:8">
      <c r="A58" s="8">
        <v>44</v>
      </c>
      <c r="B58" s="23" t="s">
        <v>165</v>
      </c>
      <c r="C58" s="4" t="s">
        <v>39</v>
      </c>
      <c r="D58" s="70">
        <v>2086</v>
      </c>
      <c r="E58" s="68"/>
      <c r="F58" s="70">
        <v>33</v>
      </c>
      <c r="G58" s="68"/>
      <c r="H58" s="49">
        <v>2119</v>
      </c>
    </row>
    <row r="59" spans="1:8">
      <c r="A59" s="8">
        <v>52</v>
      </c>
      <c r="B59" s="23" t="s">
        <v>166</v>
      </c>
      <c r="C59" s="4" t="s">
        <v>49</v>
      </c>
      <c r="D59" s="70">
        <v>2196</v>
      </c>
      <c r="E59" s="68"/>
      <c r="F59" s="70">
        <v>42</v>
      </c>
      <c r="G59" s="68"/>
      <c r="H59" s="49">
        <v>2238</v>
      </c>
    </row>
    <row r="60" spans="1:8">
      <c r="A60" s="8">
        <v>44</v>
      </c>
      <c r="B60" s="23" t="s">
        <v>167</v>
      </c>
      <c r="C60" s="4" t="s">
        <v>40</v>
      </c>
      <c r="D60" s="70">
        <v>8680</v>
      </c>
      <c r="E60" s="68"/>
      <c r="F60" s="70">
        <v>109</v>
      </c>
      <c r="G60" s="68"/>
      <c r="H60" s="49">
        <v>8789</v>
      </c>
    </row>
    <row r="61" spans="1:8">
      <c r="A61" s="8">
        <v>44</v>
      </c>
      <c r="B61" s="23" t="s">
        <v>168</v>
      </c>
      <c r="C61" s="4" t="s">
        <v>41</v>
      </c>
      <c r="D61" s="70">
        <v>2033</v>
      </c>
      <c r="E61" s="68" t="s">
        <v>256</v>
      </c>
      <c r="F61" s="70">
        <v>22</v>
      </c>
      <c r="G61" s="68"/>
      <c r="H61" s="49">
        <v>2055</v>
      </c>
    </row>
    <row r="62" spans="1:8">
      <c r="A62" s="8">
        <v>53</v>
      </c>
      <c r="B62" s="23" t="s">
        <v>169</v>
      </c>
      <c r="C62" s="4" t="s">
        <v>56</v>
      </c>
      <c r="D62" s="70">
        <v>6924</v>
      </c>
      <c r="E62" s="68"/>
      <c r="F62" s="70">
        <v>367</v>
      </c>
      <c r="G62" s="68"/>
      <c r="H62" s="49">
        <v>7291</v>
      </c>
    </row>
    <row r="63" spans="1:8">
      <c r="A63" s="8">
        <v>44</v>
      </c>
      <c r="B63" s="23" t="s">
        <v>170</v>
      </c>
      <c r="C63" s="4" t="s">
        <v>42</v>
      </c>
      <c r="D63" s="70">
        <v>11993</v>
      </c>
      <c r="E63" s="68"/>
      <c r="F63" s="70">
        <v>375</v>
      </c>
      <c r="G63" s="68"/>
      <c r="H63" s="49">
        <v>12368</v>
      </c>
    </row>
    <row r="64" spans="1:8">
      <c r="A64" s="8">
        <v>27</v>
      </c>
      <c r="B64" s="23" t="s">
        <v>171</v>
      </c>
      <c r="C64" s="4" t="s">
        <v>20</v>
      </c>
      <c r="D64" s="70">
        <v>3623</v>
      </c>
      <c r="E64" s="68"/>
      <c r="F64" s="70">
        <v>28</v>
      </c>
      <c r="G64" s="68"/>
      <c r="H64" s="49">
        <v>3651</v>
      </c>
    </row>
    <row r="65" spans="1:8">
      <c r="A65" s="8">
        <v>32</v>
      </c>
      <c r="B65" s="23" t="s">
        <v>172</v>
      </c>
      <c r="C65" s="4" t="s">
        <v>32</v>
      </c>
      <c r="D65" s="70">
        <v>25303</v>
      </c>
      <c r="E65" s="68"/>
      <c r="F65" s="70">
        <v>435</v>
      </c>
      <c r="G65" s="68"/>
      <c r="H65" s="49">
        <v>25738</v>
      </c>
    </row>
    <row r="66" spans="1:8">
      <c r="A66" s="8">
        <v>32</v>
      </c>
      <c r="B66" s="23" t="s">
        <v>173</v>
      </c>
      <c r="C66" s="4" t="s">
        <v>33</v>
      </c>
      <c r="D66" s="70">
        <v>4820</v>
      </c>
      <c r="E66" s="68" t="s">
        <v>256</v>
      </c>
      <c r="F66" s="70">
        <v>118</v>
      </c>
      <c r="G66" s="68"/>
      <c r="H66" s="49">
        <v>4938</v>
      </c>
    </row>
    <row r="67" spans="1:8">
      <c r="A67" s="8">
        <v>28</v>
      </c>
      <c r="B67" s="23" t="s">
        <v>174</v>
      </c>
      <c r="C67" s="4" t="s">
        <v>29</v>
      </c>
      <c r="D67" s="70">
        <v>4046</v>
      </c>
      <c r="E67" s="68"/>
      <c r="F67" s="70">
        <v>61</v>
      </c>
      <c r="G67" s="68"/>
      <c r="H67" s="49">
        <v>4107</v>
      </c>
    </row>
    <row r="68" spans="1:8">
      <c r="A68" s="8">
        <v>32</v>
      </c>
      <c r="B68" s="23" t="s">
        <v>175</v>
      </c>
      <c r="C68" s="4" t="s">
        <v>34</v>
      </c>
      <c r="D68" s="70">
        <v>26805</v>
      </c>
      <c r="E68" s="68"/>
      <c r="F68" s="70">
        <v>219</v>
      </c>
      <c r="G68" s="68"/>
      <c r="H68" s="49">
        <v>27024</v>
      </c>
    </row>
    <row r="69" spans="1:8">
      <c r="A69" s="8">
        <v>84</v>
      </c>
      <c r="B69" s="23" t="s">
        <v>176</v>
      </c>
      <c r="C69" s="4" t="s">
        <v>91</v>
      </c>
      <c r="D69" s="70">
        <v>7778</v>
      </c>
      <c r="E69" s="68"/>
      <c r="F69" s="70">
        <v>207</v>
      </c>
      <c r="G69" s="68"/>
      <c r="H69" s="49">
        <v>7985</v>
      </c>
    </row>
    <row r="70" spans="1:8">
      <c r="A70" s="8">
        <v>75</v>
      </c>
      <c r="B70" s="23" t="s">
        <v>177</v>
      </c>
      <c r="C70" s="4" t="s">
        <v>65</v>
      </c>
      <c r="D70" s="70">
        <v>8726</v>
      </c>
      <c r="E70" s="68"/>
      <c r="F70" s="70">
        <v>207</v>
      </c>
      <c r="G70" s="68"/>
      <c r="H70" s="49">
        <v>8933</v>
      </c>
    </row>
    <row r="71" spans="1:8">
      <c r="A71" s="8">
        <v>76</v>
      </c>
      <c r="B71" s="23" t="s">
        <v>178</v>
      </c>
      <c r="C71" s="4" t="s">
        <v>78</v>
      </c>
      <c r="D71" s="70">
        <v>5787</v>
      </c>
      <c r="E71" s="68"/>
      <c r="F71" s="70">
        <v>182</v>
      </c>
      <c r="G71" s="68"/>
      <c r="H71" s="49">
        <v>5969</v>
      </c>
    </row>
    <row r="72" spans="1:8">
      <c r="A72" s="8">
        <v>76</v>
      </c>
      <c r="B72" s="23" t="s">
        <v>179</v>
      </c>
      <c r="C72" s="4" t="s">
        <v>79</v>
      </c>
      <c r="D72" s="70">
        <v>7932</v>
      </c>
      <c r="E72" s="68"/>
      <c r="F72" s="70">
        <v>326</v>
      </c>
      <c r="G72" s="68"/>
      <c r="H72" s="49">
        <v>8258</v>
      </c>
    </row>
    <row r="73" spans="1:8">
      <c r="A73" s="8">
        <v>44</v>
      </c>
      <c r="B73" s="23" t="s">
        <v>180</v>
      </c>
      <c r="C73" s="4" t="s">
        <v>43</v>
      </c>
      <c r="D73" s="70">
        <v>10164</v>
      </c>
      <c r="E73" s="68"/>
      <c r="F73" s="70">
        <v>221</v>
      </c>
      <c r="G73" s="68"/>
      <c r="H73" s="49">
        <v>10385</v>
      </c>
    </row>
    <row r="74" spans="1:8">
      <c r="A74" s="8">
        <v>44</v>
      </c>
      <c r="B74" s="23" t="s">
        <v>181</v>
      </c>
      <c r="C74" s="4" t="s">
        <v>44</v>
      </c>
      <c r="D74" s="70">
        <v>6494</v>
      </c>
      <c r="E74" s="68"/>
      <c r="F74" s="70">
        <v>244</v>
      </c>
      <c r="G74" s="68"/>
      <c r="H74" s="49">
        <v>6738</v>
      </c>
    </row>
    <row r="75" spans="1:8">
      <c r="A75" s="8">
        <v>84</v>
      </c>
      <c r="B75" s="23" t="s">
        <v>182</v>
      </c>
      <c r="C75" s="4" t="s">
        <v>93</v>
      </c>
      <c r="D75" s="70">
        <v>17093</v>
      </c>
      <c r="E75" s="68"/>
      <c r="F75" s="70">
        <v>165</v>
      </c>
      <c r="G75" s="68"/>
      <c r="H75" s="49">
        <v>17258</v>
      </c>
    </row>
    <row r="76" spans="1:8" s="398" customFormat="1">
      <c r="A76" s="43">
        <v>84</v>
      </c>
      <c r="B76" s="44" t="s">
        <v>92</v>
      </c>
      <c r="C76" s="45" t="s">
        <v>114</v>
      </c>
      <c r="D76" s="87">
        <v>5064</v>
      </c>
      <c r="E76" s="82"/>
      <c r="F76" s="87">
        <v>27</v>
      </c>
      <c r="G76" s="82"/>
      <c r="H76" s="50">
        <v>5091</v>
      </c>
    </row>
    <row r="77" spans="1:8" s="398" customFormat="1">
      <c r="A77" s="43">
        <v>84</v>
      </c>
      <c r="B77" s="44" t="s">
        <v>94</v>
      </c>
      <c r="C77" s="45" t="s">
        <v>95</v>
      </c>
      <c r="D77" s="87">
        <v>12029</v>
      </c>
      <c r="E77" s="82"/>
      <c r="F77" s="87">
        <v>138</v>
      </c>
      <c r="G77" s="82"/>
      <c r="H77" s="50">
        <v>12167</v>
      </c>
    </row>
    <row r="78" spans="1:8">
      <c r="A78" s="8">
        <v>27</v>
      </c>
      <c r="B78" s="23" t="s">
        <v>183</v>
      </c>
      <c r="C78" s="4" t="s">
        <v>21</v>
      </c>
      <c r="D78" s="70">
        <v>2916</v>
      </c>
      <c r="E78" s="68"/>
      <c r="F78" s="70">
        <v>52</v>
      </c>
      <c r="G78" s="68"/>
      <c r="H78" s="49">
        <v>2968</v>
      </c>
    </row>
    <row r="79" spans="1:8">
      <c r="A79" s="8">
        <v>27</v>
      </c>
      <c r="B79" s="23" t="s">
        <v>184</v>
      </c>
      <c r="C79" s="4" t="s">
        <v>22</v>
      </c>
      <c r="D79" s="70">
        <v>9850</v>
      </c>
      <c r="E79" s="68"/>
      <c r="F79" s="70">
        <v>59</v>
      </c>
      <c r="G79" s="68"/>
      <c r="H79" s="49">
        <v>9909</v>
      </c>
    </row>
    <row r="80" spans="1:8">
      <c r="A80" s="8">
        <v>52</v>
      </c>
      <c r="B80" s="23" t="s">
        <v>185</v>
      </c>
      <c r="C80" s="4" t="s">
        <v>50</v>
      </c>
      <c r="D80" s="70">
        <v>4881</v>
      </c>
      <c r="E80" s="68"/>
      <c r="F80" s="70">
        <v>78</v>
      </c>
      <c r="G80" s="68"/>
      <c r="H80" s="49">
        <v>4959</v>
      </c>
    </row>
    <row r="81" spans="1:8">
      <c r="A81" s="8">
        <v>84</v>
      </c>
      <c r="B81" s="23" t="s">
        <v>186</v>
      </c>
      <c r="C81" s="4" t="s">
        <v>96</v>
      </c>
      <c r="D81" s="70">
        <v>5384</v>
      </c>
      <c r="E81" s="68"/>
      <c r="F81" s="70">
        <v>24</v>
      </c>
      <c r="G81" s="68"/>
      <c r="H81" s="49">
        <v>5408</v>
      </c>
    </row>
    <row r="82" spans="1:8">
      <c r="A82" s="8">
        <v>84</v>
      </c>
      <c r="B82" s="23" t="s">
        <v>187</v>
      </c>
      <c r="C82" s="4" t="s">
        <v>97</v>
      </c>
      <c r="D82" s="70">
        <v>7924</v>
      </c>
      <c r="E82" s="68"/>
      <c r="F82" s="70">
        <v>61</v>
      </c>
      <c r="G82" s="68"/>
      <c r="H82" s="49">
        <v>7985</v>
      </c>
    </row>
    <row r="83" spans="1:8">
      <c r="A83" s="8">
        <v>11</v>
      </c>
      <c r="B83" s="23" t="s">
        <v>188</v>
      </c>
      <c r="C83" s="4" t="s">
        <v>0</v>
      </c>
      <c r="D83" s="70">
        <v>16546</v>
      </c>
      <c r="E83" s="68"/>
      <c r="F83" s="70">
        <v>1124</v>
      </c>
      <c r="G83" s="68"/>
      <c r="H83" s="49">
        <v>17670</v>
      </c>
    </row>
    <row r="84" spans="1:8">
      <c r="A84" s="8">
        <v>28</v>
      </c>
      <c r="B84" s="23" t="s">
        <v>189</v>
      </c>
      <c r="C84" s="4" t="s">
        <v>30</v>
      </c>
      <c r="D84" s="70">
        <v>18863</v>
      </c>
      <c r="E84" s="68"/>
      <c r="F84" s="70">
        <v>153</v>
      </c>
      <c r="G84" s="68"/>
      <c r="H84" s="49">
        <v>19016</v>
      </c>
    </row>
    <row r="85" spans="1:8">
      <c r="A85" s="8">
        <v>11</v>
      </c>
      <c r="B85" s="23" t="s">
        <v>190</v>
      </c>
      <c r="C85" s="4" t="s">
        <v>2</v>
      </c>
      <c r="D85" s="70">
        <v>8785</v>
      </c>
      <c r="E85" s="68"/>
      <c r="F85" s="70">
        <v>247</v>
      </c>
      <c r="G85" s="68"/>
      <c r="H85" s="49">
        <v>9032</v>
      </c>
    </row>
    <row r="86" spans="1:8">
      <c r="A86" s="8">
        <v>11</v>
      </c>
      <c r="B86" s="23" t="s">
        <v>191</v>
      </c>
      <c r="C86" s="4" t="s">
        <v>3</v>
      </c>
      <c r="D86" s="70">
        <v>7473</v>
      </c>
      <c r="E86" s="68"/>
      <c r="F86" s="70">
        <v>59</v>
      </c>
      <c r="G86" s="68"/>
      <c r="H86" s="49">
        <v>7532</v>
      </c>
    </row>
    <row r="87" spans="1:8">
      <c r="A87" s="8">
        <v>75</v>
      </c>
      <c r="B87" s="23" t="s">
        <v>192</v>
      </c>
      <c r="C87" s="4" t="s">
        <v>66</v>
      </c>
      <c r="D87" s="70">
        <v>3904</v>
      </c>
      <c r="E87" s="68"/>
      <c r="F87" s="70">
        <v>184</v>
      </c>
      <c r="G87" s="68"/>
      <c r="H87" s="49">
        <v>4088</v>
      </c>
    </row>
    <row r="88" spans="1:8">
      <c r="A88" s="8">
        <v>32</v>
      </c>
      <c r="B88" s="23" t="s">
        <v>193</v>
      </c>
      <c r="C88" s="4" t="s">
        <v>35</v>
      </c>
      <c r="D88" s="70">
        <v>7107</v>
      </c>
      <c r="E88" s="68"/>
      <c r="F88" s="70">
        <v>138</v>
      </c>
      <c r="G88" s="68"/>
      <c r="H88" s="49">
        <v>7245</v>
      </c>
    </row>
    <row r="89" spans="1:8">
      <c r="A89" s="8">
        <v>76</v>
      </c>
      <c r="B89" s="23" t="s">
        <v>194</v>
      </c>
      <c r="C89" s="4" t="s">
        <v>80</v>
      </c>
      <c r="D89" s="70">
        <v>6362</v>
      </c>
      <c r="E89" s="68"/>
      <c r="F89" s="70">
        <v>68</v>
      </c>
      <c r="G89" s="68"/>
      <c r="H89" s="49">
        <v>6430</v>
      </c>
    </row>
    <row r="90" spans="1:8">
      <c r="A90" s="8">
        <v>76</v>
      </c>
      <c r="B90" s="23" t="s">
        <v>195</v>
      </c>
      <c r="C90" s="4" t="s">
        <v>81</v>
      </c>
      <c r="D90" s="70">
        <v>4060</v>
      </c>
      <c r="E90" s="68"/>
      <c r="F90" s="70">
        <v>81</v>
      </c>
      <c r="G90" s="68"/>
      <c r="H90" s="49">
        <v>4141</v>
      </c>
    </row>
    <row r="91" spans="1:8">
      <c r="A91" s="8">
        <v>93</v>
      </c>
      <c r="B91" s="23" t="s">
        <v>196</v>
      </c>
      <c r="C91" s="4" t="s">
        <v>102</v>
      </c>
      <c r="D91" s="70">
        <v>13742</v>
      </c>
      <c r="E91" s="68"/>
      <c r="F91" s="70">
        <v>310</v>
      </c>
      <c r="G91" s="68"/>
      <c r="H91" s="49">
        <v>14052</v>
      </c>
    </row>
    <row r="92" spans="1:8">
      <c r="A92" s="8">
        <v>93</v>
      </c>
      <c r="B92" s="23" t="s">
        <v>197</v>
      </c>
      <c r="C92" s="4" t="s">
        <v>103</v>
      </c>
      <c r="D92" s="70">
        <v>5522</v>
      </c>
      <c r="E92" s="68"/>
      <c r="F92" s="70">
        <v>143</v>
      </c>
      <c r="G92" s="68"/>
      <c r="H92" s="49">
        <v>5665</v>
      </c>
    </row>
    <row r="93" spans="1:8">
      <c r="A93" s="8">
        <v>52</v>
      </c>
      <c r="B93" s="23" t="s">
        <v>198</v>
      </c>
      <c r="C93" s="4" t="s">
        <v>51</v>
      </c>
      <c r="D93" s="70">
        <v>5631</v>
      </c>
      <c r="E93" s="68"/>
      <c r="F93" s="70">
        <v>192</v>
      </c>
      <c r="G93" s="68"/>
      <c r="H93" s="49">
        <v>5823</v>
      </c>
    </row>
    <row r="94" spans="1:8">
      <c r="A94" s="8">
        <v>75</v>
      </c>
      <c r="B94" s="23" t="s">
        <v>199</v>
      </c>
      <c r="C94" s="4" t="s">
        <v>67</v>
      </c>
      <c r="D94" s="70">
        <v>4600</v>
      </c>
      <c r="E94" s="68"/>
      <c r="F94" s="70">
        <v>116</v>
      </c>
      <c r="G94" s="68"/>
      <c r="H94" s="49">
        <v>4716</v>
      </c>
    </row>
    <row r="95" spans="1:8">
      <c r="A95" s="8">
        <v>75</v>
      </c>
      <c r="B95" s="23" t="s">
        <v>200</v>
      </c>
      <c r="C95" s="4" t="s">
        <v>68</v>
      </c>
      <c r="D95" s="70">
        <v>5037</v>
      </c>
      <c r="E95" s="68"/>
      <c r="F95" s="70">
        <v>64</v>
      </c>
      <c r="G95" s="68"/>
      <c r="H95" s="49">
        <v>5101</v>
      </c>
    </row>
    <row r="96" spans="1:8">
      <c r="A96" s="8">
        <v>44</v>
      </c>
      <c r="B96" s="23" t="s">
        <v>201</v>
      </c>
      <c r="C96" s="4" t="s">
        <v>45</v>
      </c>
      <c r="D96" s="70">
        <v>3182</v>
      </c>
      <c r="E96" s="68"/>
      <c r="F96" s="70">
        <v>38</v>
      </c>
      <c r="G96" s="68"/>
      <c r="H96" s="49">
        <v>3220</v>
      </c>
    </row>
    <row r="97" spans="1:8">
      <c r="A97" s="8">
        <v>27</v>
      </c>
      <c r="B97" s="23" t="s">
        <v>202</v>
      </c>
      <c r="C97" s="4" t="s">
        <v>23</v>
      </c>
      <c r="D97" s="70">
        <v>3892</v>
      </c>
      <c r="E97" s="68"/>
      <c r="F97" s="70">
        <v>54</v>
      </c>
      <c r="G97" s="68"/>
      <c r="H97" s="49">
        <v>3946</v>
      </c>
    </row>
    <row r="98" spans="1:8">
      <c r="A98" s="8">
        <v>27</v>
      </c>
      <c r="B98" s="23" t="s">
        <v>203</v>
      </c>
      <c r="C98" s="4" t="s">
        <v>24</v>
      </c>
      <c r="D98" s="70">
        <v>1912</v>
      </c>
      <c r="E98" s="68"/>
      <c r="F98" s="70">
        <v>25</v>
      </c>
      <c r="G98" s="68"/>
      <c r="H98" s="49">
        <v>1937</v>
      </c>
    </row>
    <row r="99" spans="1:8">
      <c r="A99" s="8">
        <v>11</v>
      </c>
      <c r="B99" s="23" t="s">
        <v>204</v>
      </c>
      <c r="C99" s="4" t="s">
        <v>4</v>
      </c>
      <c r="D99" s="70">
        <v>6690</v>
      </c>
      <c r="E99" s="68"/>
      <c r="F99" s="70">
        <v>147</v>
      </c>
      <c r="G99" s="68"/>
      <c r="H99" s="49">
        <v>6837</v>
      </c>
    </row>
    <row r="100" spans="1:8">
      <c r="A100" s="8">
        <v>11</v>
      </c>
      <c r="B100" s="23" t="s">
        <v>205</v>
      </c>
      <c r="C100" s="4" t="s">
        <v>5</v>
      </c>
      <c r="D100" s="70">
        <v>8236</v>
      </c>
      <c r="E100" s="68"/>
      <c r="F100" s="70">
        <v>371</v>
      </c>
      <c r="G100" s="68"/>
      <c r="H100" s="49">
        <v>8607</v>
      </c>
    </row>
    <row r="101" spans="1:8">
      <c r="A101" s="8">
        <v>11</v>
      </c>
      <c r="B101" s="23" t="s">
        <v>206</v>
      </c>
      <c r="C101" s="4" t="s">
        <v>6</v>
      </c>
      <c r="D101" s="70">
        <v>15400</v>
      </c>
      <c r="E101" s="68"/>
      <c r="F101" s="70">
        <v>115</v>
      </c>
      <c r="G101" s="68"/>
      <c r="H101" s="49">
        <v>15515</v>
      </c>
    </row>
    <row r="102" spans="1:8">
      <c r="A102" s="8">
        <v>11</v>
      </c>
      <c r="B102" s="23" t="s">
        <v>207</v>
      </c>
      <c r="C102" s="4" t="s">
        <v>7</v>
      </c>
      <c r="D102" s="70">
        <v>10847</v>
      </c>
      <c r="E102" s="68"/>
      <c r="F102" s="70">
        <v>264</v>
      </c>
      <c r="G102" s="68"/>
      <c r="H102" s="49">
        <v>11111</v>
      </c>
    </row>
    <row r="103" spans="1:8">
      <c r="A103" s="8">
        <v>11</v>
      </c>
      <c r="B103" s="23" t="s">
        <v>208</v>
      </c>
      <c r="C103" s="4" t="s">
        <v>8</v>
      </c>
      <c r="D103" s="70">
        <v>6937</v>
      </c>
      <c r="E103" s="68"/>
      <c r="F103" s="70">
        <v>176</v>
      </c>
      <c r="G103" s="68"/>
      <c r="H103" s="49">
        <v>7113</v>
      </c>
    </row>
    <row r="104" spans="1:8">
      <c r="A104" s="8">
        <v>101</v>
      </c>
      <c r="B104" s="23" t="s">
        <v>209</v>
      </c>
      <c r="C104" s="4" t="s">
        <v>109</v>
      </c>
      <c r="D104" s="70">
        <v>7024</v>
      </c>
      <c r="E104" s="68"/>
      <c r="F104" s="70">
        <v>438</v>
      </c>
      <c r="G104" s="68"/>
      <c r="H104" s="49">
        <v>7462</v>
      </c>
    </row>
    <row r="105" spans="1:8">
      <c r="A105" s="8">
        <v>102</v>
      </c>
      <c r="B105" s="23" t="s">
        <v>210</v>
      </c>
      <c r="C105" s="4" t="s">
        <v>110</v>
      </c>
      <c r="D105" s="70">
        <v>7740</v>
      </c>
      <c r="E105" s="68"/>
      <c r="F105" s="70">
        <v>643</v>
      </c>
      <c r="G105" s="68" t="s">
        <v>256</v>
      </c>
      <c r="H105" s="49">
        <v>8383</v>
      </c>
    </row>
    <row r="106" spans="1:8">
      <c r="A106" s="8">
        <v>103</v>
      </c>
      <c r="B106" s="23" t="s">
        <v>211</v>
      </c>
      <c r="C106" s="4" t="s">
        <v>111</v>
      </c>
      <c r="D106" s="70">
        <v>601</v>
      </c>
      <c r="E106" s="68"/>
      <c r="F106" s="70">
        <v>124</v>
      </c>
      <c r="G106" s="68"/>
      <c r="H106" s="49">
        <v>725</v>
      </c>
    </row>
    <row r="107" spans="1:8">
      <c r="A107" s="9">
        <v>104</v>
      </c>
      <c r="B107" s="9" t="s">
        <v>212</v>
      </c>
      <c r="C107" s="5" t="s">
        <v>112</v>
      </c>
      <c r="D107" s="96">
        <v>13146</v>
      </c>
      <c r="E107" s="83"/>
      <c r="F107" s="71">
        <v>2123</v>
      </c>
      <c r="G107" s="83"/>
      <c r="H107" s="51">
        <v>15269</v>
      </c>
    </row>
    <row r="108" spans="1:8">
      <c r="A108" s="597" t="s">
        <v>225</v>
      </c>
      <c r="B108" s="598"/>
      <c r="C108" s="599"/>
      <c r="D108" s="88">
        <f>SUM(D6:D103)-D76-D77</f>
        <v>719141</v>
      </c>
      <c r="E108" s="84"/>
      <c r="F108" s="88">
        <f t="shared" ref="F108:H108" si="0">SUM(F6:F103)-F76-F77</f>
        <v>16139</v>
      </c>
      <c r="G108" s="84"/>
      <c r="H108" s="52">
        <f t="shared" si="0"/>
        <v>735280</v>
      </c>
    </row>
    <row r="109" spans="1:8">
      <c r="A109" s="600" t="s">
        <v>226</v>
      </c>
      <c r="B109" s="601"/>
      <c r="C109" s="602"/>
      <c r="D109" s="89">
        <f>SUM(D104:D107)</f>
        <v>28511</v>
      </c>
      <c r="E109" s="85"/>
      <c r="F109" s="89">
        <f t="shared" ref="F109:H109" si="1">SUM(F104:F107)</f>
        <v>3328</v>
      </c>
      <c r="G109" s="85"/>
      <c r="H109" s="53">
        <f t="shared" si="1"/>
        <v>31839</v>
      </c>
    </row>
    <row r="110" spans="1:8">
      <c r="A110" s="594" t="s">
        <v>227</v>
      </c>
      <c r="B110" s="595"/>
      <c r="C110" s="596"/>
      <c r="D110" s="90">
        <f>D108+D109</f>
        <v>747652</v>
      </c>
      <c r="E110" s="86"/>
      <c r="F110" s="90">
        <f t="shared" ref="F110:H110" si="2">F108+F109</f>
        <v>19467</v>
      </c>
      <c r="G110" s="86"/>
      <c r="H110" s="54">
        <f t="shared" si="2"/>
        <v>767119</v>
      </c>
    </row>
    <row r="111" spans="1:8" ht="20.25" customHeight="1">
      <c r="A111" s="8"/>
      <c r="B111" s="24"/>
      <c r="C111" s="4"/>
      <c r="D111" s="10"/>
      <c r="E111" s="64"/>
      <c r="F111" s="10"/>
      <c r="G111" s="64"/>
      <c r="H111" s="10"/>
    </row>
    <row r="112" spans="1:8" ht="19.5" customHeight="1">
      <c r="A112" s="8"/>
      <c r="B112" s="24"/>
      <c r="C112" s="4"/>
      <c r="D112" s="10"/>
      <c r="E112" s="64"/>
      <c r="F112" s="10"/>
      <c r="G112" s="64"/>
      <c r="H112" s="10"/>
    </row>
    <row r="113" spans="1:8" ht="31.5" customHeight="1">
      <c r="A113" s="603" t="s">
        <v>447</v>
      </c>
      <c r="B113" s="603"/>
      <c r="C113" s="603"/>
      <c r="D113" s="603"/>
      <c r="E113" s="603"/>
      <c r="F113" s="603"/>
      <c r="G113" s="603"/>
      <c r="H113" s="603"/>
    </row>
    <row r="114" spans="1:8" ht="19.5" customHeight="1">
      <c r="A114" s="591"/>
      <c r="B114" s="591"/>
      <c r="C114" s="591"/>
      <c r="D114" s="591"/>
      <c r="E114" s="591"/>
      <c r="F114" s="591"/>
      <c r="G114" s="591"/>
      <c r="H114" s="591"/>
    </row>
    <row r="115" spans="1:8" ht="38.25" customHeight="1">
      <c r="A115" s="122" t="s">
        <v>218</v>
      </c>
      <c r="B115" s="592" t="s">
        <v>214</v>
      </c>
      <c r="C115" s="593"/>
      <c r="D115" s="92" t="s">
        <v>243</v>
      </c>
      <c r="E115" s="91"/>
      <c r="F115" s="92" t="s">
        <v>241</v>
      </c>
      <c r="G115" s="91"/>
      <c r="H115" s="30" t="s">
        <v>234</v>
      </c>
    </row>
    <row r="116" spans="1:8" ht="16.5" customHeight="1">
      <c r="A116" s="31">
        <v>84</v>
      </c>
      <c r="B116" s="32" t="s">
        <v>83</v>
      </c>
      <c r="C116" s="33"/>
      <c r="D116" s="80">
        <f>D6+D8+D12+D20+D32+D44+D48+D49+D69+D75+D81+D82</f>
        <v>95708</v>
      </c>
      <c r="E116" s="79"/>
      <c r="F116" s="80">
        <f>F6+F8+F12+F20+F32+F44+F48+F49+F69+F75+F81+F82</f>
        <v>1363</v>
      </c>
      <c r="G116" s="79"/>
      <c r="H116" s="56">
        <f>H6+H8+H12+H20+H32+H44+H48+H49+H69+H75+H81+H82</f>
        <v>97071</v>
      </c>
    </row>
    <row r="117" spans="1:8" ht="16.5" customHeight="1">
      <c r="A117" s="34">
        <v>27</v>
      </c>
      <c r="B117" s="35" t="s">
        <v>17</v>
      </c>
      <c r="C117" s="36"/>
      <c r="D117" s="72">
        <f>D27+D31+D45+D64+D78+D79+D97+D98</f>
        <v>37857</v>
      </c>
      <c r="E117" s="68"/>
      <c r="F117" s="72">
        <f>F27+F31+F45+F64+F78+F79+F97+F98</f>
        <v>361</v>
      </c>
      <c r="G117" s="68"/>
      <c r="H117" s="57">
        <f>H27+H31+H45+H64+H78+H79+H97+H98</f>
        <v>38218</v>
      </c>
    </row>
    <row r="118" spans="1:8" ht="16.5" customHeight="1">
      <c r="A118" s="34">
        <v>53</v>
      </c>
      <c r="B118" s="35" t="s">
        <v>53</v>
      </c>
      <c r="C118" s="36"/>
      <c r="D118" s="72">
        <f>D28+D35+D41+D62</f>
        <v>31583</v>
      </c>
      <c r="E118" s="68"/>
      <c r="F118" s="72">
        <f>F28+F35+F41+F62</f>
        <v>1314</v>
      </c>
      <c r="G118" s="68"/>
      <c r="H118" s="57">
        <f>H28+H35+H41+H62</f>
        <v>32897</v>
      </c>
    </row>
    <row r="119" spans="1:8" ht="16.5" customHeight="1">
      <c r="A119" s="34">
        <v>24</v>
      </c>
      <c r="B119" s="35" t="s">
        <v>10</v>
      </c>
      <c r="C119" s="36"/>
      <c r="D119" s="72">
        <f>D23+D34+D42+D43+D47+D51</f>
        <v>26822</v>
      </c>
      <c r="E119" s="68"/>
      <c r="F119" s="72">
        <f>F23+F34+F42+F43+F47+F51</f>
        <v>320</v>
      </c>
      <c r="G119" s="68"/>
      <c r="H119" s="57">
        <f>H23+H34+H42+H43+H47+H51</f>
        <v>27142</v>
      </c>
    </row>
    <row r="120" spans="1:8" ht="16.5" customHeight="1">
      <c r="A120" s="34">
        <v>94</v>
      </c>
      <c r="B120" s="35" t="s">
        <v>106</v>
      </c>
      <c r="C120" s="36"/>
      <c r="D120" s="72">
        <f>D25+D26</f>
        <v>8177</v>
      </c>
      <c r="E120" s="68"/>
      <c r="F120" s="72">
        <f>F25+F26</f>
        <v>3</v>
      </c>
      <c r="G120" s="68"/>
      <c r="H120" s="57">
        <f>H25+H26</f>
        <v>8180</v>
      </c>
    </row>
    <row r="121" spans="1:8" ht="16.5" customHeight="1">
      <c r="A121" s="34">
        <v>44</v>
      </c>
      <c r="B121" s="35" t="s">
        <v>220</v>
      </c>
      <c r="C121" s="36"/>
      <c r="D121" s="72">
        <f>D13+D15+D57+D58+D60+D61+D63+D73+D74+D96</f>
        <v>57750</v>
      </c>
      <c r="E121" s="68"/>
      <c r="F121" s="72">
        <f>F13+F15+F57+F58+F60+F61+F63+F73+F74+F96</f>
        <v>1277</v>
      </c>
      <c r="G121" s="68"/>
      <c r="H121" s="57">
        <f>H13+H15+H57+H58+H60+H61+H63+H73+H74+H96</f>
        <v>59027</v>
      </c>
    </row>
    <row r="122" spans="1:8" ht="16.5" customHeight="1">
      <c r="A122" s="34">
        <v>32</v>
      </c>
      <c r="B122" s="35" t="s">
        <v>221</v>
      </c>
      <c r="C122" s="36"/>
      <c r="D122" s="72">
        <f>D7+D65+D66+D68+D88</f>
        <v>72639</v>
      </c>
      <c r="E122" s="68"/>
      <c r="F122" s="72">
        <f>F7+F65+F66+F68+F88</f>
        <v>964</v>
      </c>
      <c r="G122" s="68"/>
      <c r="H122" s="57">
        <f>H7+H65+H66+H68+H88</f>
        <v>73603</v>
      </c>
    </row>
    <row r="123" spans="1:8" ht="16.5" customHeight="1">
      <c r="A123" s="34">
        <v>11</v>
      </c>
      <c r="B123" s="35" t="s">
        <v>1</v>
      </c>
      <c r="C123" s="36"/>
      <c r="D123" s="72">
        <f>D83+D85+D86+D99+D100+D101+D102+D103</f>
        <v>80914</v>
      </c>
      <c r="E123" s="68"/>
      <c r="F123" s="72">
        <f>F83+F85+F86+F99+F100+F101+F102+F103</f>
        <v>2503</v>
      </c>
      <c r="G123" s="68"/>
      <c r="H123" s="57">
        <f>H83+H85+H86+H99+H100+H101+H102+H103</f>
        <v>83417</v>
      </c>
    </row>
    <row r="124" spans="1:8" ht="16.5" customHeight="1">
      <c r="A124" s="34">
        <v>28</v>
      </c>
      <c r="B124" s="35" t="s">
        <v>26</v>
      </c>
      <c r="C124" s="36"/>
      <c r="D124" s="72">
        <f>D19+D33+D56+D67+D84</f>
        <v>41659</v>
      </c>
      <c r="E124" s="68"/>
      <c r="F124" s="72">
        <f>F19+F33+F56+F67+F84</f>
        <v>614</v>
      </c>
      <c r="G124" s="68"/>
      <c r="H124" s="57">
        <f>H19+H33+H56+H67+H84</f>
        <v>42273</v>
      </c>
    </row>
    <row r="125" spans="1:8" ht="16.5" customHeight="1">
      <c r="A125" s="34">
        <v>75</v>
      </c>
      <c r="B125" s="35" t="s">
        <v>222</v>
      </c>
      <c r="C125" s="36"/>
      <c r="D125" s="72">
        <f>D21+D22+D24+D29+D30+D39+D46+D53+D70+D87+D94+D95</f>
        <v>82407</v>
      </c>
      <c r="E125" s="68"/>
      <c r="F125" s="72">
        <f>F21+F22+F24+F29+F30+F39+F46+F53+F70+F87+F94+F95</f>
        <v>2183</v>
      </c>
      <c r="G125" s="68"/>
      <c r="H125" s="57">
        <f>H21+H22+H24+H29+H30+H39+H46+H53+H70+H87+H94+H95</f>
        <v>84590</v>
      </c>
    </row>
    <row r="126" spans="1:8" ht="16.5" customHeight="1">
      <c r="A126" s="34">
        <v>76</v>
      </c>
      <c r="B126" s="35" t="s">
        <v>223</v>
      </c>
      <c r="C126" s="36"/>
      <c r="D126" s="72">
        <f>D14+D16+D17+D36+D37+D38+D40+D52+D54+D71+D72+D89+D90</f>
        <v>96721</v>
      </c>
      <c r="E126" s="68"/>
      <c r="F126" s="72">
        <f>F14+F16+F17+F36+F37+F38+F40+F52+F54+F71+F72+F89+F90</f>
        <v>2127</v>
      </c>
      <c r="G126" s="68"/>
      <c r="H126" s="57">
        <f>H14+H16+H17+H36+H37+H38+H40+H52+H54+H71+H72+H89+H90</f>
        <v>98848</v>
      </c>
    </row>
    <row r="127" spans="1:8" ht="16.5" customHeight="1">
      <c r="A127" s="34">
        <v>52</v>
      </c>
      <c r="B127" s="35" t="s">
        <v>47</v>
      </c>
      <c r="C127" s="36"/>
      <c r="D127" s="72">
        <f>D50+D55+D59+D80+D93</f>
        <v>26573</v>
      </c>
      <c r="E127" s="68"/>
      <c r="F127" s="72">
        <f>F50+F55+F59+F80+F93</f>
        <v>971</v>
      </c>
      <c r="G127" s="68"/>
      <c r="H127" s="57">
        <f>H50+H55+H59+H80+H93</f>
        <v>27544</v>
      </c>
    </row>
    <row r="128" spans="1:8" ht="16.5" customHeight="1">
      <c r="A128" s="37">
        <v>93</v>
      </c>
      <c r="B128" s="38" t="s">
        <v>113</v>
      </c>
      <c r="C128" s="42"/>
      <c r="D128" s="72">
        <f>D9+D10+D11+D18+D91+D92</f>
        <v>60331</v>
      </c>
      <c r="E128" s="68"/>
      <c r="F128" s="72">
        <f>F9+F10+F11+F18+F91+F92</f>
        <v>2139</v>
      </c>
      <c r="G128" s="68"/>
      <c r="H128" s="57">
        <f>H9+H10+H11+H18+H91+H92</f>
        <v>62470</v>
      </c>
    </row>
    <row r="129" spans="1:12">
      <c r="A129" s="15" t="s">
        <v>225</v>
      </c>
      <c r="B129" s="26"/>
      <c r="C129" s="16"/>
      <c r="D129" s="93">
        <f>SUM(D116:D128)</f>
        <v>719141</v>
      </c>
      <c r="E129" s="94"/>
      <c r="F129" s="93">
        <f>SUM(F116:F128)</f>
        <v>16139</v>
      </c>
      <c r="G129" s="94"/>
      <c r="H129" s="60">
        <f>SUM(H116:H128)</f>
        <v>735280</v>
      </c>
    </row>
    <row r="130" spans="1:12" ht="14.25" customHeight="1">
      <c r="A130" s="11">
        <v>101</v>
      </c>
      <c r="B130" s="39" t="s">
        <v>215</v>
      </c>
      <c r="C130" s="12"/>
      <c r="D130" s="77">
        <f>D104</f>
        <v>7024</v>
      </c>
      <c r="E130" s="74"/>
      <c r="F130" s="77">
        <f>F104</f>
        <v>438</v>
      </c>
      <c r="G130" s="74"/>
      <c r="H130" s="58">
        <f>H104</f>
        <v>7462</v>
      </c>
    </row>
    <row r="131" spans="1:12" ht="14.25" customHeight="1">
      <c r="A131" s="11">
        <v>102</v>
      </c>
      <c r="B131" s="40" t="s">
        <v>216</v>
      </c>
      <c r="C131" s="12"/>
      <c r="D131" s="77">
        <f t="shared" ref="D131:F133" si="3">D105</f>
        <v>7740</v>
      </c>
      <c r="E131" s="74"/>
      <c r="F131" s="77">
        <f t="shared" si="3"/>
        <v>643</v>
      </c>
      <c r="G131" s="74"/>
      <c r="H131" s="58">
        <f t="shared" ref="H131" si="4">H105</f>
        <v>8383</v>
      </c>
    </row>
    <row r="132" spans="1:12" ht="14.25" customHeight="1">
      <c r="A132" s="11">
        <v>103</v>
      </c>
      <c r="B132" s="40" t="s">
        <v>111</v>
      </c>
      <c r="C132" s="12"/>
      <c r="D132" s="77">
        <f t="shared" si="3"/>
        <v>601</v>
      </c>
      <c r="E132" s="74"/>
      <c r="F132" s="77">
        <f t="shared" si="3"/>
        <v>124</v>
      </c>
      <c r="G132" s="74"/>
      <c r="H132" s="58">
        <f t="shared" ref="H132" si="5">H106</f>
        <v>725</v>
      </c>
    </row>
    <row r="133" spans="1:12" ht="14.25" customHeight="1">
      <c r="A133" s="13">
        <v>104</v>
      </c>
      <c r="B133" s="41" t="s">
        <v>112</v>
      </c>
      <c r="C133" s="14"/>
      <c r="D133" s="59">
        <f t="shared" si="3"/>
        <v>13146</v>
      </c>
      <c r="E133" s="66"/>
      <c r="F133" s="78">
        <f t="shared" si="3"/>
        <v>2123</v>
      </c>
      <c r="G133" s="75"/>
      <c r="H133" s="59">
        <f t="shared" ref="H133" si="6">H107</f>
        <v>15269</v>
      </c>
    </row>
    <row r="134" spans="1:12">
      <c r="A134" s="17" t="s">
        <v>224</v>
      </c>
      <c r="B134" s="25"/>
      <c r="C134" s="17"/>
      <c r="D134" s="60">
        <f>SUM(D130:D133)</f>
        <v>28511</v>
      </c>
      <c r="E134" s="65"/>
      <c r="F134" s="93">
        <f>SUM(F130:F133)</f>
        <v>3328</v>
      </c>
      <c r="G134" s="94"/>
      <c r="H134" s="60">
        <f>SUM(H130:H133)</f>
        <v>31839</v>
      </c>
    </row>
    <row r="135" spans="1:12" ht="15" customHeight="1">
      <c r="A135" s="594" t="s">
        <v>227</v>
      </c>
      <c r="B135" s="595"/>
      <c r="C135" s="596"/>
      <c r="D135" s="60">
        <f>D129+D134</f>
        <v>747652</v>
      </c>
      <c r="E135" s="65"/>
      <c r="F135" s="93">
        <f>F129+F134</f>
        <v>19467</v>
      </c>
      <c r="G135" s="94"/>
      <c r="H135" s="60">
        <f>H129+H134</f>
        <v>767119</v>
      </c>
    </row>
    <row r="137" spans="1:12">
      <c r="A137" s="590" t="s">
        <v>235</v>
      </c>
      <c r="B137" s="590"/>
      <c r="C137" s="590"/>
      <c r="D137" s="590"/>
      <c r="E137" s="590"/>
      <c r="F137" s="590"/>
      <c r="G137" s="590"/>
      <c r="H137" s="590"/>
      <c r="I137" s="590"/>
      <c r="J137" s="590"/>
      <c r="K137" s="590"/>
      <c r="L137" s="590"/>
    </row>
    <row r="138" spans="1:12">
      <c r="A138" s="590" t="s">
        <v>236</v>
      </c>
      <c r="B138" s="590"/>
      <c r="C138" s="590"/>
      <c r="D138" s="590"/>
      <c r="E138" s="590"/>
      <c r="F138" s="590"/>
      <c r="G138" s="590"/>
      <c r="H138" s="590"/>
      <c r="I138" s="590"/>
      <c r="J138" s="590"/>
      <c r="K138" s="590"/>
      <c r="L138" s="590"/>
    </row>
    <row r="139" spans="1:12">
      <c r="A139" s="589" t="s">
        <v>257</v>
      </c>
      <c r="B139" s="589"/>
      <c r="C139" s="589"/>
      <c r="D139" s="589"/>
      <c r="E139" s="589"/>
      <c r="F139" s="589"/>
    </row>
  </sheetData>
  <mergeCells count="12">
    <mergeCell ref="A139:F139"/>
    <mergeCell ref="A1:H1"/>
    <mergeCell ref="B115:C115"/>
    <mergeCell ref="A135:C135"/>
    <mergeCell ref="A137:L137"/>
    <mergeCell ref="A138:L138"/>
    <mergeCell ref="A3:H3"/>
    <mergeCell ref="A108:C108"/>
    <mergeCell ref="A109:C109"/>
    <mergeCell ref="A110:C110"/>
    <mergeCell ref="A113:H113"/>
    <mergeCell ref="A114:H114"/>
  </mergeCells>
  <hyperlinks>
    <hyperlink ref="H2" location="Sommaire!A1" display="RETOUR AU SOMMAIRE"/>
  </hyperlink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AG522"/>
  <sheetViews>
    <sheetView workbookViewId="0">
      <selection activeCell="G4" sqref="G4"/>
    </sheetView>
  </sheetViews>
  <sheetFormatPr baseColWidth="10" defaultRowHeight="15"/>
  <cols>
    <col min="1" max="1" width="7.7109375" customWidth="1"/>
    <col min="2" max="2" width="12.7109375" customWidth="1"/>
    <col min="3" max="3" width="25.140625" customWidth="1"/>
    <col min="4" max="4" width="10" customWidth="1"/>
    <col min="5" max="5" width="23.140625" customWidth="1"/>
    <col min="6" max="7" width="15.5703125" customWidth="1"/>
    <col min="8" max="8" width="18.42578125" customWidth="1"/>
    <col min="10" max="33" width="11.42578125" style="475"/>
  </cols>
  <sheetData>
    <row r="1" spans="1:10">
      <c r="A1" s="18" t="s">
        <v>334</v>
      </c>
      <c r="B1" s="6"/>
      <c r="C1" s="1"/>
      <c r="D1" s="1"/>
      <c r="E1" s="1"/>
      <c r="F1" s="402"/>
      <c r="G1" s="475"/>
      <c r="H1" s="475"/>
      <c r="I1" s="475"/>
    </row>
    <row r="2" spans="1:10">
      <c r="A2" s="591" t="s">
        <v>335</v>
      </c>
      <c r="B2" s="591"/>
      <c r="C2" s="591"/>
      <c r="D2" s="591"/>
      <c r="E2" s="591"/>
      <c r="F2" s="591"/>
      <c r="G2" s="475"/>
      <c r="H2" s="475"/>
      <c r="I2" s="475"/>
    </row>
    <row r="3" spans="1:10">
      <c r="A3" s="591" t="s">
        <v>217</v>
      </c>
      <c r="B3" s="591"/>
      <c r="C3" s="591"/>
      <c r="D3" s="591"/>
      <c r="E3" s="591"/>
      <c r="F3" s="591"/>
      <c r="G3" s="475"/>
      <c r="H3" s="475"/>
      <c r="I3" s="475"/>
    </row>
    <row r="4" spans="1:10" s="419" customFormat="1">
      <c r="A4" s="577" t="s">
        <v>252</v>
      </c>
      <c r="B4" s="577"/>
      <c r="C4" s="577"/>
      <c r="D4" s="577"/>
      <c r="E4" s="577"/>
      <c r="F4" s="577"/>
      <c r="G4" s="577"/>
      <c r="I4" s="571" t="s">
        <v>440</v>
      </c>
    </row>
    <row r="5" spans="1:10">
      <c r="A5" s="475"/>
      <c r="B5" s="475"/>
      <c r="C5" s="475"/>
      <c r="D5" s="475"/>
      <c r="E5" s="475"/>
      <c r="F5" s="475"/>
      <c r="G5" s="475"/>
      <c r="H5" s="475"/>
      <c r="I5" s="475"/>
    </row>
    <row r="6" spans="1:10" ht="47.25" customHeight="1">
      <c r="A6" s="122" t="s">
        <v>333</v>
      </c>
      <c r="B6" s="123" t="s">
        <v>325</v>
      </c>
      <c r="C6" s="123" t="s">
        <v>301</v>
      </c>
      <c r="D6" s="29" t="s">
        <v>326</v>
      </c>
      <c r="E6" s="123" t="s">
        <v>336</v>
      </c>
      <c r="F6" s="123" t="s">
        <v>337</v>
      </c>
      <c r="G6" s="29" t="s">
        <v>338</v>
      </c>
      <c r="H6" s="123" t="s">
        <v>339</v>
      </c>
      <c r="I6" s="123" t="s">
        <v>249</v>
      </c>
    </row>
    <row r="7" spans="1:10">
      <c r="A7" s="7">
        <v>84</v>
      </c>
      <c r="B7" s="21" t="s">
        <v>115</v>
      </c>
      <c r="C7" s="421" t="s">
        <v>82</v>
      </c>
      <c r="D7" s="503">
        <v>30</v>
      </c>
      <c r="E7" s="504">
        <v>0</v>
      </c>
      <c r="F7" s="504">
        <v>35</v>
      </c>
      <c r="G7" s="503">
        <v>0</v>
      </c>
      <c r="H7" s="504">
        <v>1</v>
      </c>
      <c r="I7" s="505">
        <v>66</v>
      </c>
      <c r="J7" s="475" t="s">
        <v>255</v>
      </c>
    </row>
    <row r="8" spans="1:10">
      <c r="A8" s="8">
        <v>32</v>
      </c>
      <c r="B8" s="23" t="s">
        <v>116</v>
      </c>
      <c r="C8" s="425" t="s">
        <v>31</v>
      </c>
      <c r="D8" s="422">
        <v>59</v>
      </c>
      <c r="E8" s="506">
        <v>5</v>
      </c>
      <c r="F8" s="506">
        <v>10</v>
      </c>
      <c r="G8" s="422">
        <v>5</v>
      </c>
      <c r="H8" s="506">
        <v>0</v>
      </c>
      <c r="I8" s="507">
        <v>79</v>
      </c>
      <c r="J8" s="475" t="s">
        <v>255</v>
      </c>
    </row>
    <row r="9" spans="1:10">
      <c r="A9" s="8">
        <v>84</v>
      </c>
      <c r="B9" s="23" t="s">
        <v>117</v>
      </c>
      <c r="C9" s="425" t="s">
        <v>84</v>
      </c>
      <c r="D9" s="422">
        <v>14</v>
      </c>
      <c r="E9" s="506">
        <v>1</v>
      </c>
      <c r="F9" s="506">
        <v>14</v>
      </c>
      <c r="G9" s="422">
        <v>1</v>
      </c>
      <c r="H9" s="506">
        <v>0</v>
      </c>
      <c r="I9" s="507">
        <v>30</v>
      </c>
    </row>
    <row r="10" spans="1:10">
      <c r="A10" s="8">
        <v>93</v>
      </c>
      <c r="B10" s="23" t="s">
        <v>118</v>
      </c>
      <c r="C10" s="425" t="s">
        <v>305</v>
      </c>
      <c r="D10" s="422" t="s">
        <v>340</v>
      </c>
      <c r="E10" s="506" t="s">
        <v>340</v>
      </c>
      <c r="F10" s="506">
        <v>4</v>
      </c>
      <c r="G10" s="422">
        <v>0</v>
      </c>
      <c r="H10" s="506" t="s">
        <v>340</v>
      </c>
      <c r="I10" s="507" t="s">
        <v>340</v>
      </c>
    </row>
    <row r="11" spans="1:10">
      <c r="A11" s="8">
        <v>93</v>
      </c>
      <c r="B11" s="23" t="s">
        <v>119</v>
      </c>
      <c r="C11" s="425" t="s">
        <v>99</v>
      </c>
      <c r="D11" s="422">
        <v>1</v>
      </c>
      <c r="E11" s="506">
        <v>0</v>
      </c>
      <c r="F11" s="506">
        <v>0</v>
      </c>
      <c r="G11" s="422">
        <v>2</v>
      </c>
      <c r="H11" s="506">
        <v>2</v>
      </c>
      <c r="I11" s="507">
        <v>5</v>
      </c>
    </row>
    <row r="12" spans="1:10">
      <c r="A12" s="8">
        <v>93</v>
      </c>
      <c r="B12" s="23" t="s">
        <v>120</v>
      </c>
      <c r="C12" s="425" t="s">
        <v>100</v>
      </c>
      <c r="D12" s="422">
        <v>22</v>
      </c>
      <c r="E12" s="506">
        <v>1</v>
      </c>
      <c r="F12" s="506">
        <v>31</v>
      </c>
      <c r="G12" s="422">
        <v>16</v>
      </c>
      <c r="H12" s="506">
        <v>24</v>
      </c>
      <c r="I12" s="507">
        <v>94</v>
      </c>
    </row>
    <row r="13" spans="1:10">
      <c r="A13" s="8">
        <v>84</v>
      </c>
      <c r="B13" s="23" t="s">
        <v>121</v>
      </c>
      <c r="C13" s="425" t="s">
        <v>85</v>
      </c>
      <c r="D13" s="422">
        <v>16</v>
      </c>
      <c r="E13" s="506">
        <v>0</v>
      </c>
      <c r="F13" s="506">
        <v>7</v>
      </c>
      <c r="G13" s="422">
        <v>0</v>
      </c>
      <c r="H13" s="506">
        <v>0</v>
      </c>
      <c r="I13" s="507">
        <v>23</v>
      </c>
    </row>
    <row r="14" spans="1:10">
      <c r="A14" s="8">
        <v>44</v>
      </c>
      <c r="B14" s="23" t="s">
        <v>122</v>
      </c>
      <c r="C14" s="425" t="s">
        <v>36</v>
      </c>
      <c r="D14" s="422">
        <v>19</v>
      </c>
      <c r="E14" s="506">
        <v>8</v>
      </c>
      <c r="F14" s="506">
        <v>13</v>
      </c>
      <c r="G14" s="422">
        <v>0</v>
      </c>
      <c r="H14" s="506">
        <v>10</v>
      </c>
      <c r="I14" s="507">
        <v>50</v>
      </c>
    </row>
    <row r="15" spans="1:10">
      <c r="A15" s="8">
        <v>76</v>
      </c>
      <c r="B15" s="23" t="s">
        <v>123</v>
      </c>
      <c r="C15" s="425" t="s">
        <v>69</v>
      </c>
      <c r="D15" s="422">
        <v>4</v>
      </c>
      <c r="E15" s="506">
        <v>0</v>
      </c>
      <c r="F15" s="506">
        <v>2</v>
      </c>
      <c r="G15" s="422">
        <v>0</v>
      </c>
      <c r="H15" s="506">
        <v>0</v>
      </c>
      <c r="I15" s="507">
        <v>6</v>
      </c>
    </row>
    <row r="16" spans="1:10">
      <c r="A16" s="8">
        <v>44</v>
      </c>
      <c r="B16" s="23">
        <v>10</v>
      </c>
      <c r="C16" s="425" t="s">
        <v>37</v>
      </c>
      <c r="D16" s="422">
        <v>29</v>
      </c>
      <c r="E16" s="506">
        <v>1</v>
      </c>
      <c r="F16" s="506">
        <v>17</v>
      </c>
      <c r="G16" s="422">
        <v>2</v>
      </c>
      <c r="H16" s="506">
        <v>0</v>
      </c>
      <c r="I16" s="507">
        <v>49</v>
      </c>
    </row>
    <row r="17" spans="1:9">
      <c r="A17" s="8">
        <v>76</v>
      </c>
      <c r="B17" s="23">
        <v>11</v>
      </c>
      <c r="C17" s="425" t="s">
        <v>70</v>
      </c>
      <c r="D17" s="422">
        <v>17</v>
      </c>
      <c r="E17" s="506">
        <v>1</v>
      </c>
      <c r="F17" s="506">
        <v>3</v>
      </c>
      <c r="G17" s="422">
        <v>7</v>
      </c>
      <c r="H17" s="506">
        <v>3</v>
      </c>
      <c r="I17" s="507">
        <v>31</v>
      </c>
    </row>
    <row r="18" spans="1:9">
      <c r="A18" s="8">
        <v>76</v>
      </c>
      <c r="B18" s="23">
        <v>12</v>
      </c>
      <c r="C18" s="425" t="s">
        <v>71</v>
      </c>
      <c r="D18" s="422">
        <v>19</v>
      </c>
      <c r="E18" s="506">
        <v>2</v>
      </c>
      <c r="F18" s="506">
        <v>9</v>
      </c>
      <c r="G18" s="422">
        <v>1</v>
      </c>
      <c r="H18" s="506">
        <v>1</v>
      </c>
      <c r="I18" s="507">
        <v>32</v>
      </c>
    </row>
    <row r="19" spans="1:9">
      <c r="A19" s="8">
        <v>93</v>
      </c>
      <c r="B19" s="23">
        <v>13</v>
      </c>
      <c r="C19" s="425" t="s">
        <v>101</v>
      </c>
      <c r="D19" s="422">
        <v>59</v>
      </c>
      <c r="E19" s="506">
        <v>1</v>
      </c>
      <c r="F19" s="506">
        <v>69</v>
      </c>
      <c r="G19" s="422">
        <v>32</v>
      </c>
      <c r="H19" s="506">
        <v>22</v>
      </c>
      <c r="I19" s="507">
        <v>183</v>
      </c>
    </row>
    <row r="20" spans="1:9">
      <c r="A20" s="8">
        <v>28</v>
      </c>
      <c r="B20" s="23">
        <v>14</v>
      </c>
      <c r="C20" s="425" t="s">
        <v>25</v>
      </c>
      <c r="D20" s="422" t="s">
        <v>340</v>
      </c>
      <c r="E20" s="506" t="s">
        <v>340</v>
      </c>
      <c r="F20" s="506" t="s">
        <v>340</v>
      </c>
      <c r="G20" s="422" t="s">
        <v>340</v>
      </c>
      <c r="H20" s="506" t="s">
        <v>340</v>
      </c>
      <c r="I20" s="507" t="s">
        <v>340</v>
      </c>
    </row>
    <row r="21" spans="1:9">
      <c r="A21" s="8">
        <v>84</v>
      </c>
      <c r="B21" s="23">
        <v>15</v>
      </c>
      <c r="C21" s="425" t="s">
        <v>86</v>
      </c>
      <c r="D21" s="422">
        <v>9</v>
      </c>
      <c r="E21" s="506">
        <v>0</v>
      </c>
      <c r="F21" s="506">
        <v>0</v>
      </c>
      <c r="G21" s="422">
        <v>3</v>
      </c>
      <c r="H21" s="506">
        <v>2</v>
      </c>
      <c r="I21" s="507">
        <v>14</v>
      </c>
    </row>
    <row r="22" spans="1:9">
      <c r="A22" s="8">
        <v>75</v>
      </c>
      <c r="B22" s="23">
        <v>16</v>
      </c>
      <c r="C22" s="425" t="s">
        <v>57</v>
      </c>
      <c r="D22" s="422">
        <v>45</v>
      </c>
      <c r="E22" s="506">
        <v>0</v>
      </c>
      <c r="F22" s="506">
        <v>0</v>
      </c>
      <c r="G22" s="422">
        <v>0</v>
      </c>
      <c r="H22" s="506">
        <v>7</v>
      </c>
      <c r="I22" s="507">
        <v>52</v>
      </c>
    </row>
    <row r="23" spans="1:9">
      <c r="A23" s="8">
        <v>75</v>
      </c>
      <c r="B23" s="23">
        <v>17</v>
      </c>
      <c r="C23" s="425" t="s">
        <v>58</v>
      </c>
      <c r="D23" s="422" t="s">
        <v>340</v>
      </c>
      <c r="E23" s="506" t="s">
        <v>340</v>
      </c>
      <c r="F23" s="506" t="s">
        <v>340</v>
      </c>
      <c r="G23" s="422" t="s">
        <v>340</v>
      </c>
      <c r="H23" s="506" t="s">
        <v>340</v>
      </c>
      <c r="I23" s="507" t="s">
        <v>340</v>
      </c>
    </row>
    <row r="24" spans="1:9">
      <c r="A24" s="8">
        <v>24</v>
      </c>
      <c r="B24" s="23">
        <v>18</v>
      </c>
      <c r="C24" s="425" t="s">
        <v>9</v>
      </c>
      <c r="D24" s="422">
        <v>32</v>
      </c>
      <c r="E24" s="506">
        <v>1</v>
      </c>
      <c r="F24" s="506">
        <v>47</v>
      </c>
      <c r="G24" s="422">
        <v>4</v>
      </c>
      <c r="H24" s="506">
        <v>11</v>
      </c>
      <c r="I24" s="507">
        <v>95</v>
      </c>
    </row>
    <row r="25" spans="1:9">
      <c r="A25" s="8">
        <v>75</v>
      </c>
      <c r="B25" s="23">
        <v>19</v>
      </c>
      <c r="C25" s="425" t="s">
        <v>59</v>
      </c>
      <c r="D25" s="422">
        <v>23</v>
      </c>
      <c r="E25" s="506">
        <v>0</v>
      </c>
      <c r="F25" s="506">
        <v>5</v>
      </c>
      <c r="G25" s="422">
        <v>0</v>
      </c>
      <c r="H25" s="506">
        <v>0</v>
      </c>
      <c r="I25" s="507">
        <v>28</v>
      </c>
    </row>
    <row r="26" spans="1:9">
      <c r="A26" s="8">
        <v>94</v>
      </c>
      <c r="B26" s="23" t="s">
        <v>104</v>
      </c>
      <c r="C26" s="425" t="s">
        <v>306</v>
      </c>
      <c r="D26" s="422">
        <v>0</v>
      </c>
      <c r="E26" s="506">
        <v>0</v>
      </c>
      <c r="F26" s="506">
        <v>6</v>
      </c>
      <c r="G26" s="422">
        <v>0</v>
      </c>
      <c r="H26" s="506">
        <v>0</v>
      </c>
      <c r="I26" s="507">
        <v>6</v>
      </c>
    </row>
    <row r="27" spans="1:9">
      <c r="A27" s="8">
        <v>94</v>
      </c>
      <c r="B27" s="23" t="s">
        <v>107</v>
      </c>
      <c r="C27" s="425" t="s">
        <v>108</v>
      </c>
      <c r="D27" s="422">
        <v>1</v>
      </c>
      <c r="E27" s="506">
        <v>0</v>
      </c>
      <c r="F27" s="506">
        <v>5</v>
      </c>
      <c r="G27" s="422">
        <v>0</v>
      </c>
      <c r="H27" s="506">
        <v>0</v>
      </c>
      <c r="I27" s="507">
        <v>6</v>
      </c>
    </row>
    <row r="28" spans="1:9">
      <c r="A28" s="8">
        <v>27</v>
      </c>
      <c r="B28" s="23">
        <v>21</v>
      </c>
      <c r="C28" s="425" t="s">
        <v>16</v>
      </c>
      <c r="D28" s="422">
        <v>21</v>
      </c>
      <c r="E28" s="506">
        <v>0</v>
      </c>
      <c r="F28" s="506">
        <v>21</v>
      </c>
      <c r="G28" s="422">
        <v>1</v>
      </c>
      <c r="H28" s="506">
        <v>0</v>
      </c>
      <c r="I28" s="507">
        <v>43</v>
      </c>
    </row>
    <row r="29" spans="1:9">
      <c r="A29" s="8">
        <v>53</v>
      </c>
      <c r="B29" s="23">
        <v>22</v>
      </c>
      <c r="C29" s="425" t="s">
        <v>52</v>
      </c>
      <c r="D29" s="422">
        <v>20</v>
      </c>
      <c r="E29" s="506">
        <v>2</v>
      </c>
      <c r="F29" s="506">
        <v>34</v>
      </c>
      <c r="G29" s="422">
        <v>0</v>
      </c>
      <c r="H29" s="506">
        <v>13</v>
      </c>
      <c r="I29" s="507">
        <v>69</v>
      </c>
    </row>
    <row r="30" spans="1:9">
      <c r="A30" s="8">
        <v>75</v>
      </c>
      <c r="B30" s="23">
        <v>23</v>
      </c>
      <c r="C30" s="425" t="s">
        <v>60</v>
      </c>
      <c r="D30" s="422">
        <v>0</v>
      </c>
      <c r="E30" s="506">
        <v>2</v>
      </c>
      <c r="F30" s="506">
        <v>5</v>
      </c>
      <c r="G30" s="422">
        <v>0</v>
      </c>
      <c r="H30" s="506">
        <v>1</v>
      </c>
      <c r="I30" s="507">
        <v>8</v>
      </c>
    </row>
    <row r="31" spans="1:9">
      <c r="A31" s="8">
        <v>75</v>
      </c>
      <c r="B31" s="23">
        <v>24</v>
      </c>
      <c r="C31" s="425" t="s">
        <v>61</v>
      </c>
      <c r="D31" s="422">
        <v>23</v>
      </c>
      <c r="E31" s="506">
        <v>0</v>
      </c>
      <c r="F31" s="506">
        <v>7</v>
      </c>
      <c r="G31" s="422">
        <v>5</v>
      </c>
      <c r="H31" s="506">
        <v>4</v>
      </c>
      <c r="I31" s="507">
        <v>39</v>
      </c>
    </row>
    <row r="32" spans="1:9">
      <c r="A32" s="8">
        <v>27</v>
      </c>
      <c r="B32" s="23">
        <v>25</v>
      </c>
      <c r="C32" s="425" t="s">
        <v>18</v>
      </c>
      <c r="D32" s="422">
        <v>52</v>
      </c>
      <c r="E32" s="506">
        <v>1</v>
      </c>
      <c r="F32" s="506">
        <v>43</v>
      </c>
      <c r="G32" s="422">
        <v>9</v>
      </c>
      <c r="H32" s="506">
        <v>17</v>
      </c>
      <c r="I32" s="507">
        <v>122</v>
      </c>
    </row>
    <row r="33" spans="1:9">
      <c r="A33" s="8">
        <v>84</v>
      </c>
      <c r="B33" s="23">
        <v>26</v>
      </c>
      <c r="C33" s="425" t="s">
        <v>87</v>
      </c>
      <c r="D33" s="422">
        <v>62</v>
      </c>
      <c r="E33" s="506">
        <v>0</v>
      </c>
      <c r="F33" s="506">
        <v>49</v>
      </c>
      <c r="G33" s="422">
        <v>9</v>
      </c>
      <c r="H33" s="506">
        <v>0</v>
      </c>
      <c r="I33" s="507">
        <v>120</v>
      </c>
    </row>
    <row r="34" spans="1:9">
      <c r="A34" s="8">
        <v>28</v>
      </c>
      <c r="B34" s="23">
        <v>27</v>
      </c>
      <c r="C34" s="425" t="s">
        <v>27</v>
      </c>
      <c r="D34" s="422" t="s">
        <v>340</v>
      </c>
      <c r="E34" s="506" t="s">
        <v>340</v>
      </c>
      <c r="F34" s="506" t="s">
        <v>340</v>
      </c>
      <c r="G34" s="422" t="s">
        <v>340</v>
      </c>
      <c r="H34" s="506" t="s">
        <v>340</v>
      </c>
      <c r="I34" s="507" t="s">
        <v>340</v>
      </c>
    </row>
    <row r="35" spans="1:9">
      <c r="A35" s="8">
        <v>24</v>
      </c>
      <c r="B35" s="23">
        <v>28</v>
      </c>
      <c r="C35" s="425" t="s">
        <v>307</v>
      </c>
      <c r="D35" s="422">
        <v>77</v>
      </c>
      <c r="E35" s="506">
        <v>0</v>
      </c>
      <c r="F35" s="506">
        <v>51</v>
      </c>
      <c r="G35" s="422">
        <v>15</v>
      </c>
      <c r="H35" s="506">
        <v>0</v>
      </c>
      <c r="I35" s="507">
        <v>143</v>
      </c>
    </row>
    <row r="36" spans="1:9">
      <c r="A36" s="8">
        <v>53</v>
      </c>
      <c r="B36" s="23">
        <v>29</v>
      </c>
      <c r="C36" s="425" t="s">
        <v>54</v>
      </c>
      <c r="D36" s="422">
        <v>12</v>
      </c>
      <c r="E36" s="506">
        <v>0</v>
      </c>
      <c r="F36" s="506">
        <v>10</v>
      </c>
      <c r="G36" s="422">
        <v>5</v>
      </c>
      <c r="H36" s="506">
        <v>10</v>
      </c>
      <c r="I36" s="507">
        <v>37</v>
      </c>
    </row>
    <row r="37" spans="1:9">
      <c r="A37" s="8">
        <v>76</v>
      </c>
      <c r="B37" s="23">
        <v>30</v>
      </c>
      <c r="C37" s="425" t="s">
        <v>72</v>
      </c>
      <c r="D37" s="422" t="s">
        <v>340</v>
      </c>
      <c r="E37" s="506" t="s">
        <v>340</v>
      </c>
      <c r="F37" s="506" t="s">
        <v>340</v>
      </c>
      <c r="G37" s="422" t="s">
        <v>340</v>
      </c>
      <c r="H37" s="506" t="s">
        <v>340</v>
      </c>
      <c r="I37" s="507" t="s">
        <v>340</v>
      </c>
    </row>
    <row r="38" spans="1:9">
      <c r="A38" s="8">
        <v>76</v>
      </c>
      <c r="B38" s="23">
        <v>31</v>
      </c>
      <c r="C38" s="425" t="s">
        <v>73</v>
      </c>
      <c r="D38" s="422">
        <v>223</v>
      </c>
      <c r="E38" s="506">
        <v>225</v>
      </c>
      <c r="F38" s="506">
        <v>234</v>
      </c>
      <c r="G38" s="422">
        <v>27</v>
      </c>
      <c r="H38" s="506">
        <v>234</v>
      </c>
      <c r="I38" s="507">
        <v>943</v>
      </c>
    </row>
    <row r="39" spans="1:9">
      <c r="A39" s="8">
        <v>76</v>
      </c>
      <c r="B39" s="23">
        <v>32</v>
      </c>
      <c r="C39" s="425" t="s">
        <v>74</v>
      </c>
      <c r="D39" s="422">
        <v>20</v>
      </c>
      <c r="E39" s="506">
        <v>0</v>
      </c>
      <c r="F39" s="506">
        <v>13</v>
      </c>
      <c r="G39" s="422">
        <v>0</v>
      </c>
      <c r="H39" s="506">
        <v>0</v>
      </c>
      <c r="I39" s="507">
        <v>33</v>
      </c>
    </row>
    <row r="40" spans="1:9">
      <c r="A40" s="8">
        <v>75</v>
      </c>
      <c r="B40" s="23">
        <v>33</v>
      </c>
      <c r="C40" s="425" t="s">
        <v>62</v>
      </c>
      <c r="D40" s="422">
        <v>55</v>
      </c>
      <c r="E40" s="506">
        <v>0</v>
      </c>
      <c r="F40" s="506">
        <v>248</v>
      </c>
      <c r="G40" s="422">
        <v>12</v>
      </c>
      <c r="H40" s="506">
        <v>0</v>
      </c>
      <c r="I40" s="507">
        <v>315</v>
      </c>
    </row>
    <row r="41" spans="1:9">
      <c r="A41" s="8">
        <v>76</v>
      </c>
      <c r="B41" s="23">
        <v>34</v>
      </c>
      <c r="C41" s="425" t="s">
        <v>75</v>
      </c>
      <c r="D41" s="422" t="s">
        <v>340</v>
      </c>
      <c r="E41" s="506" t="s">
        <v>340</v>
      </c>
      <c r="F41" s="506" t="s">
        <v>340</v>
      </c>
      <c r="G41" s="422" t="s">
        <v>340</v>
      </c>
      <c r="H41" s="506" t="s">
        <v>340</v>
      </c>
      <c r="I41" s="507" t="s">
        <v>340</v>
      </c>
    </row>
    <row r="42" spans="1:9">
      <c r="A42" s="8">
        <v>53</v>
      </c>
      <c r="B42" s="23">
        <v>35</v>
      </c>
      <c r="C42" s="425" t="s">
        <v>55</v>
      </c>
      <c r="D42" s="422">
        <v>168</v>
      </c>
      <c r="E42" s="506">
        <v>1</v>
      </c>
      <c r="F42" s="506">
        <v>14</v>
      </c>
      <c r="G42" s="422">
        <v>9</v>
      </c>
      <c r="H42" s="506">
        <v>13</v>
      </c>
      <c r="I42" s="507">
        <v>205</v>
      </c>
    </row>
    <row r="43" spans="1:9">
      <c r="A43" s="8">
        <v>24</v>
      </c>
      <c r="B43" s="23">
        <v>36</v>
      </c>
      <c r="C43" s="425" t="s">
        <v>12</v>
      </c>
      <c r="D43" s="422">
        <v>9</v>
      </c>
      <c r="E43" s="506">
        <v>0</v>
      </c>
      <c r="F43" s="506">
        <v>9</v>
      </c>
      <c r="G43" s="422">
        <v>1</v>
      </c>
      <c r="H43" s="506">
        <v>0</v>
      </c>
      <c r="I43" s="507">
        <v>19</v>
      </c>
    </row>
    <row r="44" spans="1:9">
      <c r="A44" s="8">
        <v>24</v>
      </c>
      <c r="B44" s="23">
        <v>37</v>
      </c>
      <c r="C44" s="425" t="s">
        <v>13</v>
      </c>
      <c r="D44" s="422">
        <v>7</v>
      </c>
      <c r="E44" s="506">
        <v>0</v>
      </c>
      <c r="F44" s="506">
        <v>4</v>
      </c>
      <c r="G44" s="422">
        <v>1</v>
      </c>
      <c r="H44" s="506">
        <v>1</v>
      </c>
      <c r="I44" s="507">
        <v>13</v>
      </c>
    </row>
    <row r="45" spans="1:9">
      <c r="A45" s="8">
        <v>84</v>
      </c>
      <c r="B45" s="23">
        <v>38</v>
      </c>
      <c r="C45" s="425" t="s">
        <v>88</v>
      </c>
      <c r="D45" s="422">
        <v>44</v>
      </c>
      <c r="E45" s="506">
        <v>0</v>
      </c>
      <c r="F45" s="506">
        <v>97</v>
      </c>
      <c r="G45" s="422">
        <v>1</v>
      </c>
      <c r="H45" s="506">
        <v>5</v>
      </c>
      <c r="I45" s="507">
        <v>147</v>
      </c>
    </row>
    <row r="46" spans="1:9">
      <c r="A46" s="8">
        <v>27</v>
      </c>
      <c r="B46" s="23">
        <v>39</v>
      </c>
      <c r="C46" s="425" t="s">
        <v>19</v>
      </c>
      <c r="D46" s="422">
        <v>10</v>
      </c>
      <c r="E46" s="506">
        <v>4</v>
      </c>
      <c r="F46" s="506">
        <v>0</v>
      </c>
      <c r="G46" s="422">
        <v>1</v>
      </c>
      <c r="H46" s="506">
        <v>9</v>
      </c>
      <c r="I46" s="507">
        <v>24</v>
      </c>
    </row>
    <row r="47" spans="1:9">
      <c r="A47" s="8">
        <v>75</v>
      </c>
      <c r="B47" s="23">
        <v>40</v>
      </c>
      <c r="C47" s="425" t="s">
        <v>63</v>
      </c>
      <c r="D47" s="422">
        <v>21</v>
      </c>
      <c r="E47" s="506">
        <v>11</v>
      </c>
      <c r="F47" s="506">
        <v>4</v>
      </c>
      <c r="G47" s="422">
        <v>9</v>
      </c>
      <c r="H47" s="506">
        <v>3</v>
      </c>
      <c r="I47" s="507">
        <v>48</v>
      </c>
    </row>
    <row r="48" spans="1:9">
      <c r="A48" s="8">
        <v>24</v>
      </c>
      <c r="B48" s="23">
        <v>41</v>
      </c>
      <c r="C48" s="425" t="s">
        <v>14</v>
      </c>
      <c r="D48" s="422">
        <v>20</v>
      </c>
      <c r="E48" s="506">
        <v>1</v>
      </c>
      <c r="F48" s="506">
        <v>36</v>
      </c>
      <c r="G48" s="422">
        <v>4</v>
      </c>
      <c r="H48" s="506">
        <v>3</v>
      </c>
      <c r="I48" s="507">
        <v>64</v>
      </c>
    </row>
    <row r="49" spans="1:10">
      <c r="A49" s="8">
        <v>84</v>
      </c>
      <c r="B49" s="23">
        <v>42</v>
      </c>
      <c r="C49" s="425" t="s">
        <v>89</v>
      </c>
      <c r="D49" s="422">
        <v>105</v>
      </c>
      <c r="E49" s="506">
        <v>2</v>
      </c>
      <c r="F49" s="506">
        <v>41</v>
      </c>
      <c r="G49" s="422">
        <v>24</v>
      </c>
      <c r="H49" s="506">
        <v>3</v>
      </c>
      <c r="I49" s="507">
        <v>175</v>
      </c>
    </row>
    <row r="50" spans="1:10">
      <c r="A50" s="8">
        <v>84</v>
      </c>
      <c r="B50" s="23">
        <v>43</v>
      </c>
      <c r="C50" s="425" t="s">
        <v>90</v>
      </c>
      <c r="D50" s="422">
        <v>9</v>
      </c>
      <c r="E50" s="506">
        <v>0</v>
      </c>
      <c r="F50" s="506">
        <v>10</v>
      </c>
      <c r="G50" s="422">
        <v>2</v>
      </c>
      <c r="H50" s="506">
        <v>5</v>
      </c>
      <c r="I50" s="507">
        <v>26</v>
      </c>
    </row>
    <row r="51" spans="1:10">
      <c r="A51" s="8">
        <v>52</v>
      </c>
      <c r="B51" s="23">
        <v>44</v>
      </c>
      <c r="C51" s="425" t="s">
        <v>46</v>
      </c>
      <c r="D51" s="422">
        <v>78</v>
      </c>
      <c r="E51" s="506">
        <v>0</v>
      </c>
      <c r="F51" s="506">
        <v>6</v>
      </c>
      <c r="G51" s="422">
        <v>37</v>
      </c>
      <c r="H51" s="506">
        <v>71</v>
      </c>
      <c r="I51" s="507">
        <v>192</v>
      </c>
    </row>
    <row r="52" spans="1:10">
      <c r="A52" s="8">
        <v>24</v>
      </c>
      <c r="B52" s="23">
        <v>45</v>
      </c>
      <c r="C52" s="425" t="s">
        <v>15</v>
      </c>
      <c r="D52" s="422">
        <v>32</v>
      </c>
      <c r="E52" s="506">
        <v>1</v>
      </c>
      <c r="F52" s="506">
        <v>20</v>
      </c>
      <c r="G52" s="422">
        <v>1</v>
      </c>
      <c r="H52" s="506">
        <v>0</v>
      </c>
      <c r="I52" s="507">
        <v>54</v>
      </c>
    </row>
    <row r="53" spans="1:10">
      <c r="A53" s="8">
        <v>76</v>
      </c>
      <c r="B53" s="23">
        <v>46</v>
      </c>
      <c r="C53" s="425" t="s">
        <v>76</v>
      </c>
      <c r="D53" s="422">
        <v>5</v>
      </c>
      <c r="E53" s="506">
        <v>0</v>
      </c>
      <c r="F53" s="506">
        <v>7</v>
      </c>
      <c r="G53" s="422">
        <v>1</v>
      </c>
      <c r="H53" s="506">
        <v>0</v>
      </c>
      <c r="I53" s="507">
        <v>13</v>
      </c>
    </row>
    <row r="54" spans="1:10">
      <c r="A54" s="8">
        <v>75</v>
      </c>
      <c r="B54" s="23">
        <v>47</v>
      </c>
      <c r="C54" s="425" t="s">
        <v>64</v>
      </c>
      <c r="D54" s="422">
        <v>12</v>
      </c>
      <c r="E54" s="506">
        <v>9</v>
      </c>
      <c r="F54" s="506">
        <v>19</v>
      </c>
      <c r="G54" s="422">
        <v>15</v>
      </c>
      <c r="H54" s="506">
        <v>18</v>
      </c>
      <c r="I54" s="507">
        <v>73</v>
      </c>
    </row>
    <row r="55" spans="1:10">
      <c r="A55" s="8">
        <v>76</v>
      </c>
      <c r="B55" s="23">
        <v>48</v>
      </c>
      <c r="C55" s="425" t="s">
        <v>77</v>
      </c>
      <c r="D55" s="422">
        <v>3</v>
      </c>
      <c r="E55" s="506">
        <v>0</v>
      </c>
      <c r="F55" s="506">
        <v>9</v>
      </c>
      <c r="G55" s="422">
        <v>0</v>
      </c>
      <c r="H55" s="506">
        <v>0</v>
      </c>
      <c r="I55" s="507">
        <v>12</v>
      </c>
    </row>
    <row r="56" spans="1:10">
      <c r="A56" s="8">
        <v>52</v>
      </c>
      <c r="B56" s="23">
        <v>49</v>
      </c>
      <c r="C56" s="425" t="s">
        <v>48</v>
      </c>
      <c r="D56" s="422">
        <v>110</v>
      </c>
      <c r="E56" s="506">
        <v>0</v>
      </c>
      <c r="F56" s="506">
        <v>27</v>
      </c>
      <c r="G56" s="422">
        <v>32</v>
      </c>
      <c r="H56" s="506">
        <v>36</v>
      </c>
      <c r="I56" s="507">
        <v>205</v>
      </c>
    </row>
    <row r="57" spans="1:10">
      <c r="A57" s="8">
        <v>28</v>
      </c>
      <c r="B57" s="23">
        <v>50</v>
      </c>
      <c r="C57" s="425" t="s">
        <v>28</v>
      </c>
      <c r="D57" s="422">
        <v>9</v>
      </c>
      <c r="E57" s="506">
        <v>3</v>
      </c>
      <c r="F57" s="506">
        <v>8</v>
      </c>
      <c r="G57" s="422">
        <v>1</v>
      </c>
      <c r="H57" s="506">
        <v>21</v>
      </c>
      <c r="I57" s="507">
        <v>42</v>
      </c>
    </row>
    <row r="58" spans="1:10">
      <c r="A58" s="8">
        <v>44</v>
      </c>
      <c r="B58" s="23">
        <v>51</v>
      </c>
      <c r="C58" s="425" t="s">
        <v>38</v>
      </c>
      <c r="D58" s="422">
        <v>42</v>
      </c>
      <c r="E58" s="506">
        <v>0</v>
      </c>
      <c r="F58" s="506">
        <v>0</v>
      </c>
      <c r="G58" s="422">
        <v>10</v>
      </c>
      <c r="H58" s="506">
        <v>0</v>
      </c>
      <c r="I58" s="507">
        <v>52</v>
      </c>
    </row>
    <row r="59" spans="1:10">
      <c r="A59" s="8">
        <v>44</v>
      </c>
      <c r="B59" s="23">
        <v>52</v>
      </c>
      <c r="C59" s="425" t="s">
        <v>39</v>
      </c>
      <c r="D59" s="422">
        <v>10</v>
      </c>
      <c r="E59" s="506">
        <v>1</v>
      </c>
      <c r="F59" s="506">
        <v>4</v>
      </c>
      <c r="G59" s="422">
        <v>0</v>
      </c>
      <c r="H59" s="506">
        <v>17</v>
      </c>
      <c r="I59" s="507">
        <v>32</v>
      </c>
    </row>
    <row r="60" spans="1:10">
      <c r="A60" s="8">
        <v>52</v>
      </c>
      <c r="B60" s="23">
        <v>53</v>
      </c>
      <c r="C60" s="425" t="s">
        <v>49</v>
      </c>
      <c r="D60" s="422">
        <v>37</v>
      </c>
      <c r="E60" s="506">
        <v>0</v>
      </c>
      <c r="F60" s="506">
        <v>3</v>
      </c>
      <c r="G60" s="422">
        <v>0</v>
      </c>
      <c r="H60" s="506">
        <v>7</v>
      </c>
      <c r="I60" s="507">
        <v>47</v>
      </c>
      <c r="J60" s="475" t="s">
        <v>255</v>
      </c>
    </row>
    <row r="61" spans="1:10">
      <c r="A61" s="8">
        <v>44</v>
      </c>
      <c r="B61" s="23">
        <v>54</v>
      </c>
      <c r="C61" s="425" t="s">
        <v>40</v>
      </c>
      <c r="D61" s="422">
        <v>48</v>
      </c>
      <c r="E61" s="506">
        <v>8</v>
      </c>
      <c r="F61" s="506">
        <v>42</v>
      </c>
      <c r="G61" s="422">
        <v>37</v>
      </c>
      <c r="H61" s="506">
        <v>40</v>
      </c>
      <c r="I61" s="507">
        <v>175</v>
      </c>
      <c r="J61" s="475" t="s">
        <v>255</v>
      </c>
    </row>
    <row r="62" spans="1:10">
      <c r="A62" s="8">
        <v>44</v>
      </c>
      <c r="B62" s="23">
        <v>55</v>
      </c>
      <c r="C62" s="425" t="s">
        <v>41</v>
      </c>
      <c r="D62" s="422">
        <v>12</v>
      </c>
      <c r="E62" s="506">
        <v>4</v>
      </c>
      <c r="F62" s="506">
        <v>12</v>
      </c>
      <c r="G62" s="422">
        <v>1</v>
      </c>
      <c r="H62" s="506">
        <v>0</v>
      </c>
      <c r="I62" s="507">
        <v>29</v>
      </c>
      <c r="J62" s="475" t="s">
        <v>255</v>
      </c>
    </row>
    <row r="63" spans="1:10">
      <c r="A63" s="8">
        <v>53</v>
      </c>
      <c r="B63" s="23">
        <v>56</v>
      </c>
      <c r="C63" s="425" t="s">
        <v>56</v>
      </c>
      <c r="D63" s="422">
        <v>68</v>
      </c>
      <c r="E63" s="506">
        <v>1</v>
      </c>
      <c r="F63" s="506">
        <v>27</v>
      </c>
      <c r="G63" s="422">
        <v>10</v>
      </c>
      <c r="H63" s="506">
        <v>13</v>
      </c>
      <c r="I63" s="507">
        <v>119</v>
      </c>
      <c r="J63" s="475" t="s">
        <v>255</v>
      </c>
    </row>
    <row r="64" spans="1:10">
      <c r="A64" s="8">
        <v>44</v>
      </c>
      <c r="B64" s="23">
        <v>57</v>
      </c>
      <c r="C64" s="425" t="s">
        <v>42</v>
      </c>
      <c r="D64" s="422">
        <v>33</v>
      </c>
      <c r="E64" s="506">
        <v>10</v>
      </c>
      <c r="F64" s="506">
        <v>15</v>
      </c>
      <c r="G64" s="422">
        <v>8</v>
      </c>
      <c r="H64" s="506">
        <v>15</v>
      </c>
      <c r="I64" s="507">
        <v>81</v>
      </c>
      <c r="J64" s="475" t="s">
        <v>255</v>
      </c>
    </row>
    <row r="65" spans="1:10">
      <c r="A65" s="8">
        <v>27</v>
      </c>
      <c r="B65" s="23">
        <v>58</v>
      </c>
      <c r="C65" s="425" t="s">
        <v>20</v>
      </c>
      <c r="D65" s="422">
        <v>0</v>
      </c>
      <c r="E65" s="506">
        <v>0</v>
      </c>
      <c r="F65" s="506">
        <v>0</v>
      </c>
      <c r="G65" s="422">
        <v>8</v>
      </c>
      <c r="H65" s="506">
        <v>0</v>
      </c>
      <c r="I65" s="507">
        <v>8</v>
      </c>
      <c r="J65" s="475" t="s">
        <v>255</v>
      </c>
    </row>
    <row r="66" spans="1:10">
      <c r="A66" s="8">
        <v>32</v>
      </c>
      <c r="B66" s="23">
        <v>59</v>
      </c>
      <c r="C66" s="425" t="s">
        <v>32</v>
      </c>
      <c r="D66" s="422">
        <v>11</v>
      </c>
      <c r="E66" s="506">
        <v>109</v>
      </c>
      <c r="F66" s="506">
        <v>213</v>
      </c>
      <c r="G66" s="422">
        <v>0</v>
      </c>
      <c r="H66" s="506">
        <v>0</v>
      </c>
      <c r="I66" s="507">
        <v>333</v>
      </c>
      <c r="J66" s="475" t="s">
        <v>255</v>
      </c>
    </row>
    <row r="67" spans="1:10">
      <c r="A67" s="8">
        <v>32</v>
      </c>
      <c r="B67" s="23">
        <v>60</v>
      </c>
      <c r="C67" s="425" t="s">
        <v>33</v>
      </c>
      <c r="D67" s="422">
        <v>93</v>
      </c>
      <c r="E67" s="506">
        <v>6</v>
      </c>
      <c r="F67" s="506">
        <v>2</v>
      </c>
      <c r="G67" s="422">
        <v>4</v>
      </c>
      <c r="H67" s="506">
        <v>13</v>
      </c>
      <c r="I67" s="507">
        <v>118</v>
      </c>
      <c r="J67" s="475" t="s">
        <v>255</v>
      </c>
    </row>
    <row r="68" spans="1:10">
      <c r="A68" s="8">
        <v>28</v>
      </c>
      <c r="B68" s="23">
        <v>61</v>
      </c>
      <c r="C68" s="425" t="s">
        <v>29</v>
      </c>
      <c r="D68" s="422">
        <v>83</v>
      </c>
      <c r="E68" s="506">
        <v>1</v>
      </c>
      <c r="F68" s="506">
        <v>15</v>
      </c>
      <c r="G68" s="422">
        <v>4</v>
      </c>
      <c r="H68" s="506" t="s">
        <v>340</v>
      </c>
      <c r="I68" s="507" t="s">
        <v>340</v>
      </c>
      <c r="J68" s="475" t="s">
        <v>255</v>
      </c>
    </row>
    <row r="69" spans="1:10">
      <c r="A69" s="8">
        <v>32</v>
      </c>
      <c r="B69" s="23">
        <v>62</v>
      </c>
      <c r="C69" s="425" t="s">
        <v>34</v>
      </c>
      <c r="D69" s="422">
        <v>134</v>
      </c>
      <c r="E69" s="506">
        <v>74</v>
      </c>
      <c r="F69" s="506">
        <v>124</v>
      </c>
      <c r="G69" s="422">
        <v>2</v>
      </c>
      <c r="H69" s="506">
        <v>111</v>
      </c>
      <c r="I69" s="507">
        <v>445</v>
      </c>
      <c r="J69" s="475" t="s">
        <v>255</v>
      </c>
    </row>
    <row r="70" spans="1:10">
      <c r="A70" s="8">
        <v>84</v>
      </c>
      <c r="B70" s="23">
        <v>63</v>
      </c>
      <c r="C70" s="425" t="s">
        <v>91</v>
      </c>
      <c r="D70" s="422">
        <v>4</v>
      </c>
      <c r="E70" s="506">
        <v>0</v>
      </c>
      <c r="F70" s="506">
        <v>18</v>
      </c>
      <c r="G70" s="422">
        <v>23</v>
      </c>
      <c r="H70" s="506">
        <v>1</v>
      </c>
      <c r="I70" s="507">
        <v>46</v>
      </c>
      <c r="J70" s="475" t="s">
        <v>255</v>
      </c>
    </row>
    <row r="71" spans="1:10">
      <c r="A71" s="8">
        <v>75</v>
      </c>
      <c r="B71" s="23">
        <v>64</v>
      </c>
      <c r="C71" s="425" t="s">
        <v>65</v>
      </c>
      <c r="D71" s="422">
        <v>66</v>
      </c>
      <c r="E71" s="506">
        <v>1</v>
      </c>
      <c r="F71" s="506">
        <v>26</v>
      </c>
      <c r="G71" s="422">
        <v>13</v>
      </c>
      <c r="H71" s="506">
        <v>7</v>
      </c>
      <c r="I71" s="507">
        <v>113</v>
      </c>
      <c r="J71" s="475" t="s">
        <v>255</v>
      </c>
    </row>
    <row r="72" spans="1:10">
      <c r="A72" s="8">
        <v>76</v>
      </c>
      <c r="B72" s="23">
        <v>65</v>
      </c>
      <c r="C72" s="425" t="s">
        <v>78</v>
      </c>
      <c r="D72" s="422" t="s">
        <v>340</v>
      </c>
      <c r="E72" s="506" t="s">
        <v>340</v>
      </c>
      <c r="F72" s="506" t="s">
        <v>340</v>
      </c>
      <c r="G72" s="422" t="s">
        <v>340</v>
      </c>
      <c r="H72" s="506" t="s">
        <v>340</v>
      </c>
      <c r="I72" s="507" t="s">
        <v>340</v>
      </c>
      <c r="J72" s="475" t="s">
        <v>255</v>
      </c>
    </row>
    <row r="73" spans="1:10">
      <c r="A73" s="8">
        <v>76</v>
      </c>
      <c r="B73" s="23">
        <v>66</v>
      </c>
      <c r="C73" s="425" t="s">
        <v>79</v>
      </c>
      <c r="D73" s="422" t="s">
        <v>340</v>
      </c>
      <c r="E73" s="506">
        <v>0</v>
      </c>
      <c r="F73" s="506">
        <v>6</v>
      </c>
      <c r="G73" s="422">
        <v>11</v>
      </c>
      <c r="H73" s="506">
        <v>0</v>
      </c>
      <c r="I73" s="507" t="s">
        <v>340</v>
      </c>
      <c r="J73" s="475" t="s">
        <v>255</v>
      </c>
    </row>
    <row r="74" spans="1:10">
      <c r="A74" s="8">
        <v>44</v>
      </c>
      <c r="B74" s="23">
        <v>67</v>
      </c>
      <c r="C74" s="425" t="s">
        <v>43</v>
      </c>
      <c r="D74" s="422">
        <v>27</v>
      </c>
      <c r="E74" s="506">
        <v>8</v>
      </c>
      <c r="F74" s="506">
        <v>43</v>
      </c>
      <c r="G74" s="422">
        <v>36</v>
      </c>
      <c r="H74" s="506">
        <v>0</v>
      </c>
      <c r="I74" s="507">
        <v>114</v>
      </c>
      <c r="J74" s="475" t="s">
        <v>255</v>
      </c>
    </row>
    <row r="75" spans="1:10">
      <c r="A75" s="8">
        <v>44</v>
      </c>
      <c r="B75" s="23">
        <v>68</v>
      </c>
      <c r="C75" s="425" t="s">
        <v>44</v>
      </c>
      <c r="D75" s="422">
        <v>29</v>
      </c>
      <c r="E75" s="506">
        <v>2</v>
      </c>
      <c r="F75" s="506">
        <v>55</v>
      </c>
      <c r="G75" s="422">
        <v>15</v>
      </c>
      <c r="H75" s="506">
        <v>22</v>
      </c>
      <c r="I75" s="507">
        <v>123</v>
      </c>
      <c r="J75" s="475" t="s">
        <v>255</v>
      </c>
    </row>
    <row r="76" spans="1:10">
      <c r="A76" s="8">
        <v>84</v>
      </c>
      <c r="B76" s="23">
        <v>69</v>
      </c>
      <c r="C76" s="425" t="s">
        <v>308</v>
      </c>
      <c r="D76" s="422">
        <v>341</v>
      </c>
      <c r="E76" s="506">
        <v>3</v>
      </c>
      <c r="F76" s="506">
        <v>365</v>
      </c>
      <c r="G76" s="422">
        <v>5</v>
      </c>
      <c r="H76" s="506">
        <v>39</v>
      </c>
      <c r="I76" s="507">
        <v>753</v>
      </c>
    </row>
    <row r="77" spans="1:10">
      <c r="A77" s="43">
        <v>84</v>
      </c>
      <c r="B77" s="44" t="s">
        <v>92</v>
      </c>
      <c r="C77" s="427" t="s">
        <v>308</v>
      </c>
      <c r="D77" s="428">
        <v>81</v>
      </c>
      <c r="E77" s="508">
        <v>3</v>
      </c>
      <c r="F77" s="508">
        <v>159</v>
      </c>
      <c r="G77" s="428">
        <v>1</v>
      </c>
      <c r="H77" s="508">
        <v>11</v>
      </c>
      <c r="I77" s="509">
        <v>255</v>
      </c>
    </row>
    <row r="78" spans="1:10">
      <c r="A78" s="43">
        <v>84</v>
      </c>
      <c r="B78" s="44" t="s">
        <v>94</v>
      </c>
      <c r="C78" s="427" t="s">
        <v>309</v>
      </c>
      <c r="D78" s="428">
        <v>260</v>
      </c>
      <c r="E78" s="508">
        <v>0</v>
      </c>
      <c r="F78" s="508">
        <v>206</v>
      </c>
      <c r="G78" s="428">
        <v>4</v>
      </c>
      <c r="H78" s="508">
        <v>28</v>
      </c>
      <c r="I78" s="509">
        <v>498</v>
      </c>
    </row>
    <row r="79" spans="1:10">
      <c r="A79" s="8">
        <v>27</v>
      </c>
      <c r="B79" s="23">
        <v>70</v>
      </c>
      <c r="C79" s="425" t="s">
        <v>21</v>
      </c>
      <c r="D79" s="422">
        <v>30</v>
      </c>
      <c r="E79" s="506">
        <v>7</v>
      </c>
      <c r="F79" s="506">
        <v>1</v>
      </c>
      <c r="G79" s="422">
        <v>8</v>
      </c>
      <c r="H79" s="506">
        <v>2</v>
      </c>
      <c r="I79" s="507">
        <v>48</v>
      </c>
      <c r="J79" s="475" t="s">
        <v>255</v>
      </c>
    </row>
    <row r="80" spans="1:10">
      <c r="A80" s="8">
        <v>27</v>
      </c>
      <c r="B80" s="23">
        <v>71</v>
      </c>
      <c r="C80" s="425" t="s">
        <v>22</v>
      </c>
      <c r="D80" s="422">
        <v>34</v>
      </c>
      <c r="E80" s="506">
        <v>0</v>
      </c>
      <c r="F80" s="506">
        <v>0</v>
      </c>
      <c r="G80" s="422">
        <v>4</v>
      </c>
      <c r="H80" s="506">
        <v>26</v>
      </c>
      <c r="I80" s="507">
        <v>64</v>
      </c>
      <c r="J80" s="475" t="s">
        <v>255</v>
      </c>
    </row>
    <row r="81" spans="1:10">
      <c r="A81" s="8">
        <v>52</v>
      </c>
      <c r="B81" s="23">
        <v>72</v>
      </c>
      <c r="C81" s="425" t="s">
        <v>50</v>
      </c>
      <c r="D81" s="422">
        <v>24</v>
      </c>
      <c r="E81" s="506">
        <v>20</v>
      </c>
      <c r="F81" s="506">
        <v>0</v>
      </c>
      <c r="G81" s="422">
        <v>9</v>
      </c>
      <c r="H81" s="506">
        <v>22</v>
      </c>
      <c r="I81" s="507">
        <v>75</v>
      </c>
      <c r="J81" s="475" t="s">
        <v>255</v>
      </c>
    </row>
    <row r="82" spans="1:10">
      <c r="A82" s="8">
        <v>84</v>
      </c>
      <c r="B82" s="23">
        <v>73</v>
      </c>
      <c r="C82" s="425" t="s">
        <v>96</v>
      </c>
      <c r="D82" s="422">
        <v>47</v>
      </c>
      <c r="E82" s="506">
        <v>1</v>
      </c>
      <c r="F82" s="506">
        <v>10</v>
      </c>
      <c r="G82" s="422">
        <v>0</v>
      </c>
      <c r="H82" s="506">
        <v>0</v>
      </c>
      <c r="I82" s="507">
        <v>58</v>
      </c>
      <c r="J82" s="475" t="s">
        <v>255</v>
      </c>
    </row>
    <row r="83" spans="1:10">
      <c r="A83" s="8">
        <v>84</v>
      </c>
      <c r="B83" s="23">
        <v>74</v>
      </c>
      <c r="C83" s="425" t="s">
        <v>97</v>
      </c>
      <c r="D83" s="422">
        <v>23</v>
      </c>
      <c r="E83" s="506">
        <v>3</v>
      </c>
      <c r="F83" s="506">
        <v>17</v>
      </c>
      <c r="G83" s="422">
        <v>0</v>
      </c>
      <c r="H83" s="506">
        <v>13</v>
      </c>
      <c r="I83" s="507">
        <v>56</v>
      </c>
      <c r="J83" s="475" t="s">
        <v>255</v>
      </c>
    </row>
    <row r="84" spans="1:10">
      <c r="A84" s="8">
        <v>11</v>
      </c>
      <c r="B84" s="23">
        <v>75</v>
      </c>
      <c r="C84" s="425" t="s">
        <v>0</v>
      </c>
      <c r="D84" s="422" t="s">
        <v>340</v>
      </c>
      <c r="E84" s="506">
        <v>6</v>
      </c>
      <c r="F84" s="506">
        <v>657</v>
      </c>
      <c r="G84" s="422">
        <v>110</v>
      </c>
      <c r="H84" s="506">
        <v>155</v>
      </c>
      <c r="I84" s="507">
        <v>928</v>
      </c>
      <c r="J84" s="475" t="s">
        <v>255</v>
      </c>
    </row>
    <row r="85" spans="1:10">
      <c r="A85" s="8">
        <v>28</v>
      </c>
      <c r="B85" s="23">
        <v>76</v>
      </c>
      <c r="C85" s="425" t="s">
        <v>30</v>
      </c>
      <c r="D85" s="422">
        <v>55</v>
      </c>
      <c r="E85" s="506">
        <v>3</v>
      </c>
      <c r="F85" s="506">
        <v>6</v>
      </c>
      <c r="G85" s="422">
        <v>5</v>
      </c>
      <c r="H85" s="506">
        <v>0</v>
      </c>
      <c r="I85" s="507">
        <v>69</v>
      </c>
      <c r="J85" s="475" t="s">
        <v>255</v>
      </c>
    </row>
    <row r="86" spans="1:10">
      <c r="A86" s="8">
        <v>11</v>
      </c>
      <c r="B86" s="23">
        <v>77</v>
      </c>
      <c r="C86" s="425" t="s">
        <v>2</v>
      </c>
      <c r="D86" s="422">
        <v>160</v>
      </c>
      <c r="E86" s="506">
        <v>12</v>
      </c>
      <c r="F86" s="506">
        <v>62</v>
      </c>
      <c r="G86" s="422">
        <v>25</v>
      </c>
      <c r="H86" s="506">
        <v>81</v>
      </c>
      <c r="I86" s="507">
        <v>340</v>
      </c>
      <c r="J86" s="475" t="s">
        <v>255</v>
      </c>
    </row>
    <row r="87" spans="1:10">
      <c r="A87" s="8">
        <v>11</v>
      </c>
      <c r="B87" s="23">
        <v>78</v>
      </c>
      <c r="C87" s="425" t="s">
        <v>3</v>
      </c>
      <c r="D87" s="422">
        <v>138</v>
      </c>
      <c r="E87" s="506">
        <v>6</v>
      </c>
      <c r="F87" s="506">
        <v>143</v>
      </c>
      <c r="G87" s="422">
        <v>59</v>
      </c>
      <c r="H87" s="506">
        <v>44</v>
      </c>
      <c r="I87" s="507">
        <v>390</v>
      </c>
      <c r="J87" s="475" t="s">
        <v>255</v>
      </c>
    </row>
    <row r="88" spans="1:10">
      <c r="A88" s="8">
        <v>75</v>
      </c>
      <c r="B88" s="23">
        <v>79</v>
      </c>
      <c r="C88" s="425" t="s">
        <v>66</v>
      </c>
      <c r="D88" s="422">
        <v>48</v>
      </c>
      <c r="E88" s="506">
        <v>0</v>
      </c>
      <c r="F88" s="506">
        <v>0</v>
      </c>
      <c r="G88" s="422">
        <v>0</v>
      </c>
      <c r="H88" s="506">
        <v>0</v>
      </c>
      <c r="I88" s="507">
        <v>48</v>
      </c>
      <c r="J88" s="475" t="s">
        <v>255</v>
      </c>
    </row>
    <row r="89" spans="1:10">
      <c r="A89" s="8">
        <v>32</v>
      </c>
      <c r="B89" s="23">
        <v>80</v>
      </c>
      <c r="C89" s="425" t="s">
        <v>35</v>
      </c>
      <c r="D89" s="422">
        <v>14</v>
      </c>
      <c r="E89" s="506">
        <v>6</v>
      </c>
      <c r="F89" s="506">
        <v>3</v>
      </c>
      <c r="G89" s="422">
        <v>0</v>
      </c>
      <c r="H89" s="506">
        <v>0</v>
      </c>
      <c r="I89" s="507">
        <v>23</v>
      </c>
      <c r="J89" s="475" t="s">
        <v>255</v>
      </c>
    </row>
    <row r="90" spans="1:10">
      <c r="A90" s="8">
        <v>76</v>
      </c>
      <c r="B90" s="23">
        <v>81</v>
      </c>
      <c r="C90" s="425" t="s">
        <v>80</v>
      </c>
      <c r="D90" s="422">
        <v>20</v>
      </c>
      <c r="E90" s="506">
        <v>0</v>
      </c>
      <c r="F90" s="506">
        <v>12</v>
      </c>
      <c r="G90" s="422">
        <v>6</v>
      </c>
      <c r="H90" s="506">
        <v>6</v>
      </c>
      <c r="I90" s="507">
        <v>44</v>
      </c>
      <c r="J90" s="475" t="s">
        <v>255</v>
      </c>
    </row>
    <row r="91" spans="1:10">
      <c r="A91" s="8">
        <v>76</v>
      </c>
      <c r="B91" s="23">
        <v>82</v>
      </c>
      <c r="C91" s="425" t="s">
        <v>81</v>
      </c>
      <c r="D91" s="422">
        <v>15</v>
      </c>
      <c r="E91" s="506">
        <v>2</v>
      </c>
      <c r="F91" s="506">
        <v>7</v>
      </c>
      <c r="G91" s="422">
        <v>3</v>
      </c>
      <c r="H91" s="506">
        <v>0</v>
      </c>
      <c r="I91" s="507">
        <v>27</v>
      </c>
      <c r="J91" s="475" t="s">
        <v>255</v>
      </c>
    </row>
    <row r="92" spans="1:10">
      <c r="A92" s="8">
        <v>93</v>
      </c>
      <c r="B92" s="23">
        <v>83</v>
      </c>
      <c r="C92" s="425" t="s">
        <v>102</v>
      </c>
      <c r="D92" s="422">
        <v>20</v>
      </c>
      <c r="E92" s="506">
        <v>1</v>
      </c>
      <c r="F92" s="506">
        <v>77</v>
      </c>
      <c r="G92" s="422">
        <v>10</v>
      </c>
      <c r="H92" s="506">
        <v>23</v>
      </c>
      <c r="I92" s="507">
        <v>131</v>
      </c>
      <c r="J92" s="475" t="s">
        <v>255</v>
      </c>
    </row>
    <row r="93" spans="1:10">
      <c r="A93" s="8">
        <v>93</v>
      </c>
      <c r="B93" s="23">
        <v>84</v>
      </c>
      <c r="C93" s="425" t="s">
        <v>103</v>
      </c>
      <c r="D93" s="422">
        <v>176</v>
      </c>
      <c r="E93" s="506">
        <v>0</v>
      </c>
      <c r="F93" s="506">
        <v>94</v>
      </c>
      <c r="G93" s="422">
        <v>8</v>
      </c>
      <c r="H93" s="506">
        <v>1</v>
      </c>
      <c r="I93" s="507">
        <v>279</v>
      </c>
      <c r="J93" s="475" t="s">
        <v>255</v>
      </c>
    </row>
    <row r="94" spans="1:10">
      <c r="A94" s="8">
        <v>52</v>
      </c>
      <c r="B94" s="23">
        <v>85</v>
      </c>
      <c r="C94" s="425" t="s">
        <v>51</v>
      </c>
      <c r="D94" s="422">
        <v>26</v>
      </c>
      <c r="E94" s="506">
        <v>2</v>
      </c>
      <c r="F94" s="506">
        <v>44</v>
      </c>
      <c r="G94" s="422">
        <v>8</v>
      </c>
      <c r="H94" s="506">
        <v>3</v>
      </c>
      <c r="I94" s="507">
        <v>83</v>
      </c>
      <c r="J94" s="475" t="s">
        <v>255</v>
      </c>
    </row>
    <row r="95" spans="1:10">
      <c r="A95" s="8">
        <v>75</v>
      </c>
      <c r="B95" s="23">
        <v>86</v>
      </c>
      <c r="C95" s="425" t="s">
        <v>67</v>
      </c>
      <c r="D95" s="422">
        <v>16</v>
      </c>
      <c r="E95" s="506">
        <v>0</v>
      </c>
      <c r="F95" s="506">
        <v>0</v>
      </c>
      <c r="G95" s="422">
        <v>1</v>
      </c>
      <c r="H95" s="506">
        <v>0</v>
      </c>
      <c r="I95" s="507">
        <v>17</v>
      </c>
      <c r="J95" s="475" t="s">
        <v>255</v>
      </c>
    </row>
    <row r="96" spans="1:10">
      <c r="A96" s="8">
        <v>75</v>
      </c>
      <c r="B96" s="23">
        <v>87</v>
      </c>
      <c r="C96" s="425" t="s">
        <v>68</v>
      </c>
      <c r="D96" s="422">
        <v>4</v>
      </c>
      <c r="E96" s="506">
        <v>0</v>
      </c>
      <c r="F96" s="506">
        <v>16</v>
      </c>
      <c r="G96" s="422">
        <v>7</v>
      </c>
      <c r="H96" s="506">
        <v>0</v>
      </c>
      <c r="I96" s="507">
        <v>27</v>
      </c>
      <c r="J96" s="475" t="s">
        <v>255</v>
      </c>
    </row>
    <row r="97" spans="1:10">
      <c r="A97" s="8">
        <v>44</v>
      </c>
      <c r="B97" s="23">
        <v>88</v>
      </c>
      <c r="C97" s="425" t="s">
        <v>45</v>
      </c>
      <c r="D97" s="422">
        <v>11</v>
      </c>
      <c r="E97" s="506">
        <v>7</v>
      </c>
      <c r="F97" s="506">
        <v>8</v>
      </c>
      <c r="G97" s="422">
        <v>4</v>
      </c>
      <c r="H97" s="506">
        <v>2</v>
      </c>
      <c r="I97" s="507">
        <v>32</v>
      </c>
      <c r="J97" s="475" t="s">
        <v>255</v>
      </c>
    </row>
    <row r="98" spans="1:10">
      <c r="A98" s="8">
        <v>27</v>
      </c>
      <c r="B98" s="23">
        <v>89</v>
      </c>
      <c r="C98" s="425" t="s">
        <v>23</v>
      </c>
      <c r="D98" s="422">
        <v>24</v>
      </c>
      <c r="E98" s="506">
        <v>0</v>
      </c>
      <c r="F98" s="506">
        <v>32</v>
      </c>
      <c r="G98" s="422">
        <v>2</v>
      </c>
      <c r="H98" s="506">
        <v>4</v>
      </c>
      <c r="I98" s="507">
        <v>62</v>
      </c>
      <c r="J98" s="475" t="s">
        <v>255</v>
      </c>
    </row>
    <row r="99" spans="1:10">
      <c r="A99" s="8">
        <v>27</v>
      </c>
      <c r="B99" s="23">
        <v>90</v>
      </c>
      <c r="C99" s="425" t="s">
        <v>24</v>
      </c>
      <c r="D99" s="422">
        <v>60</v>
      </c>
      <c r="E99" s="506">
        <v>0</v>
      </c>
      <c r="F99" s="506">
        <v>0</v>
      </c>
      <c r="G99" s="422">
        <v>0</v>
      </c>
      <c r="H99" s="506">
        <v>20</v>
      </c>
      <c r="I99" s="507">
        <v>80</v>
      </c>
      <c r="J99" s="475" t="s">
        <v>255</v>
      </c>
    </row>
    <row r="100" spans="1:10">
      <c r="A100" s="8">
        <v>11</v>
      </c>
      <c r="B100" s="23">
        <v>91</v>
      </c>
      <c r="C100" s="425" t="s">
        <v>4</v>
      </c>
      <c r="D100" s="422">
        <v>190</v>
      </c>
      <c r="E100" s="506">
        <v>18</v>
      </c>
      <c r="F100" s="506">
        <v>184</v>
      </c>
      <c r="G100" s="422">
        <v>207</v>
      </c>
      <c r="H100" s="506">
        <v>90</v>
      </c>
      <c r="I100" s="507">
        <v>689</v>
      </c>
      <c r="J100" s="475" t="s">
        <v>255</v>
      </c>
    </row>
    <row r="101" spans="1:10">
      <c r="A101" s="8">
        <v>11</v>
      </c>
      <c r="B101" s="23">
        <v>92</v>
      </c>
      <c r="C101" s="425" t="s">
        <v>5</v>
      </c>
      <c r="D101" s="422">
        <v>771</v>
      </c>
      <c r="E101" s="506">
        <v>28</v>
      </c>
      <c r="F101" s="506">
        <v>324</v>
      </c>
      <c r="G101" s="422">
        <v>66</v>
      </c>
      <c r="H101" s="506">
        <v>141</v>
      </c>
      <c r="I101" s="507">
        <v>1330</v>
      </c>
      <c r="J101" s="475" t="s">
        <v>255</v>
      </c>
    </row>
    <row r="102" spans="1:10">
      <c r="A102" s="8">
        <v>11</v>
      </c>
      <c r="B102" s="23">
        <v>93</v>
      </c>
      <c r="C102" s="425" t="s">
        <v>6</v>
      </c>
      <c r="D102" s="422">
        <v>438</v>
      </c>
      <c r="E102" s="506">
        <v>23</v>
      </c>
      <c r="F102" s="506">
        <v>635</v>
      </c>
      <c r="G102" s="422">
        <v>83</v>
      </c>
      <c r="H102" s="506">
        <v>336</v>
      </c>
      <c r="I102" s="507">
        <v>1515</v>
      </c>
      <c r="J102" s="475" t="s">
        <v>255</v>
      </c>
    </row>
    <row r="103" spans="1:10">
      <c r="A103" s="8">
        <v>11</v>
      </c>
      <c r="B103" s="23">
        <v>94</v>
      </c>
      <c r="C103" s="425" t="s">
        <v>7</v>
      </c>
      <c r="D103" s="422">
        <v>363</v>
      </c>
      <c r="E103" s="506">
        <v>35</v>
      </c>
      <c r="F103" s="506">
        <v>323</v>
      </c>
      <c r="G103" s="422">
        <v>148</v>
      </c>
      <c r="H103" s="506">
        <v>138</v>
      </c>
      <c r="I103" s="507">
        <v>1007</v>
      </c>
      <c r="J103" s="475" t="s">
        <v>255</v>
      </c>
    </row>
    <row r="104" spans="1:10">
      <c r="A104" s="8">
        <v>11</v>
      </c>
      <c r="B104" s="23">
        <v>95</v>
      </c>
      <c r="C104" s="425" t="s">
        <v>8</v>
      </c>
      <c r="D104" s="422">
        <v>122</v>
      </c>
      <c r="E104" s="506">
        <v>44</v>
      </c>
      <c r="F104" s="506">
        <v>111</v>
      </c>
      <c r="G104" s="422">
        <v>30</v>
      </c>
      <c r="H104" s="506">
        <v>6</v>
      </c>
      <c r="I104" s="507">
        <v>313</v>
      </c>
      <c r="J104" s="475" t="s">
        <v>255</v>
      </c>
    </row>
    <row r="105" spans="1:10">
      <c r="A105" s="8">
        <v>101</v>
      </c>
      <c r="B105" s="23">
        <v>971</v>
      </c>
      <c r="C105" s="425" t="s">
        <v>109</v>
      </c>
      <c r="D105" s="422">
        <v>3</v>
      </c>
      <c r="E105" s="506">
        <v>1</v>
      </c>
      <c r="F105" s="506">
        <v>1</v>
      </c>
      <c r="G105" s="422">
        <v>0</v>
      </c>
      <c r="H105" s="506">
        <v>13</v>
      </c>
      <c r="I105" s="507">
        <v>18</v>
      </c>
      <c r="J105" s="475" t="s">
        <v>255</v>
      </c>
    </row>
    <row r="106" spans="1:10">
      <c r="A106" s="8">
        <v>102</v>
      </c>
      <c r="B106" s="23">
        <v>972</v>
      </c>
      <c r="C106" s="425" t="s">
        <v>110</v>
      </c>
      <c r="D106" s="422">
        <v>3</v>
      </c>
      <c r="E106" s="506">
        <v>0</v>
      </c>
      <c r="F106" s="506">
        <v>0</v>
      </c>
      <c r="G106" s="422">
        <v>0</v>
      </c>
      <c r="H106" s="506">
        <v>1</v>
      </c>
      <c r="I106" s="507">
        <v>4</v>
      </c>
      <c r="J106" s="475" t="s">
        <v>255</v>
      </c>
    </row>
    <row r="107" spans="1:10">
      <c r="A107" s="8">
        <v>103</v>
      </c>
      <c r="B107" s="23">
        <v>973</v>
      </c>
      <c r="C107" s="425" t="s">
        <v>111</v>
      </c>
      <c r="D107" s="422">
        <v>5</v>
      </c>
      <c r="E107" s="506">
        <v>2</v>
      </c>
      <c r="F107" s="506">
        <v>0</v>
      </c>
      <c r="G107" s="422">
        <v>0</v>
      </c>
      <c r="H107" s="506">
        <v>0</v>
      </c>
      <c r="I107" s="507">
        <v>7</v>
      </c>
      <c r="J107" s="475" t="s">
        <v>255</v>
      </c>
    </row>
    <row r="108" spans="1:10">
      <c r="A108" s="9">
        <v>104</v>
      </c>
      <c r="B108" s="9">
        <v>974</v>
      </c>
      <c r="C108" s="5" t="s">
        <v>310</v>
      </c>
      <c r="D108" s="510">
        <v>8</v>
      </c>
      <c r="E108" s="511">
        <v>0</v>
      </c>
      <c r="F108" s="511">
        <v>0</v>
      </c>
      <c r="G108" s="510">
        <v>0</v>
      </c>
      <c r="H108" s="511">
        <v>5</v>
      </c>
      <c r="I108" s="512">
        <v>13</v>
      </c>
      <c r="J108" s="475" t="s">
        <v>255</v>
      </c>
    </row>
    <row r="109" spans="1:10">
      <c r="A109" s="498" t="s">
        <v>341</v>
      </c>
      <c r="B109" s="475"/>
      <c r="C109" s="475"/>
      <c r="D109" s="475"/>
      <c r="E109" s="475"/>
      <c r="F109" s="475"/>
      <c r="G109" s="475"/>
      <c r="H109" s="475"/>
      <c r="I109" s="475"/>
    </row>
    <row r="110" spans="1:10">
      <c r="A110" s="498" t="s">
        <v>342</v>
      </c>
      <c r="B110" s="475"/>
      <c r="C110" s="475"/>
      <c r="D110" s="475"/>
      <c r="E110" s="475"/>
      <c r="F110" s="475"/>
      <c r="G110" s="475"/>
      <c r="H110" s="475"/>
      <c r="I110" s="475"/>
    </row>
    <row r="111" spans="1:10">
      <c r="A111" s="498" t="s">
        <v>335</v>
      </c>
      <c r="B111" s="475"/>
      <c r="C111" s="475"/>
      <c r="D111" s="475"/>
      <c r="E111" s="475"/>
      <c r="F111" s="475"/>
      <c r="G111" s="475"/>
      <c r="H111" s="475"/>
      <c r="I111" s="475"/>
    </row>
    <row r="112" spans="1:10" s="475" customFormat="1"/>
    <row r="113" s="475" customFormat="1"/>
    <row r="114" s="475" customFormat="1"/>
    <row r="115" s="475" customFormat="1"/>
    <row r="116" s="475" customFormat="1"/>
    <row r="117" s="475" customFormat="1"/>
    <row r="118" s="475" customFormat="1"/>
    <row r="119" s="475" customFormat="1"/>
    <row r="120" s="475" customFormat="1"/>
    <row r="121" s="475" customFormat="1"/>
    <row r="122" s="475" customFormat="1"/>
    <row r="123" s="475" customFormat="1"/>
    <row r="124" s="475" customFormat="1"/>
    <row r="125" s="475" customFormat="1"/>
    <row r="126" s="475" customFormat="1"/>
    <row r="127" s="475" customFormat="1"/>
    <row r="128" s="475" customFormat="1"/>
    <row r="129" s="475" customFormat="1"/>
    <row r="130" s="475" customFormat="1"/>
    <row r="131" s="475" customFormat="1"/>
    <row r="132" s="475" customFormat="1"/>
    <row r="133" s="475" customFormat="1"/>
    <row r="134" s="475" customFormat="1"/>
    <row r="135" s="475" customFormat="1"/>
    <row r="136" s="475" customFormat="1"/>
    <row r="137" s="475" customFormat="1"/>
    <row r="138" s="475" customFormat="1"/>
    <row r="139" s="475" customFormat="1"/>
    <row r="140" s="475" customFormat="1"/>
    <row r="141" s="475" customFormat="1"/>
    <row r="142" s="475" customFormat="1"/>
    <row r="143" s="475" customFormat="1"/>
    <row r="144" s="475" customFormat="1"/>
    <row r="145" s="475" customFormat="1"/>
    <row r="146" s="475" customFormat="1"/>
    <row r="147" s="475" customFormat="1"/>
    <row r="148" s="475" customFormat="1"/>
    <row r="149" s="475" customFormat="1"/>
    <row r="150" s="475" customFormat="1"/>
    <row r="151" s="475" customFormat="1"/>
    <row r="152" s="475" customFormat="1"/>
    <row r="153" s="475" customFormat="1"/>
    <row r="154" s="475" customFormat="1"/>
    <row r="155" s="475" customFormat="1"/>
    <row r="156" s="475" customFormat="1"/>
    <row r="157" s="475" customFormat="1"/>
    <row r="158" s="475" customFormat="1"/>
    <row r="159" s="475" customFormat="1"/>
    <row r="160" s="475" customFormat="1"/>
    <row r="161" s="475" customFormat="1"/>
    <row r="162" s="475" customFormat="1"/>
    <row r="163" s="475" customFormat="1"/>
    <row r="164" s="475" customFormat="1"/>
    <row r="165" s="475" customFormat="1"/>
    <row r="166" s="475" customFormat="1"/>
    <row r="167" s="475" customFormat="1"/>
    <row r="168" s="475" customFormat="1"/>
    <row r="169" s="475" customFormat="1"/>
    <row r="170" s="475" customFormat="1"/>
    <row r="171" s="475" customFormat="1"/>
    <row r="172" s="475" customFormat="1"/>
    <row r="173" s="475" customFormat="1"/>
    <row r="174" s="475" customFormat="1"/>
    <row r="175" s="475" customFormat="1"/>
    <row r="176" s="475" customFormat="1"/>
    <row r="177" s="475" customFormat="1"/>
    <row r="178" s="475" customFormat="1"/>
    <row r="179" s="475" customFormat="1"/>
    <row r="180" s="475" customFormat="1"/>
    <row r="181" s="475" customFormat="1"/>
    <row r="182" s="475" customFormat="1"/>
    <row r="183" s="475" customFormat="1"/>
    <row r="184" s="475" customFormat="1"/>
    <row r="185" s="475" customFormat="1"/>
    <row r="186" s="475" customFormat="1"/>
    <row r="187" s="475" customFormat="1"/>
    <row r="188" s="475" customFormat="1"/>
    <row r="189" s="475" customFormat="1"/>
    <row r="190" s="475" customFormat="1"/>
    <row r="191" s="475" customFormat="1"/>
    <row r="192" s="475" customFormat="1"/>
    <row r="193" s="475" customFormat="1"/>
    <row r="194" s="475" customFormat="1"/>
    <row r="195" s="475" customFormat="1"/>
    <row r="196" s="475" customFormat="1"/>
    <row r="197" s="475" customFormat="1"/>
    <row r="198" s="475" customFormat="1"/>
    <row r="199" s="475" customFormat="1"/>
    <row r="200" s="475" customFormat="1"/>
    <row r="201" s="475" customFormat="1"/>
    <row r="202" s="475" customFormat="1"/>
    <row r="203" s="475" customFormat="1"/>
    <row r="204" s="475" customFormat="1"/>
    <row r="205" s="475" customFormat="1"/>
    <row r="206" s="475" customFormat="1"/>
    <row r="207" s="475" customFormat="1"/>
    <row r="208" s="475" customFormat="1"/>
    <row r="209" s="475" customFormat="1"/>
    <row r="210" s="475" customFormat="1"/>
    <row r="211" s="475" customFormat="1"/>
    <row r="212" s="475" customFormat="1"/>
    <row r="213" s="475" customFormat="1"/>
    <row r="214" s="475" customFormat="1"/>
    <row r="215" s="475" customFormat="1"/>
    <row r="216" s="475" customFormat="1"/>
    <row r="217" s="475" customFormat="1"/>
    <row r="218" s="475" customFormat="1"/>
    <row r="219" s="475" customFormat="1"/>
    <row r="220" s="475" customFormat="1"/>
    <row r="221" s="475" customFormat="1"/>
    <row r="222" s="475" customFormat="1"/>
    <row r="223" s="475" customFormat="1"/>
    <row r="224" s="475" customFormat="1"/>
    <row r="225" s="475" customFormat="1"/>
    <row r="226" s="475" customFormat="1"/>
    <row r="227" s="475" customFormat="1"/>
    <row r="228" s="475" customFormat="1"/>
    <row r="229" s="475" customFormat="1"/>
    <row r="230" s="475" customFormat="1"/>
    <row r="231" s="475" customFormat="1"/>
    <row r="232" s="475" customFormat="1"/>
    <row r="233" s="475" customFormat="1"/>
    <row r="234" s="475" customFormat="1"/>
    <row r="235" s="475" customFormat="1"/>
    <row r="236" s="475" customFormat="1"/>
    <row r="237" s="475" customFormat="1"/>
    <row r="238" s="475" customFormat="1"/>
    <row r="239" s="475" customFormat="1"/>
    <row r="240" s="475" customFormat="1"/>
    <row r="241" s="475" customFormat="1"/>
    <row r="242" s="475" customFormat="1"/>
    <row r="243" s="475" customFormat="1"/>
    <row r="244" s="475" customFormat="1"/>
    <row r="245" s="475" customFormat="1"/>
    <row r="246" s="475" customFormat="1"/>
    <row r="247" s="475" customFormat="1"/>
    <row r="248" s="475" customFormat="1"/>
    <row r="249" s="475" customFormat="1"/>
    <row r="250" s="475" customFormat="1"/>
    <row r="251" s="475" customFormat="1"/>
    <row r="252" s="475" customFormat="1"/>
    <row r="253" s="475" customFormat="1"/>
    <row r="254" s="475" customFormat="1"/>
    <row r="255" s="475" customFormat="1"/>
    <row r="256" s="475" customFormat="1"/>
    <row r="257" s="475" customFormat="1"/>
    <row r="258" s="475" customFormat="1"/>
    <row r="259" s="475" customFormat="1"/>
    <row r="260" s="475" customFormat="1"/>
    <row r="261" s="475" customFormat="1"/>
    <row r="262" s="475" customFormat="1"/>
    <row r="263" s="475" customFormat="1"/>
    <row r="264" s="475" customFormat="1"/>
    <row r="265" s="475" customFormat="1"/>
    <row r="266" s="475" customFormat="1"/>
    <row r="267" s="475" customFormat="1"/>
    <row r="268" s="475" customFormat="1"/>
    <row r="269" s="475" customFormat="1"/>
    <row r="270" s="475" customFormat="1"/>
    <row r="271" s="475" customFormat="1"/>
    <row r="272" s="475" customFormat="1"/>
    <row r="273" s="475" customFormat="1"/>
    <row r="274" s="475" customFormat="1"/>
    <row r="275" s="475" customFormat="1"/>
    <row r="276" s="475" customFormat="1"/>
    <row r="277" s="475" customFormat="1"/>
    <row r="278" s="475" customFormat="1"/>
    <row r="279" s="475" customFormat="1"/>
    <row r="280" s="475" customFormat="1"/>
    <row r="281" s="475" customFormat="1"/>
    <row r="282" s="475" customFormat="1"/>
    <row r="283" s="475" customFormat="1"/>
    <row r="284" s="475" customFormat="1"/>
    <row r="285" s="475" customFormat="1"/>
    <row r="286" s="475" customFormat="1"/>
    <row r="287" s="475" customFormat="1"/>
    <row r="288" s="475" customFormat="1"/>
    <row r="289" s="475" customFormat="1"/>
    <row r="290" s="475" customFormat="1"/>
    <row r="291" s="475" customFormat="1"/>
    <row r="292" s="475" customFormat="1"/>
    <row r="293" s="475" customFormat="1"/>
    <row r="294" s="475" customFormat="1"/>
    <row r="295" s="475" customFormat="1"/>
    <row r="296" s="475" customFormat="1"/>
    <row r="297" s="475" customFormat="1"/>
    <row r="298" s="475" customFormat="1"/>
    <row r="299" s="475" customFormat="1"/>
    <row r="300" s="475" customFormat="1"/>
    <row r="301" s="475" customFormat="1"/>
    <row r="302" s="475" customFormat="1"/>
    <row r="303" s="475" customFormat="1"/>
    <row r="304" s="475" customFormat="1"/>
    <row r="305" s="475" customFormat="1"/>
    <row r="306" s="475" customFormat="1"/>
    <row r="307" s="475" customFormat="1"/>
    <row r="308" s="475" customFormat="1"/>
    <row r="309" s="475" customFormat="1"/>
    <row r="310" s="475" customFormat="1"/>
    <row r="311" s="475" customFormat="1"/>
    <row r="312" s="475" customFormat="1"/>
    <row r="313" s="475" customFormat="1"/>
    <row r="314" s="475" customFormat="1"/>
    <row r="315" s="475" customFormat="1"/>
    <row r="316" s="475" customFormat="1"/>
    <row r="317" s="475" customFormat="1"/>
    <row r="318" s="475" customFormat="1"/>
    <row r="319" s="475" customFormat="1"/>
    <row r="320" s="475" customFormat="1"/>
    <row r="321" s="475" customFormat="1"/>
    <row r="322" s="475" customFormat="1"/>
    <row r="323" s="475" customFormat="1"/>
    <row r="324" s="475" customFormat="1"/>
    <row r="325" s="475" customFormat="1"/>
    <row r="326" s="475" customFormat="1"/>
    <row r="327" s="475" customFormat="1"/>
    <row r="328" s="475" customFormat="1"/>
    <row r="329" s="475" customFormat="1"/>
    <row r="330" s="475" customFormat="1"/>
    <row r="331" s="475" customFormat="1"/>
    <row r="332" s="475" customFormat="1"/>
    <row r="333" s="475" customFormat="1"/>
    <row r="334" s="475" customFormat="1"/>
    <row r="335" s="475" customFormat="1"/>
    <row r="336" s="475" customFormat="1"/>
    <row r="337" s="475" customFormat="1"/>
    <row r="338" s="475" customFormat="1"/>
    <row r="339" s="475" customFormat="1"/>
    <row r="340" s="475" customFormat="1"/>
    <row r="341" s="475" customFormat="1"/>
    <row r="342" s="475" customFormat="1"/>
    <row r="343" s="475" customFormat="1"/>
    <row r="344" s="475" customFormat="1"/>
    <row r="345" s="475" customFormat="1"/>
    <row r="346" s="475" customFormat="1"/>
    <row r="347" s="475" customFormat="1"/>
    <row r="348" s="475" customFormat="1"/>
    <row r="349" s="475" customFormat="1"/>
    <row r="350" s="475" customFormat="1"/>
    <row r="351" s="475" customFormat="1"/>
    <row r="352" s="475" customFormat="1"/>
    <row r="353" s="475" customFormat="1"/>
    <row r="354" s="475" customFormat="1"/>
    <row r="355" s="475" customFormat="1"/>
    <row r="356" s="475" customFormat="1"/>
    <row r="357" s="475" customFormat="1"/>
    <row r="358" s="475" customFormat="1"/>
    <row r="359" s="475" customFormat="1"/>
    <row r="360" s="475" customFormat="1"/>
    <row r="361" s="475" customFormat="1"/>
    <row r="362" s="475" customFormat="1"/>
    <row r="363" s="475" customFormat="1"/>
    <row r="364" s="475" customFormat="1"/>
    <row r="365" s="475" customFormat="1"/>
    <row r="366" s="475" customFormat="1"/>
    <row r="367" s="475" customFormat="1"/>
    <row r="368" s="475" customFormat="1"/>
    <row r="369" s="475" customFormat="1"/>
    <row r="370" s="475" customFormat="1"/>
    <row r="371" s="475" customFormat="1"/>
    <row r="372" s="475" customFormat="1"/>
    <row r="373" s="475" customFormat="1"/>
    <row r="374" s="475" customFormat="1"/>
    <row r="375" s="475" customFormat="1"/>
    <row r="376" s="475" customFormat="1"/>
    <row r="377" s="475" customFormat="1"/>
    <row r="378" s="475" customFormat="1"/>
    <row r="379" s="475" customFormat="1"/>
    <row r="380" s="475" customFormat="1"/>
    <row r="381" s="475" customFormat="1"/>
    <row r="382" s="475" customFormat="1"/>
    <row r="383" s="475" customFormat="1"/>
    <row r="384" s="475" customFormat="1"/>
    <row r="385" s="475" customFormat="1"/>
    <row r="386" s="475" customFormat="1"/>
    <row r="387" s="475" customFormat="1"/>
    <row r="388" s="475" customFormat="1"/>
    <row r="389" s="475" customFormat="1"/>
    <row r="390" s="475" customFormat="1"/>
    <row r="391" s="475" customFormat="1"/>
    <row r="392" s="475" customFormat="1"/>
    <row r="393" s="475" customFormat="1"/>
    <row r="394" s="475" customFormat="1"/>
    <row r="395" s="475" customFormat="1"/>
    <row r="396" s="475" customFormat="1"/>
    <row r="397" s="475" customFormat="1"/>
    <row r="398" s="475" customFormat="1"/>
    <row r="399" s="475" customFormat="1"/>
    <row r="400" s="475" customFormat="1"/>
    <row r="401" s="475" customFormat="1"/>
    <row r="402" s="475" customFormat="1"/>
    <row r="403" s="475" customFormat="1"/>
    <row r="404" s="475" customFormat="1"/>
    <row r="405" s="475" customFormat="1"/>
    <row r="406" s="475" customFormat="1"/>
    <row r="407" s="475" customFormat="1"/>
    <row r="408" s="475" customFormat="1"/>
    <row r="409" s="475" customFormat="1"/>
    <row r="410" s="475" customFormat="1"/>
    <row r="411" s="475" customFormat="1"/>
    <row r="412" s="475" customFormat="1"/>
    <row r="413" s="475" customFormat="1"/>
    <row r="414" s="475" customFormat="1"/>
    <row r="415" s="475" customFormat="1"/>
    <row r="416" s="475" customFormat="1"/>
    <row r="417" s="475" customFormat="1"/>
    <row r="418" s="475" customFormat="1"/>
    <row r="419" s="475" customFormat="1"/>
    <row r="420" s="475" customFormat="1"/>
    <row r="421" s="475" customFormat="1"/>
    <row r="422" s="475" customFormat="1"/>
    <row r="423" s="475" customFormat="1"/>
    <row r="424" s="475" customFormat="1"/>
    <row r="425" s="475" customFormat="1"/>
    <row r="426" s="475" customFormat="1"/>
    <row r="427" s="475" customFormat="1"/>
    <row r="428" s="475" customFormat="1"/>
    <row r="429" s="475" customFormat="1"/>
    <row r="430" s="475" customFormat="1"/>
    <row r="431" s="475" customFormat="1"/>
    <row r="432" s="475" customFormat="1"/>
    <row r="433" s="475" customFormat="1"/>
    <row r="434" s="475" customFormat="1"/>
    <row r="435" s="475" customFormat="1"/>
    <row r="436" s="475" customFormat="1"/>
    <row r="437" s="475" customFormat="1"/>
    <row r="438" s="475" customFormat="1"/>
    <row r="439" s="475" customFormat="1"/>
    <row r="440" s="475" customFormat="1"/>
    <row r="441" s="475" customFormat="1"/>
    <row r="442" s="475" customFormat="1"/>
    <row r="443" s="475" customFormat="1"/>
    <row r="444" s="475" customFormat="1"/>
    <row r="445" s="475" customFormat="1"/>
    <row r="446" s="475" customFormat="1"/>
    <row r="447" s="475" customFormat="1"/>
    <row r="448" s="475" customFormat="1"/>
    <row r="449" s="475" customFormat="1"/>
    <row r="450" s="475" customFormat="1"/>
    <row r="451" s="475" customFormat="1"/>
    <row r="452" s="475" customFormat="1"/>
    <row r="453" s="475" customFormat="1"/>
    <row r="454" s="475" customFormat="1"/>
    <row r="455" s="475" customFormat="1"/>
    <row r="456" s="475" customFormat="1"/>
    <row r="457" s="475" customFormat="1"/>
    <row r="458" s="475" customFormat="1"/>
    <row r="459" s="475" customFormat="1"/>
    <row r="460" s="475" customFormat="1"/>
    <row r="461" s="475" customFormat="1"/>
    <row r="462" s="475" customFormat="1"/>
    <row r="463" s="475" customFormat="1"/>
    <row r="464" s="475" customFormat="1"/>
    <row r="465" s="475" customFormat="1"/>
    <row r="466" s="475" customFormat="1"/>
    <row r="467" s="475" customFormat="1"/>
    <row r="468" s="475" customFormat="1"/>
    <row r="469" s="475" customFormat="1"/>
    <row r="470" s="475" customFormat="1"/>
    <row r="471" s="475" customFormat="1"/>
    <row r="472" s="475" customFormat="1"/>
    <row r="473" s="475" customFormat="1"/>
    <row r="474" s="475" customFormat="1"/>
    <row r="475" s="475" customFormat="1"/>
    <row r="476" s="475" customFormat="1"/>
    <row r="477" s="475" customFormat="1"/>
    <row r="478" s="475" customFormat="1"/>
    <row r="479" s="475" customFormat="1"/>
    <row r="480" s="475" customFormat="1"/>
    <row r="481" s="475" customFormat="1"/>
    <row r="482" s="475" customFormat="1"/>
    <row r="483" s="475" customFormat="1"/>
    <row r="484" s="475" customFormat="1"/>
    <row r="485" s="475" customFormat="1"/>
    <row r="486" s="475" customFormat="1"/>
    <row r="487" s="475" customFormat="1"/>
    <row r="488" s="475" customFormat="1"/>
    <row r="489" s="475" customFormat="1"/>
    <row r="490" s="475" customFormat="1"/>
    <row r="491" s="475" customFormat="1"/>
    <row r="492" s="475" customFormat="1"/>
    <row r="493" s="475" customFormat="1"/>
    <row r="494" s="475" customFormat="1"/>
    <row r="495" s="475" customFormat="1"/>
    <row r="496" s="475" customFormat="1"/>
    <row r="497" s="475" customFormat="1"/>
    <row r="498" s="475" customFormat="1"/>
    <row r="499" s="475" customFormat="1"/>
    <row r="500" s="475" customFormat="1"/>
    <row r="501" s="475" customFormat="1"/>
    <row r="502" s="475" customFormat="1"/>
    <row r="503" s="475" customFormat="1"/>
    <row r="504" s="475" customFormat="1"/>
    <row r="505" s="475" customFormat="1"/>
    <row r="506" s="475" customFormat="1"/>
    <row r="507" s="475" customFormat="1"/>
    <row r="508" s="475" customFormat="1"/>
    <row r="509" s="475" customFormat="1"/>
    <row r="510" s="475" customFormat="1"/>
    <row r="511" s="475" customFormat="1"/>
    <row r="512" s="475" customFormat="1"/>
    <row r="513" s="475" customFormat="1"/>
    <row r="514" s="475" customFormat="1"/>
    <row r="515" s="475" customFormat="1"/>
    <row r="516" s="475" customFormat="1"/>
    <row r="517" s="475" customFormat="1"/>
    <row r="518" s="475" customFormat="1"/>
    <row r="519" s="475" customFormat="1"/>
    <row r="520" s="475" customFormat="1"/>
    <row r="521" s="475" customFormat="1"/>
    <row r="522" s="475" customFormat="1"/>
  </sheetData>
  <mergeCells count="2">
    <mergeCell ref="A2:F2"/>
    <mergeCell ref="A3:F3"/>
  </mergeCells>
  <hyperlinks>
    <hyperlink ref="I4" location="Sommaire!A1" display="RETOUR AU SOMMAIRE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AH535"/>
  <sheetViews>
    <sheetView workbookViewId="0">
      <selection activeCell="W5" sqref="W5"/>
    </sheetView>
  </sheetViews>
  <sheetFormatPr baseColWidth="10" defaultRowHeight="15"/>
  <cols>
    <col min="1" max="1" width="9.28515625" customWidth="1"/>
    <col min="2" max="2" width="12.7109375" customWidth="1"/>
    <col min="3" max="3" width="25.140625" customWidth="1"/>
    <col min="5" max="5" width="3.5703125" bestFit="1" customWidth="1"/>
    <col min="7" max="7" width="3" bestFit="1" customWidth="1"/>
    <col min="9" max="9" width="3" bestFit="1" customWidth="1"/>
    <col min="11" max="11" width="3" bestFit="1" customWidth="1"/>
    <col min="13" max="13" width="3" bestFit="1" customWidth="1"/>
    <col min="15" max="15" width="3" bestFit="1" customWidth="1"/>
    <col min="17" max="17" width="3" bestFit="1" customWidth="1"/>
    <col min="18" max="34" width="11.42578125" style="475"/>
  </cols>
  <sheetData>
    <row r="1" spans="1:17">
      <c r="A1" s="18" t="s">
        <v>343</v>
      </c>
      <c r="B1" s="6"/>
      <c r="C1" s="1"/>
      <c r="D1" s="1"/>
      <c r="E1" s="1"/>
      <c r="F1" s="1"/>
      <c r="G1" s="402"/>
      <c r="H1" s="402"/>
      <c r="I1" s="402"/>
      <c r="J1" s="475"/>
      <c r="K1" s="475"/>
      <c r="L1" s="475"/>
      <c r="M1" s="475"/>
      <c r="N1" s="475"/>
      <c r="O1" s="475"/>
      <c r="P1" s="475"/>
      <c r="Q1" s="475"/>
    </row>
    <row r="2" spans="1:17">
      <c r="A2" s="591" t="s">
        <v>217</v>
      </c>
      <c r="B2" s="591"/>
      <c r="C2" s="591"/>
      <c r="D2" s="591"/>
      <c r="E2" s="591"/>
      <c r="F2" s="591"/>
      <c r="G2" s="591"/>
      <c r="H2" s="591"/>
      <c r="I2" s="591"/>
      <c r="J2" s="475"/>
      <c r="K2" s="475"/>
      <c r="L2" s="475"/>
      <c r="M2" s="475"/>
      <c r="N2" s="475"/>
      <c r="O2" s="475"/>
      <c r="P2" s="475"/>
      <c r="Q2" s="475"/>
    </row>
    <row r="3" spans="1:17" s="419" customFormat="1">
      <c r="A3" s="577" t="s">
        <v>252</v>
      </c>
      <c r="B3" s="577"/>
      <c r="C3" s="577"/>
      <c r="D3" s="577"/>
      <c r="E3" s="577"/>
      <c r="F3" s="577"/>
      <c r="G3" s="577"/>
      <c r="P3" s="571" t="s">
        <v>440</v>
      </c>
    </row>
    <row r="4" spans="1:17">
      <c r="A4" s="475"/>
      <c r="B4" s="475"/>
      <c r="C4" s="475"/>
      <c r="D4" s="475"/>
      <c r="E4" s="475"/>
      <c r="F4" s="475"/>
      <c r="G4" s="475"/>
      <c r="H4" s="475"/>
      <c r="I4" s="475"/>
      <c r="J4" s="475"/>
      <c r="K4" s="475"/>
      <c r="L4" s="475"/>
      <c r="M4" s="475"/>
      <c r="N4" s="475"/>
      <c r="O4" s="475"/>
      <c r="P4" s="475"/>
      <c r="Q4" s="475"/>
    </row>
    <row r="5" spans="1:17">
      <c r="A5" s="475"/>
      <c r="B5" s="475"/>
      <c r="C5" s="475"/>
      <c r="D5" s="475"/>
      <c r="E5" s="475"/>
      <c r="F5" s="475"/>
      <c r="G5" s="475"/>
      <c r="H5" s="475"/>
      <c r="I5" s="475"/>
      <c r="J5" s="475"/>
      <c r="K5" s="475"/>
      <c r="L5" s="475"/>
      <c r="M5" s="475"/>
      <c r="N5" s="475"/>
      <c r="O5" s="475"/>
      <c r="P5" s="475"/>
      <c r="Q5" s="475"/>
    </row>
    <row r="6" spans="1:17" ht="44.25" customHeight="1">
      <c r="A6" s="122" t="s">
        <v>218</v>
      </c>
      <c r="B6" s="123" t="s">
        <v>325</v>
      </c>
      <c r="C6" s="123" t="s">
        <v>301</v>
      </c>
      <c r="D6" s="640" t="s">
        <v>344</v>
      </c>
      <c r="E6" s="639"/>
      <c r="F6" s="638" t="s">
        <v>345</v>
      </c>
      <c r="G6" s="639"/>
      <c r="H6" s="640" t="s">
        <v>346</v>
      </c>
      <c r="I6" s="639"/>
      <c r="J6" s="640" t="s">
        <v>347</v>
      </c>
      <c r="K6" s="639"/>
      <c r="L6" s="640" t="s">
        <v>348</v>
      </c>
      <c r="M6" s="639"/>
      <c r="N6" s="640" t="s">
        <v>349</v>
      </c>
      <c r="O6" s="639"/>
      <c r="P6" s="640" t="s">
        <v>350</v>
      </c>
      <c r="Q6" s="639"/>
    </row>
    <row r="7" spans="1:17">
      <c r="A7" s="7">
        <v>84</v>
      </c>
      <c r="B7" s="21" t="s">
        <v>115</v>
      </c>
      <c r="C7" s="421" t="s">
        <v>82</v>
      </c>
      <c r="D7" s="422">
        <v>0</v>
      </c>
      <c r="E7" s="423"/>
      <c r="F7" s="422">
        <v>406</v>
      </c>
      <c r="G7" s="424"/>
      <c r="H7" s="422">
        <v>0</v>
      </c>
      <c r="I7" s="424"/>
      <c r="J7" s="422">
        <v>0</v>
      </c>
      <c r="K7" s="424"/>
      <c r="L7" s="422">
        <v>0</v>
      </c>
      <c r="M7" s="424"/>
      <c r="N7" s="422">
        <v>0</v>
      </c>
      <c r="O7" s="424"/>
      <c r="P7" s="422">
        <v>406</v>
      </c>
      <c r="Q7" s="424"/>
    </row>
    <row r="8" spans="1:17">
      <c r="A8" s="8">
        <v>32</v>
      </c>
      <c r="B8" s="23" t="s">
        <v>116</v>
      </c>
      <c r="C8" s="425" t="s">
        <v>31</v>
      </c>
      <c r="D8" s="422">
        <v>16</v>
      </c>
      <c r="E8" s="423"/>
      <c r="F8" s="422">
        <v>204</v>
      </c>
      <c r="G8" s="424"/>
      <c r="H8" s="422">
        <v>95</v>
      </c>
      <c r="I8" s="424"/>
      <c r="J8" s="422">
        <v>11</v>
      </c>
      <c r="K8" s="424"/>
      <c r="L8" s="422">
        <v>0</v>
      </c>
      <c r="M8" s="424"/>
      <c r="N8" s="422">
        <v>0</v>
      </c>
      <c r="O8" s="424"/>
      <c r="P8" s="422">
        <v>326</v>
      </c>
      <c r="Q8" s="424" t="s">
        <v>255</v>
      </c>
    </row>
    <row r="9" spans="1:17">
      <c r="A9" s="8">
        <v>84</v>
      </c>
      <c r="B9" s="23" t="s">
        <v>117</v>
      </c>
      <c r="C9" s="425" t="s">
        <v>84</v>
      </c>
      <c r="D9" s="422">
        <v>5</v>
      </c>
      <c r="E9" s="423"/>
      <c r="F9" s="422">
        <v>118</v>
      </c>
      <c r="G9" s="424"/>
      <c r="H9" s="422">
        <v>37</v>
      </c>
      <c r="I9" s="424"/>
      <c r="J9" s="422">
        <v>0</v>
      </c>
      <c r="K9" s="424"/>
      <c r="L9" s="422">
        <v>12</v>
      </c>
      <c r="M9" s="424"/>
      <c r="N9" s="422">
        <v>5</v>
      </c>
      <c r="O9" s="424"/>
      <c r="P9" s="422">
        <v>177</v>
      </c>
      <c r="Q9" s="424" t="s">
        <v>255</v>
      </c>
    </row>
    <row r="10" spans="1:17">
      <c r="A10" s="8">
        <v>93</v>
      </c>
      <c r="B10" s="23" t="s">
        <v>118</v>
      </c>
      <c r="C10" s="425" t="s">
        <v>305</v>
      </c>
      <c r="D10" s="422">
        <v>0</v>
      </c>
      <c r="E10" s="423"/>
      <c r="F10" s="422">
        <v>151</v>
      </c>
      <c r="G10" s="424"/>
      <c r="H10" s="422">
        <v>0</v>
      </c>
      <c r="I10" s="424" t="s">
        <v>256</v>
      </c>
      <c r="J10" s="422">
        <v>0</v>
      </c>
      <c r="K10" s="424"/>
      <c r="L10" s="422">
        <v>1</v>
      </c>
      <c r="M10" s="424"/>
      <c r="N10" s="422">
        <v>14</v>
      </c>
      <c r="O10" s="424"/>
      <c r="P10" s="422">
        <v>166</v>
      </c>
      <c r="Q10" s="424"/>
    </row>
    <row r="11" spans="1:17">
      <c r="A11" s="8">
        <v>93</v>
      </c>
      <c r="B11" s="23" t="s">
        <v>119</v>
      </c>
      <c r="C11" s="425" t="s">
        <v>99</v>
      </c>
      <c r="D11" s="422">
        <v>2</v>
      </c>
      <c r="E11" s="423"/>
      <c r="F11" s="422">
        <v>145</v>
      </c>
      <c r="G11" s="424"/>
      <c r="H11" s="422">
        <v>0</v>
      </c>
      <c r="I11" s="424"/>
      <c r="J11" s="422">
        <v>0</v>
      </c>
      <c r="K11" s="424"/>
      <c r="L11" s="422">
        <v>0</v>
      </c>
      <c r="M11" s="424"/>
      <c r="N11" s="422">
        <v>2</v>
      </c>
      <c r="O11" s="424"/>
      <c r="P11" s="422">
        <v>149</v>
      </c>
      <c r="Q11" s="424" t="s">
        <v>255</v>
      </c>
    </row>
    <row r="12" spans="1:17">
      <c r="A12" s="8">
        <v>93</v>
      </c>
      <c r="B12" s="23" t="s">
        <v>120</v>
      </c>
      <c r="C12" s="425" t="s">
        <v>100</v>
      </c>
      <c r="D12" s="422">
        <v>9</v>
      </c>
      <c r="E12" s="423"/>
      <c r="F12" s="422">
        <v>384</v>
      </c>
      <c r="G12" s="424"/>
      <c r="H12" s="422">
        <v>173</v>
      </c>
      <c r="I12" s="424"/>
      <c r="J12" s="422">
        <v>54</v>
      </c>
      <c r="K12" s="424"/>
      <c r="L12" s="422">
        <v>17</v>
      </c>
      <c r="M12" s="424"/>
      <c r="N12" s="422">
        <v>66</v>
      </c>
      <c r="O12" s="424"/>
      <c r="P12" s="422">
        <v>703</v>
      </c>
      <c r="Q12" s="424" t="s">
        <v>255</v>
      </c>
    </row>
    <row r="13" spans="1:17">
      <c r="A13" s="8">
        <v>84</v>
      </c>
      <c r="B13" s="23" t="s">
        <v>121</v>
      </c>
      <c r="C13" s="425" t="s">
        <v>85</v>
      </c>
      <c r="D13" s="422">
        <v>2</v>
      </c>
      <c r="E13" s="423"/>
      <c r="F13" s="422">
        <v>119</v>
      </c>
      <c r="G13" s="424"/>
      <c r="H13" s="422">
        <v>9</v>
      </c>
      <c r="I13" s="424"/>
      <c r="J13" s="422">
        <v>0</v>
      </c>
      <c r="K13" s="424"/>
      <c r="L13" s="422">
        <v>0</v>
      </c>
      <c r="M13" s="424"/>
      <c r="N13" s="422">
        <v>25</v>
      </c>
      <c r="O13" s="424"/>
      <c r="P13" s="422">
        <v>155</v>
      </c>
      <c r="Q13" s="424" t="s">
        <v>255</v>
      </c>
    </row>
    <row r="14" spans="1:17">
      <c r="A14" s="8">
        <v>44</v>
      </c>
      <c r="B14" s="23" t="s">
        <v>122</v>
      </c>
      <c r="C14" s="425" t="s">
        <v>36</v>
      </c>
      <c r="D14" s="422">
        <v>27</v>
      </c>
      <c r="E14" s="423"/>
      <c r="F14" s="422">
        <v>147</v>
      </c>
      <c r="G14" s="424"/>
      <c r="H14" s="422">
        <v>138</v>
      </c>
      <c r="I14" s="424"/>
      <c r="J14" s="422">
        <v>0</v>
      </c>
      <c r="K14" s="424"/>
      <c r="L14" s="422">
        <v>0</v>
      </c>
      <c r="M14" s="424"/>
      <c r="N14" s="422">
        <v>2</v>
      </c>
      <c r="O14" s="424"/>
      <c r="P14" s="422">
        <v>314</v>
      </c>
      <c r="Q14" s="424" t="s">
        <v>255</v>
      </c>
    </row>
    <row r="15" spans="1:17">
      <c r="A15" s="8">
        <v>76</v>
      </c>
      <c r="B15" s="23" t="s">
        <v>123</v>
      </c>
      <c r="C15" s="425" t="s">
        <v>69</v>
      </c>
      <c r="D15" s="422">
        <v>0</v>
      </c>
      <c r="E15" s="423"/>
      <c r="F15" s="422">
        <v>49</v>
      </c>
      <c r="G15" s="424"/>
      <c r="H15" s="422">
        <v>0</v>
      </c>
      <c r="I15" s="424"/>
      <c r="J15" s="422">
        <v>0</v>
      </c>
      <c r="K15" s="424"/>
      <c r="L15" s="422">
        <v>0</v>
      </c>
      <c r="M15" s="424"/>
      <c r="N15" s="422">
        <v>0</v>
      </c>
      <c r="O15" s="424"/>
      <c r="P15" s="422">
        <v>49</v>
      </c>
      <c r="Q15" s="424" t="s">
        <v>255</v>
      </c>
    </row>
    <row r="16" spans="1:17">
      <c r="A16" s="8">
        <v>44</v>
      </c>
      <c r="B16" s="23">
        <v>10</v>
      </c>
      <c r="C16" s="425" t="s">
        <v>37</v>
      </c>
      <c r="D16" s="422">
        <v>1</v>
      </c>
      <c r="E16" s="423"/>
      <c r="F16" s="422">
        <v>200</v>
      </c>
      <c r="G16" s="424"/>
      <c r="H16" s="422">
        <v>124</v>
      </c>
      <c r="I16" s="424"/>
      <c r="J16" s="422">
        <v>0</v>
      </c>
      <c r="K16" s="424"/>
      <c r="L16" s="422">
        <v>9</v>
      </c>
      <c r="M16" s="424"/>
      <c r="N16" s="422">
        <v>6</v>
      </c>
      <c r="O16" s="424"/>
      <c r="P16" s="422">
        <v>340</v>
      </c>
      <c r="Q16" s="424" t="s">
        <v>255</v>
      </c>
    </row>
    <row r="17" spans="1:17">
      <c r="A17" s="8">
        <v>76</v>
      </c>
      <c r="B17" s="23">
        <v>11</v>
      </c>
      <c r="C17" s="425" t="s">
        <v>70</v>
      </c>
      <c r="D17" s="422">
        <v>4</v>
      </c>
      <c r="E17" s="423"/>
      <c r="F17" s="422">
        <v>300</v>
      </c>
      <c r="G17" s="424"/>
      <c r="H17" s="422">
        <v>62</v>
      </c>
      <c r="I17" s="424"/>
      <c r="J17" s="422">
        <v>0</v>
      </c>
      <c r="K17" s="424"/>
      <c r="L17" s="422">
        <v>4</v>
      </c>
      <c r="M17" s="424"/>
      <c r="N17" s="422">
        <v>24</v>
      </c>
      <c r="O17" s="424"/>
      <c r="P17" s="422">
        <v>394</v>
      </c>
      <c r="Q17" s="424" t="s">
        <v>255</v>
      </c>
    </row>
    <row r="18" spans="1:17">
      <c r="A18" s="8">
        <v>76</v>
      </c>
      <c r="B18" s="23">
        <v>12</v>
      </c>
      <c r="C18" s="425" t="s">
        <v>71</v>
      </c>
      <c r="D18" s="422">
        <v>1</v>
      </c>
      <c r="E18" s="423"/>
      <c r="F18" s="422">
        <v>104</v>
      </c>
      <c r="G18" s="424"/>
      <c r="H18" s="422">
        <v>19</v>
      </c>
      <c r="I18" s="424"/>
      <c r="J18" s="422">
        <v>0</v>
      </c>
      <c r="K18" s="424"/>
      <c r="L18" s="422">
        <v>0</v>
      </c>
      <c r="M18" s="424"/>
      <c r="N18" s="422">
        <v>21</v>
      </c>
      <c r="O18" s="424"/>
      <c r="P18" s="422">
        <v>145</v>
      </c>
      <c r="Q18" s="424" t="s">
        <v>255</v>
      </c>
    </row>
    <row r="19" spans="1:17">
      <c r="A19" s="8">
        <v>93</v>
      </c>
      <c r="B19" s="23">
        <v>13</v>
      </c>
      <c r="C19" s="425" t="s">
        <v>101</v>
      </c>
      <c r="D19" s="422">
        <v>39</v>
      </c>
      <c r="E19" s="423"/>
      <c r="F19" s="422">
        <v>1889</v>
      </c>
      <c r="G19" s="424"/>
      <c r="H19" s="422">
        <v>88</v>
      </c>
      <c r="I19" s="424"/>
      <c r="J19" s="422">
        <v>25</v>
      </c>
      <c r="K19" s="424"/>
      <c r="L19" s="422">
        <v>18</v>
      </c>
      <c r="M19" s="424"/>
      <c r="N19" s="422">
        <v>39</v>
      </c>
      <c r="O19" s="424"/>
      <c r="P19" s="422">
        <v>2098</v>
      </c>
      <c r="Q19" s="424" t="s">
        <v>255</v>
      </c>
    </row>
    <row r="20" spans="1:17">
      <c r="A20" s="8">
        <v>28</v>
      </c>
      <c r="B20" s="23">
        <v>14</v>
      </c>
      <c r="C20" s="425" t="s">
        <v>25</v>
      </c>
      <c r="D20" s="422">
        <v>47</v>
      </c>
      <c r="E20" s="426" t="s">
        <v>256</v>
      </c>
      <c r="F20" s="422">
        <v>345</v>
      </c>
      <c r="G20" s="426" t="s">
        <v>256</v>
      </c>
      <c r="H20" s="422">
        <v>45</v>
      </c>
      <c r="I20" s="426" t="s">
        <v>256</v>
      </c>
      <c r="J20" s="422">
        <v>30</v>
      </c>
      <c r="K20" s="426" t="s">
        <v>256</v>
      </c>
      <c r="L20" s="422">
        <v>0</v>
      </c>
      <c r="M20" s="426" t="s">
        <v>256</v>
      </c>
      <c r="N20" s="422">
        <v>12</v>
      </c>
      <c r="O20" s="426" t="s">
        <v>256</v>
      </c>
      <c r="P20" s="422">
        <v>479</v>
      </c>
      <c r="Q20" s="426" t="s">
        <v>256</v>
      </c>
    </row>
    <row r="21" spans="1:17">
      <c r="A21" s="8">
        <v>84</v>
      </c>
      <c r="B21" s="23">
        <v>15</v>
      </c>
      <c r="C21" s="425" t="s">
        <v>86</v>
      </c>
      <c r="D21" s="422">
        <v>0</v>
      </c>
      <c r="E21" s="423"/>
      <c r="F21" s="422">
        <v>57</v>
      </c>
      <c r="G21" s="424"/>
      <c r="H21" s="422">
        <v>0</v>
      </c>
      <c r="I21" s="424"/>
      <c r="J21" s="422">
        <v>0</v>
      </c>
      <c r="K21" s="424"/>
      <c r="L21" s="422">
        <v>2</v>
      </c>
      <c r="M21" s="424"/>
      <c r="N21" s="422">
        <v>3</v>
      </c>
      <c r="O21" s="424"/>
      <c r="P21" s="422">
        <v>62</v>
      </c>
      <c r="Q21" s="424" t="s">
        <v>255</v>
      </c>
    </row>
    <row r="22" spans="1:17">
      <c r="A22" s="8">
        <v>75</v>
      </c>
      <c r="B22" s="23">
        <v>16</v>
      </c>
      <c r="C22" s="425" t="s">
        <v>57</v>
      </c>
      <c r="D22" s="422">
        <v>0</v>
      </c>
      <c r="E22" s="423"/>
      <c r="F22" s="422">
        <v>95</v>
      </c>
      <c r="G22" s="424"/>
      <c r="H22" s="422">
        <v>45</v>
      </c>
      <c r="I22" s="424"/>
      <c r="J22" s="422">
        <v>0</v>
      </c>
      <c r="K22" s="424"/>
      <c r="L22" s="422">
        <v>0</v>
      </c>
      <c r="M22" s="424"/>
      <c r="N22" s="422">
        <v>12</v>
      </c>
      <c r="O22" s="424"/>
      <c r="P22" s="422">
        <v>152</v>
      </c>
      <c r="Q22" s="424" t="s">
        <v>255</v>
      </c>
    </row>
    <row r="23" spans="1:17">
      <c r="A23" s="8">
        <v>75</v>
      </c>
      <c r="B23" s="23">
        <v>17</v>
      </c>
      <c r="C23" s="425" t="s">
        <v>58</v>
      </c>
      <c r="D23" s="422">
        <v>100</v>
      </c>
      <c r="E23" s="423" t="s">
        <v>256</v>
      </c>
      <c r="F23" s="422">
        <v>228</v>
      </c>
      <c r="G23" s="424" t="s">
        <v>256</v>
      </c>
      <c r="H23" s="422">
        <v>96</v>
      </c>
      <c r="I23" s="424" t="s">
        <v>256</v>
      </c>
      <c r="J23" s="422">
        <v>0</v>
      </c>
      <c r="K23" s="424" t="s">
        <v>256</v>
      </c>
      <c r="L23" s="422">
        <v>0</v>
      </c>
      <c r="M23" s="424" t="s">
        <v>256</v>
      </c>
      <c r="N23" s="422">
        <v>44</v>
      </c>
      <c r="O23" s="424" t="s">
        <v>256</v>
      </c>
      <c r="P23" s="422">
        <v>468</v>
      </c>
      <c r="Q23" s="424" t="s">
        <v>256</v>
      </c>
    </row>
    <row r="24" spans="1:17">
      <c r="A24" s="8">
        <v>24</v>
      </c>
      <c r="B24" s="23">
        <v>18</v>
      </c>
      <c r="C24" s="425" t="s">
        <v>9</v>
      </c>
      <c r="D24" s="422">
        <v>0</v>
      </c>
      <c r="E24" s="423"/>
      <c r="F24" s="422">
        <v>47</v>
      </c>
      <c r="G24" s="424"/>
      <c r="H24" s="422">
        <v>60</v>
      </c>
      <c r="I24" s="424"/>
      <c r="J24" s="422">
        <v>4</v>
      </c>
      <c r="K24" s="424"/>
      <c r="L24" s="422">
        <v>1</v>
      </c>
      <c r="M24" s="424"/>
      <c r="N24" s="422">
        <v>14</v>
      </c>
      <c r="O24" s="424"/>
      <c r="P24" s="422">
        <v>126</v>
      </c>
      <c r="Q24" s="424" t="s">
        <v>255</v>
      </c>
    </row>
    <row r="25" spans="1:17">
      <c r="A25" s="8">
        <v>75</v>
      </c>
      <c r="B25" s="23">
        <v>19</v>
      </c>
      <c r="C25" s="425" t="s">
        <v>59</v>
      </c>
      <c r="D25" s="422">
        <v>0</v>
      </c>
      <c r="E25" s="423"/>
      <c r="F25" s="422">
        <v>25</v>
      </c>
      <c r="G25" s="424"/>
      <c r="H25" s="422">
        <v>11</v>
      </c>
      <c r="I25" s="424"/>
      <c r="J25" s="422">
        <v>0</v>
      </c>
      <c r="K25" s="424"/>
      <c r="L25" s="422">
        <v>0</v>
      </c>
      <c r="M25" s="424"/>
      <c r="N25" s="422">
        <v>2</v>
      </c>
      <c r="O25" s="424"/>
      <c r="P25" s="422">
        <v>38</v>
      </c>
      <c r="Q25" s="424" t="s">
        <v>255</v>
      </c>
    </row>
    <row r="26" spans="1:17">
      <c r="A26" s="8">
        <v>94</v>
      </c>
      <c r="B26" s="23" t="s">
        <v>104</v>
      </c>
      <c r="C26" s="425" t="s">
        <v>306</v>
      </c>
      <c r="D26" s="422">
        <v>0</v>
      </c>
      <c r="E26" s="423"/>
      <c r="F26" s="422">
        <v>21</v>
      </c>
      <c r="G26" s="424"/>
      <c r="H26" s="422">
        <v>0</v>
      </c>
      <c r="I26" s="424"/>
      <c r="J26" s="422">
        <v>0</v>
      </c>
      <c r="K26" s="424"/>
      <c r="L26" s="422">
        <v>0</v>
      </c>
      <c r="M26" s="424"/>
      <c r="N26" s="422">
        <v>0</v>
      </c>
      <c r="O26" s="424"/>
      <c r="P26" s="422">
        <v>21</v>
      </c>
      <c r="Q26" s="424" t="s">
        <v>255</v>
      </c>
    </row>
    <row r="27" spans="1:17">
      <c r="A27" s="8">
        <v>94</v>
      </c>
      <c r="B27" s="23" t="s">
        <v>107</v>
      </c>
      <c r="C27" s="425" t="s">
        <v>108</v>
      </c>
      <c r="D27" s="422">
        <v>0</v>
      </c>
      <c r="E27" s="423"/>
      <c r="F27" s="422">
        <v>89</v>
      </c>
      <c r="G27" s="424"/>
      <c r="H27" s="422">
        <v>0</v>
      </c>
      <c r="I27" s="424"/>
      <c r="J27" s="422">
        <v>13</v>
      </c>
      <c r="K27" s="424"/>
      <c r="L27" s="422">
        <v>0</v>
      </c>
      <c r="M27" s="424"/>
      <c r="N27" s="422">
        <v>0</v>
      </c>
      <c r="O27" s="424"/>
      <c r="P27" s="422">
        <v>102</v>
      </c>
      <c r="Q27" s="424" t="s">
        <v>255</v>
      </c>
    </row>
    <row r="28" spans="1:17">
      <c r="A28" s="8">
        <v>27</v>
      </c>
      <c r="B28" s="23">
        <v>21</v>
      </c>
      <c r="C28" s="425" t="s">
        <v>16</v>
      </c>
      <c r="D28" s="422">
        <v>3</v>
      </c>
      <c r="E28" s="423"/>
      <c r="F28" s="422">
        <v>275</v>
      </c>
      <c r="G28" s="424"/>
      <c r="H28" s="422">
        <v>49</v>
      </c>
      <c r="I28" s="424"/>
      <c r="J28" s="422">
        <v>10</v>
      </c>
      <c r="K28" s="424"/>
      <c r="L28" s="422">
        <v>0</v>
      </c>
      <c r="M28" s="424"/>
      <c r="N28" s="422">
        <v>1</v>
      </c>
      <c r="O28" s="424"/>
      <c r="P28" s="422">
        <v>338</v>
      </c>
      <c r="Q28" s="424" t="s">
        <v>255</v>
      </c>
    </row>
    <row r="29" spans="1:17">
      <c r="A29" s="8">
        <v>53</v>
      </c>
      <c r="B29" s="23">
        <v>22</v>
      </c>
      <c r="C29" s="425" t="s">
        <v>52</v>
      </c>
      <c r="D29" s="422">
        <v>9</v>
      </c>
      <c r="E29" s="423"/>
      <c r="F29" s="422">
        <v>180</v>
      </c>
      <c r="G29" s="424"/>
      <c r="H29" s="422">
        <v>56</v>
      </c>
      <c r="I29" s="424"/>
      <c r="J29" s="422">
        <v>3</v>
      </c>
      <c r="K29" s="424"/>
      <c r="L29" s="422">
        <v>2</v>
      </c>
      <c r="M29" s="424"/>
      <c r="N29" s="422">
        <v>0</v>
      </c>
      <c r="O29" s="424"/>
      <c r="P29" s="422">
        <v>250</v>
      </c>
      <c r="Q29" s="424" t="s">
        <v>255</v>
      </c>
    </row>
    <row r="30" spans="1:17">
      <c r="A30" s="8">
        <v>75</v>
      </c>
      <c r="B30" s="23">
        <v>23</v>
      </c>
      <c r="C30" s="425" t="s">
        <v>60</v>
      </c>
      <c r="D30" s="422">
        <v>6</v>
      </c>
      <c r="E30" s="423"/>
      <c r="F30" s="422">
        <v>18</v>
      </c>
      <c r="G30" s="424"/>
      <c r="H30" s="422">
        <v>32</v>
      </c>
      <c r="I30" s="424"/>
      <c r="J30" s="422">
        <v>1</v>
      </c>
      <c r="K30" s="424"/>
      <c r="L30" s="422">
        <v>0</v>
      </c>
      <c r="M30" s="424"/>
      <c r="N30" s="422">
        <v>8</v>
      </c>
      <c r="O30" s="424"/>
      <c r="P30" s="422">
        <v>65</v>
      </c>
      <c r="Q30" s="424" t="s">
        <v>255</v>
      </c>
    </row>
    <row r="31" spans="1:17">
      <c r="A31" s="8">
        <v>75</v>
      </c>
      <c r="B31" s="23">
        <v>24</v>
      </c>
      <c r="C31" s="425" t="s">
        <v>61</v>
      </c>
      <c r="D31" s="422">
        <v>0</v>
      </c>
      <c r="E31" s="423"/>
      <c r="F31" s="422">
        <v>199</v>
      </c>
      <c r="G31" s="424"/>
      <c r="H31" s="422">
        <v>21</v>
      </c>
      <c r="I31" s="424"/>
      <c r="J31" s="422">
        <v>2</v>
      </c>
      <c r="K31" s="424"/>
      <c r="L31" s="422">
        <v>6</v>
      </c>
      <c r="M31" s="424"/>
      <c r="N31" s="422">
        <v>28</v>
      </c>
      <c r="O31" s="424"/>
      <c r="P31" s="422">
        <v>256</v>
      </c>
      <c r="Q31" s="424" t="s">
        <v>255</v>
      </c>
    </row>
    <row r="32" spans="1:17">
      <c r="A32" s="8">
        <v>27</v>
      </c>
      <c r="B32" s="23">
        <v>25</v>
      </c>
      <c r="C32" s="425" t="s">
        <v>18</v>
      </c>
      <c r="D32" s="422">
        <v>7</v>
      </c>
      <c r="E32" s="423"/>
      <c r="F32" s="422">
        <v>182</v>
      </c>
      <c r="G32" s="424"/>
      <c r="H32" s="422">
        <v>66</v>
      </c>
      <c r="I32" s="424"/>
      <c r="J32" s="422">
        <v>0</v>
      </c>
      <c r="K32" s="424"/>
      <c r="L32" s="422">
        <v>0</v>
      </c>
      <c r="M32" s="424"/>
      <c r="N32" s="422">
        <v>46</v>
      </c>
      <c r="O32" s="424"/>
      <c r="P32" s="422">
        <v>301</v>
      </c>
      <c r="Q32" s="424" t="s">
        <v>255</v>
      </c>
    </row>
    <row r="33" spans="1:17">
      <c r="A33" s="8">
        <v>84</v>
      </c>
      <c r="B33" s="23">
        <v>26</v>
      </c>
      <c r="C33" s="425" t="s">
        <v>87</v>
      </c>
      <c r="D33" s="422">
        <v>1</v>
      </c>
      <c r="E33" s="423"/>
      <c r="F33" s="422">
        <v>313</v>
      </c>
      <c r="G33" s="424"/>
      <c r="H33" s="422">
        <v>56</v>
      </c>
      <c r="I33" s="424"/>
      <c r="J33" s="422">
        <v>9</v>
      </c>
      <c r="K33" s="424"/>
      <c r="L33" s="422">
        <v>0</v>
      </c>
      <c r="M33" s="424"/>
      <c r="N33" s="422">
        <v>51</v>
      </c>
      <c r="O33" s="424"/>
      <c r="P33" s="422">
        <v>430</v>
      </c>
      <c r="Q33" s="424" t="s">
        <v>255</v>
      </c>
    </row>
    <row r="34" spans="1:17">
      <c r="A34" s="8">
        <v>28</v>
      </c>
      <c r="B34" s="23">
        <v>27</v>
      </c>
      <c r="C34" s="425" t="s">
        <v>27</v>
      </c>
      <c r="D34" s="422">
        <v>4</v>
      </c>
      <c r="E34" s="426" t="s">
        <v>256</v>
      </c>
      <c r="F34" s="422">
        <v>439</v>
      </c>
      <c r="G34" s="426" t="s">
        <v>256</v>
      </c>
      <c r="H34" s="422">
        <v>108</v>
      </c>
      <c r="I34" s="426" t="s">
        <v>256</v>
      </c>
      <c r="J34" s="422">
        <v>0</v>
      </c>
      <c r="K34" s="426" t="s">
        <v>256</v>
      </c>
      <c r="L34" s="422">
        <v>0</v>
      </c>
      <c r="M34" s="426" t="s">
        <v>256</v>
      </c>
      <c r="N34" s="422">
        <v>76</v>
      </c>
      <c r="O34" s="426" t="s">
        <v>256</v>
      </c>
      <c r="P34" s="422">
        <v>627</v>
      </c>
      <c r="Q34" s="426" t="s">
        <v>256</v>
      </c>
    </row>
    <row r="35" spans="1:17">
      <c r="A35" s="8">
        <v>24</v>
      </c>
      <c r="B35" s="23">
        <v>28</v>
      </c>
      <c r="C35" s="425" t="s">
        <v>307</v>
      </c>
      <c r="D35" s="422">
        <v>0</v>
      </c>
      <c r="E35" s="423"/>
      <c r="F35" s="422">
        <v>472</v>
      </c>
      <c r="G35" s="424" t="s">
        <v>256</v>
      </c>
      <c r="H35" s="422">
        <v>75</v>
      </c>
      <c r="I35" s="424" t="s">
        <v>256</v>
      </c>
      <c r="J35" s="422">
        <v>10</v>
      </c>
      <c r="K35" s="424"/>
      <c r="L35" s="422">
        <v>0</v>
      </c>
      <c r="M35" s="424"/>
      <c r="N35" s="422">
        <v>26</v>
      </c>
      <c r="O35" s="424" t="s">
        <v>256</v>
      </c>
      <c r="P35" s="422">
        <v>583</v>
      </c>
      <c r="Q35" s="424" t="s">
        <v>256</v>
      </c>
    </row>
    <row r="36" spans="1:17">
      <c r="A36" s="8">
        <v>53</v>
      </c>
      <c r="B36" s="23">
        <v>29</v>
      </c>
      <c r="C36" s="425" t="s">
        <v>54</v>
      </c>
      <c r="D36" s="422">
        <v>3</v>
      </c>
      <c r="E36" s="423"/>
      <c r="F36" s="422">
        <v>338</v>
      </c>
      <c r="G36" s="424"/>
      <c r="H36" s="422">
        <v>97</v>
      </c>
      <c r="I36" s="424"/>
      <c r="J36" s="422">
        <v>0</v>
      </c>
      <c r="K36" s="424"/>
      <c r="L36" s="422">
        <v>17</v>
      </c>
      <c r="M36" s="424"/>
      <c r="N36" s="422">
        <v>40</v>
      </c>
      <c r="O36" s="424"/>
      <c r="P36" s="422">
        <v>495</v>
      </c>
      <c r="Q36" s="424" t="s">
        <v>255</v>
      </c>
    </row>
    <row r="37" spans="1:17">
      <c r="A37" s="8">
        <v>76</v>
      </c>
      <c r="B37" s="23">
        <v>30</v>
      </c>
      <c r="C37" s="425" t="s">
        <v>72</v>
      </c>
      <c r="D37" s="422">
        <v>0</v>
      </c>
      <c r="E37" s="426" t="s">
        <v>256</v>
      </c>
      <c r="F37" s="422">
        <v>498</v>
      </c>
      <c r="G37" s="426" t="s">
        <v>256</v>
      </c>
      <c r="H37" s="422">
        <v>466</v>
      </c>
      <c r="I37" s="426" t="s">
        <v>256</v>
      </c>
      <c r="J37" s="422">
        <v>40</v>
      </c>
      <c r="K37" s="426" t="s">
        <v>256</v>
      </c>
      <c r="L37" s="422">
        <v>0</v>
      </c>
      <c r="M37" s="426" t="s">
        <v>256</v>
      </c>
      <c r="N37" s="422">
        <v>46</v>
      </c>
      <c r="O37" s="426" t="s">
        <v>256</v>
      </c>
      <c r="P37" s="422">
        <v>1050</v>
      </c>
      <c r="Q37" s="426" t="s">
        <v>256</v>
      </c>
    </row>
    <row r="38" spans="1:17">
      <c r="A38" s="8">
        <v>76</v>
      </c>
      <c r="B38" s="23">
        <v>31</v>
      </c>
      <c r="C38" s="425" t="s">
        <v>73</v>
      </c>
      <c r="D38" s="422">
        <v>13</v>
      </c>
      <c r="E38" s="423"/>
      <c r="F38" s="422">
        <v>882</v>
      </c>
      <c r="G38" s="424"/>
      <c r="H38" s="422">
        <v>53</v>
      </c>
      <c r="I38" s="424"/>
      <c r="J38" s="422">
        <v>28</v>
      </c>
      <c r="K38" s="424"/>
      <c r="L38" s="422">
        <v>3</v>
      </c>
      <c r="M38" s="424"/>
      <c r="N38" s="422">
        <v>74</v>
      </c>
      <c r="O38" s="424"/>
      <c r="P38" s="422">
        <v>1053</v>
      </c>
      <c r="Q38" s="424" t="s">
        <v>255</v>
      </c>
    </row>
    <row r="39" spans="1:17">
      <c r="A39" s="8">
        <v>76</v>
      </c>
      <c r="B39" s="23">
        <v>32</v>
      </c>
      <c r="C39" s="425" t="s">
        <v>74</v>
      </c>
      <c r="D39" s="422">
        <v>7</v>
      </c>
      <c r="E39" s="423"/>
      <c r="F39" s="422">
        <v>119</v>
      </c>
      <c r="G39" s="424"/>
      <c r="H39" s="422">
        <v>3</v>
      </c>
      <c r="I39" s="424"/>
      <c r="J39" s="422">
        <v>5</v>
      </c>
      <c r="K39" s="424"/>
      <c r="L39" s="422">
        <v>0</v>
      </c>
      <c r="M39" s="424"/>
      <c r="N39" s="422">
        <v>0</v>
      </c>
      <c r="O39" s="424"/>
      <c r="P39" s="422">
        <v>134</v>
      </c>
      <c r="Q39" s="424" t="s">
        <v>255</v>
      </c>
    </row>
    <row r="40" spans="1:17">
      <c r="A40" s="8">
        <v>75</v>
      </c>
      <c r="B40" s="23">
        <v>33</v>
      </c>
      <c r="C40" s="425" t="s">
        <v>62</v>
      </c>
      <c r="D40" s="422">
        <v>21</v>
      </c>
      <c r="E40" s="423"/>
      <c r="F40" s="422">
        <v>1623</v>
      </c>
      <c r="G40" s="424"/>
      <c r="H40" s="422">
        <v>108</v>
      </c>
      <c r="I40" s="424"/>
      <c r="J40" s="422">
        <v>40</v>
      </c>
      <c r="K40" s="424"/>
      <c r="L40" s="422">
        <v>6</v>
      </c>
      <c r="M40" s="424"/>
      <c r="N40" s="422">
        <v>64</v>
      </c>
      <c r="O40" s="424"/>
      <c r="P40" s="422">
        <v>1862</v>
      </c>
      <c r="Q40" s="424" t="s">
        <v>255</v>
      </c>
    </row>
    <row r="41" spans="1:17">
      <c r="A41" s="8">
        <v>76</v>
      </c>
      <c r="B41" s="23">
        <v>34</v>
      </c>
      <c r="C41" s="425" t="s">
        <v>75</v>
      </c>
      <c r="D41" s="422">
        <v>12</v>
      </c>
      <c r="E41" s="423"/>
      <c r="F41" s="422">
        <v>536</v>
      </c>
      <c r="G41" s="424"/>
      <c r="H41" s="422">
        <v>185</v>
      </c>
      <c r="I41" s="424"/>
      <c r="J41" s="422">
        <v>0</v>
      </c>
      <c r="K41" s="424"/>
      <c r="L41" s="422">
        <v>1</v>
      </c>
      <c r="M41" s="424"/>
      <c r="N41" s="422">
        <v>96</v>
      </c>
      <c r="O41" s="424"/>
      <c r="P41" s="422">
        <v>830</v>
      </c>
      <c r="Q41" s="424" t="s">
        <v>255</v>
      </c>
    </row>
    <row r="42" spans="1:17">
      <c r="A42" s="8">
        <v>53</v>
      </c>
      <c r="B42" s="23">
        <v>35</v>
      </c>
      <c r="C42" s="425" t="s">
        <v>55</v>
      </c>
      <c r="D42" s="422">
        <v>13</v>
      </c>
      <c r="E42" s="423"/>
      <c r="F42" s="422">
        <v>593</v>
      </c>
      <c r="G42" s="424"/>
      <c r="H42" s="422">
        <v>128</v>
      </c>
      <c r="I42" s="424"/>
      <c r="J42" s="422">
        <v>20</v>
      </c>
      <c r="K42" s="424"/>
      <c r="L42" s="422">
        <v>0</v>
      </c>
      <c r="M42" s="424"/>
      <c r="N42" s="422">
        <v>19</v>
      </c>
      <c r="O42" s="424"/>
      <c r="P42" s="422">
        <v>773</v>
      </c>
      <c r="Q42" s="424" t="s">
        <v>255</v>
      </c>
    </row>
    <row r="43" spans="1:17">
      <c r="A43" s="8">
        <v>24</v>
      </c>
      <c r="B43" s="23">
        <v>36</v>
      </c>
      <c r="C43" s="425" t="s">
        <v>12</v>
      </c>
      <c r="D43" s="422">
        <v>0</v>
      </c>
      <c r="E43" s="423"/>
      <c r="F43" s="422">
        <v>54</v>
      </c>
      <c r="G43" s="424"/>
      <c r="H43" s="422">
        <v>28</v>
      </c>
      <c r="I43" s="424"/>
      <c r="J43" s="422">
        <v>0</v>
      </c>
      <c r="K43" s="424"/>
      <c r="L43" s="422">
        <v>0</v>
      </c>
      <c r="M43" s="424"/>
      <c r="N43" s="422">
        <v>1</v>
      </c>
      <c r="O43" s="424"/>
      <c r="P43" s="422">
        <v>83</v>
      </c>
      <c r="Q43" s="424" t="s">
        <v>255</v>
      </c>
    </row>
    <row r="44" spans="1:17">
      <c r="A44" s="8">
        <v>24</v>
      </c>
      <c r="B44" s="23">
        <v>37</v>
      </c>
      <c r="C44" s="425" t="s">
        <v>13</v>
      </c>
      <c r="D44" s="422">
        <v>3</v>
      </c>
      <c r="E44" s="423"/>
      <c r="F44" s="422">
        <v>377</v>
      </c>
      <c r="G44" s="424"/>
      <c r="H44" s="422">
        <v>61</v>
      </c>
      <c r="I44" s="424"/>
      <c r="J44" s="422">
        <v>0</v>
      </c>
      <c r="K44" s="424"/>
      <c r="L44" s="422">
        <v>0</v>
      </c>
      <c r="M44" s="424"/>
      <c r="N44" s="422">
        <v>2</v>
      </c>
      <c r="O44" s="424"/>
      <c r="P44" s="422">
        <v>443</v>
      </c>
      <c r="Q44" s="424" t="s">
        <v>255</v>
      </c>
    </row>
    <row r="45" spans="1:17">
      <c r="A45" s="8">
        <v>84</v>
      </c>
      <c r="B45" s="23">
        <v>38</v>
      </c>
      <c r="C45" s="425" t="s">
        <v>88</v>
      </c>
      <c r="D45" s="422">
        <v>2</v>
      </c>
      <c r="E45" s="423"/>
      <c r="F45" s="422">
        <v>730</v>
      </c>
      <c r="G45" s="424"/>
      <c r="H45" s="422">
        <v>0</v>
      </c>
      <c r="I45" s="424"/>
      <c r="J45" s="422">
        <v>0</v>
      </c>
      <c r="K45" s="424"/>
      <c r="L45" s="422">
        <v>0</v>
      </c>
      <c r="M45" s="424"/>
      <c r="N45" s="422">
        <v>43</v>
      </c>
      <c r="O45" s="424"/>
      <c r="P45" s="422">
        <v>775</v>
      </c>
      <c r="Q45" s="424" t="s">
        <v>255</v>
      </c>
    </row>
    <row r="46" spans="1:17">
      <c r="A46" s="8">
        <v>27</v>
      </c>
      <c r="B46" s="23">
        <v>39</v>
      </c>
      <c r="C46" s="425" t="s">
        <v>19</v>
      </c>
      <c r="D46" s="422">
        <v>8</v>
      </c>
      <c r="E46" s="423"/>
      <c r="F46" s="422">
        <v>230</v>
      </c>
      <c r="G46" s="424"/>
      <c r="H46" s="422">
        <v>4</v>
      </c>
      <c r="I46" s="424"/>
      <c r="J46" s="422">
        <v>0</v>
      </c>
      <c r="K46" s="424"/>
      <c r="L46" s="422">
        <v>0</v>
      </c>
      <c r="M46" s="424"/>
      <c r="N46" s="422">
        <v>8</v>
      </c>
      <c r="O46" s="424"/>
      <c r="P46" s="422">
        <v>250</v>
      </c>
      <c r="Q46" s="424" t="s">
        <v>255</v>
      </c>
    </row>
    <row r="47" spans="1:17">
      <c r="A47" s="8">
        <v>75</v>
      </c>
      <c r="B47" s="23">
        <v>40</v>
      </c>
      <c r="C47" s="425" t="s">
        <v>63</v>
      </c>
      <c r="D47" s="422">
        <v>15</v>
      </c>
      <c r="E47" s="423"/>
      <c r="F47" s="422">
        <v>189</v>
      </c>
      <c r="G47" s="424"/>
      <c r="H47" s="422">
        <v>35</v>
      </c>
      <c r="I47" s="424"/>
      <c r="J47" s="422">
        <v>26</v>
      </c>
      <c r="K47" s="424"/>
      <c r="L47" s="422">
        <v>0</v>
      </c>
      <c r="M47" s="424"/>
      <c r="N47" s="422">
        <v>36</v>
      </c>
      <c r="O47" s="424"/>
      <c r="P47" s="422">
        <v>301</v>
      </c>
      <c r="Q47" s="424" t="s">
        <v>255</v>
      </c>
    </row>
    <row r="48" spans="1:17">
      <c r="A48" s="8">
        <v>24</v>
      </c>
      <c r="B48" s="23">
        <v>41</v>
      </c>
      <c r="C48" s="425" t="s">
        <v>14</v>
      </c>
      <c r="D48" s="422">
        <v>5</v>
      </c>
      <c r="E48" s="423"/>
      <c r="F48" s="422">
        <v>253</v>
      </c>
      <c r="G48" s="424"/>
      <c r="H48" s="422">
        <v>6</v>
      </c>
      <c r="I48" s="424"/>
      <c r="J48" s="422">
        <v>1</v>
      </c>
      <c r="K48" s="424"/>
      <c r="L48" s="422">
        <v>1</v>
      </c>
      <c r="M48" s="424"/>
      <c r="N48" s="422">
        <v>18</v>
      </c>
      <c r="O48" s="424"/>
      <c r="P48" s="422">
        <v>284</v>
      </c>
      <c r="Q48" s="424" t="s">
        <v>255</v>
      </c>
    </row>
    <row r="49" spans="1:17">
      <c r="A49" s="8">
        <v>84</v>
      </c>
      <c r="B49" s="23">
        <v>42</v>
      </c>
      <c r="C49" s="425" t="s">
        <v>89</v>
      </c>
      <c r="D49" s="422">
        <v>3</v>
      </c>
      <c r="E49" s="423"/>
      <c r="F49" s="422">
        <v>560</v>
      </c>
      <c r="G49" s="424"/>
      <c r="H49" s="422">
        <v>69</v>
      </c>
      <c r="I49" s="424"/>
      <c r="J49" s="422">
        <v>12</v>
      </c>
      <c r="K49" s="424"/>
      <c r="L49" s="422">
        <v>5</v>
      </c>
      <c r="M49" s="424"/>
      <c r="N49" s="422">
        <v>65</v>
      </c>
      <c r="O49" s="424"/>
      <c r="P49" s="422">
        <v>714</v>
      </c>
      <c r="Q49" s="424" t="s">
        <v>255</v>
      </c>
    </row>
    <row r="50" spans="1:17">
      <c r="A50" s="8">
        <v>84</v>
      </c>
      <c r="B50" s="23">
        <v>43</v>
      </c>
      <c r="C50" s="425" t="s">
        <v>90</v>
      </c>
      <c r="D50" s="422">
        <v>2</v>
      </c>
      <c r="E50" s="423"/>
      <c r="F50" s="422">
        <v>266</v>
      </c>
      <c r="G50" s="424"/>
      <c r="H50" s="422">
        <v>15</v>
      </c>
      <c r="I50" s="424"/>
      <c r="J50" s="422">
        <v>0</v>
      </c>
      <c r="K50" s="424"/>
      <c r="L50" s="422">
        <v>7</v>
      </c>
      <c r="M50" s="424"/>
      <c r="N50" s="422">
        <v>20</v>
      </c>
      <c r="O50" s="424"/>
      <c r="P50" s="422">
        <v>310</v>
      </c>
      <c r="Q50" s="424" t="s">
        <v>255</v>
      </c>
    </row>
    <row r="51" spans="1:17">
      <c r="A51" s="8">
        <v>52</v>
      </c>
      <c r="B51" s="23">
        <v>44</v>
      </c>
      <c r="C51" s="425" t="s">
        <v>46</v>
      </c>
      <c r="D51" s="422">
        <v>7</v>
      </c>
      <c r="E51" s="423"/>
      <c r="F51" s="422">
        <v>743</v>
      </c>
      <c r="G51" s="424"/>
      <c r="H51" s="422">
        <v>230</v>
      </c>
      <c r="I51" s="424"/>
      <c r="J51" s="422">
        <v>32</v>
      </c>
      <c r="K51" s="424"/>
      <c r="L51" s="422">
        <v>16</v>
      </c>
      <c r="M51" s="424"/>
      <c r="N51" s="422">
        <v>116</v>
      </c>
      <c r="O51" s="424"/>
      <c r="P51" s="422">
        <v>1144</v>
      </c>
      <c r="Q51" s="424" t="s">
        <v>255</v>
      </c>
    </row>
    <row r="52" spans="1:17">
      <c r="A52" s="8">
        <v>24</v>
      </c>
      <c r="B52" s="23">
        <v>45</v>
      </c>
      <c r="C52" s="425" t="s">
        <v>15</v>
      </c>
      <c r="D52" s="422">
        <v>0</v>
      </c>
      <c r="E52" s="423"/>
      <c r="F52" s="422">
        <v>416</v>
      </c>
      <c r="G52" s="424" t="s">
        <v>256</v>
      </c>
      <c r="H52" s="422">
        <v>54</v>
      </c>
      <c r="I52" s="424" t="s">
        <v>256</v>
      </c>
      <c r="J52" s="422">
        <v>1</v>
      </c>
      <c r="K52" s="424"/>
      <c r="L52" s="422">
        <v>7</v>
      </c>
      <c r="M52" s="424"/>
      <c r="N52" s="422">
        <v>16</v>
      </c>
      <c r="O52" s="424" t="s">
        <v>256</v>
      </c>
      <c r="P52" s="422">
        <v>494</v>
      </c>
      <c r="Q52" s="424" t="s">
        <v>256</v>
      </c>
    </row>
    <row r="53" spans="1:17">
      <c r="A53" s="8">
        <v>76</v>
      </c>
      <c r="B53" s="23">
        <v>46</v>
      </c>
      <c r="C53" s="425" t="s">
        <v>76</v>
      </c>
      <c r="D53" s="422">
        <v>0</v>
      </c>
      <c r="E53" s="423"/>
      <c r="F53" s="422">
        <v>58</v>
      </c>
      <c r="G53" s="424"/>
      <c r="H53" s="422">
        <v>7</v>
      </c>
      <c r="I53" s="424"/>
      <c r="J53" s="422">
        <v>0</v>
      </c>
      <c r="K53" s="424"/>
      <c r="L53" s="422">
        <v>0</v>
      </c>
      <c r="M53" s="424"/>
      <c r="N53" s="422">
        <v>2</v>
      </c>
      <c r="O53" s="424"/>
      <c r="P53" s="422">
        <v>67</v>
      </c>
      <c r="Q53" s="424" t="s">
        <v>255</v>
      </c>
    </row>
    <row r="54" spans="1:17">
      <c r="A54" s="8">
        <v>75</v>
      </c>
      <c r="B54" s="23">
        <v>47</v>
      </c>
      <c r="C54" s="425" t="s">
        <v>64</v>
      </c>
      <c r="D54" s="422">
        <v>13</v>
      </c>
      <c r="E54" s="423"/>
      <c r="F54" s="422">
        <v>361</v>
      </c>
      <c r="G54" s="424"/>
      <c r="H54" s="422">
        <v>0</v>
      </c>
      <c r="I54" s="424"/>
      <c r="J54" s="422">
        <v>0</v>
      </c>
      <c r="K54" s="424"/>
      <c r="L54" s="422">
        <v>0</v>
      </c>
      <c r="M54" s="424"/>
      <c r="N54" s="422">
        <v>40</v>
      </c>
      <c r="O54" s="424"/>
      <c r="P54" s="422">
        <v>414</v>
      </c>
      <c r="Q54" s="424" t="s">
        <v>255</v>
      </c>
    </row>
    <row r="55" spans="1:17">
      <c r="A55" s="8">
        <v>76</v>
      </c>
      <c r="B55" s="23">
        <v>48</v>
      </c>
      <c r="C55" s="425" t="s">
        <v>77</v>
      </c>
      <c r="D55" s="422">
        <v>1</v>
      </c>
      <c r="E55" s="423"/>
      <c r="F55" s="422">
        <v>43</v>
      </c>
      <c r="G55" s="424"/>
      <c r="H55" s="422">
        <v>0</v>
      </c>
      <c r="I55" s="424"/>
      <c r="J55" s="422">
        <v>7</v>
      </c>
      <c r="K55" s="424"/>
      <c r="L55" s="422">
        <v>1</v>
      </c>
      <c r="M55" s="424"/>
      <c r="N55" s="422">
        <v>5</v>
      </c>
      <c r="O55" s="424"/>
      <c r="P55" s="422">
        <v>57</v>
      </c>
      <c r="Q55" s="424" t="s">
        <v>255</v>
      </c>
    </row>
    <row r="56" spans="1:17">
      <c r="A56" s="8">
        <v>52</v>
      </c>
      <c r="B56" s="23">
        <v>49</v>
      </c>
      <c r="C56" s="425" t="s">
        <v>48</v>
      </c>
      <c r="D56" s="422">
        <v>31</v>
      </c>
      <c r="E56" s="423"/>
      <c r="F56" s="422">
        <v>513</v>
      </c>
      <c r="G56" s="424"/>
      <c r="H56" s="422">
        <v>96</v>
      </c>
      <c r="I56" s="424"/>
      <c r="J56" s="422">
        <v>55</v>
      </c>
      <c r="K56" s="424"/>
      <c r="L56" s="422">
        <v>3</v>
      </c>
      <c r="M56" s="424"/>
      <c r="N56" s="422">
        <v>50</v>
      </c>
      <c r="O56" s="424"/>
      <c r="P56" s="422">
        <v>748</v>
      </c>
      <c r="Q56" s="424" t="s">
        <v>255</v>
      </c>
    </row>
    <row r="57" spans="1:17">
      <c r="A57" s="8">
        <v>28</v>
      </c>
      <c r="B57" s="23">
        <v>50</v>
      </c>
      <c r="C57" s="425" t="s">
        <v>28</v>
      </c>
      <c r="D57" s="422">
        <v>22</v>
      </c>
      <c r="E57" s="423"/>
      <c r="F57" s="422">
        <v>122</v>
      </c>
      <c r="G57" s="424"/>
      <c r="H57" s="422">
        <v>94</v>
      </c>
      <c r="I57" s="424"/>
      <c r="J57" s="422">
        <v>0</v>
      </c>
      <c r="K57" s="424"/>
      <c r="L57" s="422">
        <v>3</v>
      </c>
      <c r="M57" s="424"/>
      <c r="N57" s="422">
        <v>3</v>
      </c>
      <c r="O57" s="424"/>
      <c r="P57" s="422">
        <v>244</v>
      </c>
      <c r="Q57" s="424" t="s">
        <v>255</v>
      </c>
    </row>
    <row r="58" spans="1:17">
      <c r="A58" s="8">
        <v>44</v>
      </c>
      <c r="B58" s="23">
        <v>51</v>
      </c>
      <c r="C58" s="425" t="s">
        <v>38</v>
      </c>
      <c r="D58" s="422">
        <v>10</v>
      </c>
      <c r="E58" s="423"/>
      <c r="F58" s="422">
        <v>349</v>
      </c>
      <c r="G58" s="424"/>
      <c r="H58" s="422">
        <v>106</v>
      </c>
      <c r="I58" s="424"/>
      <c r="J58" s="422">
        <v>8</v>
      </c>
      <c r="K58" s="424"/>
      <c r="L58" s="422">
        <v>0</v>
      </c>
      <c r="M58" s="424"/>
      <c r="N58" s="422">
        <v>20</v>
      </c>
      <c r="O58" s="424"/>
      <c r="P58" s="422">
        <v>493</v>
      </c>
      <c r="Q58" s="424" t="s">
        <v>255</v>
      </c>
    </row>
    <row r="59" spans="1:17">
      <c r="A59" s="8">
        <v>44</v>
      </c>
      <c r="B59" s="23">
        <v>52</v>
      </c>
      <c r="C59" s="425" t="s">
        <v>39</v>
      </c>
      <c r="D59" s="422">
        <v>0</v>
      </c>
      <c r="E59" s="423"/>
      <c r="F59" s="422">
        <v>63</v>
      </c>
      <c r="G59" s="424"/>
      <c r="H59" s="422">
        <v>16</v>
      </c>
      <c r="I59" s="424"/>
      <c r="J59" s="422">
        <v>0</v>
      </c>
      <c r="K59" s="424"/>
      <c r="L59" s="422">
        <v>15</v>
      </c>
      <c r="M59" s="424"/>
      <c r="N59" s="422">
        <v>0</v>
      </c>
      <c r="O59" s="424"/>
      <c r="P59" s="422">
        <v>94</v>
      </c>
      <c r="Q59" s="424" t="s">
        <v>255</v>
      </c>
    </row>
    <row r="60" spans="1:17">
      <c r="A60" s="8">
        <v>52</v>
      </c>
      <c r="B60" s="23">
        <v>53</v>
      </c>
      <c r="C60" s="425" t="s">
        <v>49</v>
      </c>
      <c r="D60" s="422">
        <v>0</v>
      </c>
      <c r="E60" s="423"/>
      <c r="F60" s="422">
        <v>89</v>
      </c>
      <c r="G60" s="424"/>
      <c r="H60" s="422">
        <v>23</v>
      </c>
      <c r="I60" s="424"/>
      <c r="J60" s="422">
        <v>0</v>
      </c>
      <c r="K60" s="424"/>
      <c r="L60" s="422">
        <v>10</v>
      </c>
      <c r="M60" s="424"/>
      <c r="N60" s="422">
        <v>25</v>
      </c>
      <c r="O60" s="424"/>
      <c r="P60" s="422">
        <v>147</v>
      </c>
      <c r="Q60" s="424" t="s">
        <v>255</v>
      </c>
    </row>
    <row r="61" spans="1:17">
      <c r="A61" s="8">
        <v>44</v>
      </c>
      <c r="B61" s="23">
        <v>54</v>
      </c>
      <c r="C61" s="425" t="s">
        <v>40</v>
      </c>
      <c r="D61" s="422">
        <v>21</v>
      </c>
      <c r="E61" s="423"/>
      <c r="F61" s="422">
        <v>451</v>
      </c>
      <c r="G61" s="424"/>
      <c r="H61" s="422">
        <v>200</v>
      </c>
      <c r="I61" s="424"/>
      <c r="J61" s="422">
        <v>67</v>
      </c>
      <c r="K61" s="424"/>
      <c r="L61" s="422">
        <v>0</v>
      </c>
      <c r="M61" s="424"/>
      <c r="N61" s="422">
        <v>71</v>
      </c>
      <c r="O61" s="424"/>
      <c r="P61" s="422">
        <v>810</v>
      </c>
      <c r="Q61" s="424" t="s">
        <v>255</v>
      </c>
    </row>
    <row r="62" spans="1:17">
      <c r="A62" s="8">
        <v>44</v>
      </c>
      <c r="B62" s="23">
        <v>55</v>
      </c>
      <c r="C62" s="425" t="s">
        <v>41</v>
      </c>
      <c r="D62" s="422">
        <v>4</v>
      </c>
      <c r="E62" s="423"/>
      <c r="F62" s="422">
        <v>111</v>
      </c>
      <c r="G62" s="424"/>
      <c r="H62" s="422">
        <v>60</v>
      </c>
      <c r="I62" s="424"/>
      <c r="J62" s="422">
        <v>17</v>
      </c>
      <c r="K62" s="424"/>
      <c r="L62" s="422">
        <v>0</v>
      </c>
      <c r="M62" s="424"/>
      <c r="N62" s="422">
        <v>17</v>
      </c>
      <c r="O62" s="424"/>
      <c r="P62" s="422">
        <v>209</v>
      </c>
      <c r="Q62" s="424" t="s">
        <v>255</v>
      </c>
    </row>
    <row r="63" spans="1:17">
      <c r="A63" s="8">
        <v>53</v>
      </c>
      <c r="B63" s="23">
        <v>56</v>
      </c>
      <c r="C63" s="425" t="s">
        <v>56</v>
      </c>
      <c r="D63" s="422">
        <v>6</v>
      </c>
      <c r="E63" s="423"/>
      <c r="F63" s="422">
        <v>161</v>
      </c>
      <c r="G63" s="424"/>
      <c r="H63" s="422">
        <v>31</v>
      </c>
      <c r="I63" s="424"/>
      <c r="J63" s="422">
        <v>8</v>
      </c>
      <c r="K63" s="424"/>
      <c r="L63" s="422">
        <v>4</v>
      </c>
      <c r="M63" s="424"/>
      <c r="N63" s="422">
        <v>68</v>
      </c>
      <c r="O63" s="424"/>
      <c r="P63" s="422">
        <v>278</v>
      </c>
      <c r="Q63" s="424" t="s">
        <v>255</v>
      </c>
    </row>
    <row r="64" spans="1:17">
      <c r="A64" s="8">
        <v>44</v>
      </c>
      <c r="B64" s="23">
        <v>57</v>
      </c>
      <c r="C64" s="425" t="s">
        <v>42</v>
      </c>
      <c r="D64" s="422">
        <v>79</v>
      </c>
      <c r="E64" s="423"/>
      <c r="F64" s="422">
        <v>722</v>
      </c>
      <c r="G64" s="424"/>
      <c r="H64" s="422">
        <v>249</v>
      </c>
      <c r="I64" s="424"/>
      <c r="J64" s="422">
        <v>47</v>
      </c>
      <c r="K64" s="424"/>
      <c r="L64" s="422">
        <v>13</v>
      </c>
      <c r="M64" s="424"/>
      <c r="N64" s="422">
        <v>15</v>
      </c>
      <c r="O64" s="424"/>
      <c r="P64" s="422">
        <v>1125</v>
      </c>
      <c r="Q64" s="424" t="s">
        <v>255</v>
      </c>
    </row>
    <row r="65" spans="1:17">
      <c r="A65" s="8">
        <v>27</v>
      </c>
      <c r="B65" s="23">
        <v>58</v>
      </c>
      <c r="C65" s="425" t="s">
        <v>20</v>
      </c>
      <c r="D65" s="422">
        <v>0</v>
      </c>
      <c r="E65" s="423"/>
      <c r="F65" s="422">
        <v>80</v>
      </c>
      <c r="G65" s="424"/>
      <c r="H65" s="422">
        <v>34</v>
      </c>
      <c r="I65" s="424"/>
      <c r="J65" s="422">
        <v>8</v>
      </c>
      <c r="K65" s="424"/>
      <c r="L65" s="422">
        <v>2</v>
      </c>
      <c r="M65" s="424"/>
      <c r="N65" s="422">
        <v>10</v>
      </c>
      <c r="O65" s="424"/>
      <c r="P65" s="422">
        <v>134</v>
      </c>
      <c r="Q65" s="424" t="s">
        <v>255</v>
      </c>
    </row>
    <row r="66" spans="1:17">
      <c r="A66" s="8">
        <v>32</v>
      </c>
      <c r="B66" s="23">
        <v>59</v>
      </c>
      <c r="C66" s="425" t="s">
        <v>32</v>
      </c>
      <c r="D66" s="422">
        <v>210</v>
      </c>
      <c r="E66" s="423"/>
      <c r="F66" s="422">
        <v>2776</v>
      </c>
      <c r="G66" s="424"/>
      <c r="H66" s="422">
        <v>982</v>
      </c>
      <c r="I66" s="424"/>
      <c r="J66" s="422">
        <v>30</v>
      </c>
      <c r="K66" s="424"/>
      <c r="L66" s="422">
        <v>0</v>
      </c>
      <c r="M66" s="424"/>
      <c r="N66" s="422">
        <v>13</v>
      </c>
      <c r="O66" s="424"/>
      <c r="P66" s="422">
        <v>4011</v>
      </c>
      <c r="Q66" s="424" t="s">
        <v>255</v>
      </c>
    </row>
    <row r="67" spans="1:17">
      <c r="A67" s="8">
        <v>32</v>
      </c>
      <c r="B67" s="23">
        <v>60</v>
      </c>
      <c r="C67" s="425" t="s">
        <v>33</v>
      </c>
      <c r="D67" s="422">
        <v>57</v>
      </c>
      <c r="E67" s="423"/>
      <c r="F67" s="422">
        <v>690</v>
      </c>
      <c r="G67" s="424"/>
      <c r="H67" s="422">
        <v>114</v>
      </c>
      <c r="I67" s="424"/>
      <c r="J67" s="422">
        <v>15</v>
      </c>
      <c r="K67" s="424"/>
      <c r="L67" s="422">
        <v>6</v>
      </c>
      <c r="M67" s="424"/>
      <c r="N67" s="422">
        <v>22</v>
      </c>
      <c r="O67" s="424"/>
      <c r="P67" s="422">
        <v>904</v>
      </c>
      <c r="Q67" s="424" t="s">
        <v>255</v>
      </c>
    </row>
    <row r="68" spans="1:17">
      <c r="A68" s="8">
        <v>28</v>
      </c>
      <c r="B68" s="23">
        <v>61</v>
      </c>
      <c r="C68" s="425" t="s">
        <v>29</v>
      </c>
      <c r="D68" s="422">
        <v>4</v>
      </c>
      <c r="E68" s="423"/>
      <c r="F68" s="422">
        <v>88</v>
      </c>
      <c r="G68" s="424"/>
      <c r="H68" s="422">
        <v>29</v>
      </c>
      <c r="I68" s="424"/>
      <c r="J68" s="422">
        <v>0</v>
      </c>
      <c r="K68" s="424"/>
      <c r="L68" s="422">
        <v>2</v>
      </c>
      <c r="M68" s="424"/>
      <c r="N68" s="422">
        <v>24</v>
      </c>
      <c r="O68" s="424"/>
      <c r="P68" s="422">
        <v>147</v>
      </c>
      <c r="Q68" s="424" t="s">
        <v>255</v>
      </c>
    </row>
    <row r="69" spans="1:17">
      <c r="A69" s="8">
        <v>32</v>
      </c>
      <c r="B69" s="23">
        <v>62</v>
      </c>
      <c r="C69" s="425" t="s">
        <v>34</v>
      </c>
      <c r="D69" s="422">
        <v>104</v>
      </c>
      <c r="E69" s="423"/>
      <c r="F69" s="422">
        <v>1044</v>
      </c>
      <c r="G69" s="424"/>
      <c r="H69" s="422">
        <v>150</v>
      </c>
      <c r="I69" s="424"/>
      <c r="J69" s="422">
        <v>35</v>
      </c>
      <c r="K69" s="424"/>
      <c r="L69" s="422">
        <v>8</v>
      </c>
      <c r="M69" s="424"/>
      <c r="N69" s="422">
        <v>2</v>
      </c>
      <c r="O69" s="424"/>
      <c r="P69" s="422">
        <v>1343</v>
      </c>
      <c r="Q69" s="424" t="s">
        <v>255</v>
      </c>
    </row>
    <row r="70" spans="1:17">
      <c r="A70" s="8">
        <v>84</v>
      </c>
      <c r="B70" s="23">
        <v>63</v>
      </c>
      <c r="C70" s="425" t="s">
        <v>91</v>
      </c>
      <c r="D70" s="422">
        <v>6</v>
      </c>
      <c r="E70" s="423"/>
      <c r="F70" s="422">
        <v>252</v>
      </c>
      <c r="G70" s="424"/>
      <c r="H70" s="422">
        <v>66</v>
      </c>
      <c r="I70" s="424"/>
      <c r="J70" s="422">
        <v>0</v>
      </c>
      <c r="K70" s="424"/>
      <c r="L70" s="422">
        <v>8</v>
      </c>
      <c r="M70" s="424"/>
      <c r="N70" s="422">
        <v>26</v>
      </c>
      <c r="O70" s="424"/>
      <c r="P70" s="422">
        <v>358</v>
      </c>
      <c r="Q70" s="424" t="s">
        <v>255</v>
      </c>
    </row>
    <row r="71" spans="1:17">
      <c r="A71" s="8">
        <v>75</v>
      </c>
      <c r="B71" s="23">
        <v>64</v>
      </c>
      <c r="C71" s="425" t="s">
        <v>65</v>
      </c>
      <c r="D71" s="422">
        <v>2</v>
      </c>
      <c r="E71" s="423"/>
      <c r="F71" s="422">
        <v>524</v>
      </c>
      <c r="G71" s="424"/>
      <c r="H71" s="422">
        <v>39</v>
      </c>
      <c r="I71" s="424"/>
      <c r="J71" s="422">
        <v>12</v>
      </c>
      <c r="K71" s="424"/>
      <c r="L71" s="422">
        <v>0</v>
      </c>
      <c r="M71" s="424"/>
      <c r="N71" s="422">
        <v>13</v>
      </c>
      <c r="O71" s="424"/>
      <c r="P71" s="422">
        <v>590</v>
      </c>
      <c r="Q71" s="424" t="s">
        <v>255</v>
      </c>
    </row>
    <row r="72" spans="1:17">
      <c r="A72" s="8">
        <v>76</v>
      </c>
      <c r="B72" s="23">
        <v>65</v>
      </c>
      <c r="C72" s="425" t="s">
        <v>78</v>
      </c>
      <c r="D72" s="422">
        <v>0</v>
      </c>
      <c r="E72" s="426" t="s">
        <v>256</v>
      </c>
      <c r="F72" s="422">
        <v>100</v>
      </c>
      <c r="G72" s="426" t="s">
        <v>256</v>
      </c>
      <c r="H72" s="422">
        <v>9</v>
      </c>
      <c r="I72" s="426" t="s">
        <v>256</v>
      </c>
      <c r="J72" s="422">
        <v>5</v>
      </c>
      <c r="K72" s="426" t="s">
        <v>256</v>
      </c>
      <c r="L72" s="422">
        <v>0</v>
      </c>
      <c r="M72" s="426" t="s">
        <v>256</v>
      </c>
      <c r="N72" s="422">
        <v>0</v>
      </c>
      <c r="O72" s="426" t="s">
        <v>256</v>
      </c>
      <c r="P72" s="422">
        <v>114</v>
      </c>
      <c r="Q72" s="426" t="s">
        <v>256</v>
      </c>
    </row>
    <row r="73" spans="1:17">
      <c r="A73" s="8">
        <v>76</v>
      </c>
      <c r="B73" s="23">
        <v>66</v>
      </c>
      <c r="C73" s="425" t="s">
        <v>79</v>
      </c>
      <c r="D73" s="422">
        <v>0</v>
      </c>
      <c r="E73" s="423" t="s">
        <v>256</v>
      </c>
      <c r="F73" s="422">
        <v>153</v>
      </c>
      <c r="G73" s="424" t="s">
        <v>256</v>
      </c>
      <c r="H73" s="422">
        <v>211</v>
      </c>
      <c r="I73" s="424" t="s">
        <v>256</v>
      </c>
      <c r="J73" s="422">
        <v>26</v>
      </c>
      <c r="K73" s="424" t="s">
        <v>256</v>
      </c>
      <c r="L73" s="422">
        <v>0</v>
      </c>
      <c r="M73" s="424" t="s">
        <v>256</v>
      </c>
      <c r="N73" s="422">
        <v>54</v>
      </c>
      <c r="O73" s="424" t="s">
        <v>256</v>
      </c>
      <c r="P73" s="422">
        <v>444</v>
      </c>
      <c r="Q73" s="424" t="s">
        <v>256</v>
      </c>
    </row>
    <row r="74" spans="1:17">
      <c r="A74" s="8">
        <v>44</v>
      </c>
      <c r="B74" s="23">
        <v>67</v>
      </c>
      <c r="C74" s="425" t="s">
        <v>43</v>
      </c>
      <c r="D74" s="422">
        <v>35</v>
      </c>
      <c r="E74" s="423" t="s">
        <v>256</v>
      </c>
      <c r="F74" s="422">
        <v>1107</v>
      </c>
      <c r="G74" s="424" t="s">
        <v>256</v>
      </c>
      <c r="H74" s="422">
        <v>155</v>
      </c>
      <c r="I74" s="424" t="s">
        <v>256</v>
      </c>
      <c r="J74" s="422">
        <v>29</v>
      </c>
      <c r="K74" s="424" t="s">
        <v>256</v>
      </c>
      <c r="L74" s="422">
        <v>0</v>
      </c>
      <c r="M74" s="424" t="s">
        <v>256</v>
      </c>
      <c r="N74" s="422">
        <v>45</v>
      </c>
      <c r="O74" s="424" t="s">
        <v>256</v>
      </c>
      <c r="P74" s="422">
        <v>1371</v>
      </c>
      <c r="Q74" s="424" t="s">
        <v>256</v>
      </c>
    </row>
    <row r="75" spans="1:17">
      <c r="A75" s="8">
        <v>44</v>
      </c>
      <c r="B75" s="23">
        <v>68</v>
      </c>
      <c r="C75" s="425" t="s">
        <v>44</v>
      </c>
      <c r="D75" s="422">
        <v>57</v>
      </c>
      <c r="E75" s="423"/>
      <c r="F75" s="422">
        <v>719</v>
      </c>
      <c r="G75" s="424"/>
      <c r="H75" s="422">
        <v>0</v>
      </c>
      <c r="I75" s="424"/>
      <c r="J75" s="422">
        <v>64</v>
      </c>
      <c r="K75" s="424"/>
      <c r="L75" s="422">
        <v>4</v>
      </c>
      <c r="M75" s="424"/>
      <c r="N75" s="422">
        <v>19</v>
      </c>
      <c r="O75" s="424"/>
      <c r="P75" s="422">
        <v>863</v>
      </c>
      <c r="Q75" s="424" t="s">
        <v>255</v>
      </c>
    </row>
    <row r="76" spans="1:17">
      <c r="A76" s="8">
        <v>84</v>
      </c>
      <c r="B76" s="23">
        <v>69</v>
      </c>
      <c r="C76" s="425" t="s">
        <v>308</v>
      </c>
      <c r="D76" s="422">
        <v>8</v>
      </c>
      <c r="E76" s="423"/>
      <c r="F76" s="422">
        <v>1282</v>
      </c>
      <c r="G76" s="424"/>
      <c r="H76" s="422">
        <v>80</v>
      </c>
      <c r="I76" s="424"/>
      <c r="J76" s="422">
        <v>32</v>
      </c>
      <c r="K76" s="424"/>
      <c r="L76" s="422">
        <v>5</v>
      </c>
      <c r="M76" s="424"/>
      <c r="N76" s="422">
        <v>9</v>
      </c>
      <c r="O76" s="424"/>
      <c r="P76" s="422">
        <v>1416</v>
      </c>
      <c r="Q76" s="424"/>
    </row>
    <row r="77" spans="1:17">
      <c r="A77" s="43">
        <v>84</v>
      </c>
      <c r="B77" s="44" t="s">
        <v>92</v>
      </c>
      <c r="C77" s="427" t="s">
        <v>308</v>
      </c>
      <c r="D77" s="428">
        <v>5</v>
      </c>
      <c r="E77" s="429"/>
      <c r="F77" s="428">
        <v>223</v>
      </c>
      <c r="G77" s="430"/>
      <c r="H77" s="428">
        <v>3</v>
      </c>
      <c r="I77" s="430"/>
      <c r="J77" s="428">
        <v>7</v>
      </c>
      <c r="K77" s="430"/>
      <c r="L77" s="428">
        <v>1</v>
      </c>
      <c r="M77" s="430"/>
      <c r="N77" s="428">
        <v>2</v>
      </c>
      <c r="O77" s="430"/>
      <c r="P77" s="428">
        <v>241</v>
      </c>
      <c r="Q77" s="424"/>
    </row>
    <row r="78" spans="1:17">
      <c r="A78" s="43">
        <v>84</v>
      </c>
      <c r="B78" s="44" t="s">
        <v>94</v>
      </c>
      <c r="C78" s="427" t="s">
        <v>309</v>
      </c>
      <c r="D78" s="428">
        <v>3</v>
      </c>
      <c r="E78" s="429"/>
      <c r="F78" s="428">
        <v>1059</v>
      </c>
      <c r="G78" s="430"/>
      <c r="H78" s="428">
        <v>77</v>
      </c>
      <c r="I78" s="430"/>
      <c r="J78" s="428">
        <v>25</v>
      </c>
      <c r="K78" s="430"/>
      <c r="L78" s="428">
        <v>4</v>
      </c>
      <c r="M78" s="430"/>
      <c r="N78" s="428">
        <v>7</v>
      </c>
      <c r="O78" s="430"/>
      <c r="P78" s="428">
        <v>1175</v>
      </c>
      <c r="Q78" s="424"/>
    </row>
    <row r="79" spans="1:17">
      <c r="A79" s="8">
        <v>27</v>
      </c>
      <c r="B79" s="23">
        <v>70</v>
      </c>
      <c r="C79" s="425" t="s">
        <v>21</v>
      </c>
      <c r="D79" s="422">
        <v>0</v>
      </c>
      <c r="E79" s="423"/>
      <c r="F79" s="422">
        <v>94</v>
      </c>
      <c r="G79" s="424"/>
      <c r="H79" s="422">
        <v>0</v>
      </c>
      <c r="I79" s="424"/>
      <c r="J79" s="422">
        <v>0</v>
      </c>
      <c r="K79" s="424"/>
      <c r="L79" s="422">
        <v>0</v>
      </c>
      <c r="M79" s="424"/>
      <c r="N79" s="422">
        <v>218</v>
      </c>
      <c r="O79" s="424"/>
      <c r="P79" s="422">
        <v>312</v>
      </c>
      <c r="Q79" s="424"/>
    </row>
    <row r="80" spans="1:17">
      <c r="A80" s="8">
        <v>27</v>
      </c>
      <c r="B80" s="23">
        <v>71</v>
      </c>
      <c r="C80" s="425" t="s">
        <v>22</v>
      </c>
      <c r="D80" s="422">
        <v>0</v>
      </c>
      <c r="E80" s="423"/>
      <c r="F80" s="422">
        <v>323</v>
      </c>
      <c r="G80" s="424"/>
      <c r="H80" s="422">
        <v>76</v>
      </c>
      <c r="I80" s="424"/>
      <c r="J80" s="422">
        <v>2</v>
      </c>
      <c r="K80" s="424"/>
      <c r="L80" s="422">
        <v>9</v>
      </c>
      <c r="M80" s="424"/>
      <c r="N80" s="422">
        <v>12</v>
      </c>
      <c r="O80" s="424"/>
      <c r="P80" s="422">
        <v>422</v>
      </c>
      <c r="Q80" s="424" t="s">
        <v>255</v>
      </c>
    </row>
    <row r="81" spans="1:17">
      <c r="A81" s="8">
        <v>52</v>
      </c>
      <c r="B81" s="23">
        <v>72</v>
      </c>
      <c r="C81" s="425" t="s">
        <v>50</v>
      </c>
      <c r="D81" s="422">
        <v>0</v>
      </c>
      <c r="E81" s="423" t="s">
        <v>256</v>
      </c>
      <c r="F81" s="422">
        <v>495</v>
      </c>
      <c r="G81" s="424" t="s">
        <v>256</v>
      </c>
      <c r="H81" s="422">
        <v>0</v>
      </c>
      <c r="I81" s="424" t="s">
        <v>256</v>
      </c>
      <c r="J81" s="422">
        <v>0</v>
      </c>
      <c r="K81" s="424" t="s">
        <v>256</v>
      </c>
      <c r="L81" s="422">
        <v>0</v>
      </c>
      <c r="M81" s="424" t="s">
        <v>256</v>
      </c>
      <c r="N81" s="422">
        <v>0</v>
      </c>
      <c r="O81" s="424" t="s">
        <v>256</v>
      </c>
      <c r="P81" s="422">
        <v>495</v>
      </c>
      <c r="Q81" s="424"/>
    </row>
    <row r="82" spans="1:17">
      <c r="A82" s="8">
        <v>84</v>
      </c>
      <c r="B82" s="23">
        <v>73</v>
      </c>
      <c r="C82" s="425" t="s">
        <v>96</v>
      </c>
      <c r="D82" s="422">
        <v>1</v>
      </c>
      <c r="E82" s="423"/>
      <c r="F82" s="422">
        <v>442</v>
      </c>
      <c r="G82" s="424"/>
      <c r="H82" s="422">
        <v>0</v>
      </c>
      <c r="I82" s="424"/>
      <c r="J82" s="422">
        <v>0</v>
      </c>
      <c r="K82" s="424"/>
      <c r="L82" s="422">
        <v>0</v>
      </c>
      <c r="M82" s="424"/>
      <c r="N82" s="422">
        <v>0</v>
      </c>
      <c r="O82" s="424"/>
      <c r="P82" s="422">
        <v>443</v>
      </c>
      <c r="Q82" s="424" t="s">
        <v>255</v>
      </c>
    </row>
    <row r="83" spans="1:17">
      <c r="A83" s="8">
        <v>84</v>
      </c>
      <c r="B83" s="23">
        <v>74</v>
      </c>
      <c r="C83" s="425" t="s">
        <v>97</v>
      </c>
      <c r="D83" s="422">
        <v>18</v>
      </c>
      <c r="E83" s="423"/>
      <c r="F83" s="422">
        <v>509</v>
      </c>
      <c r="G83" s="424"/>
      <c r="H83" s="422">
        <v>0</v>
      </c>
      <c r="I83" s="424"/>
      <c r="J83" s="422">
        <v>27</v>
      </c>
      <c r="K83" s="424"/>
      <c r="L83" s="422">
        <v>5</v>
      </c>
      <c r="M83" s="424"/>
      <c r="N83" s="422">
        <v>10</v>
      </c>
      <c r="O83" s="424"/>
      <c r="P83" s="422">
        <v>569</v>
      </c>
      <c r="Q83" s="424" t="s">
        <v>255</v>
      </c>
    </row>
    <row r="84" spans="1:17">
      <c r="A84" s="8">
        <v>11</v>
      </c>
      <c r="B84" s="23">
        <v>75</v>
      </c>
      <c r="C84" s="425" t="s">
        <v>0</v>
      </c>
      <c r="D84" s="422">
        <v>8</v>
      </c>
      <c r="E84" s="423"/>
      <c r="F84" s="422">
        <v>1214</v>
      </c>
      <c r="G84" s="424"/>
      <c r="H84" s="422">
        <v>310</v>
      </c>
      <c r="I84" s="424"/>
      <c r="J84" s="422">
        <v>77</v>
      </c>
      <c r="K84" s="424"/>
      <c r="L84" s="422">
        <v>27</v>
      </c>
      <c r="M84" s="424"/>
      <c r="N84" s="422">
        <v>446</v>
      </c>
      <c r="O84" s="424"/>
      <c r="P84" s="422">
        <v>2082</v>
      </c>
      <c r="Q84" s="424" t="s">
        <v>255</v>
      </c>
    </row>
    <row r="85" spans="1:17">
      <c r="A85" s="8">
        <v>28</v>
      </c>
      <c r="B85" s="23">
        <v>76</v>
      </c>
      <c r="C85" s="425" t="s">
        <v>30</v>
      </c>
      <c r="D85" s="422">
        <v>17</v>
      </c>
      <c r="E85" s="423"/>
      <c r="F85" s="422">
        <v>722</v>
      </c>
      <c r="G85" s="424"/>
      <c r="H85" s="422">
        <v>593</v>
      </c>
      <c r="I85" s="424"/>
      <c r="J85" s="422">
        <v>38</v>
      </c>
      <c r="K85" s="424"/>
      <c r="L85" s="422">
        <v>18</v>
      </c>
      <c r="M85" s="424"/>
      <c r="N85" s="422">
        <v>13</v>
      </c>
      <c r="O85" s="424"/>
      <c r="P85" s="422">
        <v>1401</v>
      </c>
      <c r="Q85" s="424" t="s">
        <v>255</v>
      </c>
    </row>
    <row r="86" spans="1:17">
      <c r="A86" s="8">
        <v>11</v>
      </c>
      <c r="B86" s="23">
        <v>77</v>
      </c>
      <c r="C86" s="425" t="s">
        <v>2</v>
      </c>
      <c r="D86" s="422">
        <v>119</v>
      </c>
      <c r="E86" s="423"/>
      <c r="F86" s="422">
        <v>874</v>
      </c>
      <c r="G86" s="424"/>
      <c r="H86" s="422">
        <v>177</v>
      </c>
      <c r="I86" s="424"/>
      <c r="J86" s="422">
        <v>11</v>
      </c>
      <c r="K86" s="424"/>
      <c r="L86" s="422">
        <v>26</v>
      </c>
      <c r="M86" s="424"/>
      <c r="N86" s="422">
        <v>33</v>
      </c>
      <c r="O86" s="424"/>
      <c r="P86" s="422">
        <v>1240</v>
      </c>
      <c r="Q86" s="424" t="s">
        <v>255</v>
      </c>
    </row>
    <row r="87" spans="1:17">
      <c r="A87" s="8">
        <v>11</v>
      </c>
      <c r="B87" s="23">
        <v>78</v>
      </c>
      <c r="C87" s="425" t="s">
        <v>3</v>
      </c>
      <c r="D87" s="422">
        <v>9</v>
      </c>
      <c r="E87" s="423"/>
      <c r="F87" s="422">
        <v>854</v>
      </c>
      <c r="G87" s="424"/>
      <c r="H87" s="422">
        <v>34</v>
      </c>
      <c r="I87" s="424"/>
      <c r="J87" s="422">
        <v>14</v>
      </c>
      <c r="K87" s="424"/>
      <c r="L87" s="422">
        <v>11</v>
      </c>
      <c r="M87" s="424"/>
      <c r="N87" s="422">
        <v>67</v>
      </c>
      <c r="O87" s="424"/>
      <c r="P87" s="422">
        <v>989</v>
      </c>
      <c r="Q87" s="424" t="s">
        <v>255</v>
      </c>
    </row>
    <row r="88" spans="1:17">
      <c r="A88" s="8">
        <v>75</v>
      </c>
      <c r="B88" s="23">
        <v>79</v>
      </c>
      <c r="C88" s="425" t="s">
        <v>66</v>
      </c>
      <c r="D88" s="422">
        <v>0</v>
      </c>
      <c r="E88" s="423"/>
      <c r="F88" s="422">
        <v>169</v>
      </c>
      <c r="G88" s="426"/>
      <c r="H88" s="422">
        <v>65</v>
      </c>
      <c r="I88" s="426"/>
      <c r="J88" s="422">
        <v>0</v>
      </c>
      <c r="K88" s="426"/>
      <c r="L88" s="422">
        <v>0</v>
      </c>
      <c r="M88" s="426"/>
      <c r="N88" s="422">
        <v>99</v>
      </c>
      <c r="O88" s="426"/>
      <c r="P88" s="422">
        <v>333</v>
      </c>
      <c r="Q88" s="426" t="s">
        <v>255</v>
      </c>
    </row>
    <row r="89" spans="1:17">
      <c r="A89" s="8">
        <v>32</v>
      </c>
      <c r="B89" s="23">
        <v>80</v>
      </c>
      <c r="C89" s="425" t="s">
        <v>35</v>
      </c>
      <c r="D89" s="422">
        <v>8</v>
      </c>
      <c r="E89" s="423"/>
      <c r="F89" s="422">
        <v>301</v>
      </c>
      <c r="G89" s="424"/>
      <c r="H89" s="422">
        <v>74</v>
      </c>
      <c r="I89" s="424"/>
      <c r="J89" s="422">
        <v>16</v>
      </c>
      <c r="K89" s="424"/>
      <c r="L89" s="422">
        <v>8</v>
      </c>
      <c r="M89" s="424"/>
      <c r="N89" s="422">
        <v>8</v>
      </c>
      <c r="O89" s="424"/>
      <c r="P89" s="422">
        <v>415</v>
      </c>
      <c r="Q89" s="424" t="s">
        <v>255</v>
      </c>
    </row>
    <row r="90" spans="1:17">
      <c r="A90" s="8">
        <v>76</v>
      </c>
      <c r="B90" s="23">
        <v>81</v>
      </c>
      <c r="C90" s="425" t="s">
        <v>80</v>
      </c>
      <c r="D90" s="422">
        <v>5</v>
      </c>
      <c r="E90" s="423"/>
      <c r="F90" s="422">
        <v>259</v>
      </c>
      <c r="G90" s="424"/>
      <c r="H90" s="422">
        <v>43</v>
      </c>
      <c r="I90" s="424"/>
      <c r="J90" s="422">
        <v>0</v>
      </c>
      <c r="K90" s="424"/>
      <c r="L90" s="422">
        <v>3</v>
      </c>
      <c r="M90" s="424"/>
      <c r="N90" s="422">
        <v>47</v>
      </c>
      <c r="O90" s="424"/>
      <c r="P90" s="422">
        <v>357</v>
      </c>
      <c r="Q90" s="424" t="s">
        <v>255</v>
      </c>
    </row>
    <row r="91" spans="1:17">
      <c r="A91" s="8">
        <v>76</v>
      </c>
      <c r="B91" s="23">
        <v>82</v>
      </c>
      <c r="C91" s="425" t="s">
        <v>81</v>
      </c>
      <c r="D91" s="422">
        <v>2</v>
      </c>
      <c r="E91" s="423"/>
      <c r="F91" s="422">
        <v>104</v>
      </c>
      <c r="G91" s="424"/>
      <c r="H91" s="422">
        <v>6</v>
      </c>
      <c r="I91" s="424"/>
      <c r="J91" s="422">
        <v>0</v>
      </c>
      <c r="K91" s="424"/>
      <c r="L91" s="422">
        <v>1</v>
      </c>
      <c r="M91" s="424"/>
      <c r="N91" s="422">
        <v>13</v>
      </c>
      <c r="O91" s="424"/>
      <c r="P91" s="422">
        <v>126</v>
      </c>
      <c r="Q91" s="424" t="s">
        <v>255</v>
      </c>
    </row>
    <row r="92" spans="1:17">
      <c r="A92" s="8">
        <v>93</v>
      </c>
      <c r="B92" s="23">
        <v>83</v>
      </c>
      <c r="C92" s="425" t="s">
        <v>102</v>
      </c>
      <c r="D92" s="422">
        <v>10</v>
      </c>
      <c r="E92" s="423"/>
      <c r="F92" s="422">
        <v>389</v>
      </c>
      <c r="G92" s="424"/>
      <c r="H92" s="422">
        <v>97</v>
      </c>
      <c r="I92" s="424"/>
      <c r="J92" s="422">
        <v>17</v>
      </c>
      <c r="K92" s="424"/>
      <c r="L92" s="422">
        <v>21</v>
      </c>
      <c r="M92" s="424"/>
      <c r="N92" s="422">
        <v>61</v>
      </c>
      <c r="O92" s="424"/>
      <c r="P92" s="422">
        <v>595</v>
      </c>
      <c r="Q92" s="424" t="s">
        <v>255</v>
      </c>
    </row>
    <row r="93" spans="1:17">
      <c r="A93" s="8">
        <v>93</v>
      </c>
      <c r="B93" s="23">
        <v>84</v>
      </c>
      <c r="C93" s="425" t="s">
        <v>103</v>
      </c>
      <c r="D93" s="422">
        <v>0</v>
      </c>
      <c r="E93" s="423" t="s">
        <v>256</v>
      </c>
      <c r="F93" s="422">
        <v>408</v>
      </c>
      <c r="G93" s="424" t="s">
        <v>256</v>
      </c>
      <c r="H93" s="422">
        <v>71</v>
      </c>
      <c r="I93" s="424" t="s">
        <v>256</v>
      </c>
      <c r="J93" s="422">
        <v>11</v>
      </c>
      <c r="K93" s="424" t="s">
        <v>256</v>
      </c>
      <c r="L93" s="422">
        <v>3</v>
      </c>
      <c r="M93" s="424" t="s">
        <v>256</v>
      </c>
      <c r="N93" s="422">
        <v>56</v>
      </c>
      <c r="O93" s="424" t="s">
        <v>256</v>
      </c>
      <c r="P93" s="422">
        <v>549</v>
      </c>
      <c r="Q93" s="424"/>
    </row>
    <row r="94" spans="1:17">
      <c r="A94" s="8">
        <v>52</v>
      </c>
      <c r="B94" s="23">
        <v>85</v>
      </c>
      <c r="C94" s="425" t="s">
        <v>51</v>
      </c>
      <c r="D94" s="422">
        <v>2</v>
      </c>
      <c r="E94" s="423"/>
      <c r="F94" s="422">
        <v>151</v>
      </c>
      <c r="G94" s="424" t="s">
        <v>256</v>
      </c>
      <c r="H94" s="422">
        <v>38</v>
      </c>
      <c r="I94" s="424"/>
      <c r="J94" s="422">
        <v>3</v>
      </c>
      <c r="K94" s="424"/>
      <c r="L94" s="422">
        <v>8</v>
      </c>
      <c r="M94" s="424"/>
      <c r="N94" s="422">
        <v>38</v>
      </c>
      <c r="O94" s="424"/>
      <c r="P94" s="422">
        <v>240</v>
      </c>
      <c r="Q94" s="424"/>
    </row>
    <row r="95" spans="1:17">
      <c r="A95" s="8">
        <v>75</v>
      </c>
      <c r="B95" s="23">
        <v>86</v>
      </c>
      <c r="C95" s="425" t="s">
        <v>67</v>
      </c>
      <c r="D95" s="422">
        <v>0</v>
      </c>
      <c r="E95" s="423"/>
      <c r="F95" s="422">
        <v>190</v>
      </c>
      <c r="G95" s="424" t="s">
        <v>256</v>
      </c>
      <c r="H95" s="422">
        <v>18</v>
      </c>
      <c r="I95" s="424" t="s">
        <v>256</v>
      </c>
      <c r="J95" s="422">
        <v>21</v>
      </c>
      <c r="K95" s="424" t="s">
        <v>256</v>
      </c>
      <c r="L95" s="422">
        <v>0</v>
      </c>
      <c r="M95" s="424"/>
      <c r="N95" s="422">
        <v>55</v>
      </c>
      <c r="O95" s="424" t="s">
        <v>256</v>
      </c>
      <c r="P95" s="422">
        <v>284</v>
      </c>
      <c r="Q95" s="424" t="s">
        <v>256</v>
      </c>
    </row>
    <row r="96" spans="1:17">
      <c r="A96" s="8">
        <v>75</v>
      </c>
      <c r="B96" s="23">
        <v>87</v>
      </c>
      <c r="C96" s="425" t="s">
        <v>68</v>
      </c>
      <c r="D96" s="422">
        <v>0</v>
      </c>
      <c r="E96" s="423"/>
      <c r="F96" s="422">
        <v>78</v>
      </c>
      <c r="G96" s="424"/>
      <c r="H96" s="422">
        <v>63</v>
      </c>
      <c r="I96" s="424"/>
      <c r="J96" s="422">
        <v>3</v>
      </c>
      <c r="K96" s="424"/>
      <c r="L96" s="422">
        <v>0</v>
      </c>
      <c r="M96" s="424"/>
      <c r="N96" s="422">
        <v>33</v>
      </c>
      <c r="O96" s="424"/>
      <c r="P96" s="422">
        <v>177</v>
      </c>
      <c r="Q96" s="424"/>
    </row>
    <row r="97" spans="1:17">
      <c r="A97" s="8">
        <v>44</v>
      </c>
      <c r="B97" s="23">
        <v>88</v>
      </c>
      <c r="C97" s="425" t="s">
        <v>45</v>
      </c>
      <c r="D97" s="422">
        <v>8</v>
      </c>
      <c r="E97" s="423"/>
      <c r="F97" s="422">
        <v>210</v>
      </c>
      <c r="G97" s="424"/>
      <c r="H97" s="422">
        <v>47</v>
      </c>
      <c r="I97" s="424"/>
      <c r="J97" s="422">
        <v>14</v>
      </c>
      <c r="K97" s="424"/>
      <c r="L97" s="422">
        <v>0</v>
      </c>
      <c r="M97" s="424"/>
      <c r="N97" s="422">
        <v>47</v>
      </c>
      <c r="O97" s="424"/>
      <c r="P97" s="422">
        <v>326</v>
      </c>
      <c r="Q97" s="424" t="s">
        <v>255</v>
      </c>
    </row>
    <row r="98" spans="1:17">
      <c r="A98" s="8">
        <v>27</v>
      </c>
      <c r="B98" s="23">
        <v>89</v>
      </c>
      <c r="C98" s="425" t="s">
        <v>23</v>
      </c>
      <c r="D98" s="422">
        <v>3</v>
      </c>
      <c r="E98" s="423"/>
      <c r="F98" s="422">
        <v>334</v>
      </c>
      <c r="G98" s="424"/>
      <c r="H98" s="422">
        <v>49</v>
      </c>
      <c r="I98" s="424"/>
      <c r="J98" s="422">
        <v>0</v>
      </c>
      <c r="K98" s="424"/>
      <c r="L98" s="422">
        <v>2</v>
      </c>
      <c r="M98" s="424"/>
      <c r="N98" s="422">
        <v>33</v>
      </c>
      <c r="O98" s="424"/>
      <c r="P98" s="422">
        <v>421</v>
      </c>
      <c r="Q98" s="424" t="s">
        <v>255</v>
      </c>
    </row>
    <row r="99" spans="1:17">
      <c r="A99" s="8">
        <v>27</v>
      </c>
      <c r="B99" s="23">
        <v>90</v>
      </c>
      <c r="C99" s="425" t="s">
        <v>24</v>
      </c>
      <c r="D99" s="422">
        <v>2</v>
      </c>
      <c r="E99" s="423"/>
      <c r="F99" s="422">
        <v>47</v>
      </c>
      <c r="G99" s="424"/>
      <c r="H99" s="422">
        <v>13</v>
      </c>
      <c r="I99" s="424"/>
      <c r="J99" s="422">
        <v>0</v>
      </c>
      <c r="K99" s="424"/>
      <c r="L99" s="422">
        <v>0</v>
      </c>
      <c r="M99" s="424"/>
      <c r="N99" s="422">
        <v>58</v>
      </c>
      <c r="O99" s="424"/>
      <c r="P99" s="422">
        <v>120</v>
      </c>
      <c r="Q99" s="424" t="s">
        <v>255</v>
      </c>
    </row>
    <row r="100" spans="1:17">
      <c r="A100" s="8">
        <v>11</v>
      </c>
      <c r="B100" s="23">
        <v>91</v>
      </c>
      <c r="C100" s="425" t="s">
        <v>4</v>
      </c>
      <c r="D100" s="422">
        <v>34</v>
      </c>
      <c r="E100" s="423"/>
      <c r="F100" s="422">
        <v>693</v>
      </c>
      <c r="G100" s="424"/>
      <c r="H100" s="422">
        <v>53</v>
      </c>
      <c r="I100" s="424"/>
      <c r="J100" s="422">
        <v>24</v>
      </c>
      <c r="K100" s="424"/>
      <c r="L100" s="422">
        <v>13</v>
      </c>
      <c r="M100" s="424"/>
      <c r="N100" s="422">
        <v>264</v>
      </c>
      <c r="O100" s="424"/>
      <c r="P100" s="422">
        <v>1081</v>
      </c>
      <c r="Q100" s="424" t="s">
        <v>255</v>
      </c>
    </row>
    <row r="101" spans="1:17">
      <c r="A101" s="8">
        <v>11</v>
      </c>
      <c r="B101" s="23">
        <v>92</v>
      </c>
      <c r="C101" s="425" t="s">
        <v>5</v>
      </c>
      <c r="D101" s="422">
        <v>30</v>
      </c>
      <c r="E101" s="423"/>
      <c r="F101" s="422">
        <v>798</v>
      </c>
      <c r="G101" s="424"/>
      <c r="H101" s="422">
        <v>85</v>
      </c>
      <c r="I101" s="424"/>
      <c r="J101" s="422">
        <v>62</v>
      </c>
      <c r="K101" s="424"/>
      <c r="L101" s="422">
        <v>43</v>
      </c>
      <c r="M101" s="424"/>
      <c r="N101" s="422">
        <v>66</v>
      </c>
      <c r="O101" s="424"/>
      <c r="P101" s="422">
        <v>1084</v>
      </c>
      <c r="Q101" s="424" t="s">
        <v>255</v>
      </c>
    </row>
    <row r="102" spans="1:17">
      <c r="A102" s="8">
        <v>11</v>
      </c>
      <c r="B102" s="23">
        <v>93</v>
      </c>
      <c r="C102" s="425" t="s">
        <v>6</v>
      </c>
      <c r="D102" s="422">
        <v>25</v>
      </c>
      <c r="E102" s="423"/>
      <c r="F102" s="422">
        <v>899</v>
      </c>
      <c r="G102" s="424"/>
      <c r="H102" s="422">
        <v>346</v>
      </c>
      <c r="I102" s="424"/>
      <c r="J102" s="422">
        <v>25</v>
      </c>
      <c r="K102" s="424"/>
      <c r="L102" s="422">
        <v>36</v>
      </c>
      <c r="M102" s="424"/>
      <c r="N102" s="422">
        <v>83</v>
      </c>
      <c r="O102" s="424"/>
      <c r="P102" s="422">
        <v>1414</v>
      </c>
      <c r="Q102" s="424" t="s">
        <v>255</v>
      </c>
    </row>
    <row r="103" spans="1:17">
      <c r="A103" s="8">
        <v>11</v>
      </c>
      <c r="B103" s="23">
        <v>94</v>
      </c>
      <c r="C103" s="425" t="s">
        <v>7</v>
      </c>
      <c r="D103" s="422">
        <v>93</v>
      </c>
      <c r="E103" s="423"/>
      <c r="F103" s="422">
        <v>899</v>
      </c>
      <c r="G103" s="424"/>
      <c r="H103" s="422">
        <v>147</v>
      </c>
      <c r="I103" s="424"/>
      <c r="J103" s="422">
        <v>20</v>
      </c>
      <c r="K103" s="424"/>
      <c r="L103" s="422">
        <v>6</v>
      </c>
      <c r="M103" s="424"/>
      <c r="N103" s="422">
        <v>152</v>
      </c>
      <c r="O103" s="424"/>
      <c r="P103" s="422">
        <v>1317</v>
      </c>
      <c r="Q103" s="424" t="s">
        <v>255</v>
      </c>
    </row>
    <row r="104" spans="1:17">
      <c r="A104" s="8">
        <v>11</v>
      </c>
      <c r="B104" s="23">
        <v>95</v>
      </c>
      <c r="C104" s="425" t="s">
        <v>8</v>
      </c>
      <c r="D104" s="422">
        <v>201</v>
      </c>
      <c r="E104" s="423"/>
      <c r="F104" s="422">
        <v>684</v>
      </c>
      <c r="G104" s="424"/>
      <c r="H104" s="422">
        <v>18</v>
      </c>
      <c r="I104" s="424"/>
      <c r="J104" s="422">
        <v>24</v>
      </c>
      <c r="K104" s="424"/>
      <c r="L104" s="422">
        <v>26</v>
      </c>
      <c r="M104" s="424"/>
      <c r="N104" s="422">
        <v>38</v>
      </c>
      <c r="O104" s="424"/>
      <c r="P104" s="422">
        <v>991</v>
      </c>
      <c r="Q104" s="424" t="s">
        <v>255</v>
      </c>
    </row>
    <row r="105" spans="1:17">
      <c r="A105" s="8">
        <v>101</v>
      </c>
      <c r="B105" s="23">
        <v>971</v>
      </c>
      <c r="C105" s="425" t="s">
        <v>109</v>
      </c>
      <c r="D105" s="422">
        <v>4</v>
      </c>
      <c r="E105" s="423"/>
      <c r="F105" s="422">
        <v>130</v>
      </c>
      <c r="G105" s="424"/>
      <c r="H105" s="422">
        <v>69</v>
      </c>
      <c r="I105" s="424"/>
      <c r="J105" s="422">
        <v>30</v>
      </c>
      <c r="K105" s="424"/>
      <c r="L105" s="422">
        <v>5</v>
      </c>
      <c r="M105" s="424"/>
      <c r="N105" s="422">
        <v>0</v>
      </c>
      <c r="O105" s="424"/>
      <c r="P105" s="422">
        <v>238</v>
      </c>
      <c r="Q105" s="424"/>
    </row>
    <row r="106" spans="1:17">
      <c r="A106" s="8">
        <v>102</v>
      </c>
      <c r="B106" s="23">
        <v>972</v>
      </c>
      <c r="C106" s="425" t="s">
        <v>110</v>
      </c>
      <c r="D106" s="422">
        <v>27</v>
      </c>
      <c r="E106" s="423"/>
      <c r="F106" s="422">
        <v>161</v>
      </c>
      <c r="G106" s="424"/>
      <c r="H106" s="422">
        <v>67</v>
      </c>
      <c r="I106" s="424"/>
      <c r="J106" s="422">
        <v>25</v>
      </c>
      <c r="K106" s="424"/>
      <c r="L106" s="422">
        <v>2</v>
      </c>
      <c r="M106" s="424"/>
      <c r="N106" s="422">
        <v>6</v>
      </c>
      <c r="O106" s="424"/>
      <c r="P106" s="422">
        <v>288</v>
      </c>
      <c r="Q106" s="424" t="s">
        <v>255</v>
      </c>
    </row>
    <row r="107" spans="1:17">
      <c r="A107" s="8">
        <v>103</v>
      </c>
      <c r="B107" s="23">
        <v>973</v>
      </c>
      <c r="C107" s="425" t="s">
        <v>111</v>
      </c>
      <c r="D107" s="422">
        <v>0</v>
      </c>
      <c r="E107" s="423"/>
      <c r="F107" s="422">
        <v>60</v>
      </c>
      <c r="G107" s="424"/>
      <c r="H107" s="422">
        <v>0</v>
      </c>
      <c r="I107" s="424"/>
      <c r="J107" s="422">
        <v>0</v>
      </c>
      <c r="K107" s="424"/>
      <c r="L107" s="422">
        <v>0</v>
      </c>
      <c r="M107" s="424"/>
      <c r="N107" s="422">
        <v>0</v>
      </c>
      <c r="O107" s="424"/>
      <c r="P107" s="422">
        <v>60</v>
      </c>
      <c r="Q107" s="424"/>
    </row>
    <row r="108" spans="1:17">
      <c r="A108" s="9">
        <v>104</v>
      </c>
      <c r="B108" s="9">
        <v>974</v>
      </c>
      <c r="C108" s="5" t="s">
        <v>310</v>
      </c>
      <c r="D108" s="422">
        <v>0</v>
      </c>
      <c r="E108" s="423"/>
      <c r="F108" s="422">
        <v>199</v>
      </c>
      <c r="G108" s="424"/>
      <c r="H108" s="422">
        <v>78</v>
      </c>
      <c r="I108" s="424"/>
      <c r="J108" s="422">
        <v>15</v>
      </c>
      <c r="K108" s="424"/>
      <c r="L108" s="422">
        <v>0</v>
      </c>
      <c r="M108" s="424"/>
      <c r="N108" s="422">
        <v>1</v>
      </c>
      <c r="O108" s="424"/>
      <c r="P108" s="422">
        <v>293</v>
      </c>
      <c r="Q108" s="424" t="s">
        <v>255</v>
      </c>
    </row>
    <row r="109" spans="1:17">
      <c r="A109" s="597" t="s">
        <v>225</v>
      </c>
      <c r="B109" s="598"/>
      <c r="C109" s="599"/>
      <c r="D109" s="431">
        <v>1662</v>
      </c>
      <c r="E109" s="432"/>
      <c r="F109" s="431">
        <v>39606</v>
      </c>
      <c r="G109" s="433"/>
      <c r="H109" s="434">
        <v>8181</v>
      </c>
      <c r="I109" s="433"/>
      <c r="J109" s="434">
        <v>1251</v>
      </c>
      <c r="K109" s="433"/>
      <c r="L109" s="434">
        <v>485</v>
      </c>
      <c r="M109" s="433"/>
      <c r="N109" s="434">
        <v>3694</v>
      </c>
      <c r="O109" s="433"/>
      <c r="P109" s="434">
        <v>54879</v>
      </c>
      <c r="Q109" s="433"/>
    </row>
    <row r="110" spans="1:17">
      <c r="A110" s="600" t="s">
        <v>330</v>
      </c>
      <c r="B110" s="601"/>
      <c r="C110" s="602"/>
      <c r="D110" s="435">
        <v>31</v>
      </c>
      <c r="E110" s="436"/>
      <c r="F110" s="435">
        <v>550</v>
      </c>
      <c r="G110" s="437"/>
      <c r="H110" s="438">
        <v>214</v>
      </c>
      <c r="I110" s="437"/>
      <c r="J110" s="438">
        <v>70</v>
      </c>
      <c r="K110" s="437"/>
      <c r="L110" s="438">
        <v>7</v>
      </c>
      <c r="M110" s="437"/>
      <c r="N110" s="438">
        <v>7</v>
      </c>
      <c r="O110" s="437"/>
      <c r="P110" s="438">
        <v>879</v>
      </c>
      <c r="Q110" s="437"/>
    </row>
    <row r="111" spans="1:17">
      <c r="A111" s="594" t="s">
        <v>331</v>
      </c>
      <c r="B111" s="595"/>
      <c r="C111" s="596"/>
      <c r="D111" s="439">
        <v>1693</v>
      </c>
      <c r="E111" s="440"/>
      <c r="F111" s="439">
        <v>40156</v>
      </c>
      <c r="G111" s="441"/>
      <c r="H111" s="442">
        <v>8395</v>
      </c>
      <c r="I111" s="441"/>
      <c r="J111" s="442">
        <v>1321</v>
      </c>
      <c r="K111" s="441"/>
      <c r="L111" s="442">
        <v>492</v>
      </c>
      <c r="M111" s="441"/>
      <c r="N111" s="442">
        <v>3701</v>
      </c>
      <c r="O111" s="441"/>
      <c r="P111" s="442">
        <v>55758</v>
      </c>
      <c r="Q111" s="441"/>
    </row>
    <row r="112" spans="1:17">
      <c r="A112" s="513" t="s">
        <v>351</v>
      </c>
      <c r="B112" s="420"/>
      <c r="C112" s="420"/>
      <c r="D112" s="420"/>
      <c r="E112" s="420"/>
      <c r="F112" s="444"/>
      <c r="G112" s="420"/>
      <c r="H112" s="420"/>
      <c r="I112" s="420"/>
      <c r="J112" s="475"/>
      <c r="K112" s="475"/>
      <c r="L112" s="475"/>
      <c r="M112" s="475"/>
      <c r="N112" s="475"/>
      <c r="O112" s="475"/>
      <c r="P112" s="475"/>
      <c r="Q112" s="475"/>
    </row>
    <row r="113" spans="1:17">
      <c r="A113" s="443" t="s">
        <v>298</v>
      </c>
      <c r="B113" s="475"/>
      <c r="C113" s="475"/>
      <c r="D113" s="475"/>
      <c r="E113" s="475"/>
      <c r="F113" s="475"/>
      <c r="G113" s="475"/>
      <c r="H113" s="475"/>
      <c r="I113" s="475"/>
      <c r="J113" s="475"/>
      <c r="K113" s="475"/>
      <c r="L113" s="475"/>
      <c r="M113" s="475"/>
      <c r="N113" s="475"/>
      <c r="O113" s="475"/>
      <c r="P113" s="475"/>
      <c r="Q113" s="475"/>
    </row>
    <row r="114" spans="1:17">
      <c r="A114" s="475"/>
      <c r="B114" s="475"/>
      <c r="C114" s="475"/>
      <c r="D114" s="475"/>
      <c r="E114" s="475"/>
      <c r="F114" s="475"/>
      <c r="G114" s="475"/>
      <c r="H114" s="475"/>
      <c r="I114" s="475"/>
      <c r="J114" s="475"/>
      <c r="K114" s="475"/>
      <c r="L114" s="475"/>
      <c r="M114" s="475"/>
      <c r="N114" s="475"/>
      <c r="O114" s="475"/>
      <c r="P114" s="475"/>
      <c r="Q114" s="475"/>
    </row>
    <row r="115" spans="1:17">
      <c r="A115" s="475"/>
      <c r="B115" s="475"/>
      <c r="C115" s="475"/>
      <c r="D115" s="475"/>
      <c r="E115" s="475"/>
      <c r="F115" s="475"/>
      <c r="G115" s="475"/>
      <c r="H115" s="475"/>
      <c r="I115" s="475"/>
      <c r="J115" s="475"/>
      <c r="K115" s="475"/>
      <c r="L115" s="475"/>
      <c r="M115" s="475"/>
      <c r="N115" s="475"/>
      <c r="O115" s="475"/>
      <c r="P115" s="475"/>
      <c r="Q115" s="475"/>
    </row>
    <row r="116" spans="1:17">
      <c r="A116" s="474" t="s">
        <v>352</v>
      </c>
      <c r="B116" s="475"/>
      <c r="C116" s="475"/>
      <c r="D116" s="475"/>
      <c r="E116" s="475"/>
      <c r="F116" s="475"/>
      <c r="G116" s="475"/>
      <c r="H116" s="475"/>
      <c r="I116" s="475"/>
      <c r="J116" s="475"/>
      <c r="K116" s="475"/>
      <c r="L116" s="475"/>
      <c r="M116" s="475"/>
      <c r="N116" s="475"/>
      <c r="O116" s="475"/>
      <c r="P116" s="475"/>
      <c r="Q116" s="475"/>
    </row>
    <row r="117" spans="1:17" ht="46.5" customHeight="1">
      <c r="A117" s="123" t="s">
        <v>218</v>
      </c>
      <c r="B117" s="592" t="s">
        <v>214</v>
      </c>
      <c r="C117" s="593"/>
      <c r="D117" s="638" t="s">
        <v>344</v>
      </c>
      <c r="E117" s="639"/>
      <c r="F117" s="638" t="s">
        <v>345</v>
      </c>
      <c r="G117" s="639"/>
      <c r="H117" s="638" t="s">
        <v>346</v>
      </c>
      <c r="I117" s="639"/>
      <c r="J117" s="638" t="s">
        <v>347</v>
      </c>
      <c r="K117" s="639"/>
      <c r="L117" s="638" t="s">
        <v>348</v>
      </c>
      <c r="M117" s="639"/>
      <c r="N117" s="638" t="s">
        <v>349</v>
      </c>
      <c r="O117" s="639"/>
      <c r="P117" s="638" t="s">
        <v>350</v>
      </c>
      <c r="Q117" s="639"/>
    </row>
    <row r="118" spans="1:17">
      <c r="A118" s="448">
        <v>84</v>
      </c>
      <c r="B118" s="32" t="s">
        <v>83</v>
      </c>
      <c r="C118" s="449"/>
      <c r="D118" s="450">
        <v>48</v>
      </c>
      <c r="E118" s="499"/>
      <c r="F118" s="450">
        <v>5054</v>
      </c>
      <c r="G118" s="499"/>
      <c r="H118" s="450">
        <v>332</v>
      </c>
      <c r="I118" s="499"/>
      <c r="J118" s="450">
        <v>80</v>
      </c>
      <c r="K118" s="499"/>
      <c r="L118" s="450">
        <v>44</v>
      </c>
      <c r="M118" s="499"/>
      <c r="N118" s="450">
        <v>257</v>
      </c>
      <c r="O118" s="499"/>
      <c r="P118" s="450">
        <v>5815</v>
      </c>
      <c r="Q118" s="499"/>
    </row>
    <row r="119" spans="1:17">
      <c r="A119" s="454">
        <v>27</v>
      </c>
      <c r="B119" s="35" t="s">
        <v>17</v>
      </c>
      <c r="C119" s="455"/>
      <c r="D119" s="452">
        <v>23</v>
      </c>
      <c r="E119" s="499"/>
      <c r="F119" s="452">
        <v>1565</v>
      </c>
      <c r="G119" s="499"/>
      <c r="H119" s="452">
        <v>291</v>
      </c>
      <c r="I119" s="499"/>
      <c r="J119" s="452">
        <v>20</v>
      </c>
      <c r="K119" s="499"/>
      <c r="L119" s="452">
        <v>13</v>
      </c>
      <c r="M119" s="499"/>
      <c r="N119" s="452">
        <v>386</v>
      </c>
      <c r="O119" s="499"/>
      <c r="P119" s="452">
        <v>2298</v>
      </c>
      <c r="Q119" s="499"/>
    </row>
    <row r="120" spans="1:17">
      <c r="A120" s="454">
        <v>53</v>
      </c>
      <c r="B120" s="35" t="s">
        <v>53</v>
      </c>
      <c r="C120" s="455"/>
      <c r="D120" s="452">
        <v>31</v>
      </c>
      <c r="E120" s="499"/>
      <c r="F120" s="452">
        <v>1272</v>
      </c>
      <c r="G120" s="499"/>
      <c r="H120" s="452">
        <v>312</v>
      </c>
      <c r="I120" s="499"/>
      <c r="J120" s="452">
        <v>31</v>
      </c>
      <c r="K120" s="499"/>
      <c r="L120" s="452">
        <v>23</v>
      </c>
      <c r="M120" s="499"/>
      <c r="N120" s="452">
        <v>127</v>
      </c>
      <c r="O120" s="499"/>
      <c r="P120" s="452">
        <v>1796</v>
      </c>
      <c r="Q120" s="499"/>
    </row>
    <row r="121" spans="1:17">
      <c r="A121" s="454">
        <v>24</v>
      </c>
      <c r="B121" s="35" t="s">
        <v>10</v>
      </c>
      <c r="C121" s="455"/>
      <c r="D121" s="452">
        <v>8</v>
      </c>
      <c r="E121" s="499"/>
      <c r="F121" s="452">
        <v>1619</v>
      </c>
      <c r="G121" s="499"/>
      <c r="H121" s="452">
        <v>284</v>
      </c>
      <c r="I121" s="499"/>
      <c r="J121" s="452">
        <v>16</v>
      </c>
      <c r="K121" s="499"/>
      <c r="L121" s="452">
        <v>9</v>
      </c>
      <c r="M121" s="499"/>
      <c r="N121" s="452">
        <v>77</v>
      </c>
      <c r="O121" s="499"/>
      <c r="P121" s="452">
        <v>2013</v>
      </c>
      <c r="Q121" s="499"/>
    </row>
    <row r="122" spans="1:17">
      <c r="A122" s="454">
        <v>94</v>
      </c>
      <c r="B122" s="35" t="s">
        <v>106</v>
      </c>
      <c r="C122" s="455"/>
      <c r="D122" s="452">
        <v>0</v>
      </c>
      <c r="E122" s="499"/>
      <c r="F122" s="452">
        <v>110</v>
      </c>
      <c r="G122" s="499"/>
      <c r="H122" s="452">
        <v>0</v>
      </c>
      <c r="I122" s="499"/>
      <c r="J122" s="452">
        <v>13</v>
      </c>
      <c r="K122" s="499"/>
      <c r="L122" s="452">
        <v>0</v>
      </c>
      <c r="M122" s="499"/>
      <c r="N122" s="452">
        <v>0</v>
      </c>
      <c r="O122" s="499"/>
      <c r="P122" s="452">
        <v>123</v>
      </c>
      <c r="Q122" s="499"/>
    </row>
    <row r="123" spans="1:17">
      <c r="A123" s="454">
        <v>44</v>
      </c>
      <c r="B123" s="35" t="s">
        <v>220</v>
      </c>
      <c r="C123" s="455"/>
      <c r="D123" s="452">
        <v>242</v>
      </c>
      <c r="E123" s="499"/>
      <c r="F123" s="452">
        <v>4079</v>
      </c>
      <c r="G123" s="499"/>
      <c r="H123" s="452">
        <v>1095</v>
      </c>
      <c r="I123" s="499"/>
      <c r="J123" s="452">
        <v>246</v>
      </c>
      <c r="K123" s="499"/>
      <c r="L123" s="452">
        <v>41</v>
      </c>
      <c r="M123" s="499"/>
      <c r="N123" s="452">
        <v>242</v>
      </c>
      <c r="O123" s="499"/>
      <c r="P123" s="452">
        <v>5945</v>
      </c>
      <c r="Q123" s="499"/>
    </row>
    <row r="124" spans="1:17">
      <c r="A124" s="454">
        <v>32</v>
      </c>
      <c r="B124" s="35" t="s">
        <v>221</v>
      </c>
      <c r="C124" s="455"/>
      <c r="D124" s="452">
        <v>395</v>
      </c>
      <c r="E124" s="499"/>
      <c r="F124" s="452">
        <v>5015</v>
      </c>
      <c r="G124" s="499"/>
      <c r="H124" s="452">
        <v>1415</v>
      </c>
      <c r="I124" s="499"/>
      <c r="J124" s="452">
        <v>107</v>
      </c>
      <c r="K124" s="499"/>
      <c r="L124" s="452">
        <v>22</v>
      </c>
      <c r="M124" s="499"/>
      <c r="N124" s="452">
        <v>45</v>
      </c>
      <c r="O124" s="499"/>
      <c r="P124" s="452">
        <v>6999</v>
      </c>
      <c r="Q124" s="499"/>
    </row>
    <row r="125" spans="1:17">
      <c r="A125" s="454">
        <v>11</v>
      </c>
      <c r="B125" s="35" t="s">
        <v>1</v>
      </c>
      <c r="C125" s="455"/>
      <c r="D125" s="452">
        <v>519</v>
      </c>
      <c r="E125" s="499"/>
      <c r="F125" s="452">
        <v>6915</v>
      </c>
      <c r="G125" s="499"/>
      <c r="H125" s="452">
        <v>1170</v>
      </c>
      <c r="I125" s="499"/>
      <c r="J125" s="452">
        <v>257</v>
      </c>
      <c r="K125" s="499"/>
      <c r="L125" s="452">
        <v>188</v>
      </c>
      <c r="M125" s="499"/>
      <c r="N125" s="452">
        <v>1149</v>
      </c>
      <c r="O125" s="499"/>
      <c r="P125" s="452">
        <v>10198</v>
      </c>
      <c r="Q125" s="499"/>
    </row>
    <row r="126" spans="1:17">
      <c r="A126" s="454">
        <v>28</v>
      </c>
      <c r="B126" s="35" t="s">
        <v>26</v>
      </c>
      <c r="C126" s="455"/>
      <c r="D126" s="452">
        <v>94</v>
      </c>
      <c r="E126" s="499"/>
      <c r="F126" s="452">
        <v>1716</v>
      </c>
      <c r="G126" s="499"/>
      <c r="H126" s="452">
        <v>869</v>
      </c>
      <c r="I126" s="499"/>
      <c r="J126" s="452">
        <v>68</v>
      </c>
      <c r="K126" s="499"/>
      <c r="L126" s="452">
        <v>23</v>
      </c>
      <c r="M126" s="499"/>
      <c r="N126" s="452">
        <v>128</v>
      </c>
      <c r="O126" s="499"/>
      <c r="P126" s="452">
        <v>2898</v>
      </c>
      <c r="Q126" s="499"/>
    </row>
    <row r="127" spans="1:17">
      <c r="A127" s="454">
        <v>75</v>
      </c>
      <c r="B127" s="35" t="s">
        <v>222</v>
      </c>
      <c r="C127" s="455"/>
      <c r="D127" s="452">
        <v>157</v>
      </c>
      <c r="E127" s="499"/>
      <c r="F127" s="452">
        <v>3699</v>
      </c>
      <c r="G127" s="499"/>
      <c r="H127" s="452">
        <v>533</v>
      </c>
      <c r="I127" s="499"/>
      <c r="J127" s="452">
        <v>105</v>
      </c>
      <c r="K127" s="499"/>
      <c r="L127" s="452">
        <v>12</v>
      </c>
      <c r="M127" s="499"/>
      <c r="N127" s="452">
        <v>434</v>
      </c>
      <c r="O127" s="499"/>
      <c r="P127" s="452">
        <v>4940</v>
      </c>
      <c r="Q127" s="499"/>
    </row>
    <row r="128" spans="1:17">
      <c r="A128" s="454">
        <v>76</v>
      </c>
      <c r="B128" s="35" t="s">
        <v>223</v>
      </c>
      <c r="C128" s="455"/>
      <c r="D128" s="452">
        <v>45</v>
      </c>
      <c r="E128" s="499"/>
      <c r="F128" s="452">
        <v>3205</v>
      </c>
      <c r="G128" s="499"/>
      <c r="H128" s="452">
        <v>1064</v>
      </c>
      <c r="I128" s="499"/>
      <c r="J128" s="452">
        <v>111</v>
      </c>
      <c r="K128" s="499"/>
      <c r="L128" s="452">
        <v>13</v>
      </c>
      <c r="M128" s="499"/>
      <c r="N128" s="452">
        <v>382</v>
      </c>
      <c r="O128" s="499"/>
      <c r="P128" s="452">
        <v>4820</v>
      </c>
      <c r="Q128" s="499"/>
    </row>
    <row r="129" spans="1:17">
      <c r="A129" s="454">
        <v>52</v>
      </c>
      <c r="B129" s="35" t="s">
        <v>47</v>
      </c>
      <c r="C129" s="455"/>
      <c r="D129" s="452">
        <v>40</v>
      </c>
      <c r="E129" s="499"/>
      <c r="F129" s="452">
        <v>1991</v>
      </c>
      <c r="G129" s="499"/>
      <c r="H129" s="452">
        <v>387</v>
      </c>
      <c r="I129" s="499"/>
      <c r="J129" s="452">
        <v>90</v>
      </c>
      <c r="K129" s="499"/>
      <c r="L129" s="452">
        <v>37</v>
      </c>
      <c r="M129" s="499"/>
      <c r="N129" s="452">
        <v>229</v>
      </c>
      <c r="O129" s="499"/>
      <c r="P129" s="452">
        <v>2774</v>
      </c>
      <c r="Q129" s="499"/>
    </row>
    <row r="130" spans="1:17">
      <c r="A130" s="459">
        <v>93</v>
      </c>
      <c r="B130" s="35" t="s">
        <v>113</v>
      </c>
      <c r="C130" s="455"/>
      <c r="D130" s="452">
        <v>60</v>
      </c>
      <c r="E130" s="499"/>
      <c r="F130" s="452">
        <v>3366</v>
      </c>
      <c r="G130" s="499"/>
      <c r="H130" s="452">
        <v>429</v>
      </c>
      <c r="I130" s="499"/>
      <c r="J130" s="452">
        <v>107</v>
      </c>
      <c r="K130" s="499"/>
      <c r="L130" s="452">
        <v>60</v>
      </c>
      <c r="M130" s="499"/>
      <c r="N130" s="452">
        <v>238</v>
      </c>
      <c r="O130" s="499"/>
      <c r="P130" s="452">
        <v>4260</v>
      </c>
      <c r="Q130" s="499"/>
    </row>
    <row r="131" spans="1:17">
      <c r="A131" s="460" t="s">
        <v>225</v>
      </c>
      <c r="B131" s="461"/>
      <c r="C131" s="462"/>
      <c r="D131" s="463">
        <v>1662</v>
      </c>
      <c r="E131" s="500"/>
      <c r="F131" s="463">
        <v>39606</v>
      </c>
      <c r="G131" s="500"/>
      <c r="H131" s="463">
        <v>8181</v>
      </c>
      <c r="I131" s="500"/>
      <c r="J131" s="463">
        <v>1251</v>
      </c>
      <c r="K131" s="500"/>
      <c r="L131" s="463">
        <v>485</v>
      </c>
      <c r="M131" s="500"/>
      <c r="N131" s="463">
        <v>3694</v>
      </c>
      <c r="O131" s="500"/>
      <c r="P131" s="463">
        <v>54879</v>
      </c>
      <c r="Q131" s="500"/>
    </row>
    <row r="132" spans="1:17">
      <c r="A132" s="11">
        <v>101</v>
      </c>
      <c r="B132" s="466" t="s">
        <v>215</v>
      </c>
      <c r="C132" s="467"/>
      <c r="D132" s="452">
        <v>4</v>
      </c>
      <c r="E132" s="499"/>
      <c r="F132" s="452">
        <v>130</v>
      </c>
      <c r="G132" s="499"/>
      <c r="H132" s="452">
        <v>69</v>
      </c>
      <c r="I132" s="499"/>
      <c r="J132" s="452">
        <v>30</v>
      </c>
      <c r="K132" s="499"/>
      <c r="L132" s="452">
        <v>5</v>
      </c>
      <c r="M132" s="499"/>
      <c r="N132" s="452">
        <v>0</v>
      </c>
      <c r="O132" s="499"/>
      <c r="P132" s="452">
        <v>238</v>
      </c>
      <c r="Q132" s="499"/>
    </row>
    <row r="133" spans="1:17">
      <c r="A133" s="11">
        <v>102</v>
      </c>
      <c r="B133" s="466" t="s">
        <v>216</v>
      </c>
      <c r="C133" s="467"/>
      <c r="D133" s="452">
        <v>27</v>
      </c>
      <c r="E133" s="499"/>
      <c r="F133" s="452">
        <v>161</v>
      </c>
      <c r="G133" s="499"/>
      <c r="H133" s="452">
        <v>67</v>
      </c>
      <c r="I133" s="499"/>
      <c r="J133" s="452">
        <v>25</v>
      </c>
      <c r="K133" s="499"/>
      <c r="L133" s="452">
        <v>2</v>
      </c>
      <c r="M133" s="499"/>
      <c r="N133" s="452">
        <v>6</v>
      </c>
      <c r="O133" s="499"/>
      <c r="P133" s="452">
        <v>288</v>
      </c>
      <c r="Q133" s="499"/>
    </row>
    <row r="134" spans="1:17">
      <c r="A134" s="11">
        <v>103</v>
      </c>
      <c r="B134" s="466" t="s">
        <v>111</v>
      </c>
      <c r="C134" s="467"/>
      <c r="D134" s="452">
        <v>0</v>
      </c>
      <c r="E134" s="499"/>
      <c r="F134" s="452">
        <v>60</v>
      </c>
      <c r="G134" s="499"/>
      <c r="H134" s="452">
        <v>0</v>
      </c>
      <c r="I134" s="499"/>
      <c r="J134" s="452">
        <v>0</v>
      </c>
      <c r="K134" s="499"/>
      <c r="L134" s="452">
        <v>0</v>
      </c>
      <c r="M134" s="499"/>
      <c r="N134" s="452">
        <v>0</v>
      </c>
      <c r="O134" s="499"/>
      <c r="P134" s="452">
        <v>60</v>
      </c>
      <c r="Q134" s="499"/>
    </row>
    <row r="135" spans="1:17">
      <c r="A135" s="11">
        <v>104</v>
      </c>
      <c r="B135" s="466" t="s">
        <v>112</v>
      </c>
      <c r="C135" s="467"/>
      <c r="D135" s="452">
        <v>0</v>
      </c>
      <c r="E135" s="499"/>
      <c r="F135" s="452">
        <v>199</v>
      </c>
      <c r="G135" s="499"/>
      <c r="H135" s="452">
        <v>78</v>
      </c>
      <c r="I135" s="499"/>
      <c r="J135" s="452">
        <v>15</v>
      </c>
      <c r="K135" s="499"/>
      <c r="L135" s="452">
        <v>0</v>
      </c>
      <c r="M135" s="499"/>
      <c r="N135" s="452">
        <v>1</v>
      </c>
      <c r="O135" s="499"/>
      <c r="P135" s="452">
        <v>293</v>
      </c>
      <c r="Q135" s="499"/>
    </row>
    <row r="136" spans="1:17">
      <c r="A136" s="17" t="s">
        <v>224</v>
      </c>
      <c r="B136" s="468"/>
      <c r="C136" s="469"/>
      <c r="D136" s="463">
        <v>31</v>
      </c>
      <c r="E136" s="500"/>
      <c r="F136" s="463">
        <v>550</v>
      </c>
      <c r="G136" s="500"/>
      <c r="H136" s="463">
        <v>214</v>
      </c>
      <c r="I136" s="500"/>
      <c r="J136" s="463">
        <v>70</v>
      </c>
      <c r="K136" s="500"/>
      <c r="L136" s="463">
        <v>7</v>
      </c>
      <c r="M136" s="500"/>
      <c r="N136" s="463">
        <v>7</v>
      </c>
      <c r="O136" s="500"/>
      <c r="P136" s="463">
        <v>879</v>
      </c>
      <c r="Q136" s="500"/>
    </row>
    <row r="137" spans="1:17">
      <c r="A137" s="641" t="s">
        <v>227</v>
      </c>
      <c r="B137" s="642"/>
      <c r="C137" s="643"/>
      <c r="D137" s="470">
        <v>1693</v>
      </c>
      <c r="E137" s="501"/>
      <c r="F137" s="470">
        <v>40156</v>
      </c>
      <c r="G137" s="501"/>
      <c r="H137" s="470">
        <v>8395</v>
      </c>
      <c r="I137" s="501"/>
      <c r="J137" s="470">
        <v>1321</v>
      </c>
      <c r="K137" s="501"/>
      <c r="L137" s="470">
        <v>492</v>
      </c>
      <c r="M137" s="501"/>
      <c r="N137" s="470">
        <v>3701</v>
      </c>
      <c r="O137" s="501"/>
      <c r="P137" s="470">
        <v>55758</v>
      </c>
      <c r="Q137" s="501"/>
    </row>
    <row r="138" spans="1:17">
      <c r="A138" s="475"/>
      <c r="B138" s="475"/>
      <c r="C138" s="475"/>
      <c r="D138" s="475"/>
      <c r="E138" s="475"/>
      <c r="F138" s="475"/>
      <c r="G138" s="475"/>
      <c r="H138" s="475"/>
      <c r="I138" s="475"/>
      <c r="J138" s="475"/>
      <c r="K138" s="475"/>
      <c r="L138" s="475"/>
      <c r="M138" s="475"/>
      <c r="N138" s="475"/>
      <c r="O138" s="475"/>
      <c r="P138" s="475"/>
      <c r="Q138" s="475"/>
    </row>
    <row r="139" spans="1:17">
      <c r="A139" s="475"/>
      <c r="B139" s="475"/>
      <c r="C139" s="475"/>
      <c r="D139" s="475"/>
      <c r="E139" s="475"/>
      <c r="F139" s="475"/>
      <c r="G139" s="475"/>
      <c r="H139" s="475"/>
      <c r="I139" s="475"/>
      <c r="J139" s="475"/>
      <c r="K139" s="475"/>
      <c r="L139" s="475"/>
      <c r="M139" s="475"/>
      <c r="N139" s="475"/>
      <c r="O139" s="475"/>
      <c r="P139" s="475"/>
      <c r="Q139" s="475"/>
    </row>
    <row r="140" spans="1:17" s="475" customFormat="1"/>
    <row r="141" spans="1:17" s="475" customFormat="1"/>
    <row r="142" spans="1:17" s="475" customFormat="1"/>
    <row r="143" spans="1:17" s="475" customFormat="1"/>
    <row r="144" spans="1:17" s="475" customFormat="1"/>
    <row r="145" s="475" customFormat="1"/>
    <row r="146" s="475" customFormat="1"/>
    <row r="147" s="475" customFormat="1"/>
    <row r="148" s="475" customFormat="1"/>
    <row r="149" s="475" customFormat="1"/>
    <row r="150" s="475" customFormat="1"/>
    <row r="151" s="475" customFormat="1"/>
    <row r="152" s="475" customFormat="1"/>
    <row r="153" s="475" customFormat="1"/>
    <row r="154" s="475" customFormat="1"/>
    <row r="155" s="475" customFormat="1"/>
    <row r="156" s="475" customFormat="1"/>
    <row r="157" s="475" customFormat="1"/>
    <row r="158" s="475" customFormat="1"/>
    <row r="159" s="475" customFormat="1"/>
    <row r="160" s="475" customFormat="1"/>
    <row r="161" s="475" customFormat="1"/>
    <row r="162" s="475" customFormat="1"/>
    <row r="163" s="475" customFormat="1"/>
    <row r="164" s="475" customFormat="1"/>
    <row r="165" s="475" customFormat="1"/>
    <row r="166" s="475" customFormat="1"/>
    <row r="167" s="475" customFormat="1"/>
    <row r="168" s="475" customFormat="1"/>
    <row r="169" s="475" customFormat="1"/>
    <row r="170" s="475" customFormat="1"/>
    <row r="171" s="475" customFormat="1"/>
    <row r="172" s="475" customFormat="1"/>
    <row r="173" s="475" customFormat="1"/>
    <row r="174" s="475" customFormat="1"/>
    <row r="175" s="475" customFormat="1"/>
    <row r="176" s="475" customFormat="1"/>
    <row r="177" s="475" customFormat="1"/>
    <row r="178" s="475" customFormat="1"/>
    <row r="179" s="475" customFormat="1"/>
    <row r="180" s="475" customFormat="1"/>
    <row r="181" s="475" customFormat="1"/>
    <row r="182" s="475" customFormat="1"/>
    <row r="183" s="475" customFormat="1"/>
    <row r="184" s="475" customFormat="1"/>
    <row r="185" s="475" customFormat="1"/>
    <row r="186" s="475" customFormat="1"/>
    <row r="187" s="475" customFormat="1"/>
    <row r="188" s="475" customFormat="1"/>
    <row r="189" s="475" customFormat="1"/>
    <row r="190" s="475" customFormat="1"/>
    <row r="191" s="475" customFormat="1"/>
    <row r="192" s="475" customFormat="1"/>
    <row r="193" s="475" customFormat="1"/>
    <row r="194" s="475" customFormat="1"/>
    <row r="195" s="475" customFormat="1"/>
    <row r="196" s="475" customFormat="1"/>
    <row r="197" s="475" customFormat="1"/>
    <row r="198" s="475" customFormat="1"/>
    <row r="199" s="475" customFormat="1"/>
    <row r="200" s="475" customFormat="1"/>
    <row r="201" s="475" customFormat="1"/>
    <row r="202" s="475" customFormat="1"/>
    <row r="203" s="475" customFormat="1"/>
    <row r="204" s="475" customFormat="1"/>
    <row r="205" s="475" customFormat="1"/>
    <row r="206" s="475" customFormat="1"/>
    <row r="207" s="475" customFormat="1"/>
    <row r="208" s="475" customFormat="1"/>
    <row r="209" s="475" customFormat="1"/>
    <row r="210" s="475" customFormat="1"/>
    <row r="211" s="475" customFormat="1"/>
    <row r="212" s="475" customFormat="1"/>
    <row r="213" s="475" customFormat="1"/>
    <row r="214" s="475" customFormat="1"/>
    <row r="215" s="475" customFormat="1"/>
    <row r="216" s="475" customFormat="1"/>
    <row r="217" s="475" customFormat="1"/>
    <row r="218" s="475" customFormat="1"/>
    <row r="219" s="475" customFormat="1"/>
    <row r="220" s="475" customFormat="1"/>
    <row r="221" s="475" customFormat="1"/>
    <row r="222" s="475" customFormat="1"/>
    <row r="223" s="475" customFormat="1"/>
    <row r="224" s="475" customFormat="1"/>
    <row r="225" s="475" customFormat="1"/>
    <row r="226" s="475" customFormat="1"/>
    <row r="227" s="475" customFormat="1"/>
    <row r="228" s="475" customFormat="1"/>
    <row r="229" s="475" customFormat="1"/>
    <row r="230" s="475" customFormat="1"/>
    <row r="231" s="475" customFormat="1"/>
    <row r="232" s="475" customFormat="1"/>
    <row r="233" s="475" customFormat="1"/>
    <row r="234" s="475" customFormat="1"/>
    <row r="235" s="475" customFormat="1"/>
    <row r="236" s="475" customFormat="1"/>
    <row r="237" s="475" customFormat="1"/>
    <row r="238" s="475" customFormat="1"/>
    <row r="239" s="475" customFormat="1"/>
    <row r="240" s="475" customFormat="1"/>
    <row r="241" s="475" customFormat="1"/>
    <row r="242" s="475" customFormat="1"/>
    <row r="243" s="475" customFormat="1"/>
    <row r="244" s="475" customFormat="1"/>
    <row r="245" s="475" customFormat="1"/>
    <row r="246" s="475" customFormat="1"/>
    <row r="247" s="475" customFormat="1"/>
    <row r="248" s="475" customFormat="1"/>
    <row r="249" s="475" customFormat="1"/>
    <row r="250" s="475" customFormat="1"/>
    <row r="251" s="475" customFormat="1"/>
    <row r="252" s="475" customFormat="1"/>
    <row r="253" s="475" customFormat="1"/>
    <row r="254" s="475" customFormat="1"/>
    <row r="255" s="475" customFormat="1"/>
    <row r="256" s="475" customFormat="1"/>
    <row r="257" s="475" customFormat="1"/>
    <row r="258" s="475" customFormat="1"/>
    <row r="259" s="475" customFormat="1"/>
    <row r="260" s="475" customFormat="1"/>
    <row r="261" s="475" customFormat="1"/>
    <row r="262" s="475" customFormat="1"/>
    <row r="263" s="475" customFormat="1"/>
    <row r="264" s="475" customFormat="1"/>
    <row r="265" s="475" customFormat="1"/>
    <row r="266" s="475" customFormat="1"/>
    <row r="267" s="475" customFormat="1"/>
    <row r="268" s="475" customFormat="1"/>
    <row r="269" s="475" customFormat="1"/>
    <row r="270" s="475" customFormat="1"/>
    <row r="271" s="475" customFormat="1"/>
    <row r="272" s="475" customFormat="1"/>
    <row r="273" s="475" customFormat="1"/>
    <row r="274" s="475" customFormat="1"/>
    <row r="275" s="475" customFormat="1"/>
    <row r="276" s="475" customFormat="1"/>
    <row r="277" s="475" customFormat="1"/>
    <row r="278" s="475" customFormat="1"/>
    <row r="279" s="475" customFormat="1"/>
    <row r="280" s="475" customFormat="1"/>
    <row r="281" s="475" customFormat="1"/>
    <row r="282" s="475" customFormat="1"/>
    <row r="283" s="475" customFormat="1"/>
    <row r="284" s="475" customFormat="1"/>
    <row r="285" s="475" customFormat="1"/>
    <row r="286" s="475" customFormat="1"/>
    <row r="287" s="475" customFormat="1"/>
    <row r="288" s="475" customFormat="1"/>
    <row r="289" s="475" customFormat="1"/>
    <row r="290" s="475" customFormat="1"/>
    <row r="291" s="475" customFormat="1"/>
    <row r="292" s="475" customFormat="1"/>
    <row r="293" s="475" customFormat="1"/>
    <row r="294" s="475" customFormat="1"/>
    <row r="295" s="475" customFormat="1"/>
    <row r="296" s="475" customFormat="1"/>
    <row r="297" s="475" customFormat="1"/>
    <row r="298" s="475" customFormat="1"/>
    <row r="299" s="475" customFormat="1"/>
    <row r="300" s="475" customFormat="1"/>
    <row r="301" s="475" customFormat="1"/>
    <row r="302" s="475" customFormat="1"/>
    <row r="303" s="475" customFormat="1"/>
    <row r="304" s="475" customFormat="1"/>
    <row r="305" s="475" customFormat="1"/>
    <row r="306" s="475" customFormat="1"/>
    <row r="307" s="475" customFormat="1"/>
    <row r="308" s="475" customFormat="1"/>
    <row r="309" s="475" customFormat="1"/>
    <row r="310" s="475" customFormat="1"/>
    <row r="311" s="475" customFormat="1"/>
    <row r="312" s="475" customFormat="1"/>
    <row r="313" s="475" customFormat="1"/>
    <row r="314" s="475" customFormat="1"/>
    <row r="315" s="475" customFormat="1"/>
    <row r="316" s="475" customFormat="1"/>
    <row r="317" s="475" customFormat="1"/>
    <row r="318" s="475" customFormat="1"/>
    <row r="319" s="475" customFormat="1"/>
    <row r="320" s="475" customFormat="1"/>
    <row r="321" s="475" customFormat="1"/>
    <row r="322" s="475" customFormat="1"/>
    <row r="323" s="475" customFormat="1"/>
    <row r="324" s="475" customFormat="1"/>
    <row r="325" s="475" customFormat="1"/>
    <row r="326" s="475" customFormat="1"/>
    <row r="327" s="475" customFormat="1"/>
    <row r="328" s="475" customFormat="1"/>
    <row r="329" s="475" customFormat="1"/>
    <row r="330" s="475" customFormat="1"/>
    <row r="331" s="475" customFormat="1"/>
    <row r="332" s="475" customFormat="1"/>
    <row r="333" s="475" customFormat="1"/>
    <row r="334" s="475" customFormat="1"/>
    <row r="335" s="475" customFormat="1"/>
    <row r="336" s="475" customFormat="1"/>
    <row r="337" s="475" customFormat="1"/>
    <row r="338" s="475" customFormat="1"/>
    <row r="339" s="475" customFormat="1"/>
    <row r="340" s="475" customFormat="1"/>
    <row r="341" s="475" customFormat="1"/>
    <row r="342" s="475" customFormat="1"/>
    <row r="343" s="475" customFormat="1"/>
    <row r="344" s="475" customFormat="1"/>
    <row r="345" s="475" customFormat="1"/>
    <row r="346" s="475" customFormat="1"/>
    <row r="347" s="475" customFormat="1"/>
    <row r="348" s="475" customFormat="1"/>
    <row r="349" s="475" customFormat="1"/>
    <row r="350" s="475" customFormat="1"/>
    <row r="351" s="475" customFormat="1"/>
    <row r="352" s="475" customFormat="1"/>
    <row r="353" s="475" customFormat="1"/>
    <row r="354" s="475" customFormat="1"/>
    <row r="355" s="475" customFormat="1"/>
    <row r="356" s="475" customFormat="1"/>
    <row r="357" s="475" customFormat="1"/>
    <row r="358" s="475" customFormat="1"/>
    <row r="359" s="475" customFormat="1"/>
    <row r="360" s="475" customFormat="1"/>
    <row r="361" s="475" customFormat="1"/>
    <row r="362" s="475" customFormat="1"/>
    <row r="363" s="475" customFormat="1"/>
    <row r="364" s="475" customFormat="1"/>
    <row r="365" s="475" customFormat="1"/>
    <row r="366" s="475" customFormat="1"/>
    <row r="367" s="475" customFormat="1"/>
    <row r="368" s="475" customFormat="1"/>
    <row r="369" s="475" customFormat="1"/>
    <row r="370" s="475" customFormat="1"/>
    <row r="371" s="475" customFormat="1"/>
    <row r="372" s="475" customFormat="1"/>
    <row r="373" s="475" customFormat="1"/>
    <row r="374" s="475" customFormat="1"/>
    <row r="375" s="475" customFormat="1"/>
    <row r="376" s="475" customFormat="1"/>
    <row r="377" s="475" customFormat="1"/>
    <row r="378" s="475" customFormat="1"/>
    <row r="379" s="475" customFormat="1"/>
    <row r="380" s="475" customFormat="1"/>
    <row r="381" s="475" customFormat="1"/>
    <row r="382" s="475" customFormat="1"/>
    <row r="383" s="475" customFormat="1"/>
    <row r="384" s="475" customFormat="1"/>
    <row r="385" s="475" customFormat="1"/>
    <row r="386" s="475" customFormat="1"/>
    <row r="387" s="475" customFormat="1"/>
    <row r="388" s="475" customFormat="1"/>
    <row r="389" s="475" customFormat="1"/>
    <row r="390" s="475" customFormat="1"/>
    <row r="391" s="475" customFormat="1"/>
    <row r="392" s="475" customFormat="1"/>
    <row r="393" s="475" customFormat="1"/>
    <row r="394" s="475" customFormat="1"/>
    <row r="395" s="475" customFormat="1"/>
    <row r="396" s="475" customFormat="1"/>
    <row r="397" s="475" customFormat="1"/>
    <row r="398" s="475" customFormat="1"/>
    <row r="399" s="475" customFormat="1"/>
    <row r="400" s="475" customFormat="1"/>
    <row r="401" s="475" customFormat="1"/>
    <row r="402" s="475" customFormat="1"/>
    <row r="403" s="475" customFormat="1"/>
    <row r="404" s="475" customFormat="1"/>
    <row r="405" s="475" customFormat="1"/>
    <row r="406" s="475" customFormat="1"/>
    <row r="407" s="475" customFormat="1"/>
    <row r="408" s="475" customFormat="1"/>
    <row r="409" s="475" customFormat="1"/>
    <row r="410" s="475" customFormat="1"/>
    <row r="411" s="475" customFormat="1"/>
    <row r="412" s="475" customFormat="1"/>
    <row r="413" s="475" customFormat="1"/>
    <row r="414" s="475" customFormat="1"/>
    <row r="415" s="475" customFormat="1"/>
    <row r="416" s="475" customFormat="1"/>
    <row r="417" s="475" customFormat="1"/>
    <row r="418" s="475" customFormat="1"/>
    <row r="419" s="475" customFormat="1"/>
    <row r="420" s="475" customFormat="1"/>
    <row r="421" s="475" customFormat="1"/>
    <row r="422" s="475" customFormat="1"/>
    <row r="423" s="475" customFormat="1"/>
    <row r="424" s="475" customFormat="1"/>
    <row r="425" s="475" customFormat="1"/>
    <row r="426" s="475" customFormat="1"/>
    <row r="427" s="475" customFormat="1"/>
    <row r="428" s="475" customFormat="1"/>
    <row r="429" s="475" customFormat="1"/>
    <row r="430" s="475" customFormat="1"/>
    <row r="431" s="475" customFormat="1"/>
    <row r="432" s="475" customFormat="1"/>
    <row r="433" s="475" customFormat="1"/>
    <row r="434" s="475" customFormat="1"/>
    <row r="435" s="475" customFormat="1"/>
    <row r="436" s="475" customFormat="1"/>
    <row r="437" s="475" customFormat="1"/>
    <row r="438" s="475" customFormat="1"/>
    <row r="439" s="475" customFormat="1"/>
    <row r="440" s="475" customFormat="1"/>
    <row r="441" s="475" customFormat="1"/>
    <row r="442" s="475" customFormat="1"/>
    <row r="443" s="475" customFormat="1"/>
    <row r="444" s="475" customFormat="1"/>
    <row r="445" s="475" customFormat="1"/>
    <row r="446" s="475" customFormat="1"/>
    <row r="447" s="475" customFormat="1"/>
    <row r="448" s="475" customFormat="1"/>
    <row r="449" s="475" customFormat="1"/>
    <row r="450" s="475" customFormat="1"/>
    <row r="451" s="475" customFormat="1"/>
    <row r="452" s="475" customFormat="1"/>
    <row r="453" s="475" customFormat="1"/>
    <row r="454" s="475" customFormat="1"/>
    <row r="455" s="475" customFormat="1"/>
    <row r="456" s="475" customFormat="1"/>
    <row r="457" s="475" customFormat="1"/>
    <row r="458" s="475" customFormat="1"/>
    <row r="459" s="475" customFormat="1"/>
    <row r="460" s="475" customFormat="1"/>
    <row r="461" s="475" customFormat="1"/>
    <row r="462" s="475" customFormat="1"/>
    <row r="463" s="475" customFormat="1"/>
    <row r="464" s="475" customFormat="1"/>
    <row r="465" s="475" customFormat="1"/>
    <row r="466" s="475" customFormat="1"/>
    <row r="467" s="475" customFormat="1"/>
    <row r="468" s="475" customFormat="1"/>
    <row r="469" s="475" customFormat="1"/>
    <row r="470" s="475" customFormat="1"/>
    <row r="471" s="475" customFormat="1"/>
    <row r="472" s="475" customFormat="1"/>
    <row r="473" s="475" customFormat="1"/>
    <row r="474" s="475" customFormat="1"/>
    <row r="475" s="475" customFormat="1"/>
    <row r="476" s="475" customFormat="1"/>
    <row r="477" s="475" customFormat="1"/>
    <row r="478" s="475" customFormat="1"/>
    <row r="479" s="475" customFormat="1"/>
    <row r="480" s="475" customFormat="1"/>
    <row r="481" s="475" customFormat="1"/>
    <row r="482" s="475" customFormat="1"/>
    <row r="483" s="475" customFormat="1"/>
    <row r="484" s="475" customFormat="1"/>
    <row r="485" s="475" customFormat="1"/>
    <row r="486" s="475" customFormat="1"/>
    <row r="487" s="475" customFormat="1"/>
    <row r="488" s="475" customFormat="1"/>
    <row r="489" s="475" customFormat="1"/>
    <row r="490" s="475" customFormat="1"/>
    <row r="491" s="475" customFormat="1"/>
    <row r="492" s="475" customFormat="1"/>
    <row r="493" s="475" customFormat="1"/>
    <row r="494" s="475" customFormat="1"/>
    <row r="495" s="475" customFormat="1"/>
    <row r="496" s="475" customFormat="1"/>
    <row r="497" s="475" customFormat="1"/>
    <row r="498" s="475" customFormat="1"/>
    <row r="499" s="475" customFormat="1"/>
    <row r="500" s="475" customFormat="1"/>
    <row r="501" s="475" customFormat="1"/>
    <row r="502" s="475" customFormat="1"/>
    <row r="503" s="475" customFormat="1"/>
    <row r="504" s="475" customFormat="1"/>
    <row r="505" s="475" customFormat="1"/>
    <row r="506" s="475" customFormat="1"/>
    <row r="507" s="475" customFormat="1"/>
    <row r="508" s="475" customFormat="1"/>
    <row r="509" s="475" customFormat="1"/>
    <row r="510" s="475" customFormat="1"/>
    <row r="511" s="475" customFormat="1"/>
    <row r="512" s="475" customFormat="1"/>
    <row r="513" s="475" customFormat="1"/>
    <row r="514" s="475" customFormat="1"/>
    <row r="515" s="475" customFormat="1"/>
    <row r="516" s="475" customFormat="1"/>
    <row r="517" s="475" customFormat="1"/>
    <row r="518" s="475" customFormat="1"/>
    <row r="519" s="475" customFormat="1"/>
    <row r="520" s="475" customFormat="1"/>
    <row r="521" s="475" customFormat="1"/>
    <row r="522" s="475" customFormat="1"/>
    <row r="523" s="475" customFormat="1"/>
    <row r="524" s="475" customFormat="1"/>
    <row r="525" s="475" customFormat="1"/>
    <row r="526" s="475" customFormat="1"/>
    <row r="527" s="475" customFormat="1"/>
    <row r="528" s="475" customFormat="1"/>
    <row r="529" s="475" customFormat="1"/>
    <row r="530" s="475" customFormat="1"/>
    <row r="531" s="475" customFormat="1"/>
    <row r="532" s="475" customFormat="1"/>
    <row r="533" s="475" customFormat="1"/>
    <row r="534" s="475" customFormat="1"/>
    <row r="535" s="475" customFormat="1"/>
  </sheetData>
  <mergeCells count="20">
    <mergeCell ref="A111:C111"/>
    <mergeCell ref="A2:I2"/>
    <mergeCell ref="D6:E6"/>
    <mergeCell ref="F6:G6"/>
    <mergeCell ref="H6:I6"/>
    <mergeCell ref="L6:M6"/>
    <mergeCell ref="N6:O6"/>
    <mergeCell ref="P6:Q6"/>
    <mergeCell ref="A109:C109"/>
    <mergeCell ref="A110:C110"/>
    <mergeCell ref="J6:K6"/>
    <mergeCell ref="N117:O117"/>
    <mergeCell ref="P117:Q117"/>
    <mergeCell ref="A137:C137"/>
    <mergeCell ref="B117:C117"/>
    <mergeCell ref="D117:E117"/>
    <mergeCell ref="F117:G117"/>
    <mergeCell ref="H117:I117"/>
    <mergeCell ref="J117:K117"/>
    <mergeCell ref="L117:M117"/>
  </mergeCells>
  <hyperlinks>
    <hyperlink ref="P3" location="Sommaire!A1" display="RETOUR AU SOMMAIRE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AJ375"/>
  <sheetViews>
    <sheetView workbookViewId="0">
      <selection activeCell="W3" sqref="W3"/>
    </sheetView>
  </sheetViews>
  <sheetFormatPr baseColWidth="10" defaultRowHeight="15"/>
  <cols>
    <col min="1" max="1" width="8.85546875" customWidth="1"/>
    <col min="2" max="2" width="12.7109375" customWidth="1"/>
    <col min="3" max="3" width="25.140625" customWidth="1"/>
    <col min="5" max="5" width="3.5703125" style="513" bestFit="1" customWidth="1"/>
    <col min="7" max="7" width="3.5703125" bestFit="1" customWidth="1"/>
    <col min="9" max="9" width="3.5703125" bestFit="1" customWidth="1"/>
    <col min="11" max="11" width="3.5703125" bestFit="1" customWidth="1"/>
    <col min="13" max="13" width="3.5703125" bestFit="1" customWidth="1"/>
    <col min="15" max="15" width="3.5703125" bestFit="1" customWidth="1"/>
    <col min="17" max="17" width="3.5703125" bestFit="1" customWidth="1"/>
    <col min="18" max="36" width="11.42578125" style="475"/>
  </cols>
  <sheetData>
    <row r="1" spans="1:17">
      <c r="A1" s="18" t="s">
        <v>353</v>
      </c>
      <c r="B1" s="6"/>
      <c r="C1" s="1"/>
      <c r="D1" s="1"/>
      <c r="E1" s="514"/>
      <c r="F1" s="1"/>
      <c r="G1" s="402"/>
      <c r="H1" s="402"/>
      <c r="I1" s="402"/>
      <c r="J1" s="475"/>
      <c r="K1" s="475"/>
      <c r="L1" s="475"/>
      <c r="M1" s="475"/>
      <c r="N1" s="475"/>
      <c r="O1" s="475"/>
      <c r="P1" s="475"/>
      <c r="Q1" s="475"/>
    </row>
    <row r="2" spans="1:17">
      <c r="A2" s="591" t="s">
        <v>217</v>
      </c>
      <c r="B2" s="591"/>
      <c r="C2" s="591"/>
      <c r="D2" s="591"/>
      <c r="E2" s="591"/>
      <c r="F2" s="591"/>
      <c r="G2" s="591"/>
      <c r="H2" s="591"/>
      <c r="I2" s="591"/>
      <c r="J2" s="475"/>
      <c r="K2" s="475"/>
      <c r="L2" s="475"/>
      <c r="M2" s="475"/>
      <c r="N2" s="475"/>
      <c r="O2" s="475"/>
      <c r="P2" s="475"/>
      <c r="Q2" s="475"/>
    </row>
    <row r="3" spans="1:17" s="419" customFormat="1">
      <c r="A3" s="577" t="s">
        <v>252</v>
      </c>
      <c r="B3" s="577"/>
      <c r="C3" s="577"/>
      <c r="D3" s="577"/>
      <c r="E3" s="577"/>
      <c r="F3" s="577"/>
      <c r="G3" s="577"/>
      <c r="P3" s="571" t="s">
        <v>440</v>
      </c>
    </row>
    <row r="4" spans="1:17">
      <c r="A4" s="475"/>
      <c r="B4" s="475"/>
      <c r="C4" s="475"/>
      <c r="D4" s="475"/>
      <c r="E4" s="498"/>
      <c r="F4" s="475"/>
      <c r="G4" s="475"/>
      <c r="H4" s="475"/>
      <c r="I4" s="475"/>
      <c r="J4" s="475"/>
      <c r="K4" s="475"/>
      <c r="L4" s="475"/>
      <c r="M4" s="475"/>
      <c r="N4" s="475"/>
      <c r="O4" s="475"/>
      <c r="P4" s="475"/>
      <c r="Q4" s="475"/>
    </row>
    <row r="5" spans="1:17">
      <c r="A5" s="475"/>
      <c r="B5" s="475"/>
      <c r="C5" s="475"/>
      <c r="D5" s="475"/>
      <c r="E5" s="498"/>
      <c r="F5" s="475"/>
      <c r="G5" s="475"/>
      <c r="H5" s="475"/>
      <c r="I5" s="475"/>
      <c r="J5" s="475"/>
      <c r="K5" s="475"/>
      <c r="L5" s="475"/>
      <c r="M5" s="475"/>
      <c r="N5" s="475"/>
      <c r="O5" s="475"/>
      <c r="P5" s="475"/>
      <c r="Q5" s="475"/>
    </row>
    <row r="6" spans="1:17" ht="30">
      <c r="A6" s="401" t="s">
        <v>218</v>
      </c>
      <c r="B6" s="28" t="s">
        <v>325</v>
      </c>
      <c r="C6" s="28" t="s">
        <v>301</v>
      </c>
      <c r="D6" s="640" t="s">
        <v>354</v>
      </c>
      <c r="E6" s="639"/>
      <c r="F6" s="638" t="s">
        <v>355</v>
      </c>
      <c r="G6" s="639"/>
      <c r="H6" s="640" t="s">
        <v>356</v>
      </c>
      <c r="I6" s="639"/>
      <c r="J6" s="640" t="s">
        <v>357</v>
      </c>
      <c r="K6" s="639"/>
      <c r="L6" s="640" t="s">
        <v>358</v>
      </c>
      <c r="M6" s="639"/>
      <c r="N6" s="640" t="s">
        <v>359</v>
      </c>
      <c r="O6" s="639"/>
      <c r="P6" s="640" t="s">
        <v>360</v>
      </c>
      <c r="Q6" s="639"/>
    </row>
    <row r="7" spans="1:17">
      <c r="A7" s="7">
        <v>84</v>
      </c>
      <c r="B7" s="21" t="s">
        <v>115</v>
      </c>
      <c r="C7" s="421" t="s">
        <v>82</v>
      </c>
      <c r="D7" s="422">
        <v>81</v>
      </c>
      <c r="E7" s="426"/>
      <c r="F7" s="422">
        <v>117</v>
      </c>
      <c r="G7" s="426"/>
      <c r="H7" s="422">
        <v>234</v>
      </c>
      <c r="I7" s="426"/>
      <c r="J7" s="422">
        <v>379</v>
      </c>
      <c r="K7" s="426"/>
      <c r="L7" s="422">
        <v>211</v>
      </c>
      <c r="M7" s="426"/>
      <c r="N7" s="422">
        <v>128</v>
      </c>
      <c r="O7" s="426"/>
      <c r="P7" s="422">
        <f>D7+F7+H7+J7+L7+N7</f>
        <v>1150</v>
      </c>
      <c r="Q7" s="426" t="str">
        <f>IF(OR(M7="(e)",O7="(e)"),"(e)","")</f>
        <v/>
      </c>
    </row>
    <row r="8" spans="1:17">
      <c r="A8" s="8">
        <v>32</v>
      </c>
      <c r="B8" s="23" t="s">
        <v>116</v>
      </c>
      <c r="C8" s="425" t="s">
        <v>31</v>
      </c>
      <c r="D8" s="422">
        <v>96</v>
      </c>
      <c r="E8" s="426"/>
      <c r="F8" s="422">
        <v>186</v>
      </c>
      <c r="G8" s="426"/>
      <c r="H8" s="422">
        <v>446</v>
      </c>
      <c r="I8" s="426"/>
      <c r="J8" s="422">
        <v>615</v>
      </c>
      <c r="K8" s="426"/>
      <c r="L8" s="422">
        <v>263</v>
      </c>
      <c r="M8" s="426"/>
      <c r="N8" s="422">
        <v>173</v>
      </c>
      <c r="O8" s="426"/>
      <c r="P8" s="422">
        <f t="shared" ref="P8:P71" si="0">D8+F8+H8+J8+L8+N8</f>
        <v>1779</v>
      </c>
      <c r="Q8" s="426" t="str">
        <f>IF(OR(M8="(e)",O8="(e)"),"(e)","")</f>
        <v/>
      </c>
    </row>
    <row r="9" spans="1:17">
      <c r="A9" s="8">
        <v>84</v>
      </c>
      <c r="B9" s="23" t="s">
        <v>117</v>
      </c>
      <c r="C9" s="425" t="s">
        <v>84</v>
      </c>
      <c r="D9" s="422">
        <v>48</v>
      </c>
      <c r="E9" s="426"/>
      <c r="F9" s="422">
        <v>94</v>
      </c>
      <c r="G9" s="426"/>
      <c r="H9" s="422">
        <v>213</v>
      </c>
      <c r="I9" s="426"/>
      <c r="J9" s="422">
        <v>354</v>
      </c>
      <c r="K9" s="426"/>
      <c r="L9" s="422">
        <v>180</v>
      </c>
      <c r="M9" s="426"/>
      <c r="N9" s="422">
        <v>78</v>
      </c>
      <c r="O9" s="426"/>
      <c r="P9" s="422">
        <f t="shared" si="0"/>
        <v>967</v>
      </c>
      <c r="Q9" s="426" t="str">
        <f t="shared" ref="Q9:Q58" si="1">IF(OR(M9="(e)",O9="(e)"),"(e)","")</f>
        <v/>
      </c>
    </row>
    <row r="10" spans="1:17">
      <c r="A10" s="8">
        <v>93</v>
      </c>
      <c r="B10" s="23" t="s">
        <v>118</v>
      </c>
      <c r="C10" s="425" t="s">
        <v>305</v>
      </c>
      <c r="D10" s="422">
        <v>23</v>
      </c>
      <c r="E10" s="426" t="s">
        <v>256</v>
      </c>
      <c r="F10" s="422">
        <v>30</v>
      </c>
      <c r="G10" s="426" t="s">
        <v>256</v>
      </c>
      <c r="H10" s="422">
        <v>80</v>
      </c>
      <c r="I10" s="426" t="s">
        <v>256</v>
      </c>
      <c r="J10" s="422">
        <v>164</v>
      </c>
      <c r="K10" s="426" t="s">
        <v>256</v>
      </c>
      <c r="L10" s="422">
        <v>82</v>
      </c>
      <c r="M10" s="426" t="s">
        <v>256</v>
      </c>
      <c r="N10" s="422">
        <v>11</v>
      </c>
      <c r="O10" s="426" t="s">
        <v>256</v>
      </c>
      <c r="P10" s="422">
        <f t="shared" si="0"/>
        <v>390</v>
      </c>
      <c r="Q10" s="426"/>
    </row>
    <row r="11" spans="1:17">
      <c r="A11" s="8">
        <v>93</v>
      </c>
      <c r="B11" s="23" t="s">
        <v>119</v>
      </c>
      <c r="C11" s="425" t="s">
        <v>99</v>
      </c>
      <c r="D11" s="422">
        <v>14</v>
      </c>
      <c r="E11" s="426"/>
      <c r="F11" s="422">
        <v>16</v>
      </c>
      <c r="G11" s="426"/>
      <c r="H11" s="422">
        <v>48</v>
      </c>
      <c r="I11" s="426"/>
      <c r="J11" s="422">
        <v>68</v>
      </c>
      <c r="K11" s="426"/>
      <c r="L11" s="422">
        <v>50</v>
      </c>
      <c r="M11" s="426"/>
      <c r="N11" s="422">
        <v>40</v>
      </c>
      <c r="O11" s="426"/>
      <c r="P11" s="422">
        <f t="shared" si="0"/>
        <v>236</v>
      </c>
      <c r="Q11" s="426" t="str">
        <f t="shared" si="1"/>
        <v/>
      </c>
    </row>
    <row r="12" spans="1:17">
      <c r="A12" s="8">
        <v>93</v>
      </c>
      <c r="B12" s="23" t="s">
        <v>120</v>
      </c>
      <c r="C12" s="425" t="s">
        <v>100</v>
      </c>
      <c r="D12" s="422">
        <v>84</v>
      </c>
      <c r="E12" s="426"/>
      <c r="F12" s="422">
        <v>129</v>
      </c>
      <c r="G12" s="426"/>
      <c r="H12" s="422">
        <v>293</v>
      </c>
      <c r="I12" s="426"/>
      <c r="J12" s="422">
        <v>435</v>
      </c>
      <c r="K12" s="426"/>
      <c r="L12" s="422">
        <v>351</v>
      </c>
      <c r="M12" s="426"/>
      <c r="N12" s="422">
        <v>171</v>
      </c>
      <c r="O12" s="426"/>
      <c r="P12" s="422">
        <f t="shared" si="0"/>
        <v>1463</v>
      </c>
      <c r="Q12" s="426" t="str">
        <f t="shared" si="1"/>
        <v/>
      </c>
    </row>
    <row r="13" spans="1:17">
      <c r="A13" s="8">
        <v>84</v>
      </c>
      <c r="B13" s="23" t="s">
        <v>121</v>
      </c>
      <c r="C13" s="425" t="s">
        <v>85</v>
      </c>
      <c r="D13" s="422">
        <v>22</v>
      </c>
      <c r="E13" s="426"/>
      <c r="F13" s="422">
        <v>46</v>
      </c>
      <c r="G13" s="426"/>
      <c r="H13" s="422">
        <v>120</v>
      </c>
      <c r="I13" s="426"/>
      <c r="J13" s="422">
        <v>193</v>
      </c>
      <c r="K13" s="426"/>
      <c r="L13" s="422">
        <v>121</v>
      </c>
      <c r="M13" s="426"/>
      <c r="N13" s="422">
        <v>86</v>
      </c>
      <c r="O13" s="426"/>
      <c r="P13" s="422">
        <f t="shared" si="0"/>
        <v>588</v>
      </c>
      <c r="Q13" s="426"/>
    </row>
    <row r="14" spans="1:17">
      <c r="A14" s="8">
        <v>44</v>
      </c>
      <c r="B14" s="23" t="s">
        <v>122</v>
      </c>
      <c r="C14" s="425" t="s">
        <v>36</v>
      </c>
      <c r="D14" s="422">
        <v>42</v>
      </c>
      <c r="E14" s="426"/>
      <c r="F14" s="422">
        <v>109</v>
      </c>
      <c r="G14" s="426"/>
      <c r="H14" s="422">
        <v>236</v>
      </c>
      <c r="I14" s="426"/>
      <c r="J14" s="422">
        <v>335</v>
      </c>
      <c r="K14" s="426"/>
      <c r="L14" s="422">
        <v>196</v>
      </c>
      <c r="M14" s="426"/>
      <c r="N14" s="422">
        <v>66</v>
      </c>
      <c r="O14" s="426"/>
      <c r="P14" s="422">
        <f t="shared" si="0"/>
        <v>984</v>
      </c>
      <c r="Q14" s="426" t="str">
        <f t="shared" si="1"/>
        <v/>
      </c>
    </row>
    <row r="15" spans="1:17">
      <c r="A15" s="8">
        <v>76</v>
      </c>
      <c r="B15" s="23" t="s">
        <v>123</v>
      </c>
      <c r="C15" s="425" t="s">
        <v>69</v>
      </c>
      <c r="D15" s="422">
        <v>21</v>
      </c>
      <c r="E15" s="426" t="s">
        <v>256</v>
      </c>
      <c r="F15" s="422">
        <v>26</v>
      </c>
      <c r="G15" s="426" t="s">
        <v>256</v>
      </c>
      <c r="H15" s="422">
        <v>81</v>
      </c>
      <c r="I15" s="426" t="s">
        <v>256</v>
      </c>
      <c r="J15" s="422">
        <v>146</v>
      </c>
      <c r="K15" s="426" t="s">
        <v>256</v>
      </c>
      <c r="L15" s="422">
        <v>75</v>
      </c>
      <c r="M15" s="426" t="s">
        <v>256</v>
      </c>
      <c r="N15" s="422">
        <v>24</v>
      </c>
      <c r="O15" s="426" t="s">
        <v>256</v>
      </c>
      <c r="P15" s="422">
        <f t="shared" si="0"/>
        <v>373</v>
      </c>
      <c r="Q15" s="426" t="str">
        <f t="shared" si="1"/>
        <v>(e)</v>
      </c>
    </row>
    <row r="16" spans="1:17">
      <c r="A16" s="8">
        <v>44</v>
      </c>
      <c r="B16" s="23">
        <v>10</v>
      </c>
      <c r="C16" s="425" t="s">
        <v>37</v>
      </c>
      <c r="D16" s="422">
        <v>57</v>
      </c>
      <c r="E16" s="426"/>
      <c r="F16" s="422">
        <v>98</v>
      </c>
      <c r="G16" s="426"/>
      <c r="H16" s="422">
        <v>226</v>
      </c>
      <c r="I16" s="426"/>
      <c r="J16" s="422">
        <v>299</v>
      </c>
      <c r="K16" s="426"/>
      <c r="L16" s="422">
        <v>166</v>
      </c>
      <c r="M16" s="426"/>
      <c r="N16" s="422">
        <v>134</v>
      </c>
      <c r="O16" s="426"/>
      <c r="P16" s="422">
        <f t="shared" si="0"/>
        <v>980</v>
      </c>
      <c r="Q16" s="426" t="str">
        <f t="shared" si="1"/>
        <v/>
      </c>
    </row>
    <row r="17" spans="1:17">
      <c r="A17" s="8">
        <v>76</v>
      </c>
      <c r="B17" s="23">
        <v>11</v>
      </c>
      <c r="C17" s="425" t="s">
        <v>70</v>
      </c>
      <c r="D17" s="422">
        <v>68</v>
      </c>
      <c r="E17" s="426"/>
      <c r="F17" s="422">
        <v>105</v>
      </c>
      <c r="G17" s="426"/>
      <c r="H17" s="422">
        <v>222</v>
      </c>
      <c r="I17" s="426"/>
      <c r="J17" s="422">
        <v>308</v>
      </c>
      <c r="K17" s="426"/>
      <c r="L17" s="422">
        <v>219</v>
      </c>
      <c r="M17" s="426"/>
      <c r="N17" s="422">
        <v>106</v>
      </c>
      <c r="O17" s="426"/>
      <c r="P17" s="422">
        <f t="shared" si="0"/>
        <v>1028</v>
      </c>
      <c r="Q17" s="426" t="str">
        <f t="shared" si="1"/>
        <v/>
      </c>
    </row>
    <row r="18" spans="1:17">
      <c r="A18" s="8">
        <v>76</v>
      </c>
      <c r="B18" s="23">
        <v>12</v>
      </c>
      <c r="C18" s="425" t="s">
        <v>71</v>
      </c>
      <c r="D18" s="422">
        <v>39</v>
      </c>
      <c r="E18" s="426"/>
      <c r="F18" s="422">
        <v>55</v>
      </c>
      <c r="G18" s="426" t="s">
        <v>256</v>
      </c>
      <c r="H18" s="422">
        <v>177</v>
      </c>
      <c r="I18" s="426" t="s">
        <v>256</v>
      </c>
      <c r="J18" s="422">
        <v>208</v>
      </c>
      <c r="K18" s="426" t="s">
        <v>256</v>
      </c>
      <c r="L18" s="422">
        <v>84</v>
      </c>
      <c r="M18" s="426" t="s">
        <v>256</v>
      </c>
      <c r="N18" s="422">
        <v>57.999999999999993</v>
      </c>
      <c r="O18" s="426" t="s">
        <v>256</v>
      </c>
      <c r="P18" s="422">
        <f t="shared" si="0"/>
        <v>621</v>
      </c>
      <c r="Q18" s="426"/>
    </row>
    <row r="19" spans="1:17">
      <c r="A19" s="8">
        <v>93</v>
      </c>
      <c r="B19" s="23">
        <v>13</v>
      </c>
      <c r="C19" s="425" t="s">
        <v>101</v>
      </c>
      <c r="D19" s="422">
        <v>210</v>
      </c>
      <c r="E19" s="426"/>
      <c r="F19" s="422">
        <v>277</v>
      </c>
      <c r="G19" s="426"/>
      <c r="H19" s="422">
        <v>591</v>
      </c>
      <c r="I19" s="426"/>
      <c r="J19" s="422">
        <v>915</v>
      </c>
      <c r="K19" s="426"/>
      <c r="L19" s="422">
        <v>666</v>
      </c>
      <c r="M19" s="426"/>
      <c r="N19" s="422">
        <v>442</v>
      </c>
      <c r="O19" s="426"/>
      <c r="P19" s="422">
        <f t="shared" si="0"/>
        <v>3101</v>
      </c>
      <c r="Q19" s="426" t="str">
        <f t="shared" si="1"/>
        <v/>
      </c>
    </row>
    <row r="20" spans="1:17">
      <c r="A20" s="8">
        <v>28</v>
      </c>
      <c r="B20" s="23">
        <v>14</v>
      </c>
      <c r="C20" s="425" t="s">
        <v>25</v>
      </c>
      <c r="D20" s="422">
        <v>104</v>
      </c>
      <c r="E20" s="426" t="s">
        <v>256</v>
      </c>
      <c r="F20" s="422">
        <v>173</v>
      </c>
      <c r="G20" s="426" t="s">
        <v>256</v>
      </c>
      <c r="H20" s="422">
        <v>444</v>
      </c>
      <c r="I20" s="426" t="s">
        <v>256</v>
      </c>
      <c r="J20" s="422">
        <v>699</v>
      </c>
      <c r="K20" s="426" t="s">
        <v>256</v>
      </c>
      <c r="L20" s="422">
        <v>387</v>
      </c>
      <c r="M20" s="426" t="s">
        <v>256</v>
      </c>
      <c r="N20" s="422">
        <v>284</v>
      </c>
      <c r="O20" s="426" t="s">
        <v>256</v>
      </c>
      <c r="P20" s="422">
        <f t="shared" si="0"/>
        <v>2091</v>
      </c>
      <c r="Q20" s="426" t="s">
        <v>256</v>
      </c>
    </row>
    <row r="21" spans="1:17">
      <c r="A21" s="8">
        <v>84</v>
      </c>
      <c r="B21" s="23">
        <v>15</v>
      </c>
      <c r="C21" s="425" t="s">
        <v>86</v>
      </c>
      <c r="D21" s="422">
        <v>13</v>
      </c>
      <c r="E21" s="426"/>
      <c r="F21" s="422">
        <v>14</v>
      </c>
      <c r="G21" s="426"/>
      <c r="H21" s="422">
        <v>44</v>
      </c>
      <c r="I21" s="426"/>
      <c r="J21" s="422">
        <v>63</v>
      </c>
      <c r="K21" s="426"/>
      <c r="L21" s="422">
        <v>35</v>
      </c>
      <c r="M21" s="426"/>
      <c r="N21" s="422">
        <v>14</v>
      </c>
      <c r="O21" s="426"/>
      <c r="P21" s="422">
        <f t="shared" si="0"/>
        <v>183</v>
      </c>
      <c r="Q21" s="426" t="str">
        <f t="shared" si="1"/>
        <v/>
      </c>
    </row>
    <row r="22" spans="1:17">
      <c r="A22" s="8">
        <v>75</v>
      </c>
      <c r="B22" s="23">
        <v>16</v>
      </c>
      <c r="C22" s="425" t="s">
        <v>57</v>
      </c>
      <c r="D22" s="422">
        <v>68</v>
      </c>
      <c r="E22" s="426"/>
      <c r="F22" s="422">
        <v>93</v>
      </c>
      <c r="G22" s="426"/>
      <c r="H22" s="422">
        <v>215</v>
      </c>
      <c r="I22" s="426"/>
      <c r="J22" s="422">
        <v>285</v>
      </c>
      <c r="K22" s="426"/>
      <c r="L22" s="422">
        <v>185</v>
      </c>
      <c r="M22" s="426"/>
      <c r="N22" s="422">
        <v>122</v>
      </c>
      <c r="O22" s="426"/>
      <c r="P22" s="422">
        <f t="shared" si="0"/>
        <v>968</v>
      </c>
      <c r="Q22" s="426" t="str">
        <f t="shared" si="1"/>
        <v/>
      </c>
    </row>
    <row r="23" spans="1:17">
      <c r="A23" s="8">
        <v>75</v>
      </c>
      <c r="B23" s="23">
        <v>17</v>
      </c>
      <c r="C23" s="425" t="s">
        <v>58</v>
      </c>
      <c r="D23" s="422">
        <v>90</v>
      </c>
      <c r="E23" s="426"/>
      <c r="F23" s="422">
        <v>129</v>
      </c>
      <c r="G23" s="426"/>
      <c r="H23" s="422">
        <v>343</v>
      </c>
      <c r="I23" s="426"/>
      <c r="J23" s="422">
        <v>410</v>
      </c>
      <c r="K23" s="426"/>
      <c r="L23" s="422">
        <v>231</v>
      </c>
      <c r="M23" s="426"/>
      <c r="N23" s="422">
        <v>177</v>
      </c>
      <c r="O23" s="426"/>
      <c r="P23" s="422">
        <f t="shared" si="0"/>
        <v>1380</v>
      </c>
      <c r="Q23" s="426" t="str">
        <f t="shared" si="1"/>
        <v/>
      </c>
    </row>
    <row r="24" spans="1:17">
      <c r="A24" s="8">
        <v>24</v>
      </c>
      <c r="B24" s="23">
        <v>18</v>
      </c>
      <c r="C24" s="425" t="s">
        <v>9</v>
      </c>
      <c r="D24" s="422">
        <v>34</v>
      </c>
      <c r="E24" s="426"/>
      <c r="F24" s="422">
        <v>62</v>
      </c>
      <c r="G24" s="426"/>
      <c r="H24" s="422">
        <v>174</v>
      </c>
      <c r="I24" s="426"/>
      <c r="J24" s="422">
        <v>305</v>
      </c>
      <c r="K24" s="426"/>
      <c r="L24" s="422">
        <v>157</v>
      </c>
      <c r="M24" s="426"/>
      <c r="N24" s="422">
        <v>94</v>
      </c>
      <c r="O24" s="426"/>
      <c r="P24" s="422">
        <f t="shared" si="0"/>
        <v>826</v>
      </c>
      <c r="Q24" s="426" t="str">
        <f t="shared" si="1"/>
        <v/>
      </c>
    </row>
    <row r="25" spans="1:17">
      <c r="A25" s="8">
        <v>75</v>
      </c>
      <c r="B25" s="23">
        <v>19</v>
      </c>
      <c r="C25" s="425" t="s">
        <v>59</v>
      </c>
      <c r="D25" s="422">
        <v>15</v>
      </c>
      <c r="E25" s="426"/>
      <c r="F25" s="422">
        <v>51</v>
      </c>
      <c r="G25" s="426"/>
      <c r="H25" s="422">
        <v>85</v>
      </c>
      <c r="I25" s="426"/>
      <c r="J25" s="422">
        <v>133</v>
      </c>
      <c r="K25" s="426"/>
      <c r="L25" s="422">
        <v>85</v>
      </c>
      <c r="M25" s="426"/>
      <c r="N25" s="422">
        <v>24</v>
      </c>
      <c r="O25" s="426"/>
      <c r="P25" s="422">
        <f t="shared" si="0"/>
        <v>393</v>
      </c>
      <c r="Q25" s="426" t="str">
        <f t="shared" si="1"/>
        <v/>
      </c>
    </row>
    <row r="26" spans="1:17">
      <c r="A26" s="8">
        <v>94</v>
      </c>
      <c r="B26" s="23" t="s">
        <v>104</v>
      </c>
      <c r="C26" s="425" t="s">
        <v>306</v>
      </c>
      <c r="D26" s="422">
        <v>3</v>
      </c>
      <c r="E26" s="426"/>
      <c r="F26" s="422">
        <v>9</v>
      </c>
      <c r="G26" s="426"/>
      <c r="H26" s="422">
        <v>31</v>
      </c>
      <c r="I26" s="426"/>
      <c r="J26" s="422">
        <v>35</v>
      </c>
      <c r="K26" s="426"/>
      <c r="L26" s="422">
        <v>34</v>
      </c>
      <c r="M26" s="426"/>
      <c r="N26" s="422">
        <v>17</v>
      </c>
      <c r="O26" s="426"/>
      <c r="P26" s="422">
        <f t="shared" si="0"/>
        <v>129</v>
      </c>
      <c r="Q26" s="426" t="str">
        <f t="shared" si="1"/>
        <v/>
      </c>
    </row>
    <row r="27" spans="1:17">
      <c r="A27" s="8">
        <v>94</v>
      </c>
      <c r="B27" s="23" t="s">
        <v>107</v>
      </c>
      <c r="C27" s="425" t="s">
        <v>108</v>
      </c>
      <c r="D27" s="422">
        <v>15</v>
      </c>
      <c r="E27" s="426"/>
      <c r="F27" s="422">
        <v>21</v>
      </c>
      <c r="G27" s="426"/>
      <c r="H27" s="422">
        <v>28</v>
      </c>
      <c r="I27" s="426"/>
      <c r="J27" s="422">
        <v>50</v>
      </c>
      <c r="K27" s="426"/>
      <c r="L27" s="422">
        <v>30</v>
      </c>
      <c r="M27" s="426"/>
      <c r="N27" s="422">
        <v>32</v>
      </c>
      <c r="O27" s="426"/>
      <c r="P27" s="422">
        <f t="shared" si="0"/>
        <v>176</v>
      </c>
      <c r="Q27" s="426" t="str">
        <f t="shared" si="1"/>
        <v/>
      </c>
    </row>
    <row r="28" spans="1:17">
      <c r="A28" s="8">
        <v>27</v>
      </c>
      <c r="B28" s="23">
        <v>21</v>
      </c>
      <c r="C28" s="425" t="s">
        <v>16</v>
      </c>
      <c r="D28" s="422">
        <v>65</v>
      </c>
      <c r="E28" s="426"/>
      <c r="F28" s="422">
        <v>136</v>
      </c>
      <c r="G28" s="426"/>
      <c r="H28" s="422">
        <v>302</v>
      </c>
      <c r="I28" s="426"/>
      <c r="J28" s="422">
        <v>449</v>
      </c>
      <c r="K28" s="426"/>
      <c r="L28" s="422">
        <v>245</v>
      </c>
      <c r="M28" s="426"/>
      <c r="N28" s="422">
        <v>89</v>
      </c>
      <c r="O28" s="426"/>
      <c r="P28" s="422">
        <f t="shared" si="0"/>
        <v>1286</v>
      </c>
      <c r="Q28" s="426" t="str">
        <f t="shared" si="1"/>
        <v/>
      </c>
    </row>
    <row r="29" spans="1:17">
      <c r="A29" s="8">
        <v>53</v>
      </c>
      <c r="B29" s="23">
        <v>22</v>
      </c>
      <c r="C29" s="425" t="s">
        <v>52</v>
      </c>
      <c r="D29" s="422">
        <v>83</v>
      </c>
      <c r="E29" s="426"/>
      <c r="F29" s="422">
        <v>153</v>
      </c>
      <c r="G29" s="426"/>
      <c r="H29" s="422">
        <v>361</v>
      </c>
      <c r="I29" s="426"/>
      <c r="J29" s="422">
        <v>556</v>
      </c>
      <c r="K29" s="426"/>
      <c r="L29" s="422">
        <v>327</v>
      </c>
      <c r="M29" s="426"/>
      <c r="N29" s="422">
        <v>170</v>
      </c>
      <c r="O29" s="426"/>
      <c r="P29" s="422">
        <f t="shared" si="0"/>
        <v>1650</v>
      </c>
      <c r="Q29" s="426" t="str">
        <f t="shared" si="1"/>
        <v/>
      </c>
    </row>
    <row r="30" spans="1:17">
      <c r="A30" s="8">
        <v>75</v>
      </c>
      <c r="B30" s="23">
        <v>23</v>
      </c>
      <c r="C30" s="425" t="s">
        <v>60</v>
      </c>
      <c r="D30" s="422">
        <v>15</v>
      </c>
      <c r="E30" s="426"/>
      <c r="F30" s="422">
        <v>47</v>
      </c>
      <c r="G30" s="426"/>
      <c r="H30" s="422">
        <v>88</v>
      </c>
      <c r="I30" s="426"/>
      <c r="J30" s="422">
        <v>108</v>
      </c>
      <c r="K30" s="426"/>
      <c r="L30" s="422">
        <v>60</v>
      </c>
      <c r="M30" s="426"/>
      <c r="N30" s="422">
        <v>26</v>
      </c>
      <c r="O30" s="426"/>
      <c r="P30" s="422">
        <f t="shared" si="0"/>
        <v>344</v>
      </c>
      <c r="Q30" s="426"/>
    </row>
    <row r="31" spans="1:17">
      <c r="A31" s="8">
        <v>75</v>
      </c>
      <c r="B31" s="23">
        <v>24</v>
      </c>
      <c r="C31" s="425" t="s">
        <v>61</v>
      </c>
      <c r="D31" s="422">
        <v>50</v>
      </c>
      <c r="E31" s="426"/>
      <c r="F31" s="422">
        <v>64</v>
      </c>
      <c r="G31" s="426"/>
      <c r="H31" s="422">
        <v>188</v>
      </c>
      <c r="I31" s="426"/>
      <c r="J31" s="422">
        <v>268</v>
      </c>
      <c r="K31" s="426"/>
      <c r="L31" s="422">
        <v>216</v>
      </c>
      <c r="M31" s="426"/>
      <c r="N31" s="422">
        <v>128</v>
      </c>
      <c r="O31" s="426"/>
      <c r="P31" s="422">
        <f t="shared" si="0"/>
        <v>914</v>
      </c>
      <c r="Q31" s="426" t="str">
        <f t="shared" si="1"/>
        <v/>
      </c>
    </row>
    <row r="32" spans="1:17">
      <c r="A32" s="8">
        <v>27</v>
      </c>
      <c r="B32" s="23">
        <v>25</v>
      </c>
      <c r="C32" s="425" t="s">
        <v>18</v>
      </c>
      <c r="D32" s="422">
        <v>52</v>
      </c>
      <c r="E32" s="426"/>
      <c r="F32" s="422">
        <v>76</v>
      </c>
      <c r="G32" s="426"/>
      <c r="H32" s="422">
        <v>228</v>
      </c>
      <c r="I32" s="426"/>
      <c r="J32" s="422">
        <v>338</v>
      </c>
      <c r="K32" s="426"/>
      <c r="L32" s="422">
        <v>225</v>
      </c>
      <c r="M32" s="426"/>
      <c r="N32" s="422">
        <v>144</v>
      </c>
      <c r="O32" s="426"/>
      <c r="P32" s="422">
        <f t="shared" si="0"/>
        <v>1063</v>
      </c>
      <c r="Q32" s="426" t="str">
        <f t="shared" si="1"/>
        <v/>
      </c>
    </row>
    <row r="33" spans="1:17">
      <c r="A33" s="8">
        <v>84</v>
      </c>
      <c r="B33" s="23">
        <v>26</v>
      </c>
      <c r="C33" s="425" t="s">
        <v>87</v>
      </c>
      <c r="D33" s="422">
        <v>49</v>
      </c>
      <c r="E33" s="426"/>
      <c r="F33" s="422">
        <v>104</v>
      </c>
      <c r="G33" s="426"/>
      <c r="H33" s="422">
        <v>261</v>
      </c>
      <c r="I33" s="426"/>
      <c r="J33" s="422">
        <v>334</v>
      </c>
      <c r="K33" s="426"/>
      <c r="L33" s="422">
        <v>173</v>
      </c>
      <c r="M33" s="426"/>
      <c r="N33" s="422">
        <v>133</v>
      </c>
      <c r="O33" s="426"/>
      <c r="P33" s="422">
        <f t="shared" si="0"/>
        <v>1054</v>
      </c>
      <c r="Q33" s="426" t="str">
        <f t="shared" si="1"/>
        <v/>
      </c>
    </row>
    <row r="34" spans="1:17">
      <c r="A34" s="8">
        <v>28</v>
      </c>
      <c r="B34" s="23">
        <v>27</v>
      </c>
      <c r="C34" s="425" t="s">
        <v>27</v>
      </c>
      <c r="D34" s="422">
        <v>82</v>
      </c>
      <c r="E34" s="426" t="s">
        <v>256</v>
      </c>
      <c r="F34" s="422">
        <v>112</v>
      </c>
      <c r="G34" s="426" t="s">
        <v>256</v>
      </c>
      <c r="H34" s="422">
        <v>263</v>
      </c>
      <c r="I34" s="426" t="s">
        <v>256</v>
      </c>
      <c r="J34" s="422">
        <v>596</v>
      </c>
      <c r="K34" s="426" t="s">
        <v>256</v>
      </c>
      <c r="L34" s="422">
        <v>293</v>
      </c>
      <c r="M34" s="426" t="s">
        <v>256</v>
      </c>
      <c r="N34" s="422">
        <v>291</v>
      </c>
      <c r="O34" s="426" t="s">
        <v>256</v>
      </c>
      <c r="P34" s="422">
        <f t="shared" si="0"/>
        <v>1637</v>
      </c>
      <c r="Q34" s="426" t="s">
        <v>256</v>
      </c>
    </row>
    <row r="35" spans="1:17">
      <c r="A35" s="8">
        <v>24</v>
      </c>
      <c r="B35" s="23">
        <v>28</v>
      </c>
      <c r="C35" s="425" t="s">
        <v>307</v>
      </c>
      <c r="D35" s="422">
        <v>73</v>
      </c>
      <c r="E35" s="426"/>
      <c r="F35" s="422">
        <v>93</v>
      </c>
      <c r="G35" s="426"/>
      <c r="H35" s="422">
        <v>261</v>
      </c>
      <c r="I35" s="426"/>
      <c r="J35" s="422">
        <v>420</v>
      </c>
      <c r="K35" s="426"/>
      <c r="L35" s="422">
        <v>209</v>
      </c>
      <c r="M35" s="426"/>
      <c r="N35" s="422">
        <v>119</v>
      </c>
      <c r="O35" s="426"/>
      <c r="P35" s="422">
        <f t="shared" si="0"/>
        <v>1175</v>
      </c>
      <c r="Q35" s="426" t="str">
        <f t="shared" si="1"/>
        <v/>
      </c>
    </row>
    <row r="36" spans="1:17">
      <c r="A36" s="8">
        <v>53</v>
      </c>
      <c r="B36" s="23">
        <v>29</v>
      </c>
      <c r="C36" s="425" t="s">
        <v>54</v>
      </c>
      <c r="D36" s="422">
        <v>93</v>
      </c>
      <c r="E36" s="426"/>
      <c r="F36" s="422">
        <v>164</v>
      </c>
      <c r="G36" s="426"/>
      <c r="H36" s="422">
        <v>428</v>
      </c>
      <c r="I36" s="426"/>
      <c r="J36" s="422">
        <v>742</v>
      </c>
      <c r="K36" s="426"/>
      <c r="L36" s="422">
        <v>512</v>
      </c>
      <c r="M36" s="426"/>
      <c r="N36" s="422">
        <v>449</v>
      </c>
      <c r="O36" s="426"/>
      <c r="P36" s="422">
        <f t="shared" si="0"/>
        <v>2388</v>
      </c>
      <c r="Q36" s="426" t="str">
        <f t="shared" si="1"/>
        <v/>
      </c>
    </row>
    <row r="37" spans="1:17">
      <c r="A37" s="8">
        <v>76</v>
      </c>
      <c r="B37" s="23">
        <v>30</v>
      </c>
      <c r="C37" s="425" t="s">
        <v>72</v>
      </c>
      <c r="D37" s="422">
        <v>68</v>
      </c>
      <c r="E37" s="426" t="s">
        <v>256</v>
      </c>
      <c r="F37" s="422">
        <v>210</v>
      </c>
      <c r="G37" s="426" t="s">
        <v>256</v>
      </c>
      <c r="H37" s="422">
        <v>517</v>
      </c>
      <c r="I37" s="426" t="s">
        <v>256</v>
      </c>
      <c r="J37" s="422">
        <v>611</v>
      </c>
      <c r="K37" s="426" t="s">
        <v>256</v>
      </c>
      <c r="L37" s="422">
        <v>345</v>
      </c>
      <c r="M37" s="426" t="s">
        <v>256</v>
      </c>
      <c r="N37" s="422">
        <v>167</v>
      </c>
      <c r="O37" s="426" t="s">
        <v>256</v>
      </c>
      <c r="P37" s="422">
        <f t="shared" si="0"/>
        <v>1918</v>
      </c>
      <c r="Q37" s="426" t="s">
        <v>256</v>
      </c>
    </row>
    <row r="38" spans="1:17">
      <c r="A38" s="8">
        <v>76</v>
      </c>
      <c r="B38" s="23">
        <v>31</v>
      </c>
      <c r="C38" s="425" t="s">
        <v>73</v>
      </c>
      <c r="D38" s="422">
        <v>148</v>
      </c>
      <c r="E38" s="426"/>
      <c r="F38" s="422">
        <v>169</v>
      </c>
      <c r="G38" s="426"/>
      <c r="H38" s="422">
        <v>381</v>
      </c>
      <c r="I38" s="426"/>
      <c r="J38" s="422">
        <v>695</v>
      </c>
      <c r="K38" s="426"/>
      <c r="L38" s="422">
        <v>651</v>
      </c>
      <c r="M38" s="426"/>
      <c r="N38" s="422">
        <v>350</v>
      </c>
      <c r="O38" s="426"/>
      <c r="P38" s="422">
        <f t="shared" si="0"/>
        <v>2394</v>
      </c>
      <c r="Q38" s="426" t="str">
        <f t="shared" si="1"/>
        <v/>
      </c>
    </row>
    <row r="39" spans="1:17">
      <c r="A39" s="8">
        <v>76</v>
      </c>
      <c r="B39" s="23">
        <v>32</v>
      </c>
      <c r="C39" s="425" t="s">
        <v>74</v>
      </c>
      <c r="D39" s="422">
        <v>23</v>
      </c>
      <c r="E39" s="426"/>
      <c r="F39" s="422">
        <v>45</v>
      </c>
      <c r="G39" s="426"/>
      <c r="H39" s="422">
        <v>113</v>
      </c>
      <c r="I39" s="426"/>
      <c r="J39" s="422">
        <v>180</v>
      </c>
      <c r="K39" s="426"/>
      <c r="L39" s="422">
        <v>90</v>
      </c>
      <c r="M39" s="426"/>
      <c r="N39" s="422">
        <v>40</v>
      </c>
      <c r="O39" s="426"/>
      <c r="P39" s="422">
        <f t="shared" si="0"/>
        <v>491</v>
      </c>
      <c r="Q39" s="426" t="str">
        <f t="shared" si="1"/>
        <v/>
      </c>
    </row>
    <row r="40" spans="1:17">
      <c r="A40" s="8">
        <v>75</v>
      </c>
      <c r="B40" s="23">
        <v>33</v>
      </c>
      <c r="C40" s="425" t="s">
        <v>62</v>
      </c>
      <c r="D40" s="422">
        <v>125</v>
      </c>
      <c r="E40" s="426"/>
      <c r="F40" s="422">
        <v>246</v>
      </c>
      <c r="G40" s="426"/>
      <c r="H40" s="422">
        <v>615</v>
      </c>
      <c r="I40" s="426"/>
      <c r="J40" s="422">
        <v>1073</v>
      </c>
      <c r="K40" s="426"/>
      <c r="L40" s="422">
        <v>604</v>
      </c>
      <c r="M40" s="426"/>
      <c r="N40" s="422">
        <v>599</v>
      </c>
      <c r="O40" s="426"/>
      <c r="P40" s="422">
        <f t="shared" si="0"/>
        <v>3262</v>
      </c>
      <c r="Q40" s="426"/>
    </row>
    <row r="41" spans="1:17">
      <c r="A41" s="8">
        <v>76</v>
      </c>
      <c r="B41" s="23">
        <v>34</v>
      </c>
      <c r="C41" s="425" t="s">
        <v>75</v>
      </c>
      <c r="D41" s="422">
        <v>107</v>
      </c>
      <c r="E41" s="426"/>
      <c r="F41" s="422">
        <v>192</v>
      </c>
      <c r="G41" s="426"/>
      <c r="H41" s="422">
        <v>484</v>
      </c>
      <c r="I41" s="426"/>
      <c r="J41" s="422">
        <v>729</v>
      </c>
      <c r="K41" s="426"/>
      <c r="L41" s="422">
        <v>445</v>
      </c>
      <c r="M41" s="426"/>
      <c r="N41" s="422">
        <v>306</v>
      </c>
      <c r="O41" s="426"/>
      <c r="P41" s="422">
        <f t="shared" si="0"/>
        <v>2263</v>
      </c>
      <c r="Q41" s="426" t="str">
        <f t="shared" si="1"/>
        <v/>
      </c>
    </row>
    <row r="42" spans="1:17">
      <c r="A42" s="8">
        <v>53</v>
      </c>
      <c r="B42" s="23">
        <v>35</v>
      </c>
      <c r="C42" s="425" t="s">
        <v>55</v>
      </c>
      <c r="D42" s="422">
        <v>144</v>
      </c>
      <c r="E42" s="426"/>
      <c r="F42" s="422">
        <v>214</v>
      </c>
      <c r="G42" s="426"/>
      <c r="H42" s="422">
        <v>533</v>
      </c>
      <c r="I42" s="426"/>
      <c r="J42" s="422">
        <v>842</v>
      </c>
      <c r="K42" s="426"/>
      <c r="L42" s="422">
        <v>550</v>
      </c>
      <c r="M42" s="426"/>
      <c r="N42" s="422">
        <v>371</v>
      </c>
      <c r="O42" s="426"/>
      <c r="P42" s="422">
        <f t="shared" si="0"/>
        <v>2654</v>
      </c>
      <c r="Q42" s="426" t="str">
        <f t="shared" si="1"/>
        <v/>
      </c>
    </row>
    <row r="43" spans="1:17">
      <c r="A43" s="8">
        <v>24</v>
      </c>
      <c r="B43" s="23">
        <v>36</v>
      </c>
      <c r="C43" s="425" t="s">
        <v>12</v>
      </c>
      <c r="D43" s="422">
        <v>23</v>
      </c>
      <c r="E43" s="426"/>
      <c r="F43" s="422">
        <v>53</v>
      </c>
      <c r="G43" s="426"/>
      <c r="H43" s="422">
        <v>95</v>
      </c>
      <c r="I43" s="426"/>
      <c r="J43" s="422">
        <v>180</v>
      </c>
      <c r="K43" s="426"/>
      <c r="L43" s="422">
        <v>78</v>
      </c>
      <c r="M43" s="426"/>
      <c r="N43" s="422">
        <v>41</v>
      </c>
      <c r="O43" s="426"/>
      <c r="P43" s="422">
        <f t="shared" si="0"/>
        <v>470</v>
      </c>
      <c r="Q43" s="426" t="str">
        <f t="shared" si="1"/>
        <v/>
      </c>
    </row>
    <row r="44" spans="1:17">
      <c r="A44" s="8">
        <v>24</v>
      </c>
      <c r="B44" s="23">
        <v>37</v>
      </c>
      <c r="C44" s="425" t="s">
        <v>13</v>
      </c>
      <c r="D44" s="422">
        <v>45</v>
      </c>
      <c r="E44" s="426"/>
      <c r="F44" s="422">
        <v>96</v>
      </c>
      <c r="G44" s="426"/>
      <c r="H44" s="422">
        <v>241</v>
      </c>
      <c r="I44" s="426"/>
      <c r="J44" s="422">
        <v>371</v>
      </c>
      <c r="K44" s="426"/>
      <c r="L44" s="422">
        <v>285</v>
      </c>
      <c r="M44" s="426"/>
      <c r="N44" s="422">
        <v>120</v>
      </c>
      <c r="O44" s="426"/>
      <c r="P44" s="422">
        <f t="shared" si="0"/>
        <v>1158</v>
      </c>
      <c r="Q44" s="426"/>
    </row>
    <row r="45" spans="1:17">
      <c r="A45" s="8">
        <v>84</v>
      </c>
      <c r="B45" s="23">
        <v>38</v>
      </c>
      <c r="C45" s="425" t="s">
        <v>88</v>
      </c>
      <c r="D45" s="422">
        <v>97</v>
      </c>
      <c r="E45" s="426"/>
      <c r="F45" s="422">
        <v>181</v>
      </c>
      <c r="G45" s="426"/>
      <c r="H45" s="422">
        <v>432</v>
      </c>
      <c r="I45" s="426"/>
      <c r="J45" s="422">
        <v>683</v>
      </c>
      <c r="K45" s="426"/>
      <c r="L45" s="422">
        <v>458</v>
      </c>
      <c r="M45" s="426"/>
      <c r="N45" s="422">
        <v>459</v>
      </c>
      <c r="O45" s="426"/>
      <c r="P45" s="422">
        <f t="shared" si="0"/>
        <v>2310</v>
      </c>
      <c r="Q45" s="426" t="str">
        <f t="shared" si="1"/>
        <v/>
      </c>
    </row>
    <row r="46" spans="1:17">
      <c r="A46" s="8">
        <v>27</v>
      </c>
      <c r="B46" s="23">
        <v>39</v>
      </c>
      <c r="C46" s="425" t="s">
        <v>19</v>
      </c>
      <c r="D46" s="422">
        <v>34</v>
      </c>
      <c r="E46" s="426"/>
      <c r="F46" s="422">
        <v>64</v>
      </c>
      <c r="G46" s="426"/>
      <c r="H46" s="422">
        <v>188</v>
      </c>
      <c r="I46" s="426"/>
      <c r="J46" s="422">
        <v>257</v>
      </c>
      <c r="K46" s="426"/>
      <c r="L46" s="422">
        <v>135</v>
      </c>
      <c r="M46" s="426"/>
      <c r="N46" s="422">
        <v>48</v>
      </c>
      <c r="O46" s="426"/>
      <c r="P46" s="422">
        <f t="shared" si="0"/>
        <v>726</v>
      </c>
      <c r="Q46" s="426" t="str">
        <f t="shared" si="1"/>
        <v/>
      </c>
    </row>
    <row r="47" spans="1:17">
      <c r="A47" s="8">
        <v>75</v>
      </c>
      <c r="B47" s="23">
        <v>40</v>
      </c>
      <c r="C47" s="425" t="s">
        <v>63</v>
      </c>
      <c r="D47" s="422">
        <v>70</v>
      </c>
      <c r="E47" s="426"/>
      <c r="F47" s="422">
        <v>91</v>
      </c>
      <c r="G47" s="426"/>
      <c r="H47" s="422">
        <v>209</v>
      </c>
      <c r="I47" s="426"/>
      <c r="J47" s="422">
        <v>358</v>
      </c>
      <c r="K47" s="426"/>
      <c r="L47" s="422">
        <v>205</v>
      </c>
      <c r="M47" s="426"/>
      <c r="N47" s="422">
        <v>138</v>
      </c>
      <c r="O47" s="426"/>
      <c r="P47" s="422">
        <f t="shared" si="0"/>
        <v>1071</v>
      </c>
      <c r="Q47" s="426"/>
    </row>
    <row r="48" spans="1:17">
      <c r="A48" s="8">
        <v>24</v>
      </c>
      <c r="B48" s="23">
        <v>41</v>
      </c>
      <c r="C48" s="425" t="s">
        <v>14</v>
      </c>
      <c r="D48" s="422">
        <v>32</v>
      </c>
      <c r="E48" s="426"/>
      <c r="F48" s="422">
        <v>77</v>
      </c>
      <c r="G48" s="426"/>
      <c r="H48" s="422">
        <v>162</v>
      </c>
      <c r="I48" s="426"/>
      <c r="J48" s="422">
        <v>237</v>
      </c>
      <c r="K48" s="426"/>
      <c r="L48" s="422">
        <v>210</v>
      </c>
      <c r="M48" s="426"/>
      <c r="N48" s="422">
        <v>87</v>
      </c>
      <c r="O48" s="426"/>
      <c r="P48" s="422">
        <f t="shared" si="0"/>
        <v>805</v>
      </c>
      <c r="Q48" s="426" t="str">
        <f t="shared" si="1"/>
        <v/>
      </c>
    </row>
    <row r="49" spans="1:17">
      <c r="A49" s="8">
        <v>84</v>
      </c>
      <c r="B49" s="23">
        <v>42</v>
      </c>
      <c r="C49" s="425" t="s">
        <v>89</v>
      </c>
      <c r="D49" s="422">
        <v>106</v>
      </c>
      <c r="E49" s="426"/>
      <c r="F49" s="422">
        <v>142</v>
      </c>
      <c r="G49" s="426"/>
      <c r="H49" s="422">
        <v>393</v>
      </c>
      <c r="I49" s="426"/>
      <c r="J49" s="422">
        <v>559</v>
      </c>
      <c r="K49" s="426"/>
      <c r="L49" s="422">
        <v>363</v>
      </c>
      <c r="M49" s="426"/>
      <c r="N49" s="422">
        <v>165</v>
      </c>
      <c r="O49" s="426"/>
      <c r="P49" s="422">
        <f t="shared" si="0"/>
        <v>1728</v>
      </c>
      <c r="Q49" s="426" t="str">
        <f t="shared" si="1"/>
        <v/>
      </c>
    </row>
    <row r="50" spans="1:17">
      <c r="A50" s="8">
        <v>84</v>
      </c>
      <c r="B50" s="23">
        <v>43</v>
      </c>
      <c r="C50" s="425" t="s">
        <v>90</v>
      </c>
      <c r="D50" s="422">
        <v>44</v>
      </c>
      <c r="E50" s="426"/>
      <c r="F50" s="422">
        <v>72</v>
      </c>
      <c r="G50" s="426"/>
      <c r="H50" s="422">
        <v>166</v>
      </c>
      <c r="I50" s="426"/>
      <c r="J50" s="422">
        <v>200</v>
      </c>
      <c r="K50" s="426"/>
      <c r="L50" s="422">
        <v>116</v>
      </c>
      <c r="M50" s="426"/>
      <c r="N50" s="422">
        <v>16</v>
      </c>
      <c r="O50" s="426"/>
      <c r="P50" s="422">
        <f t="shared" si="0"/>
        <v>614</v>
      </c>
      <c r="Q50" s="426" t="str">
        <f t="shared" si="1"/>
        <v/>
      </c>
    </row>
    <row r="51" spans="1:17">
      <c r="A51" s="8">
        <v>52</v>
      </c>
      <c r="B51" s="23">
        <v>44</v>
      </c>
      <c r="C51" s="425" t="s">
        <v>46</v>
      </c>
      <c r="D51" s="422">
        <v>141</v>
      </c>
      <c r="E51" s="426"/>
      <c r="F51" s="422">
        <v>174</v>
      </c>
      <c r="G51" s="426"/>
      <c r="H51" s="422">
        <v>396</v>
      </c>
      <c r="I51" s="426"/>
      <c r="J51" s="422">
        <v>673</v>
      </c>
      <c r="K51" s="426"/>
      <c r="L51" s="422">
        <v>590</v>
      </c>
      <c r="M51" s="426"/>
      <c r="N51" s="422">
        <v>172</v>
      </c>
      <c r="O51" s="426"/>
      <c r="P51" s="422">
        <f t="shared" si="0"/>
        <v>2146</v>
      </c>
      <c r="Q51" s="426" t="str">
        <f t="shared" si="1"/>
        <v/>
      </c>
    </row>
    <row r="52" spans="1:17">
      <c r="A52" s="8">
        <v>24</v>
      </c>
      <c r="B52" s="23">
        <v>45</v>
      </c>
      <c r="C52" s="425" t="s">
        <v>15</v>
      </c>
      <c r="D52" s="422">
        <v>65</v>
      </c>
      <c r="E52" s="426"/>
      <c r="F52" s="422">
        <v>122</v>
      </c>
      <c r="G52" s="426"/>
      <c r="H52" s="422">
        <v>297</v>
      </c>
      <c r="I52" s="426"/>
      <c r="J52" s="422">
        <v>446</v>
      </c>
      <c r="K52" s="426"/>
      <c r="L52" s="422">
        <v>277</v>
      </c>
      <c r="M52" s="426"/>
      <c r="N52" s="422">
        <v>18</v>
      </c>
      <c r="O52" s="426"/>
      <c r="P52" s="422">
        <f t="shared" si="0"/>
        <v>1225</v>
      </c>
      <c r="Q52" s="426" t="str">
        <f t="shared" si="1"/>
        <v/>
      </c>
    </row>
    <row r="53" spans="1:17">
      <c r="A53" s="8">
        <v>76</v>
      </c>
      <c r="B53" s="23">
        <v>46</v>
      </c>
      <c r="C53" s="425" t="s">
        <v>76</v>
      </c>
      <c r="D53" s="422">
        <v>13</v>
      </c>
      <c r="E53" s="426"/>
      <c r="F53" s="422">
        <v>48</v>
      </c>
      <c r="G53" s="426"/>
      <c r="H53" s="422">
        <v>75</v>
      </c>
      <c r="I53" s="426"/>
      <c r="J53" s="422">
        <v>123</v>
      </c>
      <c r="K53" s="426"/>
      <c r="L53" s="422">
        <v>60</v>
      </c>
      <c r="M53" s="426"/>
      <c r="N53" s="422">
        <v>30</v>
      </c>
      <c r="O53" s="426"/>
      <c r="P53" s="422">
        <f t="shared" si="0"/>
        <v>349</v>
      </c>
      <c r="Q53" s="426" t="str">
        <f t="shared" si="1"/>
        <v/>
      </c>
    </row>
    <row r="54" spans="1:17">
      <c r="A54" s="8">
        <v>75</v>
      </c>
      <c r="B54" s="23">
        <v>47</v>
      </c>
      <c r="C54" s="425" t="s">
        <v>64</v>
      </c>
      <c r="D54" s="422">
        <v>36</v>
      </c>
      <c r="E54" s="426"/>
      <c r="F54" s="422">
        <v>54</v>
      </c>
      <c r="G54" s="426"/>
      <c r="H54" s="422">
        <v>146</v>
      </c>
      <c r="I54" s="426"/>
      <c r="J54" s="422">
        <v>228</v>
      </c>
      <c r="K54" s="426"/>
      <c r="L54" s="422">
        <v>115</v>
      </c>
      <c r="M54" s="426"/>
      <c r="N54" s="422">
        <v>105</v>
      </c>
      <c r="O54" s="426"/>
      <c r="P54" s="422">
        <f t="shared" si="0"/>
        <v>684</v>
      </c>
      <c r="Q54" s="426" t="str">
        <f t="shared" si="1"/>
        <v/>
      </c>
    </row>
    <row r="55" spans="1:17">
      <c r="A55" s="8">
        <v>76</v>
      </c>
      <c r="B55" s="23">
        <v>48</v>
      </c>
      <c r="C55" s="425" t="s">
        <v>77</v>
      </c>
      <c r="D55" s="422">
        <v>11</v>
      </c>
      <c r="E55" s="426"/>
      <c r="F55" s="422">
        <v>10</v>
      </c>
      <c r="G55" s="426"/>
      <c r="H55" s="422">
        <v>33</v>
      </c>
      <c r="I55" s="426"/>
      <c r="J55" s="422">
        <v>28</v>
      </c>
      <c r="K55" s="426"/>
      <c r="L55" s="422">
        <v>21</v>
      </c>
      <c r="M55" s="426"/>
      <c r="N55" s="422">
        <v>15</v>
      </c>
      <c r="O55" s="426"/>
      <c r="P55" s="422">
        <f t="shared" si="0"/>
        <v>118</v>
      </c>
      <c r="Q55" s="426" t="str">
        <f t="shared" si="1"/>
        <v/>
      </c>
    </row>
    <row r="56" spans="1:17">
      <c r="A56" s="8">
        <v>52</v>
      </c>
      <c r="B56" s="23">
        <v>49</v>
      </c>
      <c r="C56" s="425" t="s">
        <v>48</v>
      </c>
      <c r="D56" s="422">
        <v>119</v>
      </c>
      <c r="E56" s="426"/>
      <c r="F56" s="422">
        <v>204</v>
      </c>
      <c r="G56" s="426"/>
      <c r="H56" s="422">
        <v>427</v>
      </c>
      <c r="I56" s="426"/>
      <c r="J56" s="422">
        <v>608</v>
      </c>
      <c r="K56" s="426"/>
      <c r="L56" s="422">
        <v>399</v>
      </c>
      <c r="M56" s="426"/>
      <c r="N56" s="422">
        <v>151</v>
      </c>
      <c r="O56" s="426"/>
      <c r="P56" s="422">
        <f t="shared" si="0"/>
        <v>1908</v>
      </c>
      <c r="Q56" s="426"/>
    </row>
    <row r="57" spans="1:17">
      <c r="A57" s="8">
        <v>28</v>
      </c>
      <c r="B57" s="23">
        <v>50</v>
      </c>
      <c r="C57" s="425" t="s">
        <v>28</v>
      </c>
      <c r="D57" s="422">
        <v>81</v>
      </c>
      <c r="E57" s="426"/>
      <c r="F57" s="422">
        <v>154</v>
      </c>
      <c r="G57" s="426"/>
      <c r="H57" s="422">
        <v>290</v>
      </c>
      <c r="I57" s="426"/>
      <c r="J57" s="422">
        <v>406</v>
      </c>
      <c r="K57" s="426"/>
      <c r="L57" s="422">
        <v>265</v>
      </c>
      <c r="M57" s="426"/>
      <c r="N57" s="422">
        <v>100</v>
      </c>
      <c r="O57" s="426"/>
      <c r="P57" s="422">
        <f t="shared" si="0"/>
        <v>1296</v>
      </c>
      <c r="Q57" s="426" t="str">
        <f t="shared" si="1"/>
        <v/>
      </c>
    </row>
    <row r="58" spans="1:17">
      <c r="A58" s="8">
        <v>44</v>
      </c>
      <c r="B58" s="23">
        <v>51</v>
      </c>
      <c r="C58" s="425" t="s">
        <v>38</v>
      </c>
      <c r="D58" s="422">
        <v>106</v>
      </c>
      <c r="E58" s="426"/>
      <c r="F58" s="422">
        <v>168</v>
      </c>
      <c r="G58" s="426"/>
      <c r="H58" s="422">
        <v>350</v>
      </c>
      <c r="I58" s="426"/>
      <c r="J58" s="422">
        <v>469</v>
      </c>
      <c r="K58" s="426"/>
      <c r="L58" s="422">
        <v>248</v>
      </c>
      <c r="M58" s="426"/>
      <c r="N58" s="422">
        <v>131</v>
      </c>
      <c r="O58" s="426"/>
      <c r="P58" s="422">
        <f t="shared" si="0"/>
        <v>1472</v>
      </c>
      <c r="Q58" s="426" t="str">
        <f t="shared" si="1"/>
        <v/>
      </c>
    </row>
    <row r="59" spans="1:17">
      <c r="A59" s="8">
        <v>44</v>
      </c>
      <c r="B59" s="23">
        <v>52</v>
      </c>
      <c r="C59" s="425" t="s">
        <v>39</v>
      </c>
      <c r="D59" s="422">
        <v>30</v>
      </c>
      <c r="E59" s="426"/>
      <c r="F59" s="422">
        <v>66</v>
      </c>
      <c r="G59" s="426"/>
      <c r="H59" s="422">
        <v>128</v>
      </c>
      <c r="I59" s="426"/>
      <c r="J59" s="422">
        <v>192</v>
      </c>
      <c r="K59" s="426"/>
      <c r="L59" s="422">
        <v>115</v>
      </c>
      <c r="M59" s="426"/>
      <c r="N59" s="422">
        <v>37</v>
      </c>
      <c r="O59" s="426"/>
      <c r="P59" s="422">
        <f t="shared" si="0"/>
        <v>568</v>
      </c>
      <c r="Q59" s="426"/>
    </row>
    <row r="60" spans="1:17">
      <c r="A60" s="8">
        <v>52</v>
      </c>
      <c r="B60" s="23">
        <v>53</v>
      </c>
      <c r="C60" s="425" t="s">
        <v>49</v>
      </c>
      <c r="D60" s="422">
        <v>52</v>
      </c>
      <c r="E60" s="426"/>
      <c r="F60" s="422">
        <v>75</v>
      </c>
      <c r="G60" s="426"/>
      <c r="H60" s="422">
        <v>206</v>
      </c>
      <c r="I60" s="426"/>
      <c r="J60" s="422">
        <v>314</v>
      </c>
      <c r="K60" s="426"/>
      <c r="L60" s="422">
        <v>216</v>
      </c>
      <c r="M60" s="426"/>
      <c r="N60" s="422">
        <v>46</v>
      </c>
      <c r="O60" s="426"/>
      <c r="P60" s="422">
        <f t="shared" si="0"/>
        <v>909</v>
      </c>
      <c r="Q60" s="426" t="str">
        <f>IF(OR(M60="(e)",O60="(e)"),"(e)","")</f>
        <v/>
      </c>
    </row>
    <row r="61" spans="1:17">
      <c r="A61" s="8">
        <v>44</v>
      </c>
      <c r="B61" s="23">
        <v>54</v>
      </c>
      <c r="C61" s="425" t="s">
        <v>40</v>
      </c>
      <c r="D61" s="422">
        <v>136</v>
      </c>
      <c r="E61" s="426"/>
      <c r="F61" s="422">
        <v>155</v>
      </c>
      <c r="G61" s="426"/>
      <c r="H61" s="422">
        <v>340</v>
      </c>
      <c r="I61" s="426"/>
      <c r="J61" s="422">
        <v>471</v>
      </c>
      <c r="K61" s="426"/>
      <c r="L61" s="422">
        <v>322</v>
      </c>
      <c r="M61" s="426"/>
      <c r="N61" s="422">
        <v>205</v>
      </c>
      <c r="O61" s="426"/>
      <c r="P61" s="422">
        <f t="shared" si="0"/>
        <v>1629</v>
      </c>
      <c r="Q61" s="426" t="str">
        <f t="shared" ref="Q61:Q108" si="2">IF(OR(M61="(e)",O61="(e)"),"(e)","")</f>
        <v/>
      </c>
    </row>
    <row r="62" spans="1:17">
      <c r="A62" s="8">
        <v>44</v>
      </c>
      <c r="B62" s="23">
        <v>55</v>
      </c>
      <c r="C62" s="425" t="s">
        <v>41</v>
      </c>
      <c r="D62" s="422">
        <v>36</v>
      </c>
      <c r="E62" s="426"/>
      <c r="F62" s="422">
        <v>58</v>
      </c>
      <c r="G62" s="426"/>
      <c r="H62" s="422">
        <v>121</v>
      </c>
      <c r="I62" s="426"/>
      <c r="J62" s="422">
        <v>211</v>
      </c>
      <c r="K62" s="426"/>
      <c r="L62" s="422">
        <v>118</v>
      </c>
      <c r="M62" s="426"/>
      <c r="N62" s="422">
        <v>70</v>
      </c>
      <c r="O62" s="426"/>
      <c r="P62" s="422">
        <f t="shared" si="0"/>
        <v>614</v>
      </c>
      <c r="Q62" s="426" t="str">
        <f t="shared" si="2"/>
        <v/>
      </c>
    </row>
    <row r="63" spans="1:17">
      <c r="A63" s="8">
        <v>53</v>
      </c>
      <c r="B63" s="23">
        <v>56</v>
      </c>
      <c r="C63" s="425" t="s">
        <v>56</v>
      </c>
      <c r="D63" s="422">
        <v>56</v>
      </c>
      <c r="E63" s="426"/>
      <c r="F63" s="422">
        <v>89</v>
      </c>
      <c r="G63" s="426"/>
      <c r="H63" s="422">
        <v>240</v>
      </c>
      <c r="I63" s="426"/>
      <c r="J63" s="422">
        <v>436</v>
      </c>
      <c r="K63" s="426"/>
      <c r="L63" s="422">
        <v>264</v>
      </c>
      <c r="M63" s="426"/>
      <c r="N63" s="422">
        <v>127</v>
      </c>
      <c r="O63" s="426"/>
      <c r="P63" s="422">
        <f t="shared" si="0"/>
        <v>1212</v>
      </c>
      <c r="Q63" s="426" t="str">
        <f t="shared" si="2"/>
        <v/>
      </c>
    </row>
    <row r="64" spans="1:17">
      <c r="A64" s="8">
        <v>44</v>
      </c>
      <c r="B64" s="23">
        <v>57</v>
      </c>
      <c r="C64" s="425" t="s">
        <v>42</v>
      </c>
      <c r="D64" s="422">
        <v>122</v>
      </c>
      <c r="E64" s="426"/>
      <c r="F64" s="422">
        <v>180</v>
      </c>
      <c r="G64" s="426"/>
      <c r="H64" s="422">
        <v>413</v>
      </c>
      <c r="I64" s="426"/>
      <c r="J64" s="422">
        <v>678</v>
      </c>
      <c r="K64" s="426"/>
      <c r="L64" s="422">
        <v>410</v>
      </c>
      <c r="M64" s="426"/>
      <c r="N64" s="422">
        <v>181</v>
      </c>
      <c r="O64" s="426"/>
      <c r="P64" s="422">
        <f t="shared" si="0"/>
        <v>1984</v>
      </c>
      <c r="Q64" s="426" t="str">
        <f t="shared" si="2"/>
        <v/>
      </c>
    </row>
    <row r="65" spans="1:17">
      <c r="A65" s="8">
        <v>27</v>
      </c>
      <c r="B65" s="23">
        <v>58</v>
      </c>
      <c r="C65" s="425" t="s">
        <v>20</v>
      </c>
      <c r="D65" s="422">
        <v>49</v>
      </c>
      <c r="E65" s="426"/>
      <c r="F65" s="422">
        <v>83</v>
      </c>
      <c r="G65" s="426"/>
      <c r="H65" s="422">
        <v>190</v>
      </c>
      <c r="I65" s="426"/>
      <c r="J65" s="422">
        <v>256</v>
      </c>
      <c r="K65" s="426"/>
      <c r="L65" s="422">
        <v>149</v>
      </c>
      <c r="M65" s="426"/>
      <c r="N65" s="422">
        <v>55</v>
      </c>
      <c r="O65" s="426"/>
      <c r="P65" s="422">
        <f t="shared" si="0"/>
        <v>782</v>
      </c>
      <c r="Q65" s="426" t="str">
        <f t="shared" si="2"/>
        <v/>
      </c>
    </row>
    <row r="66" spans="1:17">
      <c r="A66" s="8">
        <v>32</v>
      </c>
      <c r="B66" s="23">
        <v>59</v>
      </c>
      <c r="C66" s="425" t="s">
        <v>32</v>
      </c>
      <c r="D66" s="422">
        <v>671</v>
      </c>
      <c r="E66" s="426"/>
      <c r="F66" s="422">
        <v>1130</v>
      </c>
      <c r="G66" s="426"/>
      <c r="H66" s="422">
        <v>2501</v>
      </c>
      <c r="I66" s="426"/>
      <c r="J66" s="422">
        <v>3442</v>
      </c>
      <c r="K66" s="426"/>
      <c r="L66" s="422">
        <v>1788</v>
      </c>
      <c r="M66" s="426"/>
      <c r="N66" s="422">
        <v>1406</v>
      </c>
      <c r="O66" s="426"/>
      <c r="P66" s="422">
        <f t="shared" si="0"/>
        <v>10938</v>
      </c>
      <c r="Q66" s="426" t="str">
        <f t="shared" si="2"/>
        <v/>
      </c>
    </row>
    <row r="67" spans="1:17">
      <c r="A67" s="8">
        <v>32</v>
      </c>
      <c r="B67" s="23">
        <v>60</v>
      </c>
      <c r="C67" s="425" t="s">
        <v>33</v>
      </c>
      <c r="D67" s="422">
        <v>73</v>
      </c>
      <c r="E67" s="426"/>
      <c r="F67" s="422">
        <v>119</v>
      </c>
      <c r="G67" s="426"/>
      <c r="H67" s="422">
        <v>285</v>
      </c>
      <c r="I67" s="426"/>
      <c r="J67" s="422">
        <v>537</v>
      </c>
      <c r="K67" s="426"/>
      <c r="L67" s="422">
        <v>360</v>
      </c>
      <c r="M67" s="426"/>
      <c r="N67" s="422">
        <v>186</v>
      </c>
      <c r="O67" s="426"/>
      <c r="P67" s="422">
        <f t="shared" si="0"/>
        <v>1560</v>
      </c>
      <c r="Q67" s="426" t="str">
        <f t="shared" si="2"/>
        <v/>
      </c>
    </row>
    <row r="68" spans="1:17">
      <c r="A68" s="8">
        <v>28</v>
      </c>
      <c r="B68" s="23">
        <v>61</v>
      </c>
      <c r="C68" s="425" t="s">
        <v>29</v>
      </c>
      <c r="D68" s="422">
        <v>47</v>
      </c>
      <c r="E68" s="426"/>
      <c r="F68" s="422">
        <v>74</v>
      </c>
      <c r="G68" s="426"/>
      <c r="H68" s="422">
        <v>241</v>
      </c>
      <c r="I68" s="426"/>
      <c r="J68" s="422">
        <v>357</v>
      </c>
      <c r="K68" s="426"/>
      <c r="L68" s="422">
        <v>187</v>
      </c>
      <c r="M68" s="426"/>
      <c r="N68" s="422">
        <v>92</v>
      </c>
      <c r="O68" s="426"/>
      <c r="P68" s="422">
        <f t="shared" si="0"/>
        <v>998</v>
      </c>
      <c r="Q68" s="426" t="str">
        <f t="shared" si="2"/>
        <v/>
      </c>
    </row>
    <row r="69" spans="1:17">
      <c r="A69" s="8">
        <v>32</v>
      </c>
      <c r="B69" s="23">
        <v>62</v>
      </c>
      <c r="C69" s="425" t="s">
        <v>34</v>
      </c>
      <c r="D69" s="422">
        <v>377</v>
      </c>
      <c r="E69" s="426"/>
      <c r="F69" s="422">
        <v>622</v>
      </c>
      <c r="G69" s="426"/>
      <c r="H69" s="422">
        <v>1430</v>
      </c>
      <c r="I69" s="426"/>
      <c r="J69" s="422">
        <v>1918</v>
      </c>
      <c r="K69" s="426"/>
      <c r="L69" s="422">
        <v>975</v>
      </c>
      <c r="M69" s="426"/>
      <c r="N69" s="422">
        <v>603</v>
      </c>
      <c r="O69" s="426"/>
      <c r="P69" s="422">
        <f t="shared" si="0"/>
        <v>5925</v>
      </c>
      <c r="Q69" s="426" t="str">
        <f t="shared" si="2"/>
        <v/>
      </c>
    </row>
    <row r="70" spans="1:17">
      <c r="A70" s="8">
        <v>84</v>
      </c>
      <c r="B70" s="23">
        <v>63</v>
      </c>
      <c r="C70" s="425" t="s">
        <v>91</v>
      </c>
      <c r="D70" s="422">
        <v>81</v>
      </c>
      <c r="E70" s="426"/>
      <c r="F70" s="422">
        <v>73</v>
      </c>
      <c r="G70" s="426"/>
      <c r="H70" s="422">
        <v>169</v>
      </c>
      <c r="I70" s="426"/>
      <c r="J70" s="422">
        <v>246</v>
      </c>
      <c r="K70" s="426"/>
      <c r="L70" s="422">
        <v>198</v>
      </c>
      <c r="M70" s="426"/>
      <c r="N70" s="422">
        <v>196</v>
      </c>
      <c r="O70" s="426"/>
      <c r="P70" s="422">
        <f t="shared" si="0"/>
        <v>963</v>
      </c>
      <c r="Q70" s="426" t="str">
        <f t="shared" si="2"/>
        <v/>
      </c>
    </row>
    <row r="71" spans="1:17">
      <c r="A71" s="8">
        <v>75</v>
      </c>
      <c r="B71" s="23">
        <v>64</v>
      </c>
      <c r="C71" s="425" t="s">
        <v>65</v>
      </c>
      <c r="D71" s="422">
        <v>75</v>
      </c>
      <c r="E71" s="426"/>
      <c r="F71" s="422">
        <v>92</v>
      </c>
      <c r="G71" s="426"/>
      <c r="H71" s="422">
        <v>287</v>
      </c>
      <c r="I71" s="426"/>
      <c r="J71" s="422">
        <v>432</v>
      </c>
      <c r="K71" s="426"/>
      <c r="L71" s="422">
        <v>239</v>
      </c>
      <c r="M71" s="426"/>
      <c r="N71" s="422">
        <v>214</v>
      </c>
      <c r="O71" s="426"/>
      <c r="P71" s="422">
        <f t="shared" si="0"/>
        <v>1339</v>
      </c>
      <c r="Q71" s="426" t="str">
        <f t="shared" si="2"/>
        <v/>
      </c>
    </row>
    <row r="72" spans="1:17">
      <c r="A72" s="8">
        <v>76</v>
      </c>
      <c r="B72" s="23">
        <v>65</v>
      </c>
      <c r="C72" s="425" t="s">
        <v>78</v>
      </c>
      <c r="D72" s="422">
        <v>23</v>
      </c>
      <c r="E72" s="426" t="s">
        <v>256</v>
      </c>
      <c r="F72" s="422">
        <v>36</v>
      </c>
      <c r="G72" s="426" t="s">
        <v>256</v>
      </c>
      <c r="H72" s="422">
        <v>113</v>
      </c>
      <c r="I72" s="426" t="s">
        <v>256</v>
      </c>
      <c r="J72" s="422">
        <v>166</v>
      </c>
      <c r="K72" s="426" t="s">
        <v>256</v>
      </c>
      <c r="L72" s="422">
        <v>92</v>
      </c>
      <c r="M72" s="426" t="s">
        <v>256</v>
      </c>
      <c r="N72" s="422">
        <v>43</v>
      </c>
      <c r="O72" s="426" t="s">
        <v>256</v>
      </c>
      <c r="P72" s="422">
        <f t="shared" ref="P72:P108" si="3">D72+F72+H72+J72+L72+N72</f>
        <v>473</v>
      </c>
      <c r="Q72" s="426" t="s">
        <v>256</v>
      </c>
    </row>
    <row r="73" spans="1:17">
      <c r="A73" s="8">
        <v>76</v>
      </c>
      <c r="B73" s="23">
        <v>66</v>
      </c>
      <c r="C73" s="425" t="s">
        <v>79</v>
      </c>
      <c r="D73" s="422">
        <v>47</v>
      </c>
      <c r="E73" s="426" t="s">
        <v>256</v>
      </c>
      <c r="F73" s="422">
        <v>111</v>
      </c>
      <c r="G73" s="426" t="s">
        <v>256</v>
      </c>
      <c r="H73" s="422">
        <v>296</v>
      </c>
      <c r="I73" s="426" t="s">
        <v>256</v>
      </c>
      <c r="J73" s="422">
        <v>400</v>
      </c>
      <c r="K73" s="426" t="s">
        <v>256</v>
      </c>
      <c r="L73" s="422">
        <v>170</v>
      </c>
      <c r="M73" s="426" t="s">
        <v>256</v>
      </c>
      <c r="N73" s="422">
        <v>81</v>
      </c>
      <c r="O73" s="426" t="s">
        <v>256</v>
      </c>
      <c r="P73" s="422">
        <f t="shared" si="3"/>
        <v>1105</v>
      </c>
      <c r="Q73" s="426"/>
    </row>
    <row r="74" spans="1:17">
      <c r="A74" s="8">
        <v>44</v>
      </c>
      <c r="B74" s="23">
        <v>67</v>
      </c>
      <c r="C74" s="425" t="s">
        <v>43</v>
      </c>
      <c r="D74" s="422">
        <v>177</v>
      </c>
      <c r="E74" s="426"/>
      <c r="F74" s="422">
        <v>263</v>
      </c>
      <c r="G74" s="426"/>
      <c r="H74" s="422">
        <v>581</v>
      </c>
      <c r="I74" s="426"/>
      <c r="J74" s="422">
        <v>861</v>
      </c>
      <c r="K74" s="426"/>
      <c r="L74" s="422">
        <v>504</v>
      </c>
      <c r="M74" s="426"/>
      <c r="N74" s="422">
        <v>230</v>
      </c>
      <c r="O74" s="426"/>
      <c r="P74" s="422">
        <f t="shared" si="3"/>
        <v>2616</v>
      </c>
      <c r="Q74" s="426" t="str">
        <f t="shared" si="2"/>
        <v/>
      </c>
    </row>
    <row r="75" spans="1:17">
      <c r="A75" s="8">
        <v>44</v>
      </c>
      <c r="B75" s="23">
        <v>68</v>
      </c>
      <c r="C75" s="425" t="s">
        <v>44</v>
      </c>
      <c r="D75" s="422">
        <v>108</v>
      </c>
      <c r="E75" s="426"/>
      <c r="F75" s="422">
        <v>131</v>
      </c>
      <c r="G75" s="426"/>
      <c r="H75" s="422">
        <v>386</v>
      </c>
      <c r="I75" s="426"/>
      <c r="J75" s="422">
        <v>515</v>
      </c>
      <c r="K75" s="426"/>
      <c r="L75" s="422">
        <v>322</v>
      </c>
      <c r="M75" s="426"/>
      <c r="N75" s="422">
        <v>59</v>
      </c>
      <c r="O75" s="426"/>
      <c r="P75" s="422">
        <f t="shared" si="3"/>
        <v>1521</v>
      </c>
      <c r="Q75" s="426" t="str">
        <f t="shared" si="2"/>
        <v/>
      </c>
    </row>
    <row r="76" spans="1:17">
      <c r="A76" s="8">
        <v>84</v>
      </c>
      <c r="B76" s="23">
        <v>69</v>
      </c>
      <c r="C76" s="425" t="s">
        <v>308</v>
      </c>
      <c r="D76" s="422">
        <f>D77+D78</f>
        <v>137</v>
      </c>
      <c r="E76" s="426"/>
      <c r="F76" s="422">
        <f>F77+F78</f>
        <v>216</v>
      </c>
      <c r="G76" s="426"/>
      <c r="H76" s="422">
        <f>H77+H78</f>
        <v>568</v>
      </c>
      <c r="I76" s="426"/>
      <c r="J76" s="422">
        <f>J77+J78</f>
        <v>859</v>
      </c>
      <c r="K76" s="426"/>
      <c r="L76" s="422">
        <f>L77+L78</f>
        <v>622</v>
      </c>
      <c r="M76" s="426"/>
      <c r="N76" s="422">
        <f>N77+N78</f>
        <v>294</v>
      </c>
      <c r="O76" s="426"/>
      <c r="P76" s="422">
        <f>P77+P78</f>
        <v>2696</v>
      </c>
      <c r="Q76" s="426"/>
    </row>
    <row r="77" spans="1:17">
      <c r="A77" s="43">
        <v>84</v>
      </c>
      <c r="B77" s="44" t="s">
        <v>92</v>
      </c>
      <c r="C77" s="427" t="s">
        <v>308</v>
      </c>
      <c r="D77" s="428">
        <v>26</v>
      </c>
      <c r="E77" s="515" t="s">
        <v>256</v>
      </c>
      <c r="F77" s="428">
        <v>45</v>
      </c>
      <c r="G77" s="515" t="s">
        <v>256</v>
      </c>
      <c r="H77" s="428">
        <v>115</v>
      </c>
      <c r="I77" s="515" t="s">
        <v>256</v>
      </c>
      <c r="J77" s="428">
        <v>171</v>
      </c>
      <c r="K77" s="515" t="s">
        <v>256</v>
      </c>
      <c r="L77" s="428">
        <v>108</v>
      </c>
      <c r="M77" s="515" t="s">
        <v>256</v>
      </c>
      <c r="N77" s="428">
        <v>59</v>
      </c>
      <c r="O77" s="515" t="s">
        <v>256</v>
      </c>
      <c r="P77" s="428">
        <f t="shared" si="3"/>
        <v>524</v>
      </c>
      <c r="Q77" s="515" t="s">
        <v>256</v>
      </c>
    </row>
    <row r="78" spans="1:17">
      <c r="A78" s="43">
        <v>84</v>
      </c>
      <c r="B78" s="44" t="s">
        <v>94</v>
      </c>
      <c r="C78" s="427" t="s">
        <v>309</v>
      </c>
      <c r="D78" s="428">
        <v>111</v>
      </c>
      <c r="E78" s="515"/>
      <c r="F78" s="428">
        <v>171</v>
      </c>
      <c r="G78" s="515"/>
      <c r="H78" s="428">
        <v>453</v>
      </c>
      <c r="I78" s="515"/>
      <c r="J78" s="428">
        <v>688</v>
      </c>
      <c r="K78" s="515"/>
      <c r="L78" s="428">
        <v>514</v>
      </c>
      <c r="M78" s="515"/>
      <c r="N78" s="428">
        <v>235</v>
      </c>
      <c r="O78" s="515"/>
      <c r="P78" s="428">
        <f t="shared" si="3"/>
        <v>2172</v>
      </c>
      <c r="Q78" s="515"/>
    </row>
    <row r="79" spans="1:17">
      <c r="A79" s="8">
        <v>27</v>
      </c>
      <c r="B79" s="23">
        <v>70</v>
      </c>
      <c r="C79" s="425" t="s">
        <v>21</v>
      </c>
      <c r="D79" s="422">
        <v>39</v>
      </c>
      <c r="E79" s="426"/>
      <c r="F79" s="422">
        <v>67</v>
      </c>
      <c r="G79" s="426"/>
      <c r="H79" s="422">
        <v>153</v>
      </c>
      <c r="I79" s="426"/>
      <c r="J79" s="422">
        <v>230</v>
      </c>
      <c r="K79" s="426"/>
      <c r="L79" s="422">
        <v>133</v>
      </c>
      <c r="M79" s="426"/>
      <c r="N79" s="422">
        <v>98</v>
      </c>
      <c r="O79" s="426"/>
      <c r="P79" s="422">
        <f t="shared" si="3"/>
        <v>720</v>
      </c>
      <c r="Q79" s="426" t="str">
        <f t="shared" si="2"/>
        <v/>
      </c>
    </row>
    <row r="80" spans="1:17">
      <c r="A80" s="8">
        <v>27</v>
      </c>
      <c r="B80" s="23">
        <v>71</v>
      </c>
      <c r="C80" s="425" t="s">
        <v>22</v>
      </c>
      <c r="D80" s="422">
        <v>55</v>
      </c>
      <c r="E80" s="426"/>
      <c r="F80" s="422">
        <v>83</v>
      </c>
      <c r="G80" s="426"/>
      <c r="H80" s="422">
        <v>239</v>
      </c>
      <c r="I80" s="426"/>
      <c r="J80" s="422">
        <v>439</v>
      </c>
      <c r="K80" s="426"/>
      <c r="L80" s="422">
        <v>152</v>
      </c>
      <c r="M80" s="426"/>
      <c r="N80" s="422">
        <v>66</v>
      </c>
      <c r="O80" s="426"/>
      <c r="P80" s="422">
        <f t="shared" si="3"/>
        <v>1034</v>
      </c>
      <c r="Q80" s="426" t="str">
        <f t="shared" si="2"/>
        <v/>
      </c>
    </row>
    <row r="81" spans="1:17">
      <c r="A81" s="8">
        <v>52</v>
      </c>
      <c r="B81" s="23">
        <v>72</v>
      </c>
      <c r="C81" s="425" t="s">
        <v>50</v>
      </c>
      <c r="D81" s="422">
        <v>50</v>
      </c>
      <c r="E81" s="426"/>
      <c r="F81" s="422">
        <v>130</v>
      </c>
      <c r="G81" s="426"/>
      <c r="H81" s="422">
        <v>299</v>
      </c>
      <c r="I81" s="426"/>
      <c r="J81" s="422">
        <v>429</v>
      </c>
      <c r="K81" s="426"/>
      <c r="L81" s="422">
        <v>218</v>
      </c>
      <c r="M81" s="426"/>
      <c r="N81" s="422">
        <v>133</v>
      </c>
      <c r="O81" s="426"/>
      <c r="P81" s="422">
        <f t="shared" si="3"/>
        <v>1259</v>
      </c>
      <c r="Q81" s="426" t="str">
        <f t="shared" si="2"/>
        <v/>
      </c>
    </row>
    <row r="82" spans="1:17">
      <c r="A82" s="8">
        <v>84</v>
      </c>
      <c r="B82" s="23">
        <v>73</v>
      </c>
      <c r="C82" s="425" t="s">
        <v>96</v>
      </c>
      <c r="D82" s="422">
        <v>44</v>
      </c>
      <c r="E82" s="426"/>
      <c r="F82" s="422">
        <v>64</v>
      </c>
      <c r="G82" s="426"/>
      <c r="H82" s="422">
        <v>183</v>
      </c>
      <c r="I82" s="426"/>
      <c r="J82" s="422">
        <v>299</v>
      </c>
      <c r="K82" s="426"/>
      <c r="L82" s="422">
        <v>243</v>
      </c>
      <c r="M82" s="426"/>
      <c r="N82" s="422">
        <v>98</v>
      </c>
      <c r="O82" s="426"/>
      <c r="P82" s="422">
        <f t="shared" si="3"/>
        <v>931</v>
      </c>
      <c r="Q82" s="426" t="str">
        <f t="shared" si="2"/>
        <v/>
      </c>
    </row>
    <row r="83" spans="1:17">
      <c r="A83" s="8">
        <v>84</v>
      </c>
      <c r="B83" s="23">
        <v>74</v>
      </c>
      <c r="C83" s="425" t="s">
        <v>97</v>
      </c>
      <c r="D83" s="422">
        <v>43</v>
      </c>
      <c r="E83" s="426"/>
      <c r="F83" s="422">
        <v>78</v>
      </c>
      <c r="G83" s="426"/>
      <c r="H83" s="422">
        <v>187</v>
      </c>
      <c r="I83" s="426"/>
      <c r="J83" s="422">
        <v>294</v>
      </c>
      <c r="K83" s="426"/>
      <c r="L83" s="422">
        <v>240</v>
      </c>
      <c r="M83" s="426"/>
      <c r="N83" s="422">
        <v>75</v>
      </c>
      <c r="O83" s="426"/>
      <c r="P83" s="422">
        <f t="shared" si="3"/>
        <v>917</v>
      </c>
      <c r="Q83" s="426" t="str">
        <f t="shared" si="2"/>
        <v/>
      </c>
    </row>
    <row r="84" spans="1:17">
      <c r="A84" s="8">
        <v>11</v>
      </c>
      <c r="B84" s="23">
        <v>75</v>
      </c>
      <c r="C84" s="425" t="s">
        <v>0</v>
      </c>
      <c r="D84" s="422">
        <v>238</v>
      </c>
      <c r="E84" s="426"/>
      <c r="F84" s="422">
        <v>254</v>
      </c>
      <c r="G84" s="426"/>
      <c r="H84" s="422">
        <v>617</v>
      </c>
      <c r="I84" s="426"/>
      <c r="J84" s="422">
        <v>1167</v>
      </c>
      <c r="K84" s="426"/>
      <c r="L84" s="422">
        <v>1058</v>
      </c>
      <c r="M84" s="426"/>
      <c r="N84" s="422">
        <v>1280</v>
      </c>
      <c r="O84" s="426"/>
      <c r="P84" s="422">
        <f t="shared" si="3"/>
        <v>4614</v>
      </c>
      <c r="Q84" s="426" t="str">
        <f t="shared" si="2"/>
        <v/>
      </c>
    </row>
    <row r="85" spans="1:17">
      <c r="A85" s="8">
        <v>28</v>
      </c>
      <c r="B85" s="23">
        <v>76</v>
      </c>
      <c r="C85" s="425" t="s">
        <v>30</v>
      </c>
      <c r="D85" s="422">
        <v>165</v>
      </c>
      <c r="E85" s="426"/>
      <c r="F85" s="422">
        <v>322</v>
      </c>
      <c r="G85" s="426"/>
      <c r="H85" s="422">
        <v>794</v>
      </c>
      <c r="I85" s="426"/>
      <c r="J85" s="422">
        <v>1307</v>
      </c>
      <c r="K85" s="426"/>
      <c r="L85" s="422">
        <v>661</v>
      </c>
      <c r="M85" s="426"/>
      <c r="N85" s="422">
        <v>320</v>
      </c>
      <c r="O85" s="426"/>
      <c r="P85" s="422">
        <f t="shared" si="3"/>
        <v>3569</v>
      </c>
      <c r="Q85" s="426" t="str">
        <f t="shared" si="2"/>
        <v/>
      </c>
    </row>
    <row r="86" spans="1:17">
      <c r="A86" s="8">
        <v>11</v>
      </c>
      <c r="B86" s="23">
        <v>77</v>
      </c>
      <c r="C86" s="425" t="s">
        <v>2</v>
      </c>
      <c r="D86" s="422">
        <v>166</v>
      </c>
      <c r="E86" s="426"/>
      <c r="F86" s="422">
        <v>226</v>
      </c>
      <c r="G86" s="426"/>
      <c r="H86" s="422">
        <v>538</v>
      </c>
      <c r="I86" s="426"/>
      <c r="J86" s="422">
        <v>889</v>
      </c>
      <c r="K86" s="426"/>
      <c r="L86" s="422">
        <v>644</v>
      </c>
      <c r="M86" s="426"/>
      <c r="N86" s="422">
        <v>333</v>
      </c>
      <c r="O86" s="426"/>
      <c r="P86" s="422">
        <f t="shared" si="3"/>
        <v>2796</v>
      </c>
      <c r="Q86" s="426" t="str">
        <f t="shared" si="2"/>
        <v/>
      </c>
    </row>
    <row r="87" spans="1:17">
      <c r="A87" s="8">
        <v>11</v>
      </c>
      <c r="B87" s="23">
        <v>78</v>
      </c>
      <c r="C87" s="425" t="s">
        <v>3</v>
      </c>
      <c r="D87" s="422">
        <v>108</v>
      </c>
      <c r="E87" s="426"/>
      <c r="F87" s="422">
        <v>153</v>
      </c>
      <c r="G87" s="426"/>
      <c r="H87" s="422">
        <v>343</v>
      </c>
      <c r="I87" s="426"/>
      <c r="J87" s="422">
        <v>631</v>
      </c>
      <c r="K87" s="426"/>
      <c r="L87" s="422">
        <v>500</v>
      </c>
      <c r="M87" s="426"/>
      <c r="N87" s="422">
        <v>342</v>
      </c>
      <c r="O87" s="426"/>
      <c r="P87" s="422">
        <f t="shared" si="3"/>
        <v>2077</v>
      </c>
      <c r="Q87" s="426" t="str">
        <f t="shared" si="2"/>
        <v/>
      </c>
    </row>
    <row r="88" spans="1:17">
      <c r="A88" s="8">
        <v>75</v>
      </c>
      <c r="B88" s="23">
        <v>79</v>
      </c>
      <c r="C88" s="425" t="s">
        <v>66</v>
      </c>
      <c r="D88" s="422">
        <v>55</v>
      </c>
      <c r="E88" s="426"/>
      <c r="F88" s="422">
        <v>82</v>
      </c>
      <c r="G88" s="426"/>
      <c r="H88" s="422">
        <v>222</v>
      </c>
      <c r="I88" s="426"/>
      <c r="J88" s="422">
        <v>316</v>
      </c>
      <c r="K88" s="426"/>
      <c r="L88" s="422">
        <v>192</v>
      </c>
      <c r="M88" s="426"/>
      <c r="N88" s="422">
        <v>26</v>
      </c>
      <c r="O88" s="426"/>
      <c r="P88" s="422">
        <f t="shared" si="3"/>
        <v>893</v>
      </c>
      <c r="Q88" s="426"/>
    </row>
    <row r="89" spans="1:17">
      <c r="A89" s="8">
        <v>32</v>
      </c>
      <c r="B89" s="23">
        <v>80</v>
      </c>
      <c r="C89" s="425" t="s">
        <v>35</v>
      </c>
      <c r="D89" s="422">
        <v>70</v>
      </c>
      <c r="E89" s="426" t="s">
        <v>256</v>
      </c>
      <c r="F89" s="422">
        <v>128</v>
      </c>
      <c r="G89" s="426" t="s">
        <v>256</v>
      </c>
      <c r="H89" s="422">
        <v>301</v>
      </c>
      <c r="I89" s="426" t="s">
        <v>256</v>
      </c>
      <c r="J89" s="422">
        <v>471</v>
      </c>
      <c r="K89" s="426" t="s">
        <v>256</v>
      </c>
      <c r="L89" s="422">
        <v>288</v>
      </c>
      <c r="M89" s="426" t="s">
        <v>256</v>
      </c>
      <c r="N89" s="422">
        <v>315</v>
      </c>
      <c r="O89" s="426" t="s">
        <v>256</v>
      </c>
      <c r="P89" s="422">
        <f t="shared" si="3"/>
        <v>1573</v>
      </c>
      <c r="Q89" s="426"/>
    </row>
    <row r="90" spans="1:17">
      <c r="A90" s="8">
        <v>76</v>
      </c>
      <c r="B90" s="23">
        <v>81</v>
      </c>
      <c r="C90" s="425" t="s">
        <v>80</v>
      </c>
      <c r="D90" s="422">
        <v>53</v>
      </c>
      <c r="E90" s="426"/>
      <c r="F90" s="422">
        <v>70</v>
      </c>
      <c r="G90" s="426"/>
      <c r="H90" s="422">
        <v>170</v>
      </c>
      <c r="I90" s="426"/>
      <c r="J90" s="422">
        <v>297</v>
      </c>
      <c r="K90" s="426"/>
      <c r="L90" s="422">
        <v>156</v>
      </c>
      <c r="M90" s="426"/>
      <c r="N90" s="422">
        <v>129</v>
      </c>
      <c r="O90" s="426"/>
      <c r="P90" s="422">
        <f t="shared" si="3"/>
        <v>875</v>
      </c>
      <c r="Q90" s="426" t="str">
        <f t="shared" si="2"/>
        <v/>
      </c>
    </row>
    <row r="91" spans="1:17">
      <c r="A91" s="8">
        <v>76</v>
      </c>
      <c r="B91" s="23">
        <v>82</v>
      </c>
      <c r="C91" s="425" t="s">
        <v>81</v>
      </c>
      <c r="D91" s="422">
        <v>31</v>
      </c>
      <c r="E91" s="426"/>
      <c r="F91" s="422">
        <v>55</v>
      </c>
      <c r="G91" s="426"/>
      <c r="H91" s="422">
        <v>131</v>
      </c>
      <c r="I91" s="426"/>
      <c r="J91" s="422">
        <v>163</v>
      </c>
      <c r="K91" s="426"/>
      <c r="L91" s="422">
        <v>144</v>
      </c>
      <c r="M91" s="426"/>
      <c r="N91" s="422">
        <v>86</v>
      </c>
      <c r="O91" s="426"/>
      <c r="P91" s="422">
        <f t="shared" si="3"/>
        <v>610</v>
      </c>
      <c r="Q91" s="426" t="str">
        <f t="shared" si="2"/>
        <v/>
      </c>
    </row>
    <row r="92" spans="1:17">
      <c r="A92" s="8">
        <v>93</v>
      </c>
      <c r="B92" s="23">
        <v>83</v>
      </c>
      <c r="C92" s="425" t="s">
        <v>102</v>
      </c>
      <c r="D92" s="422">
        <v>89</v>
      </c>
      <c r="E92" s="426"/>
      <c r="F92" s="422">
        <v>124</v>
      </c>
      <c r="G92" s="426"/>
      <c r="H92" s="422">
        <v>218</v>
      </c>
      <c r="I92" s="426"/>
      <c r="J92" s="422">
        <v>356</v>
      </c>
      <c r="K92" s="426"/>
      <c r="L92" s="422">
        <v>258</v>
      </c>
      <c r="M92" s="426"/>
      <c r="N92" s="422">
        <v>118</v>
      </c>
      <c r="O92" s="426"/>
      <c r="P92" s="422">
        <f t="shared" si="3"/>
        <v>1163</v>
      </c>
      <c r="Q92" s="426" t="str">
        <f t="shared" si="2"/>
        <v/>
      </c>
    </row>
    <row r="93" spans="1:17">
      <c r="A93" s="8">
        <v>93</v>
      </c>
      <c r="B93" s="23">
        <v>84</v>
      </c>
      <c r="C93" s="425" t="s">
        <v>103</v>
      </c>
      <c r="D93" s="422">
        <v>56</v>
      </c>
      <c r="E93" s="426"/>
      <c r="F93" s="422">
        <v>105</v>
      </c>
      <c r="G93" s="426"/>
      <c r="H93" s="422">
        <v>235</v>
      </c>
      <c r="I93" s="426"/>
      <c r="J93" s="422">
        <v>370</v>
      </c>
      <c r="K93" s="426"/>
      <c r="L93" s="422">
        <v>239</v>
      </c>
      <c r="M93" s="426"/>
      <c r="N93" s="422">
        <v>134</v>
      </c>
      <c r="O93" s="426"/>
      <c r="P93" s="422">
        <f t="shared" si="3"/>
        <v>1139</v>
      </c>
      <c r="Q93" s="426" t="str">
        <f t="shared" si="2"/>
        <v/>
      </c>
    </row>
    <row r="94" spans="1:17">
      <c r="A94" s="8">
        <v>52</v>
      </c>
      <c r="B94" s="23">
        <v>85</v>
      </c>
      <c r="C94" s="425" t="s">
        <v>51</v>
      </c>
      <c r="D94" s="422">
        <v>69</v>
      </c>
      <c r="E94" s="426"/>
      <c r="F94" s="422">
        <v>83</v>
      </c>
      <c r="G94" s="426" t="s">
        <v>256</v>
      </c>
      <c r="H94" s="422">
        <v>220</v>
      </c>
      <c r="I94" s="426" t="s">
        <v>256</v>
      </c>
      <c r="J94" s="422">
        <v>318</v>
      </c>
      <c r="K94" s="426" t="s">
        <v>256</v>
      </c>
      <c r="L94" s="422">
        <v>245</v>
      </c>
      <c r="M94" s="426" t="s">
        <v>256</v>
      </c>
      <c r="N94" s="422">
        <v>84</v>
      </c>
      <c r="O94" s="426" t="s">
        <v>256</v>
      </c>
      <c r="P94" s="422">
        <f t="shared" si="3"/>
        <v>1019</v>
      </c>
      <c r="Q94" s="426" t="str">
        <f t="shared" si="2"/>
        <v>(e)</v>
      </c>
    </row>
    <row r="95" spans="1:17">
      <c r="A95" s="8">
        <v>75</v>
      </c>
      <c r="B95" s="23">
        <v>86</v>
      </c>
      <c r="C95" s="425" t="s">
        <v>67</v>
      </c>
      <c r="D95" s="422">
        <v>53</v>
      </c>
      <c r="E95" s="426"/>
      <c r="F95" s="422">
        <v>79</v>
      </c>
      <c r="G95" s="426"/>
      <c r="H95" s="422">
        <v>186</v>
      </c>
      <c r="I95" s="426"/>
      <c r="J95" s="422">
        <v>295</v>
      </c>
      <c r="K95" s="426"/>
      <c r="L95" s="422">
        <v>303</v>
      </c>
      <c r="M95" s="426"/>
      <c r="N95" s="422">
        <v>192</v>
      </c>
      <c r="O95" s="426"/>
      <c r="P95" s="422">
        <f t="shared" si="3"/>
        <v>1108</v>
      </c>
      <c r="Q95" s="426"/>
    </row>
    <row r="96" spans="1:17">
      <c r="A96" s="8">
        <v>75</v>
      </c>
      <c r="B96" s="23">
        <v>87</v>
      </c>
      <c r="C96" s="425" t="s">
        <v>68</v>
      </c>
      <c r="D96" s="422">
        <v>26</v>
      </c>
      <c r="E96" s="426"/>
      <c r="F96" s="422">
        <v>46</v>
      </c>
      <c r="G96" s="426"/>
      <c r="H96" s="422">
        <v>129</v>
      </c>
      <c r="I96" s="426"/>
      <c r="J96" s="422">
        <v>204</v>
      </c>
      <c r="K96" s="426"/>
      <c r="L96" s="422">
        <v>168</v>
      </c>
      <c r="M96" s="426"/>
      <c r="N96" s="422">
        <v>62</v>
      </c>
      <c r="O96" s="426"/>
      <c r="P96" s="422">
        <f t="shared" si="3"/>
        <v>635</v>
      </c>
      <c r="Q96" s="426"/>
    </row>
    <row r="97" spans="1:17">
      <c r="A97" s="8">
        <v>44</v>
      </c>
      <c r="B97" s="23">
        <v>88</v>
      </c>
      <c r="C97" s="425" t="s">
        <v>45</v>
      </c>
      <c r="D97" s="422">
        <v>49</v>
      </c>
      <c r="E97" s="426" t="s">
        <v>256</v>
      </c>
      <c r="F97" s="422">
        <v>99</v>
      </c>
      <c r="G97" s="426" t="s">
        <v>256</v>
      </c>
      <c r="H97" s="422">
        <v>206</v>
      </c>
      <c r="I97" s="426" t="s">
        <v>256</v>
      </c>
      <c r="J97" s="422">
        <v>285</v>
      </c>
      <c r="K97" s="426" t="s">
        <v>256</v>
      </c>
      <c r="L97" s="422">
        <v>127</v>
      </c>
      <c r="M97" s="426" t="s">
        <v>256</v>
      </c>
      <c r="N97" s="422">
        <v>75</v>
      </c>
      <c r="O97" s="426" t="s">
        <v>256</v>
      </c>
      <c r="P97" s="422">
        <f t="shared" si="3"/>
        <v>841</v>
      </c>
      <c r="Q97" s="426"/>
    </row>
    <row r="98" spans="1:17">
      <c r="A98" s="8">
        <v>27</v>
      </c>
      <c r="B98" s="23">
        <v>89</v>
      </c>
      <c r="C98" s="425" t="s">
        <v>23</v>
      </c>
      <c r="D98" s="422">
        <v>78</v>
      </c>
      <c r="E98" s="426"/>
      <c r="F98" s="422">
        <v>136</v>
      </c>
      <c r="G98" s="426"/>
      <c r="H98" s="422">
        <v>292</v>
      </c>
      <c r="I98" s="426"/>
      <c r="J98" s="422">
        <v>422</v>
      </c>
      <c r="K98" s="426"/>
      <c r="L98" s="422">
        <v>235</v>
      </c>
      <c r="M98" s="426"/>
      <c r="N98" s="422">
        <v>118</v>
      </c>
      <c r="O98" s="426"/>
      <c r="P98" s="422">
        <f t="shared" si="3"/>
        <v>1281</v>
      </c>
      <c r="Q98" s="426" t="str">
        <f t="shared" si="2"/>
        <v/>
      </c>
    </row>
    <row r="99" spans="1:17">
      <c r="A99" s="8">
        <v>27</v>
      </c>
      <c r="B99" s="23">
        <v>90</v>
      </c>
      <c r="C99" s="425" t="s">
        <v>24</v>
      </c>
      <c r="D99" s="422">
        <v>19</v>
      </c>
      <c r="E99" s="426"/>
      <c r="F99" s="422">
        <v>25</v>
      </c>
      <c r="G99" s="426"/>
      <c r="H99" s="422">
        <v>87</v>
      </c>
      <c r="I99" s="426"/>
      <c r="J99" s="422">
        <v>100</v>
      </c>
      <c r="K99" s="426"/>
      <c r="L99" s="422">
        <v>62</v>
      </c>
      <c r="M99" s="426"/>
      <c r="N99" s="422">
        <v>30</v>
      </c>
      <c r="O99" s="426"/>
      <c r="P99" s="422">
        <f t="shared" si="3"/>
        <v>323</v>
      </c>
      <c r="Q99" s="426" t="str">
        <f t="shared" si="2"/>
        <v/>
      </c>
    </row>
    <row r="100" spans="1:17">
      <c r="A100" s="8">
        <v>11</v>
      </c>
      <c r="B100" s="23">
        <v>91</v>
      </c>
      <c r="C100" s="425" t="s">
        <v>4</v>
      </c>
      <c r="D100" s="422">
        <v>114</v>
      </c>
      <c r="E100" s="426"/>
      <c r="F100" s="422">
        <v>180</v>
      </c>
      <c r="G100" s="426"/>
      <c r="H100" s="422">
        <v>429</v>
      </c>
      <c r="I100" s="426"/>
      <c r="J100" s="422">
        <v>741</v>
      </c>
      <c r="K100" s="426"/>
      <c r="L100" s="422">
        <v>514</v>
      </c>
      <c r="M100" s="426"/>
      <c r="N100" s="422">
        <v>543</v>
      </c>
      <c r="O100" s="426"/>
      <c r="P100" s="422">
        <f t="shared" si="3"/>
        <v>2521</v>
      </c>
      <c r="Q100" s="426" t="str">
        <f t="shared" si="2"/>
        <v/>
      </c>
    </row>
    <row r="101" spans="1:17">
      <c r="A101" s="8">
        <v>11</v>
      </c>
      <c r="B101" s="23">
        <v>92</v>
      </c>
      <c r="C101" s="425" t="s">
        <v>5</v>
      </c>
      <c r="D101" s="422">
        <v>136</v>
      </c>
      <c r="E101" s="426"/>
      <c r="F101" s="422">
        <v>151</v>
      </c>
      <c r="G101" s="426"/>
      <c r="H101" s="422">
        <v>421</v>
      </c>
      <c r="I101" s="426"/>
      <c r="J101" s="422">
        <v>798</v>
      </c>
      <c r="K101" s="426"/>
      <c r="L101" s="422">
        <v>574</v>
      </c>
      <c r="M101" s="426"/>
      <c r="N101" s="422">
        <v>380</v>
      </c>
      <c r="O101" s="426"/>
      <c r="P101" s="422">
        <f t="shared" si="3"/>
        <v>2460</v>
      </c>
      <c r="Q101" s="426" t="str">
        <f t="shared" si="2"/>
        <v/>
      </c>
    </row>
    <row r="102" spans="1:17">
      <c r="A102" s="8">
        <v>11</v>
      </c>
      <c r="B102" s="23">
        <v>93</v>
      </c>
      <c r="C102" s="425" t="s">
        <v>6</v>
      </c>
      <c r="D102" s="422">
        <v>259</v>
      </c>
      <c r="E102" s="426"/>
      <c r="F102" s="422">
        <v>327</v>
      </c>
      <c r="G102" s="426"/>
      <c r="H102" s="422">
        <v>674</v>
      </c>
      <c r="I102" s="426"/>
      <c r="J102" s="422">
        <v>1193</v>
      </c>
      <c r="K102" s="426"/>
      <c r="L102" s="422">
        <v>917</v>
      </c>
      <c r="M102" s="426"/>
      <c r="N102" s="422">
        <v>834</v>
      </c>
      <c r="O102" s="426"/>
      <c r="P102" s="422">
        <f t="shared" si="3"/>
        <v>4204</v>
      </c>
      <c r="Q102" s="426" t="str">
        <f t="shared" si="2"/>
        <v/>
      </c>
    </row>
    <row r="103" spans="1:17">
      <c r="A103" s="8">
        <v>11</v>
      </c>
      <c r="B103" s="23">
        <v>94</v>
      </c>
      <c r="C103" s="425" t="s">
        <v>7</v>
      </c>
      <c r="D103" s="422">
        <v>124</v>
      </c>
      <c r="E103" s="426"/>
      <c r="F103" s="422">
        <v>180</v>
      </c>
      <c r="G103" s="426"/>
      <c r="H103" s="422">
        <v>328</v>
      </c>
      <c r="I103" s="426"/>
      <c r="J103" s="422">
        <v>656</v>
      </c>
      <c r="K103" s="426"/>
      <c r="L103" s="422">
        <v>690</v>
      </c>
      <c r="M103" s="426"/>
      <c r="N103" s="422">
        <v>519</v>
      </c>
      <c r="O103" s="426"/>
      <c r="P103" s="422">
        <f t="shared" si="3"/>
        <v>2497</v>
      </c>
      <c r="Q103" s="426" t="str">
        <f t="shared" si="2"/>
        <v/>
      </c>
    </row>
    <row r="104" spans="1:17">
      <c r="A104" s="8">
        <v>11</v>
      </c>
      <c r="B104" s="23">
        <v>95</v>
      </c>
      <c r="C104" s="425" t="s">
        <v>8</v>
      </c>
      <c r="D104" s="422">
        <v>73</v>
      </c>
      <c r="E104" s="426"/>
      <c r="F104" s="422">
        <v>167</v>
      </c>
      <c r="G104" s="426"/>
      <c r="H104" s="422">
        <v>375</v>
      </c>
      <c r="I104" s="426"/>
      <c r="J104" s="422">
        <v>596</v>
      </c>
      <c r="K104" s="426"/>
      <c r="L104" s="422">
        <v>483</v>
      </c>
      <c r="M104" s="426"/>
      <c r="N104" s="422">
        <v>337</v>
      </c>
      <c r="O104" s="426"/>
      <c r="P104" s="422">
        <f t="shared" si="3"/>
        <v>2031</v>
      </c>
      <c r="Q104" s="426"/>
    </row>
    <row r="105" spans="1:17">
      <c r="A105" s="8">
        <v>101</v>
      </c>
      <c r="B105" s="23">
        <v>971</v>
      </c>
      <c r="C105" s="425" t="s">
        <v>109</v>
      </c>
      <c r="D105" s="422">
        <v>44</v>
      </c>
      <c r="E105" s="426"/>
      <c r="F105" s="422">
        <v>73</v>
      </c>
      <c r="G105" s="426"/>
      <c r="H105" s="422">
        <v>194</v>
      </c>
      <c r="I105" s="426"/>
      <c r="J105" s="422">
        <v>348</v>
      </c>
      <c r="K105" s="426"/>
      <c r="L105" s="422">
        <v>130</v>
      </c>
      <c r="M105" s="426"/>
      <c r="N105" s="422">
        <v>251</v>
      </c>
      <c r="O105" s="426"/>
      <c r="P105" s="422">
        <f t="shared" si="3"/>
        <v>1040</v>
      </c>
      <c r="Q105" s="426"/>
    </row>
    <row r="106" spans="1:17">
      <c r="A106" s="8">
        <v>102</v>
      </c>
      <c r="B106" s="23">
        <v>972</v>
      </c>
      <c r="C106" s="425" t="s">
        <v>110</v>
      </c>
      <c r="D106" s="422">
        <v>94</v>
      </c>
      <c r="E106" s="426"/>
      <c r="F106" s="422">
        <v>201</v>
      </c>
      <c r="G106" s="426"/>
      <c r="H106" s="422">
        <v>373</v>
      </c>
      <c r="I106" s="426"/>
      <c r="J106" s="422">
        <v>337</v>
      </c>
      <c r="K106" s="426"/>
      <c r="L106" s="422">
        <v>163</v>
      </c>
      <c r="M106" s="426"/>
      <c r="N106" s="422">
        <v>127</v>
      </c>
      <c r="O106" s="426"/>
      <c r="P106" s="422">
        <f t="shared" si="3"/>
        <v>1295</v>
      </c>
      <c r="Q106" s="426" t="str">
        <f t="shared" si="2"/>
        <v/>
      </c>
    </row>
    <row r="107" spans="1:17">
      <c r="A107" s="8">
        <v>103</v>
      </c>
      <c r="B107" s="23">
        <v>973</v>
      </c>
      <c r="C107" s="425" t="s">
        <v>111</v>
      </c>
      <c r="D107" s="422">
        <v>27</v>
      </c>
      <c r="E107" s="426" t="s">
        <v>256</v>
      </c>
      <c r="F107" s="422">
        <v>45</v>
      </c>
      <c r="G107" s="426" t="s">
        <v>256</v>
      </c>
      <c r="H107" s="422">
        <v>89</v>
      </c>
      <c r="I107" s="426" t="s">
        <v>256</v>
      </c>
      <c r="J107" s="422">
        <v>152</v>
      </c>
      <c r="K107" s="426" t="s">
        <v>256</v>
      </c>
      <c r="L107" s="422">
        <v>74</v>
      </c>
      <c r="M107" s="426" t="s">
        <v>256</v>
      </c>
      <c r="N107" s="422">
        <v>30</v>
      </c>
      <c r="O107" s="426" t="s">
        <v>256</v>
      </c>
      <c r="P107" s="422">
        <f t="shared" si="3"/>
        <v>417</v>
      </c>
      <c r="Q107" s="426" t="str">
        <f t="shared" si="2"/>
        <v>(e)</v>
      </c>
    </row>
    <row r="108" spans="1:17">
      <c r="A108" s="9">
        <v>104</v>
      </c>
      <c r="B108" s="9">
        <v>974</v>
      </c>
      <c r="C108" s="5" t="s">
        <v>310</v>
      </c>
      <c r="D108" s="422">
        <v>148</v>
      </c>
      <c r="E108" s="426"/>
      <c r="F108" s="422">
        <v>240</v>
      </c>
      <c r="G108" s="426"/>
      <c r="H108" s="422">
        <v>511</v>
      </c>
      <c r="I108" s="426"/>
      <c r="J108" s="422">
        <v>657</v>
      </c>
      <c r="K108" s="426"/>
      <c r="L108" s="422">
        <v>310</v>
      </c>
      <c r="M108" s="426"/>
      <c r="N108" s="422">
        <v>150</v>
      </c>
      <c r="O108" s="426"/>
      <c r="P108" s="422">
        <f t="shared" si="3"/>
        <v>2016</v>
      </c>
      <c r="Q108" s="426" t="str">
        <f t="shared" si="2"/>
        <v/>
      </c>
    </row>
    <row r="109" spans="1:17" ht="15" customHeight="1">
      <c r="A109" s="597" t="s">
        <v>225</v>
      </c>
      <c r="B109" s="598"/>
      <c r="C109" s="599"/>
      <c r="D109" s="431">
        <f>SUM(D7:D75)+SUM(D77:D104)</f>
        <v>7906</v>
      </c>
      <c r="E109" s="516"/>
      <c r="F109" s="431">
        <f>SUM(F7:F75)+SUM(F77:F104)</f>
        <v>12562</v>
      </c>
      <c r="G109" s="433"/>
      <c r="H109" s="434">
        <f>SUM(H7:H75)+SUM(H77:H104)</f>
        <v>29726</v>
      </c>
      <c r="I109" s="433"/>
      <c r="J109" s="434">
        <f>SUM(J7:J75)+SUM(J77:J104)</f>
        <v>45723</v>
      </c>
      <c r="K109" s="433"/>
      <c r="L109" s="434">
        <f>SUM(L7:L75)+SUM(L77:L104)</f>
        <v>29073</v>
      </c>
      <c r="M109" s="433"/>
      <c r="N109" s="434">
        <f>SUM(N7:N75)+SUM(N77:N104)</f>
        <v>18311</v>
      </c>
      <c r="O109" s="433"/>
      <c r="P109" s="434">
        <f>SUM(P7:P75)+SUM(P77:P104)</f>
        <v>143301</v>
      </c>
      <c r="Q109" s="433"/>
    </row>
    <row r="110" spans="1:17" ht="15" customHeight="1">
      <c r="A110" s="600" t="s">
        <v>330</v>
      </c>
      <c r="B110" s="601"/>
      <c r="C110" s="602"/>
      <c r="D110" s="435">
        <f>SUM(D105:D108)</f>
        <v>313</v>
      </c>
      <c r="E110" s="517"/>
      <c r="F110" s="435">
        <f>SUM(F105:F108)</f>
        <v>559</v>
      </c>
      <c r="G110" s="437"/>
      <c r="H110" s="438">
        <f>SUM(H105:H108)</f>
        <v>1167</v>
      </c>
      <c r="I110" s="437"/>
      <c r="J110" s="438">
        <f>SUM(J105:J108)</f>
        <v>1494</v>
      </c>
      <c r="K110" s="437"/>
      <c r="L110" s="438">
        <f>SUM(L105:L108)</f>
        <v>677</v>
      </c>
      <c r="M110" s="437"/>
      <c r="N110" s="438">
        <f>SUM(N105:N108)</f>
        <v>558</v>
      </c>
      <c r="O110" s="437"/>
      <c r="P110" s="438">
        <f>SUM(P105:P108)</f>
        <v>4768</v>
      </c>
      <c r="Q110" s="437"/>
    </row>
    <row r="111" spans="1:17" ht="15" customHeight="1">
      <c r="A111" s="594" t="s">
        <v>331</v>
      </c>
      <c r="B111" s="595"/>
      <c r="C111" s="596"/>
      <c r="D111" s="439">
        <f>SUM(D109:D110)</f>
        <v>8219</v>
      </c>
      <c r="E111" s="518"/>
      <c r="F111" s="439">
        <f>SUM(F109:F110)</f>
        <v>13121</v>
      </c>
      <c r="G111" s="441"/>
      <c r="H111" s="442">
        <f>SUM(H109:H110)</f>
        <v>30893</v>
      </c>
      <c r="I111" s="441"/>
      <c r="J111" s="442">
        <f>SUM(J109:J110)</f>
        <v>47217</v>
      </c>
      <c r="K111" s="441"/>
      <c r="L111" s="442">
        <f>SUM(L109:L110)</f>
        <v>29750</v>
      </c>
      <c r="M111" s="441"/>
      <c r="N111" s="442">
        <f>SUM(N109:N110)</f>
        <v>18869</v>
      </c>
      <c r="O111" s="441"/>
      <c r="P111" s="442">
        <f>SUM(P109:P110)</f>
        <v>148069</v>
      </c>
      <c r="Q111" s="441"/>
    </row>
    <row r="112" spans="1:17">
      <c r="A112" s="498" t="s">
        <v>298</v>
      </c>
      <c r="B112" s="420"/>
      <c r="C112" s="420"/>
      <c r="D112" s="475"/>
      <c r="E112" s="498"/>
      <c r="F112" s="475"/>
      <c r="G112" s="475"/>
      <c r="H112" s="475"/>
      <c r="I112" s="475"/>
      <c r="J112" s="475"/>
      <c r="K112" s="475"/>
      <c r="L112" s="475"/>
      <c r="M112" s="475"/>
      <c r="N112" s="475"/>
      <c r="O112" s="475"/>
      <c r="P112" s="475"/>
      <c r="Q112" s="475"/>
    </row>
    <row r="113" spans="1:36">
      <c r="A113" s="475"/>
      <c r="B113" s="475"/>
      <c r="C113" s="475"/>
      <c r="D113" s="475"/>
      <c r="E113" s="498"/>
      <c r="F113" s="475"/>
      <c r="G113" s="475"/>
      <c r="H113" s="475"/>
      <c r="I113" s="475"/>
      <c r="J113" s="475"/>
      <c r="K113" s="475"/>
      <c r="L113" s="475"/>
      <c r="M113" s="475"/>
      <c r="N113" s="475"/>
      <c r="O113" s="475"/>
      <c r="P113" s="475"/>
      <c r="Q113" s="475"/>
    </row>
    <row r="114" spans="1:36">
      <c r="A114" s="475"/>
      <c r="B114" s="475"/>
      <c r="C114" s="475"/>
      <c r="D114" s="475"/>
      <c r="E114" s="498"/>
      <c r="F114" s="475"/>
      <c r="G114" s="475"/>
      <c r="H114" s="475"/>
      <c r="I114" s="475"/>
      <c r="J114" s="475"/>
      <c r="K114" s="475"/>
      <c r="L114" s="475"/>
      <c r="M114" s="475"/>
      <c r="N114" s="475"/>
      <c r="O114" s="475"/>
      <c r="P114" s="475"/>
      <c r="Q114" s="475"/>
    </row>
    <row r="115" spans="1:36">
      <c r="A115" s="475"/>
      <c r="B115" s="475"/>
      <c r="C115" s="475"/>
      <c r="D115" s="475"/>
      <c r="E115" s="498"/>
      <c r="F115" s="475"/>
      <c r="G115" s="475"/>
      <c r="H115" s="475"/>
      <c r="I115" s="475"/>
      <c r="J115" s="475"/>
      <c r="K115" s="475"/>
      <c r="L115" s="475"/>
      <c r="M115" s="475"/>
      <c r="N115" s="475"/>
      <c r="O115" s="475"/>
      <c r="P115" s="475"/>
      <c r="Q115" s="475"/>
    </row>
    <row r="116" spans="1:36">
      <c r="A116" s="474" t="s">
        <v>361</v>
      </c>
      <c r="B116" s="475"/>
      <c r="C116" s="475"/>
      <c r="D116" s="475"/>
      <c r="E116" s="498"/>
      <c r="F116" s="475"/>
      <c r="G116" s="475"/>
      <c r="H116" s="475"/>
      <c r="I116" s="475"/>
      <c r="J116" s="475"/>
      <c r="K116" s="475"/>
      <c r="L116" s="475"/>
      <c r="M116" s="475"/>
      <c r="N116" s="475"/>
      <c r="O116" s="475"/>
      <c r="P116" s="475"/>
      <c r="Q116" s="475"/>
    </row>
    <row r="117" spans="1:36" ht="33" customHeight="1">
      <c r="A117" s="123" t="s">
        <v>333</v>
      </c>
      <c r="B117" s="592" t="s">
        <v>214</v>
      </c>
      <c r="C117" s="593"/>
      <c r="D117" s="638" t="s">
        <v>354</v>
      </c>
      <c r="E117" s="639"/>
      <c r="F117" s="638" t="s">
        <v>355</v>
      </c>
      <c r="G117" s="639"/>
      <c r="H117" s="638" t="s">
        <v>356</v>
      </c>
      <c r="I117" s="639"/>
      <c r="J117" s="638" t="s">
        <v>357</v>
      </c>
      <c r="K117" s="639"/>
      <c r="L117" s="638" t="s">
        <v>358</v>
      </c>
      <c r="M117" s="639"/>
      <c r="N117" s="638" t="s">
        <v>359</v>
      </c>
      <c r="O117" s="639"/>
      <c r="P117" s="638" t="s">
        <v>360</v>
      </c>
      <c r="Q117" s="639"/>
    </row>
    <row r="118" spans="1:36" s="484" customFormat="1">
      <c r="A118" s="519">
        <v>84</v>
      </c>
      <c r="B118" s="520" t="s">
        <v>83</v>
      </c>
      <c r="C118" s="521"/>
      <c r="D118" s="522">
        <f>SUM(D7,D9,D13,D21,D33,D45,D49:D50,D70,D76,D82:D83)</f>
        <v>765</v>
      </c>
      <c r="E118" s="523"/>
      <c r="F118" s="522">
        <f t="shared" ref="F118" si="4">SUM(F7,F9,F13,F21,F33,F45,F49:F50,F70,F76,F82:F83)</f>
        <v>1201</v>
      </c>
      <c r="G118" s="524"/>
      <c r="H118" s="522">
        <f t="shared" ref="H118:P118" si="5">SUM(H7,H9,H13,H21,H33,H45,H49:H50,H70,H76,H82:H83)</f>
        <v>2970</v>
      </c>
      <c r="I118" s="524"/>
      <c r="J118" s="522">
        <f t="shared" si="5"/>
        <v>4463</v>
      </c>
      <c r="K118" s="524"/>
      <c r="L118" s="522">
        <f t="shared" si="5"/>
        <v>2960</v>
      </c>
      <c r="M118" s="524"/>
      <c r="N118" s="522">
        <f t="shared" si="5"/>
        <v>1742</v>
      </c>
      <c r="O118" s="524"/>
      <c r="P118" s="522">
        <f t="shared" si="5"/>
        <v>14101</v>
      </c>
      <c r="Q118" s="524"/>
      <c r="R118" s="579"/>
      <c r="S118" s="579"/>
      <c r="T118" s="579"/>
      <c r="U118" s="579"/>
      <c r="V118" s="579"/>
      <c r="W118" s="579"/>
      <c r="X118" s="579"/>
      <c r="Y118" s="579"/>
      <c r="Z118" s="579"/>
      <c r="AA118" s="579"/>
      <c r="AB118" s="579"/>
      <c r="AC118" s="579"/>
      <c r="AD118" s="579"/>
      <c r="AE118" s="579"/>
      <c r="AF118" s="579"/>
      <c r="AG118" s="579"/>
      <c r="AH118" s="579"/>
      <c r="AI118" s="579"/>
      <c r="AJ118" s="579"/>
    </row>
    <row r="119" spans="1:36" s="484" customFormat="1">
      <c r="A119" s="525">
        <v>27</v>
      </c>
      <c r="B119" s="526" t="s">
        <v>17</v>
      </c>
      <c r="C119" s="527"/>
      <c r="D119" s="528">
        <f>SUM(D28,D32,D46,D65,D79:D80,D98:D99)</f>
        <v>391</v>
      </c>
      <c r="E119" s="523"/>
      <c r="F119" s="528">
        <f t="shared" ref="F119" si="6">SUM(F28,F32,F46,F65,F79:F80,F98:F99)</f>
        <v>670</v>
      </c>
      <c r="G119" s="524"/>
      <c r="H119" s="528">
        <f t="shared" ref="H119:P119" si="7">SUM(H28,H32,H46,H65,H79:H80,H98:H99)</f>
        <v>1679</v>
      </c>
      <c r="I119" s="524"/>
      <c r="J119" s="528">
        <f t="shared" si="7"/>
        <v>2491</v>
      </c>
      <c r="K119" s="524"/>
      <c r="L119" s="528">
        <f t="shared" si="7"/>
        <v>1336</v>
      </c>
      <c r="M119" s="524"/>
      <c r="N119" s="528">
        <f t="shared" si="7"/>
        <v>648</v>
      </c>
      <c r="O119" s="524"/>
      <c r="P119" s="528">
        <f t="shared" si="7"/>
        <v>7215</v>
      </c>
      <c r="Q119" s="524"/>
      <c r="R119" s="579"/>
      <c r="S119" s="579"/>
      <c r="T119" s="579"/>
      <c r="U119" s="579"/>
      <c r="V119" s="579"/>
      <c r="W119" s="579"/>
      <c r="X119" s="579"/>
      <c r="Y119" s="579"/>
      <c r="Z119" s="579"/>
      <c r="AA119" s="579"/>
      <c r="AB119" s="579"/>
      <c r="AC119" s="579"/>
      <c r="AD119" s="579"/>
      <c r="AE119" s="579"/>
      <c r="AF119" s="579"/>
      <c r="AG119" s="579"/>
      <c r="AH119" s="579"/>
      <c r="AI119" s="579"/>
      <c r="AJ119" s="579"/>
    </row>
    <row r="120" spans="1:36" s="484" customFormat="1">
      <c r="A120" s="525">
        <v>53</v>
      </c>
      <c r="B120" s="526" t="s">
        <v>53</v>
      </c>
      <c r="C120" s="527"/>
      <c r="D120" s="528">
        <f>SUM(D29,D36,D42,D63)</f>
        <v>376</v>
      </c>
      <c r="E120" s="523"/>
      <c r="F120" s="528">
        <f t="shared" ref="F120" si="8">SUM(F29,F36,F42,F63)</f>
        <v>620</v>
      </c>
      <c r="G120" s="524"/>
      <c r="H120" s="528">
        <f t="shared" ref="H120:P120" si="9">SUM(H29,H36,H42,H63)</f>
        <v>1562</v>
      </c>
      <c r="I120" s="524"/>
      <c r="J120" s="528">
        <f t="shared" si="9"/>
        <v>2576</v>
      </c>
      <c r="K120" s="524"/>
      <c r="L120" s="528">
        <f t="shared" si="9"/>
        <v>1653</v>
      </c>
      <c r="M120" s="524"/>
      <c r="N120" s="528">
        <f t="shared" si="9"/>
        <v>1117</v>
      </c>
      <c r="O120" s="524"/>
      <c r="P120" s="528">
        <f t="shared" si="9"/>
        <v>7904</v>
      </c>
      <c r="Q120" s="524"/>
      <c r="R120" s="579"/>
      <c r="S120" s="579"/>
      <c r="T120" s="579"/>
      <c r="U120" s="579"/>
      <c r="V120" s="579"/>
      <c r="W120" s="579"/>
      <c r="X120" s="579"/>
      <c r="Y120" s="579"/>
      <c r="Z120" s="579"/>
      <c r="AA120" s="579"/>
      <c r="AB120" s="579"/>
      <c r="AC120" s="579"/>
      <c r="AD120" s="579"/>
      <c r="AE120" s="579"/>
      <c r="AF120" s="579"/>
      <c r="AG120" s="579"/>
      <c r="AH120" s="579"/>
      <c r="AI120" s="579"/>
      <c r="AJ120" s="579"/>
    </row>
    <row r="121" spans="1:36" s="484" customFormat="1">
      <c r="A121" s="525">
        <v>24</v>
      </c>
      <c r="B121" s="526" t="s">
        <v>10</v>
      </c>
      <c r="C121" s="527"/>
      <c r="D121" s="528">
        <f>SUM(D24,D35,D43:D44,D48,D52,)</f>
        <v>272</v>
      </c>
      <c r="E121" s="523"/>
      <c r="F121" s="528">
        <f t="shared" ref="F121" si="10">SUM(F24,F35,F43:F44,F48,F52,)</f>
        <v>503</v>
      </c>
      <c r="G121" s="524"/>
      <c r="H121" s="528">
        <f t="shared" ref="H121:P121" si="11">SUM(H24,H35,H43:H44,H48,H52,)</f>
        <v>1230</v>
      </c>
      <c r="I121" s="524"/>
      <c r="J121" s="528">
        <f t="shared" si="11"/>
        <v>1959</v>
      </c>
      <c r="K121" s="524"/>
      <c r="L121" s="528">
        <f t="shared" si="11"/>
        <v>1216</v>
      </c>
      <c r="M121" s="524"/>
      <c r="N121" s="528">
        <f t="shared" si="11"/>
        <v>479</v>
      </c>
      <c r="O121" s="524"/>
      <c r="P121" s="528">
        <f t="shared" si="11"/>
        <v>5659</v>
      </c>
      <c r="Q121" s="524"/>
      <c r="R121" s="579"/>
      <c r="S121" s="579"/>
      <c r="T121" s="579"/>
      <c r="U121" s="579"/>
      <c r="V121" s="579"/>
      <c r="W121" s="579"/>
      <c r="X121" s="579"/>
      <c r="Y121" s="579"/>
      <c r="Z121" s="579"/>
      <c r="AA121" s="579"/>
      <c r="AB121" s="579"/>
      <c r="AC121" s="579"/>
      <c r="AD121" s="579"/>
      <c r="AE121" s="579"/>
      <c r="AF121" s="579"/>
      <c r="AG121" s="579"/>
      <c r="AH121" s="579"/>
      <c r="AI121" s="579"/>
      <c r="AJ121" s="579"/>
    </row>
    <row r="122" spans="1:36" s="484" customFormat="1">
      <c r="A122" s="525">
        <v>94</v>
      </c>
      <c r="B122" s="526" t="s">
        <v>106</v>
      </c>
      <c r="C122" s="527"/>
      <c r="D122" s="528">
        <f>SUM(D26:D27)</f>
        <v>18</v>
      </c>
      <c r="E122" s="523"/>
      <c r="F122" s="528">
        <f t="shared" ref="F122" si="12">SUM(F26:F27)</f>
        <v>30</v>
      </c>
      <c r="G122" s="524"/>
      <c r="H122" s="528">
        <f t="shared" ref="H122:P122" si="13">SUM(H26:H27)</f>
        <v>59</v>
      </c>
      <c r="I122" s="524"/>
      <c r="J122" s="528">
        <f t="shared" si="13"/>
        <v>85</v>
      </c>
      <c r="K122" s="524"/>
      <c r="L122" s="528">
        <f t="shared" si="13"/>
        <v>64</v>
      </c>
      <c r="M122" s="524"/>
      <c r="N122" s="528">
        <f t="shared" si="13"/>
        <v>49</v>
      </c>
      <c r="O122" s="524"/>
      <c r="P122" s="528">
        <f t="shared" si="13"/>
        <v>305</v>
      </c>
      <c r="Q122" s="524"/>
      <c r="R122" s="579"/>
      <c r="S122" s="579"/>
      <c r="T122" s="579"/>
      <c r="U122" s="579"/>
      <c r="V122" s="579"/>
      <c r="W122" s="579"/>
      <c r="X122" s="579"/>
      <c r="Y122" s="579"/>
      <c r="Z122" s="579"/>
      <c r="AA122" s="579"/>
      <c r="AB122" s="579"/>
      <c r="AC122" s="579"/>
      <c r="AD122" s="579"/>
      <c r="AE122" s="579"/>
      <c r="AF122" s="579"/>
      <c r="AG122" s="579"/>
      <c r="AH122" s="579"/>
      <c r="AI122" s="579"/>
      <c r="AJ122" s="579"/>
    </row>
    <row r="123" spans="1:36" s="484" customFormat="1">
      <c r="A123" s="525">
        <v>44</v>
      </c>
      <c r="B123" s="526" t="s">
        <v>220</v>
      </c>
      <c r="C123" s="527"/>
      <c r="D123" s="528">
        <f>SUM(D14,D16,D58:D59,D61:D62,D64,D74:D75,D97)</f>
        <v>863</v>
      </c>
      <c r="E123" s="523"/>
      <c r="F123" s="528">
        <f t="shared" ref="F123" si="14">SUM(F14,F16,F58:F59,F61:F62,F64,F74:F75,F97)</f>
        <v>1327</v>
      </c>
      <c r="G123" s="524"/>
      <c r="H123" s="528">
        <f t="shared" ref="H123:P123" si="15">SUM(H14,H16,H58:H59,H61:H62,H64,H74:H75,H97)</f>
        <v>2987</v>
      </c>
      <c r="I123" s="524"/>
      <c r="J123" s="528">
        <f t="shared" si="15"/>
        <v>4316</v>
      </c>
      <c r="K123" s="524"/>
      <c r="L123" s="528">
        <f t="shared" si="15"/>
        <v>2528</v>
      </c>
      <c r="M123" s="524"/>
      <c r="N123" s="528">
        <f t="shared" si="15"/>
        <v>1188</v>
      </c>
      <c r="O123" s="524"/>
      <c r="P123" s="528">
        <f t="shared" si="15"/>
        <v>13209</v>
      </c>
      <c r="Q123" s="524"/>
      <c r="R123" s="579"/>
      <c r="S123" s="579"/>
      <c r="T123" s="579"/>
      <c r="U123" s="579"/>
      <c r="V123" s="579"/>
      <c r="W123" s="579"/>
      <c r="X123" s="579"/>
      <c r="Y123" s="579"/>
      <c r="Z123" s="579"/>
      <c r="AA123" s="579"/>
      <c r="AB123" s="579"/>
      <c r="AC123" s="579"/>
      <c r="AD123" s="579"/>
      <c r="AE123" s="579"/>
      <c r="AF123" s="579"/>
      <c r="AG123" s="579"/>
      <c r="AH123" s="579"/>
      <c r="AI123" s="579"/>
      <c r="AJ123" s="579"/>
    </row>
    <row r="124" spans="1:36" s="484" customFormat="1">
      <c r="A124" s="525">
        <v>32</v>
      </c>
      <c r="B124" s="526" t="s">
        <v>221</v>
      </c>
      <c r="C124" s="527"/>
      <c r="D124" s="528">
        <f>SUM(D8,D66:D67,D69,D89)</f>
        <v>1287</v>
      </c>
      <c r="E124" s="523"/>
      <c r="F124" s="528">
        <f t="shared" ref="F124" si="16">SUM(F8,F66:F67,F69,F89)</f>
        <v>2185</v>
      </c>
      <c r="G124" s="524"/>
      <c r="H124" s="528">
        <f t="shared" ref="H124:P124" si="17">SUM(H8,H66:H67,H69,H89)</f>
        <v>4963</v>
      </c>
      <c r="I124" s="524"/>
      <c r="J124" s="528">
        <f t="shared" si="17"/>
        <v>6983</v>
      </c>
      <c r="K124" s="524"/>
      <c r="L124" s="528">
        <f t="shared" si="17"/>
        <v>3674</v>
      </c>
      <c r="M124" s="524"/>
      <c r="N124" s="528">
        <f t="shared" si="17"/>
        <v>2683</v>
      </c>
      <c r="O124" s="524"/>
      <c r="P124" s="528">
        <f t="shared" si="17"/>
        <v>21775</v>
      </c>
      <c r="Q124" s="524"/>
      <c r="R124" s="579"/>
      <c r="S124" s="579"/>
      <c r="T124" s="579"/>
      <c r="U124" s="579"/>
      <c r="V124" s="579"/>
      <c r="W124" s="579"/>
      <c r="X124" s="579"/>
      <c r="Y124" s="579"/>
      <c r="Z124" s="579"/>
      <c r="AA124" s="579"/>
      <c r="AB124" s="579"/>
      <c r="AC124" s="579"/>
      <c r="AD124" s="579"/>
      <c r="AE124" s="579"/>
      <c r="AF124" s="579"/>
      <c r="AG124" s="579"/>
      <c r="AH124" s="579"/>
      <c r="AI124" s="579"/>
      <c r="AJ124" s="579"/>
    </row>
    <row r="125" spans="1:36" s="484" customFormat="1">
      <c r="A125" s="525">
        <v>11</v>
      </c>
      <c r="B125" s="526" t="s">
        <v>1</v>
      </c>
      <c r="C125" s="527"/>
      <c r="D125" s="528">
        <f>SUM(D84,D86:D87,D100:D104)</f>
        <v>1218</v>
      </c>
      <c r="E125" s="523"/>
      <c r="F125" s="528">
        <f t="shared" ref="F125" si="18">SUM(F84,F86:F87,F100:F104)</f>
        <v>1638</v>
      </c>
      <c r="G125" s="524"/>
      <c r="H125" s="528">
        <f t="shared" ref="H125:P125" si="19">SUM(H84,H86:H87,H100:H104)</f>
        <v>3725</v>
      </c>
      <c r="I125" s="524"/>
      <c r="J125" s="528">
        <f t="shared" si="19"/>
        <v>6671</v>
      </c>
      <c r="K125" s="524"/>
      <c r="L125" s="528">
        <f t="shared" si="19"/>
        <v>5380</v>
      </c>
      <c r="M125" s="524"/>
      <c r="N125" s="528">
        <f t="shared" si="19"/>
        <v>4568</v>
      </c>
      <c r="O125" s="524"/>
      <c r="P125" s="528">
        <f t="shared" si="19"/>
        <v>23200</v>
      </c>
      <c r="Q125" s="524"/>
      <c r="R125" s="579"/>
      <c r="S125" s="579"/>
      <c r="T125" s="579"/>
      <c r="U125" s="579"/>
      <c r="V125" s="579"/>
      <c r="W125" s="579"/>
      <c r="X125" s="579"/>
      <c r="Y125" s="579"/>
      <c r="Z125" s="579"/>
      <c r="AA125" s="579"/>
      <c r="AB125" s="579"/>
      <c r="AC125" s="579"/>
      <c r="AD125" s="579"/>
      <c r="AE125" s="579"/>
      <c r="AF125" s="579"/>
      <c r="AG125" s="579"/>
      <c r="AH125" s="579"/>
      <c r="AI125" s="579"/>
      <c r="AJ125" s="579"/>
    </row>
    <row r="126" spans="1:36" s="484" customFormat="1">
      <c r="A126" s="525">
        <v>28</v>
      </c>
      <c r="B126" s="526" t="s">
        <v>26</v>
      </c>
      <c r="C126" s="527"/>
      <c r="D126" s="528">
        <f>SUM(D20,D34,D57,D68,D85)</f>
        <v>479</v>
      </c>
      <c r="E126" s="523"/>
      <c r="F126" s="528">
        <f t="shared" ref="F126" si="20">SUM(F20,F34,F57,F68,F85)</f>
        <v>835</v>
      </c>
      <c r="G126" s="524"/>
      <c r="H126" s="528">
        <f t="shared" ref="H126:P126" si="21">SUM(H20,H34,H57,H68,H85)</f>
        <v>2032</v>
      </c>
      <c r="I126" s="524"/>
      <c r="J126" s="528">
        <f t="shared" si="21"/>
        <v>3365</v>
      </c>
      <c r="K126" s="524"/>
      <c r="L126" s="528">
        <f t="shared" si="21"/>
        <v>1793</v>
      </c>
      <c r="M126" s="524"/>
      <c r="N126" s="528">
        <f t="shared" si="21"/>
        <v>1087</v>
      </c>
      <c r="O126" s="524"/>
      <c r="P126" s="528">
        <f t="shared" si="21"/>
        <v>9591</v>
      </c>
      <c r="Q126" s="524"/>
      <c r="R126" s="579"/>
      <c r="S126" s="579"/>
      <c r="T126" s="579"/>
      <c r="U126" s="579"/>
      <c r="V126" s="579"/>
      <c r="W126" s="579"/>
      <c r="X126" s="579"/>
      <c r="Y126" s="579"/>
      <c r="Z126" s="579"/>
      <c r="AA126" s="579"/>
      <c r="AB126" s="579"/>
      <c r="AC126" s="579"/>
      <c r="AD126" s="579"/>
      <c r="AE126" s="579"/>
      <c r="AF126" s="579"/>
      <c r="AG126" s="579"/>
      <c r="AH126" s="579"/>
      <c r="AI126" s="579"/>
      <c r="AJ126" s="579"/>
    </row>
    <row r="127" spans="1:36" s="484" customFormat="1">
      <c r="A127" s="525">
        <v>75</v>
      </c>
      <c r="B127" s="526" t="s">
        <v>222</v>
      </c>
      <c r="C127" s="527"/>
      <c r="D127" s="528">
        <f>SUM(D22:D23,D25,D30:D31,D40,D47,D54,D71,D88,D95:D96)</f>
        <v>678</v>
      </c>
      <c r="E127" s="523"/>
      <c r="F127" s="528">
        <f t="shared" ref="F127" si="22">SUM(F22:F23,F25,F30:F31,F40,F47,F54,F71,F88,F95:F96)</f>
        <v>1074</v>
      </c>
      <c r="G127" s="524"/>
      <c r="H127" s="528">
        <f t="shared" ref="H127:P127" si="23">SUM(H22:H23,H25,H30:H31,H40,H47,H54,H71,H88,H95:H96)</f>
        <v>2713</v>
      </c>
      <c r="I127" s="524"/>
      <c r="J127" s="528">
        <f t="shared" si="23"/>
        <v>4110</v>
      </c>
      <c r="K127" s="524"/>
      <c r="L127" s="528">
        <f t="shared" si="23"/>
        <v>2603</v>
      </c>
      <c r="M127" s="524"/>
      <c r="N127" s="528">
        <f t="shared" si="23"/>
        <v>1813</v>
      </c>
      <c r="O127" s="524"/>
      <c r="P127" s="528">
        <f t="shared" si="23"/>
        <v>12991</v>
      </c>
      <c r="Q127" s="524"/>
      <c r="R127" s="579"/>
      <c r="S127" s="579"/>
      <c r="T127" s="579"/>
      <c r="U127" s="579"/>
      <c r="V127" s="579"/>
      <c r="W127" s="579"/>
      <c r="X127" s="579"/>
      <c r="Y127" s="579"/>
      <c r="Z127" s="579"/>
      <c r="AA127" s="579"/>
      <c r="AB127" s="579"/>
      <c r="AC127" s="579"/>
      <c r="AD127" s="579"/>
      <c r="AE127" s="579"/>
      <c r="AF127" s="579"/>
      <c r="AG127" s="579"/>
      <c r="AH127" s="579"/>
      <c r="AI127" s="579"/>
      <c r="AJ127" s="579"/>
    </row>
    <row r="128" spans="1:36" s="484" customFormat="1">
      <c r="A128" s="525">
        <v>76</v>
      </c>
      <c r="B128" s="526" t="s">
        <v>223</v>
      </c>
      <c r="C128" s="527"/>
      <c r="D128" s="528">
        <f>SUM(D17:D18,D15,D37:D39,D41,D53,D55,D72:D73,D90:D91)</f>
        <v>652</v>
      </c>
      <c r="E128" s="523"/>
      <c r="F128" s="528">
        <f t="shared" ref="F128" si="24">SUM(F17:F18,F15,F37:F39,F41,F53,F55,F72:F73,F90:F91)</f>
        <v>1132</v>
      </c>
      <c r="G128" s="524"/>
      <c r="H128" s="528">
        <f t="shared" ref="H128:P128" si="25">SUM(H17:H18,H15,H37:H39,H41,H53,H55,H72:H73,H90:H91)</f>
        <v>2793</v>
      </c>
      <c r="I128" s="524"/>
      <c r="J128" s="528">
        <f t="shared" si="25"/>
        <v>4054</v>
      </c>
      <c r="K128" s="524"/>
      <c r="L128" s="528">
        <f t="shared" si="25"/>
        <v>2552</v>
      </c>
      <c r="M128" s="524"/>
      <c r="N128" s="528">
        <f t="shared" si="25"/>
        <v>1435</v>
      </c>
      <c r="O128" s="524"/>
      <c r="P128" s="528">
        <f t="shared" si="25"/>
        <v>12618</v>
      </c>
      <c r="Q128" s="524"/>
      <c r="R128" s="579"/>
      <c r="S128" s="579"/>
      <c r="T128" s="579"/>
      <c r="U128" s="579"/>
      <c r="V128" s="579"/>
      <c r="W128" s="579"/>
      <c r="X128" s="579"/>
      <c r="Y128" s="579"/>
      <c r="Z128" s="579"/>
      <c r="AA128" s="579"/>
      <c r="AB128" s="579"/>
      <c r="AC128" s="579"/>
      <c r="AD128" s="579"/>
      <c r="AE128" s="579"/>
      <c r="AF128" s="579"/>
      <c r="AG128" s="579"/>
      <c r="AH128" s="579"/>
      <c r="AI128" s="579"/>
      <c r="AJ128" s="579"/>
    </row>
    <row r="129" spans="1:36" s="484" customFormat="1">
      <c r="A129" s="525">
        <v>52</v>
      </c>
      <c r="B129" s="526" t="s">
        <v>47</v>
      </c>
      <c r="C129" s="527"/>
      <c r="D129" s="528">
        <f>SUM(D51,D56,D60,D81,D94)</f>
        <v>431</v>
      </c>
      <c r="E129" s="523"/>
      <c r="F129" s="528">
        <f t="shared" ref="F129" si="26">SUM(F51,F56,F60,F81,F94)</f>
        <v>666</v>
      </c>
      <c r="G129" s="524"/>
      <c r="H129" s="528">
        <f t="shared" ref="H129:P129" si="27">SUM(H51,H56,H60,H81,H94)</f>
        <v>1548</v>
      </c>
      <c r="I129" s="524"/>
      <c r="J129" s="528">
        <f t="shared" si="27"/>
        <v>2342</v>
      </c>
      <c r="K129" s="524"/>
      <c r="L129" s="528">
        <f t="shared" si="27"/>
        <v>1668</v>
      </c>
      <c r="M129" s="524"/>
      <c r="N129" s="528">
        <f t="shared" si="27"/>
        <v>586</v>
      </c>
      <c r="O129" s="524"/>
      <c r="P129" s="528">
        <f t="shared" si="27"/>
        <v>7241</v>
      </c>
      <c r="Q129" s="524"/>
      <c r="R129" s="579"/>
      <c r="S129" s="579"/>
      <c r="T129" s="579"/>
      <c r="U129" s="579"/>
      <c r="V129" s="579"/>
      <c r="W129" s="579"/>
      <c r="X129" s="579"/>
      <c r="Y129" s="579"/>
      <c r="Z129" s="579"/>
      <c r="AA129" s="579"/>
      <c r="AB129" s="579"/>
      <c r="AC129" s="579"/>
      <c r="AD129" s="579"/>
      <c r="AE129" s="579"/>
      <c r="AF129" s="579"/>
      <c r="AG129" s="579"/>
      <c r="AH129" s="579"/>
      <c r="AI129" s="579"/>
      <c r="AJ129" s="579"/>
    </row>
    <row r="130" spans="1:36" s="484" customFormat="1">
      <c r="A130" s="529">
        <v>93</v>
      </c>
      <c r="B130" s="526" t="s">
        <v>113</v>
      </c>
      <c r="C130" s="527"/>
      <c r="D130" s="528">
        <f>SUM(D10:D12,D19,D92:D93)</f>
        <v>476</v>
      </c>
      <c r="E130" s="523"/>
      <c r="F130" s="528">
        <f t="shared" ref="F130" si="28">SUM(F10:F12,F19,F92:F93)</f>
        <v>681</v>
      </c>
      <c r="G130" s="524"/>
      <c r="H130" s="528">
        <f t="shared" ref="H130:P130" si="29">SUM(H10:H12,H19,H92:H93)</f>
        <v>1465</v>
      </c>
      <c r="I130" s="524"/>
      <c r="J130" s="528">
        <f t="shared" si="29"/>
        <v>2308</v>
      </c>
      <c r="K130" s="524"/>
      <c r="L130" s="528">
        <f t="shared" si="29"/>
        <v>1646</v>
      </c>
      <c r="M130" s="524"/>
      <c r="N130" s="528">
        <f t="shared" si="29"/>
        <v>916</v>
      </c>
      <c r="O130" s="524"/>
      <c r="P130" s="528">
        <f t="shared" si="29"/>
        <v>7492</v>
      </c>
      <c r="Q130" s="524"/>
      <c r="R130" s="579"/>
      <c r="S130" s="579"/>
      <c r="T130" s="579"/>
      <c r="U130" s="579"/>
      <c r="V130" s="579"/>
      <c r="W130" s="579"/>
      <c r="X130" s="579"/>
      <c r="Y130" s="579"/>
      <c r="Z130" s="579"/>
      <c r="AA130" s="579"/>
      <c r="AB130" s="579"/>
      <c r="AC130" s="579"/>
      <c r="AD130" s="579"/>
      <c r="AE130" s="579"/>
      <c r="AF130" s="579"/>
      <c r="AG130" s="579"/>
      <c r="AH130" s="579"/>
      <c r="AI130" s="579"/>
      <c r="AJ130" s="579"/>
    </row>
    <row r="131" spans="1:36" s="484" customFormat="1">
      <c r="A131" s="530" t="s">
        <v>225</v>
      </c>
      <c r="B131" s="531"/>
      <c r="C131" s="532"/>
      <c r="D131" s="533">
        <f>SUM(D118:D130)</f>
        <v>7906</v>
      </c>
      <c r="E131" s="534"/>
      <c r="F131" s="533">
        <f t="shared" ref="F131" si="30">SUM(F118:F130)</f>
        <v>12562</v>
      </c>
      <c r="G131" s="535"/>
      <c r="H131" s="533">
        <f t="shared" ref="H131" si="31">SUM(H118:H130)</f>
        <v>29726</v>
      </c>
      <c r="I131" s="535"/>
      <c r="J131" s="533">
        <f t="shared" ref="J131" si="32">SUM(J118:J130)</f>
        <v>45723</v>
      </c>
      <c r="K131" s="535"/>
      <c r="L131" s="533">
        <f t="shared" ref="L131" si="33">SUM(L118:L130)</f>
        <v>29073</v>
      </c>
      <c r="M131" s="535"/>
      <c r="N131" s="533">
        <f t="shared" ref="N131" si="34">SUM(N118:N130)</f>
        <v>18311</v>
      </c>
      <c r="O131" s="535"/>
      <c r="P131" s="533">
        <f t="shared" ref="P131" si="35">SUM(P118:P130)</f>
        <v>143301</v>
      </c>
      <c r="Q131" s="535"/>
      <c r="R131" s="579"/>
      <c r="S131" s="579"/>
      <c r="T131" s="579"/>
      <c r="U131" s="579"/>
      <c r="V131" s="579"/>
      <c r="W131" s="579"/>
      <c r="X131" s="579"/>
      <c r="Y131" s="579"/>
      <c r="Z131" s="579"/>
      <c r="AA131" s="579"/>
      <c r="AB131" s="579"/>
      <c r="AC131" s="579"/>
      <c r="AD131" s="579"/>
      <c r="AE131" s="579"/>
      <c r="AF131" s="579"/>
      <c r="AG131" s="579"/>
      <c r="AH131" s="579"/>
      <c r="AI131" s="579"/>
      <c r="AJ131" s="579"/>
    </row>
    <row r="132" spans="1:36" s="484" customFormat="1">
      <c r="A132" s="536">
        <v>101</v>
      </c>
      <c r="B132" s="502" t="s">
        <v>215</v>
      </c>
      <c r="C132" s="537"/>
      <c r="D132" s="528">
        <f>D105</f>
        <v>44</v>
      </c>
      <c r="E132" s="523"/>
      <c r="F132" s="528">
        <f t="shared" ref="E132:Q135" si="36">F105</f>
        <v>73</v>
      </c>
      <c r="G132" s="524"/>
      <c r="H132" s="528">
        <f t="shared" ref="H132:P133" si="37">H105</f>
        <v>194</v>
      </c>
      <c r="I132" s="524"/>
      <c r="J132" s="528">
        <f t="shared" si="37"/>
        <v>348</v>
      </c>
      <c r="K132" s="524"/>
      <c r="L132" s="528">
        <f t="shared" si="37"/>
        <v>130</v>
      </c>
      <c r="M132" s="524"/>
      <c r="N132" s="528">
        <f t="shared" si="37"/>
        <v>251</v>
      </c>
      <c r="O132" s="524"/>
      <c r="P132" s="528">
        <f t="shared" si="37"/>
        <v>1040</v>
      </c>
      <c r="Q132" s="524"/>
      <c r="R132" s="579"/>
      <c r="S132" s="579"/>
      <c r="T132" s="579"/>
      <c r="U132" s="579"/>
      <c r="V132" s="579"/>
      <c r="W132" s="579"/>
      <c r="X132" s="579"/>
      <c r="Y132" s="579"/>
      <c r="Z132" s="579"/>
      <c r="AA132" s="579"/>
      <c r="AB132" s="579"/>
      <c r="AC132" s="579"/>
      <c r="AD132" s="579"/>
      <c r="AE132" s="579"/>
      <c r="AF132" s="579"/>
      <c r="AG132" s="579"/>
      <c r="AH132" s="579"/>
      <c r="AI132" s="579"/>
      <c r="AJ132" s="579"/>
    </row>
    <row r="133" spans="1:36" s="484" customFormat="1">
      <c r="A133" s="536">
        <v>102</v>
      </c>
      <c r="B133" s="502" t="s">
        <v>216</v>
      </c>
      <c r="C133" s="537"/>
      <c r="D133" s="528">
        <f>D106</f>
        <v>94</v>
      </c>
      <c r="E133" s="523"/>
      <c r="F133" s="528">
        <f t="shared" si="36"/>
        <v>201</v>
      </c>
      <c r="G133" s="524"/>
      <c r="H133" s="528">
        <f t="shared" si="37"/>
        <v>373</v>
      </c>
      <c r="I133" s="524"/>
      <c r="J133" s="528">
        <f t="shared" si="37"/>
        <v>337</v>
      </c>
      <c r="K133" s="524"/>
      <c r="L133" s="528">
        <f t="shared" si="37"/>
        <v>163</v>
      </c>
      <c r="M133" s="524"/>
      <c r="N133" s="528">
        <f t="shared" si="37"/>
        <v>127</v>
      </c>
      <c r="O133" s="524"/>
      <c r="P133" s="528">
        <f t="shared" si="37"/>
        <v>1295</v>
      </c>
      <c r="Q133" s="524"/>
      <c r="R133" s="579"/>
      <c r="S133" s="579"/>
      <c r="T133" s="579"/>
      <c r="U133" s="579"/>
      <c r="V133" s="579"/>
      <c r="W133" s="579"/>
      <c r="X133" s="579"/>
      <c r="Y133" s="579"/>
      <c r="Z133" s="579"/>
      <c r="AA133" s="579"/>
      <c r="AB133" s="579"/>
      <c r="AC133" s="579"/>
      <c r="AD133" s="579"/>
      <c r="AE133" s="579"/>
      <c r="AF133" s="579"/>
      <c r="AG133" s="579"/>
      <c r="AH133" s="579"/>
      <c r="AI133" s="579"/>
      <c r="AJ133" s="579"/>
    </row>
    <row r="134" spans="1:36" s="484" customFormat="1">
      <c r="A134" s="536">
        <v>103</v>
      </c>
      <c r="B134" s="502" t="s">
        <v>111</v>
      </c>
      <c r="C134" s="537"/>
      <c r="D134" s="528">
        <f>D107</f>
        <v>27</v>
      </c>
      <c r="E134" s="523" t="str">
        <f t="shared" si="36"/>
        <v>(e)</v>
      </c>
      <c r="F134" s="528">
        <f t="shared" si="36"/>
        <v>45</v>
      </c>
      <c r="G134" s="524" t="str">
        <f t="shared" si="36"/>
        <v>(e)</v>
      </c>
      <c r="H134" s="528">
        <f t="shared" si="36"/>
        <v>89</v>
      </c>
      <c r="I134" s="524" t="str">
        <f t="shared" si="36"/>
        <v>(e)</v>
      </c>
      <c r="J134" s="528">
        <f t="shared" si="36"/>
        <v>152</v>
      </c>
      <c r="K134" s="524" t="str">
        <f t="shared" si="36"/>
        <v>(e)</v>
      </c>
      <c r="L134" s="528">
        <f t="shared" si="36"/>
        <v>74</v>
      </c>
      <c r="M134" s="524" t="str">
        <f t="shared" si="36"/>
        <v>(e)</v>
      </c>
      <c r="N134" s="528">
        <f t="shared" si="36"/>
        <v>30</v>
      </c>
      <c r="O134" s="524" t="str">
        <f t="shared" si="36"/>
        <v>(e)</v>
      </c>
      <c r="P134" s="528">
        <f t="shared" si="36"/>
        <v>417</v>
      </c>
      <c r="Q134" s="524" t="str">
        <f t="shared" si="36"/>
        <v>(e)</v>
      </c>
      <c r="R134" s="579"/>
      <c r="S134" s="579"/>
      <c r="T134" s="579"/>
      <c r="U134" s="579"/>
      <c r="V134" s="579"/>
      <c r="W134" s="579"/>
      <c r="X134" s="579"/>
      <c r="Y134" s="579"/>
      <c r="Z134" s="579"/>
      <c r="AA134" s="579"/>
      <c r="AB134" s="579"/>
      <c r="AC134" s="579"/>
      <c r="AD134" s="579"/>
      <c r="AE134" s="579"/>
      <c r="AF134" s="579"/>
      <c r="AG134" s="579"/>
      <c r="AH134" s="579"/>
      <c r="AI134" s="579"/>
      <c r="AJ134" s="579"/>
    </row>
    <row r="135" spans="1:36" s="484" customFormat="1">
      <c r="A135" s="536">
        <v>104</v>
      </c>
      <c r="B135" s="502" t="s">
        <v>112</v>
      </c>
      <c r="C135" s="537"/>
      <c r="D135" s="528">
        <f>D108</f>
        <v>148</v>
      </c>
      <c r="E135" s="523"/>
      <c r="F135" s="528">
        <f t="shared" si="36"/>
        <v>240</v>
      </c>
      <c r="G135" s="524"/>
      <c r="H135" s="528">
        <f t="shared" si="36"/>
        <v>511</v>
      </c>
      <c r="I135" s="524"/>
      <c r="J135" s="528">
        <f t="shared" si="36"/>
        <v>657</v>
      </c>
      <c r="K135" s="524"/>
      <c r="L135" s="528">
        <f t="shared" si="36"/>
        <v>310</v>
      </c>
      <c r="M135" s="524"/>
      <c r="N135" s="528">
        <f t="shared" si="36"/>
        <v>150</v>
      </c>
      <c r="O135" s="524"/>
      <c r="P135" s="528">
        <f t="shared" si="36"/>
        <v>2016</v>
      </c>
      <c r="Q135" s="524" t="str">
        <f t="shared" si="36"/>
        <v/>
      </c>
      <c r="R135" s="579"/>
      <c r="S135" s="579"/>
      <c r="T135" s="579"/>
      <c r="U135" s="579"/>
      <c r="V135" s="579"/>
      <c r="W135" s="579"/>
      <c r="X135" s="579"/>
      <c r="Y135" s="579"/>
      <c r="Z135" s="579"/>
      <c r="AA135" s="579"/>
      <c r="AB135" s="579"/>
      <c r="AC135" s="579"/>
      <c r="AD135" s="579"/>
      <c r="AE135" s="579"/>
      <c r="AF135" s="579"/>
      <c r="AG135" s="579"/>
      <c r="AH135" s="579"/>
      <c r="AI135" s="579"/>
      <c r="AJ135" s="579"/>
    </row>
    <row r="136" spans="1:36" s="484" customFormat="1">
      <c r="A136" s="538" t="s">
        <v>224</v>
      </c>
      <c r="B136" s="539"/>
      <c r="C136" s="540"/>
      <c r="D136" s="533">
        <f>SUM(D132:D135)</f>
        <v>313</v>
      </c>
      <c r="E136" s="534"/>
      <c r="F136" s="533">
        <f t="shared" ref="F136" si="38">SUM(F132:F135)</f>
        <v>559</v>
      </c>
      <c r="G136" s="535"/>
      <c r="H136" s="533">
        <f t="shared" ref="H136" si="39">SUM(H132:H135)</f>
        <v>1167</v>
      </c>
      <c r="I136" s="535"/>
      <c r="J136" s="533">
        <f t="shared" ref="J136" si="40">SUM(J132:J135)</f>
        <v>1494</v>
      </c>
      <c r="K136" s="535"/>
      <c r="L136" s="533">
        <f t="shared" ref="L136" si="41">SUM(L132:L135)</f>
        <v>677</v>
      </c>
      <c r="M136" s="535"/>
      <c r="N136" s="533">
        <f t="shared" ref="N136" si="42">SUM(N132:N135)</f>
        <v>558</v>
      </c>
      <c r="O136" s="535"/>
      <c r="P136" s="533">
        <f t="shared" ref="P136" si="43">SUM(P132:P135)</f>
        <v>4768</v>
      </c>
      <c r="Q136" s="535"/>
      <c r="R136" s="579"/>
      <c r="S136" s="579"/>
      <c r="T136" s="579"/>
      <c r="U136" s="579"/>
      <c r="V136" s="579"/>
      <c r="W136" s="579"/>
      <c r="X136" s="579"/>
      <c r="Y136" s="579"/>
      <c r="Z136" s="579"/>
      <c r="AA136" s="579"/>
      <c r="AB136" s="579"/>
      <c r="AC136" s="579"/>
      <c r="AD136" s="579"/>
      <c r="AE136" s="579"/>
      <c r="AF136" s="579"/>
      <c r="AG136" s="579"/>
      <c r="AH136" s="579"/>
      <c r="AI136" s="579"/>
      <c r="AJ136" s="579"/>
    </row>
    <row r="137" spans="1:36" s="484" customFormat="1">
      <c r="A137" s="660" t="s">
        <v>227</v>
      </c>
      <c r="B137" s="661"/>
      <c r="C137" s="662"/>
      <c r="D137" s="541">
        <f>SUM(D131,D136)</f>
        <v>8219</v>
      </c>
      <c r="E137" s="542"/>
      <c r="F137" s="541">
        <f t="shared" ref="F137" si="44">SUM(F131,F136)</f>
        <v>13121</v>
      </c>
      <c r="G137" s="543"/>
      <c r="H137" s="541">
        <f t="shared" ref="H137" si="45">SUM(H131,H136)</f>
        <v>30893</v>
      </c>
      <c r="I137" s="543"/>
      <c r="J137" s="541">
        <f t="shared" ref="J137" si="46">SUM(J131,J136)</f>
        <v>47217</v>
      </c>
      <c r="K137" s="543"/>
      <c r="L137" s="541">
        <f t="shared" ref="L137" si="47">SUM(L131,L136)</f>
        <v>29750</v>
      </c>
      <c r="M137" s="543"/>
      <c r="N137" s="541">
        <f t="shared" ref="N137" si="48">SUM(N131,N136)</f>
        <v>18869</v>
      </c>
      <c r="O137" s="543"/>
      <c r="P137" s="541">
        <f t="shared" ref="P137" si="49">SUM(P131,P136)</f>
        <v>148069</v>
      </c>
      <c r="Q137" s="543"/>
      <c r="R137" s="579"/>
      <c r="S137" s="579"/>
      <c r="T137" s="579"/>
      <c r="U137" s="579"/>
      <c r="V137" s="579"/>
      <c r="W137" s="579"/>
      <c r="X137" s="579"/>
      <c r="Y137" s="579"/>
      <c r="Z137" s="579"/>
      <c r="AA137" s="579"/>
      <c r="AB137" s="579"/>
      <c r="AC137" s="579"/>
      <c r="AD137" s="579"/>
      <c r="AE137" s="579"/>
      <c r="AF137" s="579"/>
      <c r="AG137" s="579"/>
      <c r="AH137" s="579"/>
      <c r="AI137" s="579"/>
      <c r="AJ137" s="579"/>
    </row>
    <row r="138" spans="1:36">
      <c r="A138" s="475"/>
      <c r="B138" s="475"/>
      <c r="C138" s="475"/>
      <c r="D138" s="475"/>
      <c r="E138" s="498"/>
      <c r="F138" s="475"/>
      <c r="G138" s="475"/>
      <c r="H138" s="475"/>
      <c r="I138" s="475"/>
      <c r="J138" s="475"/>
      <c r="K138" s="475"/>
      <c r="L138" s="475"/>
      <c r="M138" s="475"/>
      <c r="N138" s="475"/>
      <c r="O138" s="475"/>
      <c r="P138" s="475"/>
      <c r="Q138" s="475"/>
    </row>
    <row r="139" spans="1:36">
      <c r="A139" s="475"/>
      <c r="B139" s="475"/>
      <c r="C139" s="475"/>
      <c r="D139" s="475"/>
      <c r="E139" s="498"/>
      <c r="F139" s="475"/>
      <c r="G139" s="475"/>
      <c r="H139" s="475"/>
      <c r="I139" s="475"/>
      <c r="J139" s="475"/>
      <c r="K139" s="475"/>
      <c r="L139" s="475"/>
      <c r="M139" s="475"/>
      <c r="N139" s="475"/>
      <c r="O139" s="475"/>
      <c r="P139" s="475"/>
      <c r="Q139" s="475"/>
    </row>
    <row r="140" spans="1:36" s="475" customFormat="1">
      <c r="E140" s="498"/>
    </row>
    <row r="141" spans="1:36" s="475" customFormat="1">
      <c r="E141" s="498"/>
    </row>
    <row r="142" spans="1:36" s="475" customFormat="1">
      <c r="E142" s="498"/>
    </row>
    <row r="143" spans="1:36" s="475" customFormat="1">
      <c r="E143" s="498"/>
    </row>
    <row r="144" spans="1:36" s="475" customFormat="1">
      <c r="E144" s="498"/>
    </row>
    <row r="145" spans="5:5" s="475" customFormat="1">
      <c r="E145" s="498"/>
    </row>
    <row r="146" spans="5:5" s="475" customFormat="1">
      <c r="E146" s="498"/>
    </row>
    <row r="147" spans="5:5" s="475" customFormat="1">
      <c r="E147" s="498"/>
    </row>
    <row r="148" spans="5:5" s="475" customFormat="1">
      <c r="E148" s="498"/>
    </row>
    <row r="149" spans="5:5" s="475" customFormat="1">
      <c r="E149" s="498"/>
    </row>
    <row r="150" spans="5:5" s="475" customFormat="1">
      <c r="E150" s="498"/>
    </row>
    <row r="151" spans="5:5" s="475" customFormat="1">
      <c r="E151" s="498"/>
    </row>
    <row r="152" spans="5:5" s="475" customFormat="1">
      <c r="E152" s="498"/>
    </row>
    <row r="153" spans="5:5" s="475" customFormat="1">
      <c r="E153" s="498"/>
    </row>
    <row r="154" spans="5:5" s="475" customFormat="1">
      <c r="E154" s="498"/>
    </row>
    <row r="155" spans="5:5" s="475" customFormat="1">
      <c r="E155" s="498"/>
    </row>
    <row r="156" spans="5:5" s="475" customFormat="1">
      <c r="E156" s="498"/>
    </row>
    <row r="157" spans="5:5" s="475" customFormat="1">
      <c r="E157" s="498"/>
    </row>
    <row r="158" spans="5:5" s="475" customFormat="1">
      <c r="E158" s="498"/>
    </row>
    <row r="159" spans="5:5" s="475" customFormat="1">
      <c r="E159" s="498"/>
    </row>
    <row r="160" spans="5:5" s="475" customFormat="1">
      <c r="E160" s="498"/>
    </row>
    <row r="161" spans="5:5" s="475" customFormat="1">
      <c r="E161" s="498"/>
    </row>
    <row r="162" spans="5:5" s="475" customFormat="1">
      <c r="E162" s="498"/>
    </row>
    <row r="163" spans="5:5" s="475" customFormat="1">
      <c r="E163" s="498"/>
    </row>
    <row r="164" spans="5:5" s="475" customFormat="1">
      <c r="E164" s="498"/>
    </row>
    <row r="165" spans="5:5" s="475" customFormat="1">
      <c r="E165" s="498"/>
    </row>
    <row r="166" spans="5:5" s="475" customFormat="1">
      <c r="E166" s="498"/>
    </row>
    <row r="167" spans="5:5" s="475" customFormat="1">
      <c r="E167" s="498"/>
    </row>
    <row r="168" spans="5:5" s="475" customFormat="1">
      <c r="E168" s="498"/>
    </row>
    <row r="169" spans="5:5" s="475" customFormat="1">
      <c r="E169" s="498"/>
    </row>
    <row r="170" spans="5:5" s="475" customFormat="1">
      <c r="E170" s="498"/>
    </row>
    <row r="171" spans="5:5" s="475" customFormat="1">
      <c r="E171" s="498"/>
    </row>
    <row r="172" spans="5:5" s="475" customFormat="1">
      <c r="E172" s="498"/>
    </row>
    <row r="173" spans="5:5" s="475" customFormat="1">
      <c r="E173" s="498"/>
    </row>
    <row r="174" spans="5:5" s="475" customFormat="1">
      <c r="E174" s="498"/>
    </row>
    <row r="175" spans="5:5" s="475" customFormat="1">
      <c r="E175" s="498"/>
    </row>
    <row r="176" spans="5:5" s="475" customFormat="1">
      <c r="E176" s="498"/>
    </row>
    <row r="177" spans="5:5" s="475" customFormat="1">
      <c r="E177" s="498"/>
    </row>
    <row r="178" spans="5:5" s="475" customFormat="1">
      <c r="E178" s="498"/>
    </row>
    <row r="179" spans="5:5" s="475" customFormat="1">
      <c r="E179" s="498"/>
    </row>
    <row r="180" spans="5:5" s="475" customFormat="1">
      <c r="E180" s="498"/>
    </row>
    <row r="181" spans="5:5" s="475" customFormat="1">
      <c r="E181" s="498"/>
    </row>
    <row r="182" spans="5:5" s="475" customFormat="1">
      <c r="E182" s="498"/>
    </row>
    <row r="183" spans="5:5" s="475" customFormat="1">
      <c r="E183" s="498"/>
    </row>
    <row r="184" spans="5:5" s="475" customFormat="1">
      <c r="E184" s="498"/>
    </row>
    <row r="185" spans="5:5" s="475" customFormat="1">
      <c r="E185" s="498"/>
    </row>
    <row r="186" spans="5:5" s="475" customFormat="1">
      <c r="E186" s="498"/>
    </row>
    <row r="187" spans="5:5" s="475" customFormat="1">
      <c r="E187" s="498"/>
    </row>
    <row r="188" spans="5:5" s="475" customFormat="1">
      <c r="E188" s="498"/>
    </row>
    <row r="189" spans="5:5" s="475" customFormat="1">
      <c r="E189" s="498"/>
    </row>
    <row r="190" spans="5:5" s="475" customFormat="1">
      <c r="E190" s="498"/>
    </row>
    <row r="191" spans="5:5" s="475" customFormat="1">
      <c r="E191" s="498"/>
    </row>
    <row r="192" spans="5:5" s="475" customFormat="1">
      <c r="E192" s="498"/>
    </row>
    <row r="193" spans="5:5" s="475" customFormat="1">
      <c r="E193" s="498"/>
    </row>
    <row r="194" spans="5:5" s="475" customFormat="1">
      <c r="E194" s="498"/>
    </row>
    <row r="195" spans="5:5" s="475" customFormat="1">
      <c r="E195" s="498"/>
    </row>
    <row r="196" spans="5:5" s="475" customFormat="1">
      <c r="E196" s="498"/>
    </row>
    <row r="197" spans="5:5" s="475" customFormat="1">
      <c r="E197" s="498"/>
    </row>
    <row r="198" spans="5:5" s="475" customFormat="1">
      <c r="E198" s="498"/>
    </row>
    <row r="199" spans="5:5" s="475" customFormat="1">
      <c r="E199" s="498"/>
    </row>
    <row r="200" spans="5:5" s="475" customFormat="1">
      <c r="E200" s="498"/>
    </row>
    <row r="201" spans="5:5" s="475" customFormat="1">
      <c r="E201" s="498"/>
    </row>
    <row r="202" spans="5:5" s="475" customFormat="1">
      <c r="E202" s="498"/>
    </row>
    <row r="203" spans="5:5" s="475" customFormat="1">
      <c r="E203" s="498"/>
    </row>
    <row r="204" spans="5:5" s="475" customFormat="1">
      <c r="E204" s="498"/>
    </row>
    <row r="205" spans="5:5" s="475" customFormat="1">
      <c r="E205" s="498"/>
    </row>
    <row r="206" spans="5:5" s="475" customFormat="1">
      <c r="E206" s="498"/>
    </row>
    <row r="207" spans="5:5" s="475" customFormat="1">
      <c r="E207" s="498"/>
    </row>
    <row r="208" spans="5:5" s="475" customFormat="1">
      <c r="E208" s="498"/>
    </row>
    <row r="209" spans="5:5" s="475" customFormat="1">
      <c r="E209" s="498"/>
    </row>
    <row r="210" spans="5:5" s="475" customFormat="1">
      <c r="E210" s="498"/>
    </row>
    <row r="211" spans="5:5" s="475" customFormat="1">
      <c r="E211" s="498"/>
    </row>
    <row r="212" spans="5:5" s="475" customFormat="1">
      <c r="E212" s="498"/>
    </row>
    <row r="213" spans="5:5" s="475" customFormat="1">
      <c r="E213" s="498"/>
    </row>
    <row r="214" spans="5:5" s="475" customFormat="1">
      <c r="E214" s="498"/>
    </row>
    <row r="215" spans="5:5" s="475" customFormat="1">
      <c r="E215" s="498"/>
    </row>
    <row r="216" spans="5:5" s="475" customFormat="1">
      <c r="E216" s="498"/>
    </row>
    <row r="217" spans="5:5" s="475" customFormat="1">
      <c r="E217" s="498"/>
    </row>
    <row r="218" spans="5:5" s="475" customFormat="1">
      <c r="E218" s="498"/>
    </row>
    <row r="219" spans="5:5" s="475" customFormat="1">
      <c r="E219" s="498"/>
    </row>
    <row r="220" spans="5:5" s="475" customFormat="1">
      <c r="E220" s="498"/>
    </row>
    <row r="221" spans="5:5" s="475" customFormat="1">
      <c r="E221" s="498"/>
    </row>
    <row r="222" spans="5:5" s="475" customFormat="1">
      <c r="E222" s="498"/>
    </row>
    <row r="223" spans="5:5" s="475" customFormat="1">
      <c r="E223" s="498"/>
    </row>
    <row r="224" spans="5:5" s="475" customFormat="1">
      <c r="E224" s="498"/>
    </row>
    <row r="225" spans="5:5" s="475" customFormat="1">
      <c r="E225" s="498"/>
    </row>
    <row r="226" spans="5:5" s="475" customFormat="1">
      <c r="E226" s="498"/>
    </row>
    <row r="227" spans="5:5" s="475" customFormat="1">
      <c r="E227" s="498"/>
    </row>
    <row r="228" spans="5:5" s="475" customFormat="1">
      <c r="E228" s="498"/>
    </row>
    <row r="229" spans="5:5" s="475" customFormat="1">
      <c r="E229" s="498"/>
    </row>
    <row r="230" spans="5:5" s="475" customFormat="1">
      <c r="E230" s="498"/>
    </row>
    <row r="231" spans="5:5" s="475" customFormat="1">
      <c r="E231" s="498"/>
    </row>
    <row r="232" spans="5:5" s="475" customFormat="1">
      <c r="E232" s="498"/>
    </row>
    <row r="233" spans="5:5" s="475" customFormat="1">
      <c r="E233" s="498"/>
    </row>
    <row r="234" spans="5:5" s="475" customFormat="1">
      <c r="E234" s="498"/>
    </row>
    <row r="235" spans="5:5" s="475" customFormat="1">
      <c r="E235" s="498"/>
    </row>
    <row r="236" spans="5:5" s="475" customFormat="1">
      <c r="E236" s="498"/>
    </row>
    <row r="237" spans="5:5" s="475" customFormat="1">
      <c r="E237" s="498"/>
    </row>
    <row r="238" spans="5:5" s="475" customFormat="1">
      <c r="E238" s="498"/>
    </row>
    <row r="239" spans="5:5" s="475" customFormat="1">
      <c r="E239" s="498"/>
    </row>
    <row r="240" spans="5:5" s="475" customFormat="1">
      <c r="E240" s="498"/>
    </row>
    <row r="241" spans="5:5" s="475" customFormat="1">
      <c r="E241" s="498"/>
    </row>
    <row r="242" spans="5:5" s="475" customFormat="1">
      <c r="E242" s="498"/>
    </row>
    <row r="243" spans="5:5" s="475" customFormat="1">
      <c r="E243" s="498"/>
    </row>
    <row r="244" spans="5:5" s="475" customFormat="1">
      <c r="E244" s="498"/>
    </row>
    <row r="245" spans="5:5" s="475" customFormat="1">
      <c r="E245" s="498"/>
    </row>
    <row r="246" spans="5:5" s="475" customFormat="1">
      <c r="E246" s="498"/>
    </row>
    <row r="247" spans="5:5" s="475" customFormat="1">
      <c r="E247" s="498"/>
    </row>
    <row r="248" spans="5:5" s="475" customFormat="1">
      <c r="E248" s="498"/>
    </row>
    <row r="249" spans="5:5" s="475" customFormat="1">
      <c r="E249" s="498"/>
    </row>
    <row r="250" spans="5:5" s="475" customFormat="1">
      <c r="E250" s="498"/>
    </row>
    <row r="251" spans="5:5" s="475" customFormat="1">
      <c r="E251" s="498"/>
    </row>
    <row r="252" spans="5:5" s="475" customFormat="1">
      <c r="E252" s="498"/>
    </row>
    <row r="253" spans="5:5" s="475" customFormat="1">
      <c r="E253" s="498"/>
    </row>
    <row r="254" spans="5:5" s="475" customFormat="1">
      <c r="E254" s="498"/>
    </row>
    <row r="255" spans="5:5" s="475" customFormat="1">
      <c r="E255" s="498"/>
    </row>
    <row r="256" spans="5:5" s="475" customFormat="1">
      <c r="E256" s="498"/>
    </row>
    <row r="257" spans="5:5" s="475" customFormat="1">
      <c r="E257" s="498"/>
    </row>
    <row r="258" spans="5:5" s="475" customFormat="1">
      <c r="E258" s="498"/>
    </row>
    <row r="259" spans="5:5" s="475" customFormat="1">
      <c r="E259" s="498"/>
    </row>
    <row r="260" spans="5:5" s="475" customFormat="1">
      <c r="E260" s="498"/>
    </row>
    <row r="261" spans="5:5" s="475" customFormat="1">
      <c r="E261" s="498"/>
    </row>
    <row r="262" spans="5:5" s="475" customFormat="1">
      <c r="E262" s="498"/>
    </row>
    <row r="263" spans="5:5" s="475" customFormat="1">
      <c r="E263" s="498"/>
    </row>
    <row r="264" spans="5:5" s="475" customFormat="1">
      <c r="E264" s="498"/>
    </row>
    <row r="265" spans="5:5" s="475" customFormat="1">
      <c r="E265" s="498"/>
    </row>
    <row r="266" spans="5:5" s="475" customFormat="1">
      <c r="E266" s="498"/>
    </row>
    <row r="267" spans="5:5" s="475" customFormat="1">
      <c r="E267" s="498"/>
    </row>
    <row r="268" spans="5:5" s="475" customFormat="1">
      <c r="E268" s="498"/>
    </row>
    <row r="269" spans="5:5" s="475" customFormat="1">
      <c r="E269" s="498"/>
    </row>
    <row r="270" spans="5:5" s="475" customFormat="1">
      <c r="E270" s="498"/>
    </row>
    <row r="271" spans="5:5" s="475" customFormat="1">
      <c r="E271" s="498"/>
    </row>
    <row r="272" spans="5:5" s="475" customFormat="1">
      <c r="E272" s="498"/>
    </row>
    <row r="273" spans="5:5" s="475" customFormat="1">
      <c r="E273" s="498"/>
    </row>
    <row r="274" spans="5:5" s="475" customFormat="1">
      <c r="E274" s="498"/>
    </row>
    <row r="275" spans="5:5" s="475" customFormat="1">
      <c r="E275" s="498"/>
    </row>
    <row r="276" spans="5:5" s="475" customFormat="1">
      <c r="E276" s="498"/>
    </row>
    <row r="277" spans="5:5" s="475" customFormat="1">
      <c r="E277" s="498"/>
    </row>
    <row r="278" spans="5:5" s="475" customFormat="1">
      <c r="E278" s="498"/>
    </row>
    <row r="279" spans="5:5" s="475" customFormat="1">
      <c r="E279" s="498"/>
    </row>
    <row r="280" spans="5:5" s="475" customFormat="1">
      <c r="E280" s="498"/>
    </row>
    <row r="281" spans="5:5" s="475" customFormat="1">
      <c r="E281" s="498"/>
    </row>
    <row r="282" spans="5:5" s="475" customFormat="1">
      <c r="E282" s="498"/>
    </row>
    <row r="283" spans="5:5" s="475" customFormat="1">
      <c r="E283" s="498"/>
    </row>
    <row r="284" spans="5:5" s="475" customFormat="1">
      <c r="E284" s="498"/>
    </row>
    <row r="285" spans="5:5" s="475" customFormat="1">
      <c r="E285" s="498"/>
    </row>
    <row r="286" spans="5:5" s="475" customFormat="1">
      <c r="E286" s="498"/>
    </row>
    <row r="287" spans="5:5" s="475" customFormat="1">
      <c r="E287" s="498"/>
    </row>
    <row r="288" spans="5:5" s="475" customFormat="1">
      <c r="E288" s="498"/>
    </row>
    <row r="289" spans="5:5" s="475" customFormat="1">
      <c r="E289" s="498"/>
    </row>
    <row r="290" spans="5:5" s="475" customFormat="1">
      <c r="E290" s="498"/>
    </row>
    <row r="291" spans="5:5" s="475" customFormat="1">
      <c r="E291" s="498"/>
    </row>
    <row r="292" spans="5:5" s="475" customFormat="1">
      <c r="E292" s="498"/>
    </row>
    <row r="293" spans="5:5" s="475" customFormat="1">
      <c r="E293" s="498"/>
    </row>
    <row r="294" spans="5:5" s="475" customFormat="1">
      <c r="E294" s="498"/>
    </row>
    <row r="295" spans="5:5" s="475" customFormat="1">
      <c r="E295" s="498"/>
    </row>
    <row r="296" spans="5:5" s="475" customFormat="1">
      <c r="E296" s="498"/>
    </row>
    <row r="297" spans="5:5" s="475" customFormat="1">
      <c r="E297" s="498"/>
    </row>
    <row r="298" spans="5:5" s="475" customFormat="1">
      <c r="E298" s="498"/>
    </row>
    <row r="299" spans="5:5" s="475" customFormat="1">
      <c r="E299" s="498"/>
    </row>
    <row r="300" spans="5:5" s="475" customFormat="1">
      <c r="E300" s="498"/>
    </row>
    <row r="301" spans="5:5" s="475" customFormat="1">
      <c r="E301" s="498"/>
    </row>
    <row r="302" spans="5:5" s="475" customFormat="1">
      <c r="E302" s="498"/>
    </row>
    <row r="303" spans="5:5" s="475" customFormat="1">
      <c r="E303" s="498"/>
    </row>
    <row r="304" spans="5:5" s="475" customFormat="1">
      <c r="E304" s="498"/>
    </row>
    <row r="305" spans="5:5" s="475" customFormat="1">
      <c r="E305" s="498"/>
    </row>
    <row r="306" spans="5:5" s="475" customFormat="1">
      <c r="E306" s="498"/>
    </row>
    <row r="307" spans="5:5" s="475" customFormat="1">
      <c r="E307" s="498"/>
    </row>
    <row r="308" spans="5:5" s="475" customFormat="1">
      <c r="E308" s="498"/>
    </row>
    <row r="309" spans="5:5" s="475" customFormat="1">
      <c r="E309" s="498"/>
    </row>
    <row r="310" spans="5:5" s="475" customFormat="1">
      <c r="E310" s="498"/>
    </row>
    <row r="311" spans="5:5" s="475" customFormat="1">
      <c r="E311" s="498"/>
    </row>
    <row r="312" spans="5:5" s="475" customFormat="1">
      <c r="E312" s="498"/>
    </row>
    <row r="313" spans="5:5" s="475" customFormat="1">
      <c r="E313" s="498"/>
    </row>
    <row r="314" spans="5:5" s="475" customFormat="1">
      <c r="E314" s="498"/>
    </row>
    <row r="315" spans="5:5" s="475" customFormat="1">
      <c r="E315" s="498"/>
    </row>
    <row r="316" spans="5:5" s="475" customFormat="1">
      <c r="E316" s="498"/>
    </row>
    <row r="317" spans="5:5" s="475" customFormat="1">
      <c r="E317" s="498"/>
    </row>
    <row r="318" spans="5:5" s="475" customFormat="1">
      <c r="E318" s="498"/>
    </row>
    <row r="319" spans="5:5" s="475" customFormat="1">
      <c r="E319" s="498"/>
    </row>
    <row r="320" spans="5:5" s="475" customFormat="1">
      <c r="E320" s="498"/>
    </row>
    <row r="321" spans="5:5" s="475" customFormat="1">
      <c r="E321" s="498"/>
    </row>
    <row r="322" spans="5:5" s="475" customFormat="1">
      <c r="E322" s="498"/>
    </row>
    <row r="323" spans="5:5" s="475" customFormat="1">
      <c r="E323" s="498"/>
    </row>
    <row r="324" spans="5:5" s="475" customFormat="1">
      <c r="E324" s="498"/>
    </row>
    <row r="325" spans="5:5" s="475" customFormat="1">
      <c r="E325" s="498"/>
    </row>
    <row r="326" spans="5:5" s="475" customFormat="1">
      <c r="E326" s="498"/>
    </row>
    <row r="327" spans="5:5" s="475" customFormat="1">
      <c r="E327" s="498"/>
    </row>
    <row r="328" spans="5:5" s="475" customFormat="1">
      <c r="E328" s="498"/>
    </row>
    <row r="329" spans="5:5" s="475" customFormat="1">
      <c r="E329" s="498"/>
    </row>
    <row r="330" spans="5:5" s="475" customFormat="1">
      <c r="E330" s="498"/>
    </row>
    <row r="331" spans="5:5" s="475" customFormat="1">
      <c r="E331" s="498"/>
    </row>
    <row r="332" spans="5:5" s="475" customFormat="1">
      <c r="E332" s="498"/>
    </row>
    <row r="333" spans="5:5" s="475" customFormat="1">
      <c r="E333" s="498"/>
    </row>
    <row r="334" spans="5:5" s="475" customFormat="1">
      <c r="E334" s="498"/>
    </row>
    <row r="335" spans="5:5" s="475" customFormat="1">
      <c r="E335" s="498"/>
    </row>
    <row r="336" spans="5:5" s="475" customFormat="1">
      <c r="E336" s="498"/>
    </row>
    <row r="337" spans="5:5" s="475" customFormat="1">
      <c r="E337" s="498"/>
    </row>
    <row r="338" spans="5:5" s="475" customFormat="1">
      <c r="E338" s="498"/>
    </row>
    <row r="339" spans="5:5" s="475" customFormat="1">
      <c r="E339" s="498"/>
    </row>
    <row r="340" spans="5:5" s="475" customFormat="1">
      <c r="E340" s="498"/>
    </row>
    <row r="341" spans="5:5" s="475" customFormat="1">
      <c r="E341" s="498"/>
    </row>
    <row r="342" spans="5:5" s="475" customFormat="1">
      <c r="E342" s="498"/>
    </row>
    <row r="343" spans="5:5" s="475" customFormat="1">
      <c r="E343" s="498"/>
    </row>
    <row r="344" spans="5:5" s="475" customFormat="1">
      <c r="E344" s="498"/>
    </row>
    <row r="345" spans="5:5" s="475" customFormat="1">
      <c r="E345" s="498"/>
    </row>
    <row r="346" spans="5:5" s="475" customFormat="1">
      <c r="E346" s="498"/>
    </row>
    <row r="347" spans="5:5" s="475" customFormat="1">
      <c r="E347" s="498"/>
    </row>
    <row r="348" spans="5:5" s="475" customFormat="1">
      <c r="E348" s="498"/>
    </row>
    <row r="349" spans="5:5" s="475" customFormat="1">
      <c r="E349" s="498"/>
    </row>
    <row r="350" spans="5:5" s="475" customFormat="1">
      <c r="E350" s="498"/>
    </row>
    <row r="351" spans="5:5" s="475" customFormat="1">
      <c r="E351" s="498"/>
    </row>
    <row r="352" spans="5:5" s="475" customFormat="1">
      <c r="E352" s="498"/>
    </row>
    <row r="353" spans="5:5" s="475" customFormat="1">
      <c r="E353" s="498"/>
    </row>
    <row r="354" spans="5:5" s="475" customFormat="1">
      <c r="E354" s="498"/>
    </row>
    <row r="355" spans="5:5" s="475" customFormat="1">
      <c r="E355" s="498"/>
    </row>
    <row r="356" spans="5:5" s="475" customFormat="1">
      <c r="E356" s="498"/>
    </row>
    <row r="357" spans="5:5" s="475" customFormat="1">
      <c r="E357" s="498"/>
    </row>
    <row r="358" spans="5:5" s="475" customFormat="1">
      <c r="E358" s="498"/>
    </row>
    <row r="359" spans="5:5" s="475" customFormat="1">
      <c r="E359" s="498"/>
    </row>
    <row r="360" spans="5:5" s="475" customFormat="1">
      <c r="E360" s="498"/>
    </row>
    <row r="361" spans="5:5" s="475" customFormat="1">
      <c r="E361" s="498"/>
    </row>
    <row r="362" spans="5:5" s="475" customFormat="1">
      <c r="E362" s="498"/>
    </row>
    <row r="363" spans="5:5" s="475" customFormat="1">
      <c r="E363" s="498"/>
    </row>
    <row r="364" spans="5:5" s="475" customFormat="1">
      <c r="E364" s="498"/>
    </row>
    <row r="365" spans="5:5" s="475" customFormat="1">
      <c r="E365" s="498"/>
    </row>
    <row r="366" spans="5:5" s="475" customFormat="1">
      <c r="E366" s="498"/>
    </row>
    <row r="367" spans="5:5" s="475" customFormat="1">
      <c r="E367" s="498"/>
    </row>
    <row r="368" spans="5:5" s="475" customFormat="1">
      <c r="E368" s="498"/>
    </row>
    <row r="369" spans="5:5" s="475" customFormat="1">
      <c r="E369" s="498"/>
    </row>
    <row r="370" spans="5:5" s="475" customFormat="1">
      <c r="E370" s="498"/>
    </row>
    <row r="371" spans="5:5" s="475" customFormat="1">
      <c r="E371" s="498"/>
    </row>
    <row r="372" spans="5:5" s="475" customFormat="1">
      <c r="E372" s="498"/>
    </row>
    <row r="373" spans="5:5" s="475" customFormat="1">
      <c r="E373" s="498"/>
    </row>
    <row r="374" spans="5:5" s="475" customFormat="1">
      <c r="E374" s="498"/>
    </row>
    <row r="375" spans="5:5" s="475" customFormat="1">
      <c r="E375" s="498"/>
    </row>
  </sheetData>
  <mergeCells count="20">
    <mergeCell ref="A111:C111"/>
    <mergeCell ref="A2:I2"/>
    <mergeCell ref="D6:E6"/>
    <mergeCell ref="F6:G6"/>
    <mergeCell ref="H6:I6"/>
    <mergeCell ref="L6:M6"/>
    <mergeCell ref="N6:O6"/>
    <mergeCell ref="P6:Q6"/>
    <mergeCell ref="A109:C109"/>
    <mergeCell ref="A110:C110"/>
    <mergeCell ref="J6:K6"/>
    <mergeCell ref="N117:O117"/>
    <mergeCell ref="P117:Q117"/>
    <mergeCell ref="A137:C137"/>
    <mergeCell ref="B117:C117"/>
    <mergeCell ref="D117:E117"/>
    <mergeCell ref="F117:G117"/>
    <mergeCell ref="H117:I117"/>
    <mergeCell ref="J117:K117"/>
    <mergeCell ref="L117:M117"/>
  </mergeCells>
  <hyperlinks>
    <hyperlink ref="P3" location="Sommaire!A1" display="RETOUR AU SOMMAIRE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AJ859"/>
  <sheetViews>
    <sheetView workbookViewId="0">
      <selection activeCell="A3" sqref="A3:XFD3"/>
    </sheetView>
  </sheetViews>
  <sheetFormatPr baseColWidth="10" defaultRowHeight="15"/>
  <cols>
    <col min="1" max="1" width="8.140625" customWidth="1"/>
    <col min="2" max="2" width="20" customWidth="1"/>
    <col min="3" max="3" width="25.140625" customWidth="1"/>
    <col min="4" max="4" width="16.7109375" customWidth="1"/>
    <col min="5" max="5" width="3.5703125" bestFit="1" customWidth="1"/>
    <col min="6" max="6" width="20.5703125" customWidth="1"/>
    <col min="7" max="7" width="3" bestFit="1" customWidth="1"/>
    <col min="8" max="8" width="13.7109375" customWidth="1"/>
    <col min="9" max="9" width="3" bestFit="1" customWidth="1"/>
    <col min="10" max="10" width="19.28515625" customWidth="1"/>
    <col min="11" max="11" width="3" bestFit="1" customWidth="1"/>
    <col min="12" max="36" width="11.42578125" style="475"/>
  </cols>
  <sheetData>
    <row r="1" spans="1:11">
      <c r="A1" s="18" t="s">
        <v>362</v>
      </c>
      <c r="B1" s="6"/>
      <c r="C1" s="1"/>
      <c r="D1" s="1"/>
      <c r="E1" s="1"/>
      <c r="F1" s="1"/>
      <c r="G1" s="402"/>
      <c r="H1" s="402"/>
      <c r="I1" s="402"/>
      <c r="J1" s="475"/>
      <c r="K1" s="475"/>
    </row>
    <row r="2" spans="1:11">
      <c r="A2" s="591" t="s">
        <v>217</v>
      </c>
      <c r="B2" s="591"/>
      <c r="C2" s="591"/>
      <c r="D2" s="591"/>
      <c r="E2" s="591"/>
      <c r="F2" s="591"/>
      <c r="G2" s="591"/>
      <c r="H2" s="591"/>
      <c r="I2" s="591"/>
      <c r="J2" s="475"/>
      <c r="K2" s="475"/>
    </row>
    <row r="3" spans="1:11" s="419" customFormat="1">
      <c r="A3" s="577" t="s">
        <v>252</v>
      </c>
      <c r="B3" s="577"/>
      <c r="C3" s="577"/>
      <c r="D3" s="577"/>
      <c r="E3" s="577"/>
      <c r="F3" s="577"/>
      <c r="G3" s="577"/>
      <c r="J3" s="571" t="s">
        <v>440</v>
      </c>
    </row>
    <row r="4" spans="1:11">
      <c r="A4" s="475"/>
      <c r="B4" s="475"/>
      <c r="C4" s="475"/>
      <c r="D4" s="475"/>
      <c r="E4" s="475"/>
      <c r="F4" s="475"/>
      <c r="G4" s="475"/>
      <c r="H4" s="475"/>
      <c r="I4" s="475"/>
      <c r="J4" s="475"/>
      <c r="K4" s="475"/>
    </row>
    <row r="5" spans="1:11">
      <c r="A5" s="475"/>
      <c r="B5" s="475"/>
      <c r="C5" s="475"/>
      <c r="D5" s="475"/>
      <c r="E5" s="475"/>
      <c r="F5" s="475"/>
      <c r="G5" s="475"/>
      <c r="H5" s="475"/>
      <c r="I5" s="475"/>
      <c r="J5" s="475"/>
      <c r="K5" s="475"/>
    </row>
    <row r="6" spans="1:11" ht="64.5" customHeight="1">
      <c r="A6" s="122" t="s">
        <v>218</v>
      </c>
      <c r="B6" s="123" t="s">
        <v>325</v>
      </c>
      <c r="C6" s="123" t="s">
        <v>301</v>
      </c>
      <c r="D6" s="640" t="s">
        <v>363</v>
      </c>
      <c r="E6" s="639"/>
      <c r="F6" s="638" t="s">
        <v>364</v>
      </c>
      <c r="G6" s="639"/>
      <c r="H6" s="640" t="s">
        <v>365</v>
      </c>
      <c r="I6" s="639"/>
      <c r="J6" s="640" t="s">
        <v>366</v>
      </c>
      <c r="K6" s="639"/>
    </row>
    <row r="7" spans="1:11">
      <c r="A7" s="7">
        <v>84</v>
      </c>
      <c r="B7" s="21" t="s">
        <v>115</v>
      </c>
      <c r="C7" s="421" t="s">
        <v>82</v>
      </c>
      <c r="D7" s="422">
        <v>88</v>
      </c>
      <c r="E7" s="423"/>
      <c r="F7" s="422">
        <v>17</v>
      </c>
      <c r="G7" s="424"/>
      <c r="H7" s="422">
        <v>0</v>
      </c>
      <c r="I7" s="424"/>
      <c r="J7" s="422">
        <v>105</v>
      </c>
      <c r="K7" s="424" t="s">
        <v>255</v>
      </c>
    </row>
    <row r="8" spans="1:11">
      <c r="A8" s="8">
        <v>32</v>
      </c>
      <c r="B8" s="23" t="s">
        <v>116</v>
      </c>
      <c r="C8" s="425" t="s">
        <v>31</v>
      </c>
      <c r="D8" s="422">
        <v>160</v>
      </c>
      <c r="E8" s="423"/>
      <c r="F8" s="422">
        <v>0</v>
      </c>
      <c r="G8" s="424"/>
      <c r="H8" s="422">
        <v>0</v>
      </c>
      <c r="I8" s="424"/>
      <c r="J8" s="422">
        <v>160</v>
      </c>
      <c r="K8" s="424" t="s">
        <v>255</v>
      </c>
    </row>
    <row r="9" spans="1:11">
      <c r="A9" s="8">
        <v>84</v>
      </c>
      <c r="B9" s="23" t="s">
        <v>117</v>
      </c>
      <c r="C9" s="425" t="s">
        <v>84</v>
      </c>
      <c r="D9" s="422">
        <v>51</v>
      </c>
      <c r="E9" s="423"/>
      <c r="F9" s="422">
        <v>3</v>
      </c>
      <c r="G9" s="424"/>
      <c r="H9" s="422">
        <v>7</v>
      </c>
      <c r="I9" s="424"/>
      <c r="J9" s="422">
        <v>61</v>
      </c>
      <c r="K9" s="424" t="s">
        <v>255</v>
      </c>
    </row>
    <row r="10" spans="1:11">
      <c r="A10" s="8">
        <v>93</v>
      </c>
      <c r="B10" s="23" t="s">
        <v>118</v>
      </c>
      <c r="C10" s="425" t="s">
        <v>305</v>
      </c>
      <c r="D10" s="422">
        <v>28</v>
      </c>
      <c r="E10" s="423"/>
      <c r="F10" s="422">
        <v>2</v>
      </c>
      <c r="G10" s="424"/>
      <c r="H10" s="422">
        <v>0</v>
      </c>
      <c r="I10" s="424"/>
      <c r="J10" s="422">
        <v>30</v>
      </c>
      <c r="K10" s="424" t="s">
        <v>255</v>
      </c>
    </row>
    <row r="11" spans="1:11">
      <c r="A11" s="8">
        <v>93</v>
      </c>
      <c r="B11" s="23" t="s">
        <v>119</v>
      </c>
      <c r="C11" s="425" t="s">
        <v>99</v>
      </c>
      <c r="D11" s="422">
        <v>12</v>
      </c>
      <c r="E11" s="423"/>
      <c r="F11" s="422">
        <v>0</v>
      </c>
      <c r="G11" s="424"/>
      <c r="H11" s="422">
        <v>0</v>
      </c>
      <c r="I11" s="424"/>
      <c r="J11" s="422">
        <v>12</v>
      </c>
      <c r="K11" s="424" t="s">
        <v>255</v>
      </c>
    </row>
    <row r="12" spans="1:11">
      <c r="A12" s="8">
        <v>93</v>
      </c>
      <c r="B12" s="23" t="s">
        <v>120</v>
      </c>
      <c r="C12" s="425" t="s">
        <v>100</v>
      </c>
      <c r="D12" s="422">
        <v>202</v>
      </c>
      <c r="E12" s="423"/>
      <c r="F12" s="422">
        <v>4</v>
      </c>
      <c r="G12" s="424"/>
      <c r="H12" s="422">
        <v>0</v>
      </c>
      <c r="I12" s="424"/>
      <c r="J12" s="422">
        <v>206</v>
      </c>
      <c r="K12" s="424" t="s">
        <v>255</v>
      </c>
    </row>
    <row r="13" spans="1:11">
      <c r="A13" s="8">
        <v>84</v>
      </c>
      <c r="B13" s="23" t="s">
        <v>121</v>
      </c>
      <c r="C13" s="425" t="s">
        <v>85</v>
      </c>
      <c r="D13" s="422">
        <v>32</v>
      </c>
      <c r="E13" s="423"/>
      <c r="F13" s="422">
        <v>15</v>
      </c>
      <c r="G13" s="424"/>
      <c r="H13" s="422">
        <v>0</v>
      </c>
      <c r="I13" s="424"/>
      <c r="J13" s="422">
        <v>47</v>
      </c>
      <c r="K13" s="424" t="s">
        <v>255</v>
      </c>
    </row>
    <row r="14" spans="1:11">
      <c r="A14" s="8">
        <v>44</v>
      </c>
      <c r="B14" s="23" t="s">
        <v>122</v>
      </c>
      <c r="C14" s="425" t="s">
        <v>36</v>
      </c>
      <c r="D14" s="422">
        <v>85</v>
      </c>
      <c r="E14" s="423"/>
      <c r="F14" s="422">
        <v>8</v>
      </c>
      <c r="G14" s="424"/>
      <c r="H14" s="422">
        <v>3</v>
      </c>
      <c r="I14" s="424"/>
      <c r="J14" s="422">
        <v>96</v>
      </c>
      <c r="K14" s="424" t="s">
        <v>255</v>
      </c>
    </row>
    <row r="15" spans="1:11">
      <c r="A15" s="8">
        <v>76</v>
      </c>
      <c r="B15" s="23" t="s">
        <v>123</v>
      </c>
      <c r="C15" s="425" t="s">
        <v>69</v>
      </c>
      <c r="D15" s="422">
        <v>32</v>
      </c>
      <c r="E15" s="423"/>
      <c r="F15" s="422">
        <v>0</v>
      </c>
      <c r="G15" s="424"/>
      <c r="H15" s="422">
        <v>0</v>
      </c>
      <c r="I15" s="424"/>
      <c r="J15" s="422">
        <v>32</v>
      </c>
      <c r="K15" s="424" t="s">
        <v>255</v>
      </c>
    </row>
    <row r="16" spans="1:11">
      <c r="A16" s="8">
        <v>44</v>
      </c>
      <c r="B16" s="23">
        <v>10</v>
      </c>
      <c r="C16" s="425" t="s">
        <v>37</v>
      </c>
      <c r="D16" s="422">
        <v>55</v>
      </c>
      <c r="E16" s="423"/>
      <c r="F16" s="422">
        <v>9</v>
      </c>
      <c r="G16" s="424"/>
      <c r="H16" s="422">
        <v>0</v>
      </c>
      <c r="I16" s="424"/>
      <c r="J16" s="422">
        <v>64</v>
      </c>
      <c r="K16" s="424" t="s">
        <v>255</v>
      </c>
    </row>
    <row r="17" spans="1:11">
      <c r="A17" s="8">
        <v>76</v>
      </c>
      <c r="B17" s="23">
        <v>11</v>
      </c>
      <c r="C17" s="425" t="s">
        <v>70</v>
      </c>
      <c r="D17" s="422">
        <v>86</v>
      </c>
      <c r="E17" s="423"/>
      <c r="F17" s="422">
        <v>21</v>
      </c>
      <c r="G17" s="424"/>
      <c r="H17" s="422">
        <v>0</v>
      </c>
      <c r="I17" s="424"/>
      <c r="J17" s="422">
        <v>107</v>
      </c>
      <c r="K17" s="424" t="s">
        <v>255</v>
      </c>
    </row>
    <row r="18" spans="1:11">
      <c r="A18" s="8">
        <v>76</v>
      </c>
      <c r="B18" s="23">
        <v>12</v>
      </c>
      <c r="C18" s="425" t="s">
        <v>71</v>
      </c>
      <c r="D18" s="422">
        <v>34</v>
      </c>
      <c r="E18" s="423"/>
      <c r="F18" s="422">
        <v>5</v>
      </c>
      <c r="G18" s="424"/>
      <c r="H18" s="422">
        <v>0</v>
      </c>
      <c r="I18" s="424"/>
      <c r="J18" s="422">
        <v>39</v>
      </c>
      <c r="K18" s="424" t="s">
        <v>255</v>
      </c>
    </row>
    <row r="19" spans="1:11">
      <c r="A19" s="8">
        <v>93</v>
      </c>
      <c r="B19" s="23">
        <v>13</v>
      </c>
      <c r="C19" s="425" t="s">
        <v>101</v>
      </c>
      <c r="D19" s="422">
        <v>376</v>
      </c>
      <c r="E19" s="423"/>
      <c r="F19" s="422">
        <v>16</v>
      </c>
      <c r="G19" s="424"/>
      <c r="H19" s="422">
        <v>57</v>
      </c>
      <c r="I19" s="424"/>
      <c r="J19" s="422">
        <v>449</v>
      </c>
      <c r="K19" s="424" t="s">
        <v>255</v>
      </c>
    </row>
    <row r="20" spans="1:11">
      <c r="A20" s="8">
        <v>28</v>
      </c>
      <c r="B20" s="23">
        <v>14</v>
      </c>
      <c r="C20" s="425" t="s">
        <v>25</v>
      </c>
      <c r="D20" s="422">
        <v>135</v>
      </c>
      <c r="E20" s="426" t="s">
        <v>256</v>
      </c>
      <c r="F20" s="422">
        <v>17</v>
      </c>
      <c r="G20" s="426" t="s">
        <v>256</v>
      </c>
      <c r="H20" s="422">
        <v>3</v>
      </c>
      <c r="I20" s="426" t="s">
        <v>256</v>
      </c>
      <c r="J20" s="422">
        <v>155</v>
      </c>
      <c r="K20" s="426" t="s">
        <v>256</v>
      </c>
    </row>
    <row r="21" spans="1:11">
      <c r="A21" s="8">
        <v>84</v>
      </c>
      <c r="B21" s="23">
        <v>15</v>
      </c>
      <c r="C21" s="425" t="s">
        <v>86</v>
      </c>
      <c r="D21" s="422">
        <v>26</v>
      </c>
      <c r="E21" s="423"/>
      <c r="F21" s="422">
        <v>37</v>
      </c>
      <c r="G21" s="424"/>
      <c r="H21" s="422">
        <v>0</v>
      </c>
      <c r="I21" s="424"/>
      <c r="J21" s="422">
        <v>63</v>
      </c>
      <c r="K21" s="424" t="s">
        <v>255</v>
      </c>
    </row>
    <row r="22" spans="1:11">
      <c r="A22" s="8">
        <v>75</v>
      </c>
      <c r="B22" s="23">
        <v>16</v>
      </c>
      <c r="C22" s="425" t="s">
        <v>57</v>
      </c>
      <c r="D22" s="422">
        <v>54</v>
      </c>
      <c r="E22" s="423"/>
      <c r="F22" s="422">
        <v>0</v>
      </c>
      <c r="G22" s="424"/>
      <c r="H22" s="422">
        <v>11</v>
      </c>
      <c r="I22" s="424"/>
      <c r="J22" s="422">
        <v>65</v>
      </c>
      <c r="K22" s="424" t="s">
        <v>255</v>
      </c>
    </row>
    <row r="23" spans="1:11">
      <c r="A23" s="8">
        <v>75</v>
      </c>
      <c r="B23" s="23">
        <v>17</v>
      </c>
      <c r="C23" s="425" t="s">
        <v>58</v>
      </c>
      <c r="D23" s="422">
        <v>56</v>
      </c>
      <c r="E23" s="423"/>
      <c r="F23" s="422">
        <v>88</v>
      </c>
      <c r="G23" s="424"/>
      <c r="H23" s="422">
        <v>0</v>
      </c>
      <c r="I23" s="424"/>
      <c r="J23" s="422">
        <v>144</v>
      </c>
      <c r="K23" s="424" t="s">
        <v>255</v>
      </c>
    </row>
    <row r="24" spans="1:11">
      <c r="A24" s="8">
        <v>24</v>
      </c>
      <c r="B24" s="23">
        <v>18</v>
      </c>
      <c r="C24" s="425" t="s">
        <v>9</v>
      </c>
      <c r="D24" s="422">
        <v>40</v>
      </c>
      <c r="E24" s="423"/>
      <c r="F24" s="422">
        <v>0</v>
      </c>
      <c r="G24" s="424"/>
      <c r="H24" s="422">
        <v>3</v>
      </c>
      <c r="I24" s="424"/>
      <c r="J24" s="422">
        <v>43</v>
      </c>
      <c r="K24" s="424" t="s">
        <v>255</v>
      </c>
    </row>
    <row r="25" spans="1:11">
      <c r="A25" s="8">
        <v>75</v>
      </c>
      <c r="B25" s="23">
        <v>19</v>
      </c>
      <c r="C25" s="425" t="s">
        <v>59</v>
      </c>
      <c r="D25" s="422">
        <v>25</v>
      </c>
      <c r="E25" s="423"/>
      <c r="F25" s="422">
        <v>52</v>
      </c>
      <c r="G25" s="424"/>
      <c r="H25" s="422">
        <v>0</v>
      </c>
      <c r="I25" s="424"/>
      <c r="J25" s="422">
        <v>77</v>
      </c>
      <c r="K25" s="424" t="s">
        <v>255</v>
      </c>
    </row>
    <row r="26" spans="1:11">
      <c r="A26" s="8">
        <v>94</v>
      </c>
      <c r="B26" s="23" t="s">
        <v>104</v>
      </c>
      <c r="C26" s="425" t="s">
        <v>306</v>
      </c>
      <c r="D26" s="422">
        <v>29</v>
      </c>
      <c r="E26" s="423"/>
      <c r="F26" s="422">
        <v>0</v>
      </c>
      <c r="G26" s="424"/>
      <c r="H26" s="422">
        <v>2</v>
      </c>
      <c r="I26" s="424"/>
      <c r="J26" s="422">
        <v>31</v>
      </c>
      <c r="K26" s="424" t="s">
        <v>255</v>
      </c>
    </row>
    <row r="27" spans="1:11">
      <c r="A27" s="8">
        <v>94</v>
      </c>
      <c r="B27" s="23" t="s">
        <v>107</v>
      </c>
      <c r="C27" s="425" t="s">
        <v>108</v>
      </c>
      <c r="D27" s="422">
        <v>20</v>
      </c>
      <c r="E27" s="423"/>
      <c r="F27" s="422">
        <v>0</v>
      </c>
      <c r="G27" s="424"/>
      <c r="H27" s="422">
        <v>4</v>
      </c>
      <c r="I27" s="424"/>
      <c r="J27" s="422">
        <v>24</v>
      </c>
      <c r="K27" s="424" t="s">
        <v>255</v>
      </c>
    </row>
    <row r="28" spans="1:11">
      <c r="A28" s="8">
        <v>27</v>
      </c>
      <c r="B28" s="23">
        <v>21</v>
      </c>
      <c r="C28" s="425" t="s">
        <v>16</v>
      </c>
      <c r="D28" s="422">
        <v>112</v>
      </c>
      <c r="E28" s="423"/>
      <c r="F28" s="422">
        <v>13</v>
      </c>
      <c r="G28" s="424"/>
      <c r="H28" s="422">
        <v>0</v>
      </c>
      <c r="I28" s="424"/>
      <c r="J28" s="422">
        <v>125</v>
      </c>
      <c r="K28" s="424" t="s">
        <v>255</v>
      </c>
    </row>
    <row r="29" spans="1:11">
      <c r="A29" s="8">
        <v>53</v>
      </c>
      <c r="B29" s="23">
        <v>22</v>
      </c>
      <c r="C29" s="425" t="s">
        <v>52</v>
      </c>
      <c r="D29" s="422">
        <v>77</v>
      </c>
      <c r="E29" s="423"/>
      <c r="F29" s="422">
        <v>0</v>
      </c>
      <c r="G29" s="424"/>
      <c r="H29" s="422">
        <v>0</v>
      </c>
      <c r="I29" s="424"/>
      <c r="J29" s="422">
        <v>77</v>
      </c>
      <c r="K29" s="424" t="s">
        <v>255</v>
      </c>
    </row>
    <row r="30" spans="1:11">
      <c r="A30" s="8">
        <v>75</v>
      </c>
      <c r="B30" s="23">
        <v>23</v>
      </c>
      <c r="C30" s="425" t="s">
        <v>60</v>
      </c>
      <c r="D30" s="422">
        <v>19</v>
      </c>
      <c r="E30" s="423"/>
      <c r="F30" s="422">
        <v>1</v>
      </c>
      <c r="G30" s="424"/>
      <c r="H30" s="422">
        <v>0</v>
      </c>
      <c r="I30" s="424"/>
      <c r="J30" s="422">
        <v>20</v>
      </c>
      <c r="K30" s="424" t="s">
        <v>255</v>
      </c>
    </row>
    <row r="31" spans="1:11">
      <c r="A31" s="8">
        <v>75</v>
      </c>
      <c r="B31" s="23">
        <v>24</v>
      </c>
      <c r="C31" s="425" t="s">
        <v>61</v>
      </c>
      <c r="D31" s="422">
        <v>66</v>
      </c>
      <c r="E31" s="423"/>
      <c r="F31" s="422">
        <v>98</v>
      </c>
      <c r="G31" s="424"/>
      <c r="H31" s="422">
        <v>0</v>
      </c>
      <c r="I31" s="424"/>
      <c r="J31" s="422">
        <v>164</v>
      </c>
      <c r="K31" s="424" t="s">
        <v>255</v>
      </c>
    </row>
    <row r="32" spans="1:11">
      <c r="A32" s="8">
        <v>27</v>
      </c>
      <c r="B32" s="23">
        <v>25</v>
      </c>
      <c r="C32" s="425" t="s">
        <v>18</v>
      </c>
      <c r="D32" s="422">
        <v>67</v>
      </c>
      <c r="E32" s="423"/>
      <c r="F32" s="422">
        <v>14</v>
      </c>
      <c r="G32" s="424"/>
      <c r="H32" s="422">
        <v>15</v>
      </c>
      <c r="I32" s="424"/>
      <c r="J32" s="422">
        <v>96</v>
      </c>
      <c r="K32" s="424" t="s">
        <v>255</v>
      </c>
    </row>
    <row r="33" spans="1:11">
      <c r="A33" s="8">
        <v>84</v>
      </c>
      <c r="B33" s="23">
        <v>26</v>
      </c>
      <c r="C33" s="425" t="s">
        <v>87</v>
      </c>
      <c r="D33" s="422">
        <v>94</v>
      </c>
      <c r="E33" s="423"/>
      <c r="F33" s="422">
        <v>68</v>
      </c>
      <c r="G33" s="424"/>
      <c r="H33" s="422">
        <v>0</v>
      </c>
      <c r="I33" s="424"/>
      <c r="J33" s="422">
        <v>162</v>
      </c>
      <c r="K33" s="424" t="s">
        <v>255</v>
      </c>
    </row>
    <row r="34" spans="1:11">
      <c r="A34" s="8">
        <v>28</v>
      </c>
      <c r="B34" s="23">
        <v>27</v>
      </c>
      <c r="C34" s="425" t="s">
        <v>27</v>
      </c>
      <c r="D34" s="422">
        <v>124</v>
      </c>
      <c r="E34" s="426" t="s">
        <v>256</v>
      </c>
      <c r="F34" s="422">
        <v>1</v>
      </c>
      <c r="G34" s="426" t="s">
        <v>256</v>
      </c>
      <c r="H34" s="422">
        <v>0</v>
      </c>
      <c r="I34" s="426" t="s">
        <v>256</v>
      </c>
      <c r="J34" s="422">
        <v>125</v>
      </c>
      <c r="K34" s="426" t="s">
        <v>256</v>
      </c>
    </row>
    <row r="35" spans="1:11">
      <c r="A35" s="8">
        <v>24</v>
      </c>
      <c r="B35" s="23">
        <v>28</v>
      </c>
      <c r="C35" s="425" t="s">
        <v>307</v>
      </c>
      <c r="D35" s="422">
        <v>70</v>
      </c>
      <c r="E35" s="423"/>
      <c r="F35" s="422">
        <v>13</v>
      </c>
      <c r="G35" s="424"/>
      <c r="H35" s="422">
        <v>31</v>
      </c>
      <c r="I35" s="424"/>
      <c r="J35" s="422">
        <v>114</v>
      </c>
      <c r="K35" s="424" t="s">
        <v>255</v>
      </c>
    </row>
    <row r="36" spans="1:11">
      <c r="A36" s="8">
        <v>53</v>
      </c>
      <c r="B36" s="23">
        <v>29</v>
      </c>
      <c r="C36" s="425" t="s">
        <v>54</v>
      </c>
      <c r="D36" s="422">
        <v>111</v>
      </c>
      <c r="E36" s="423"/>
      <c r="F36" s="422">
        <v>7</v>
      </c>
      <c r="G36" s="424"/>
      <c r="H36" s="422">
        <v>0</v>
      </c>
      <c r="I36" s="424"/>
      <c r="J36" s="422">
        <v>118</v>
      </c>
      <c r="K36" s="424" t="s">
        <v>255</v>
      </c>
    </row>
    <row r="37" spans="1:11">
      <c r="A37" s="8">
        <v>76</v>
      </c>
      <c r="B37" s="23">
        <v>30</v>
      </c>
      <c r="C37" s="425" t="s">
        <v>72</v>
      </c>
      <c r="D37" s="422">
        <v>108</v>
      </c>
      <c r="E37" s="426" t="s">
        <v>256</v>
      </c>
      <c r="F37" s="422">
        <v>21</v>
      </c>
      <c r="G37" s="426" t="s">
        <v>256</v>
      </c>
      <c r="H37" s="422">
        <v>0</v>
      </c>
      <c r="I37" s="426" t="s">
        <v>256</v>
      </c>
      <c r="J37" s="422">
        <v>129</v>
      </c>
      <c r="K37" s="426" t="s">
        <v>256</v>
      </c>
    </row>
    <row r="38" spans="1:11">
      <c r="A38" s="8">
        <v>76</v>
      </c>
      <c r="B38" s="23">
        <v>31</v>
      </c>
      <c r="C38" s="425" t="s">
        <v>73</v>
      </c>
      <c r="D38" s="422">
        <v>203</v>
      </c>
      <c r="E38" s="423"/>
      <c r="F38" s="422">
        <v>45</v>
      </c>
      <c r="G38" s="424"/>
      <c r="H38" s="422">
        <v>16</v>
      </c>
      <c r="I38" s="424"/>
      <c r="J38" s="422">
        <v>264</v>
      </c>
      <c r="K38" s="424" t="s">
        <v>255</v>
      </c>
    </row>
    <row r="39" spans="1:11">
      <c r="A39" s="8">
        <v>76</v>
      </c>
      <c r="B39" s="23">
        <v>32</v>
      </c>
      <c r="C39" s="425" t="s">
        <v>74</v>
      </c>
      <c r="D39" s="422">
        <v>36</v>
      </c>
      <c r="E39" s="423"/>
      <c r="F39" s="422">
        <v>0</v>
      </c>
      <c r="G39" s="424"/>
      <c r="H39" s="422">
        <v>1</v>
      </c>
      <c r="I39" s="424"/>
      <c r="J39" s="422">
        <v>37</v>
      </c>
      <c r="K39" s="424" t="s">
        <v>255</v>
      </c>
    </row>
    <row r="40" spans="1:11">
      <c r="A40" s="8">
        <v>75</v>
      </c>
      <c r="B40" s="23">
        <v>33</v>
      </c>
      <c r="C40" s="425" t="s">
        <v>62</v>
      </c>
      <c r="D40" s="422">
        <v>275</v>
      </c>
      <c r="E40" s="423"/>
      <c r="F40" s="422">
        <v>140</v>
      </c>
      <c r="G40" s="424"/>
      <c r="H40" s="422">
        <v>16</v>
      </c>
      <c r="I40" s="424"/>
      <c r="J40" s="422">
        <v>431</v>
      </c>
      <c r="K40" s="424" t="s">
        <v>255</v>
      </c>
    </row>
    <row r="41" spans="1:11">
      <c r="A41" s="8">
        <v>76</v>
      </c>
      <c r="B41" s="23">
        <v>34</v>
      </c>
      <c r="C41" s="425" t="s">
        <v>75</v>
      </c>
      <c r="D41" s="422">
        <v>228</v>
      </c>
      <c r="E41" s="423"/>
      <c r="F41" s="422">
        <v>4</v>
      </c>
      <c r="G41" s="424"/>
      <c r="H41" s="422">
        <v>6</v>
      </c>
      <c r="I41" s="424"/>
      <c r="J41" s="422">
        <v>238</v>
      </c>
      <c r="K41" s="424" t="s">
        <v>255</v>
      </c>
    </row>
    <row r="42" spans="1:11">
      <c r="A42" s="8">
        <v>53</v>
      </c>
      <c r="B42" s="23">
        <v>35</v>
      </c>
      <c r="C42" s="425" t="s">
        <v>55</v>
      </c>
      <c r="D42" s="422">
        <v>130</v>
      </c>
      <c r="E42" s="423"/>
      <c r="F42" s="422">
        <v>67</v>
      </c>
      <c r="G42" s="424"/>
      <c r="H42" s="422">
        <v>9</v>
      </c>
      <c r="I42" s="424"/>
      <c r="J42" s="422">
        <v>206</v>
      </c>
      <c r="K42" s="424" t="s">
        <v>255</v>
      </c>
    </row>
    <row r="43" spans="1:11">
      <c r="A43" s="8">
        <v>24</v>
      </c>
      <c r="B43" s="23">
        <v>36</v>
      </c>
      <c r="C43" s="425" t="s">
        <v>12</v>
      </c>
      <c r="D43" s="422">
        <v>40</v>
      </c>
      <c r="E43" s="423"/>
      <c r="F43" s="422">
        <v>2</v>
      </c>
      <c r="G43" s="424"/>
      <c r="H43" s="422">
        <v>0</v>
      </c>
      <c r="I43" s="424"/>
      <c r="J43" s="422">
        <v>42</v>
      </c>
      <c r="K43" s="424" t="s">
        <v>255</v>
      </c>
    </row>
    <row r="44" spans="1:11">
      <c r="A44" s="8">
        <v>24</v>
      </c>
      <c r="B44" s="23">
        <v>37</v>
      </c>
      <c r="C44" s="425" t="s">
        <v>13</v>
      </c>
      <c r="D44" s="422">
        <v>46</v>
      </c>
      <c r="E44" s="423"/>
      <c r="F44" s="422">
        <v>2</v>
      </c>
      <c r="G44" s="424"/>
      <c r="H44" s="422">
        <v>0</v>
      </c>
      <c r="I44" s="424"/>
      <c r="J44" s="422">
        <v>48</v>
      </c>
      <c r="K44" s="424" t="s">
        <v>255</v>
      </c>
    </row>
    <row r="45" spans="1:11">
      <c r="A45" s="8">
        <v>84</v>
      </c>
      <c r="B45" s="23">
        <v>38</v>
      </c>
      <c r="C45" s="425" t="s">
        <v>88</v>
      </c>
      <c r="D45" s="422">
        <v>177</v>
      </c>
      <c r="E45" s="423"/>
      <c r="F45" s="422">
        <v>97</v>
      </c>
      <c r="G45" s="424"/>
      <c r="H45" s="422">
        <v>9</v>
      </c>
      <c r="I45" s="424"/>
      <c r="J45" s="422">
        <v>283</v>
      </c>
      <c r="K45" s="424" t="s">
        <v>255</v>
      </c>
    </row>
    <row r="46" spans="1:11">
      <c r="A46" s="8">
        <v>27</v>
      </c>
      <c r="B46" s="23">
        <v>39</v>
      </c>
      <c r="C46" s="425" t="s">
        <v>19</v>
      </c>
      <c r="D46" s="422">
        <v>37</v>
      </c>
      <c r="E46" s="423"/>
      <c r="F46" s="422">
        <v>0</v>
      </c>
      <c r="G46" s="424"/>
      <c r="H46" s="422">
        <v>3</v>
      </c>
      <c r="I46" s="424"/>
      <c r="J46" s="422">
        <v>40</v>
      </c>
      <c r="K46" s="424" t="s">
        <v>255</v>
      </c>
    </row>
    <row r="47" spans="1:11">
      <c r="A47" s="8">
        <v>75</v>
      </c>
      <c r="B47" s="23">
        <v>40</v>
      </c>
      <c r="C47" s="425" t="s">
        <v>63</v>
      </c>
      <c r="D47" s="422">
        <v>64</v>
      </c>
      <c r="E47" s="423"/>
      <c r="F47" s="422">
        <v>29</v>
      </c>
      <c r="G47" s="424"/>
      <c r="H47" s="422">
        <v>1</v>
      </c>
      <c r="I47" s="424"/>
      <c r="J47" s="422">
        <v>94</v>
      </c>
      <c r="K47" s="424" t="s">
        <v>255</v>
      </c>
    </row>
    <row r="48" spans="1:11">
      <c r="A48" s="8">
        <v>24</v>
      </c>
      <c r="B48" s="23">
        <v>41</v>
      </c>
      <c r="C48" s="425" t="s">
        <v>14</v>
      </c>
      <c r="D48" s="422">
        <v>39</v>
      </c>
      <c r="E48" s="423"/>
      <c r="F48" s="422">
        <v>51</v>
      </c>
      <c r="G48" s="424"/>
      <c r="H48" s="422">
        <v>0</v>
      </c>
      <c r="I48" s="424"/>
      <c r="J48" s="422">
        <v>90</v>
      </c>
      <c r="K48" s="424" t="s">
        <v>255</v>
      </c>
    </row>
    <row r="49" spans="1:11">
      <c r="A49" s="8">
        <v>84</v>
      </c>
      <c r="B49" s="23">
        <v>42</v>
      </c>
      <c r="C49" s="425" t="s">
        <v>89</v>
      </c>
      <c r="D49" s="422">
        <v>130</v>
      </c>
      <c r="E49" s="423"/>
      <c r="F49" s="422">
        <v>149</v>
      </c>
      <c r="G49" s="424"/>
      <c r="H49" s="422">
        <v>0</v>
      </c>
      <c r="I49" s="424"/>
      <c r="J49" s="422">
        <v>279</v>
      </c>
      <c r="K49" s="424" t="s">
        <v>255</v>
      </c>
    </row>
    <row r="50" spans="1:11">
      <c r="A50" s="8">
        <v>84</v>
      </c>
      <c r="B50" s="23">
        <v>43</v>
      </c>
      <c r="C50" s="425" t="s">
        <v>90</v>
      </c>
      <c r="D50" s="422">
        <v>28</v>
      </c>
      <c r="E50" s="423"/>
      <c r="F50" s="422">
        <v>19</v>
      </c>
      <c r="G50" s="424"/>
      <c r="H50" s="422">
        <v>2</v>
      </c>
      <c r="I50" s="424"/>
      <c r="J50" s="422">
        <v>49</v>
      </c>
      <c r="K50" s="424" t="s">
        <v>255</v>
      </c>
    </row>
    <row r="51" spans="1:11">
      <c r="A51" s="8">
        <v>52</v>
      </c>
      <c r="B51" s="23">
        <v>44</v>
      </c>
      <c r="C51" s="425" t="s">
        <v>46</v>
      </c>
      <c r="D51" s="422">
        <v>238</v>
      </c>
      <c r="E51" s="423"/>
      <c r="F51" s="422">
        <v>115</v>
      </c>
      <c r="G51" s="424"/>
      <c r="H51" s="422">
        <v>2</v>
      </c>
      <c r="I51" s="424"/>
      <c r="J51" s="422">
        <v>355</v>
      </c>
      <c r="K51" s="424" t="s">
        <v>255</v>
      </c>
    </row>
    <row r="52" spans="1:11">
      <c r="A52" s="8">
        <v>24</v>
      </c>
      <c r="B52" s="23">
        <v>45</v>
      </c>
      <c r="C52" s="425" t="s">
        <v>15</v>
      </c>
      <c r="D52" s="422">
        <v>91</v>
      </c>
      <c r="E52" s="423"/>
      <c r="F52" s="422">
        <v>2</v>
      </c>
      <c r="G52" s="424"/>
      <c r="H52" s="422">
        <v>0</v>
      </c>
      <c r="I52" s="424"/>
      <c r="J52" s="422">
        <v>93</v>
      </c>
      <c r="K52" s="424" t="s">
        <v>255</v>
      </c>
    </row>
    <row r="53" spans="1:11">
      <c r="A53" s="8">
        <v>76</v>
      </c>
      <c r="B53" s="23">
        <v>46</v>
      </c>
      <c r="C53" s="425" t="s">
        <v>76</v>
      </c>
      <c r="D53" s="422">
        <v>24</v>
      </c>
      <c r="E53" s="423"/>
      <c r="F53" s="422">
        <v>9</v>
      </c>
      <c r="G53" s="424"/>
      <c r="H53" s="422">
        <v>0</v>
      </c>
      <c r="I53" s="424"/>
      <c r="J53" s="422">
        <v>33</v>
      </c>
      <c r="K53" s="424" t="s">
        <v>255</v>
      </c>
    </row>
    <row r="54" spans="1:11">
      <c r="A54" s="8">
        <v>75</v>
      </c>
      <c r="B54" s="23">
        <v>47</v>
      </c>
      <c r="C54" s="425" t="s">
        <v>64</v>
      </c>
      <c r="D54" s="422">
        <v>71</v>
      </c>
      <c r="E54" s="423"/>
      <c r="F54" s="422">
        <v>205</v>
      </c>
      <c r="G54" s="424"/>
      <c r="H54" s="422">
        <v>3</v>
      </c>
      <c r="I54" s="424"/>
      <c r="J54" s="422">
        <v>279</v>
      </c>
      <c r="K54" s="424" t="s">
        <v>255</v>
      </c>
    </row>
    <row r="55" spans="1:11">
      <c r="A55" s="8">
        <v>76</v>
      </c>
      <c r="B55" s="23">
        <v>48</v>
      </c>
      <c r="C55" s="425" t="s">
        <v>77</v>
      </c>
      <c r="D55" s="422">
        <v>6</v>
      </c>
      <c r="E55" s="423"/>
      <c r="F55" s="422">
        <v>1</v>
      </c>
      <c r="G55" s="424"/>
      <c r="H55" s="422">
        <v>0</v>
      </c>
      <c r="I55" s="424"/>
      <c r="J55" s="422">
        <v>7</v>
      </c>
      <c r="K55" s="424" t="s">
        <v>255</v>
      </c>
    </row>
    <row r="56" spans="1:11">
      <c r="A56" s="8">
        <v>52</v>
      </c>
      <c r="B56" s="23">
        <v>49</v>
      </c>
      <c r="C56" s="425" t="s">
        <v>48</v>
      </c>
      <c r="D56" s="422">
        <v>126</v>
      </c>
      <c r="E56" s="423"/>
      <c r="F56" s="422">
        <v>12</v>
      </c>
      <c r="G56" s="424"/>
      <c r="H56" s="422">
        <v>0</v>
      </c>
      <c r="I56" s="424"/>
      <c r="J56" s="422">
        <v>138</v>
      </c>
      <c r="K56" s="424" t="s">
        <v>255</v>
      </c>
    </row>
    <row r="57" spans="1:11">
      <c r="A57" s="8">
        <v>28</v>
      </c>
      <c r="B57" s="23">
        <v>50</v>
      </c>
      <c r="C57" s="425" t="s">
        <v>28</v>
      </c>
      <c r="D57" s="422">
        <v>78</v>
      </c>
      <c r="E57" s="423"/>
      <c r="F57" s="422">
        <v>21</v>
      </c>
      <c r="G57" s="424"/>
      <c r="H57" s="422">
        <v>5</v>
      </c>
      <c r="I57" s="424"/>
      <c r="J57" s="422">
        <v>104</v>
      </c>
      <c r="K57" s="424" t="s">
        <v>255</v>
      </c>
    </row>
    <row r="58" spans="1:11">
      <c r="A58" s="8">
        <v>44</v>
      </c>
      <c r="B58" s="23">
        <v>51</v>
      </c>
      <c r="C58" s="425" t="s">
        <v>38</v>
      </c>
      <c r="D58" s="422">
        <v>82</v>
      </c>
      <c r="E58" s="423"/>
      <c r="F58" s="422">
        <v>5</v>
      </c>
      <c r="G58" s="424"/>
      <c r="H58" s="422">
        <v>0</v>
      </c>
      <c r="I58" s="424"/>
      <c r="J58" s="422">
        <v>87</v>
      </c>
      <c r="K58" s="424" t="s">
        <v>255</v>
      </c>
    </row>
    <row r="59" spans="1:11">
      <c r="A59" s="8">
        <v>44</v>
      </c>
      <c r="B59" s="23">
        <v>52</v>
      </c>
      <c r="C59" s="425" t="s">
        <v>39</v>
      </c>
      <c r="D59" s="422">
        <v>40</v>
      </c>
      <c r="E59" s="423"/>
      <c r="F59" s="422">
        <v>3</v>
      </c>
      <c r="G59" s="424"/>
      <c r="H59" s="422">
        <v>6</v>
      </c>
      <c r="I59" s="424"/>
      <c r="J59" s="422">
        <v>49</v>
      </c>
      <c r="K59" s="424" t="s">
        <v>255</v>
      </c>
    </row>
    <row r="60" spans="1:11">
      <c r="A60" s="8">
        <v>52</v>
      </c>
      <c r="B60" s="23">
        <v>53</v>
      </c>
      <c r="C60" s="425" t="s">
        <v>49</v>
      </c>
      <c r="D60" s="422">
        <v>36</v>
      </c>
      <c r="E60" s="423"/>
      <c r="F60" s="422">
        <v>1</v>
      </c>
      <c r="G60" s="424"/>
      <c r="H60" s="422">
        <v>0</v>
      </c>
      <c r="I60" s="424"/>
      <c r="J60" s="422">
        <v>37</v>
      </c>
      <c r="K60" s="424" t="s">
        <v>255</v>
      </c>
    </row>
    <row r="61" spans="1:11">
      <c r="A61" s="8">
        <v>44</v>
      </c>
      <c r="B61" s="23">
        <v>54</v>
      </c>
      <c r="C61" s="425" t="s">
        <v>40</v>
      </c>
      <c r="D61" s="422">
        <v>194</v>
      </c>
      <c r="E61" s="423"/>
      <c r="F61" s="422">
        <v>49</v>
      </c>
      <c r="G61" s="424"/>
      <c r="H61" s="422">
        <v>39</v>
      </c>
      <c r="I61" s="424"/>
      <c r="J61" s="422">
        <v>282</v>
      </c>
      <c r="K61" s="424" t="s">
        <v>255</v>
      </c>
    </row>
    <row r="62" spans="1:11">
      <c r="A62" s="8">
        <v>44</v>
      </c>
      <c r="B62" s="23">
        <v>55</v>
      </c>
      <c r="C62" s="425" t="s">
        <v>41</v>
      </c>
      <c r="D62" s="422">
        <v>36</v>
      </c>
      <c r="E62" s="423"/>
      <c r="F62" s="422">
        <v>1</v>
      </c>
      <c r="G62" s="424"/>
      <c r="H62" s="422">
        <v>0</v>
      </c>
      <c r="I62" s="424"/>
      <c r="J62" s="422">
        <v>37</v>
      </c>
      <c r="K62" s="424" t="s">
        <v>255</v>
      </c>
    </row>
    <row r="63" spans="1:11">
      <c r="A63" s="8">
        <v>53</v>
      </c>
      <c r="B63" s="23">
        <v>56</v>
      </c>
      <c r="C63" s="425" t="s">
        <v>56</v>
      </c>
      <c r="D63" s="422">
        <v>72</v>
      </c>
      <c r="E63" s="423"/>
      <c r="F63" s="422">
        <v>38</v>
      </c>
      <c r="G63" s="424"/>
      <c r="H63" s="422">
        <v>0</v>
      </c>
      <c r="I63" s="424"/>
      <c r="J63" s="422">
        <v>110</v>
      </c>
      <c r="K63" s="424" t="s">
        <v>255</v>
      </c>
    </row>
    <row r="64" spans="1:11">
      <c r="A64" s="8">
        <v>44</v>
      </c>
      <c r="B64" s="23">
        <v>57</v>
      </c>
      <c r="C64" s="425" t="s">
        <v>42</v>
      </c>
      <c r="D64" s="422">
        <v>179</v>
      </c>
      <c r="E64" s="423"/>
      <c r="F64" s="422">
        <v>65</v>
      </c>
      <c r="G64" s="424"/>
      <c r="H64" s="422">
        <v>48</v>
      </c>
      <c r="I64" s="424"/>
      <c r="J64" s="422">
        <v>292</v>
      </c>
      <c r="K64" s="424" t="s">
        <v>255</v>
      </c>
    </row>
    <row r="65" spans="1:11">
      <c r="A65" s="8">
        <v>27</v>
      </c>
      <c r="B65" s="23">
        <v>58</v>
      </c>
      <c r="C65" s="425" t="s">
        <v>20</v>
      </c>
      <c r="D65" s="422">
        <v>49</v>
      </c>
      <c r="E65" s="423"/>
      <c r="F65" s="422">
        <v>2</v>
      </c>
      <c r="G65" s="424"/>
      <c r="H65" s="422">
        <v>0</v>
      </c>
      <c r="I65" s="424"/>
      <c r="J65" s="422">
        <v>51</v>
      </c>
      <c r="K65" s="424" t="s">
        <v>255</v>
      </c>
    </row>
    <row r="66" spans="1:11">
      <c r="A66" s="8">
        <v>32</v>
      </c>
      <c r="B66" s="23">
        <v>59</v>
      </c>
      <c r="C66" s="425" t="s">
        <v>32</v>
      </c>
      <c r="D66" s="422">
        <v>831</v>
      </c>
      <c r="E66" s="423"/>
      <c r="F66" s="422">
        <v>109</v>
      </c>
      <c r="G66" s="424"/>
      <c r="H66" s="422">
        <v>0</v>
      </c>
      <c r="I66" s="424"/>
      <c r="J66" s="422">
        <v>940</v>
      </c>
      <c r="K66" s="424"/>
    </row>
    <row r="67" spans="1:11">
      <c r="A67" s="8">
        <v>32</v>
      </c>
      <c r="B67" s="23">
        <v>60</v>
      </c>
      <c r="C67" s="425" t="s">
        <v>33</v>
      </c>
      <c r="D67" s="422">
        <v>272</v>
      </c>
      <c r="E67" s="423"/>
      <c r="F67" s="422">
        <v>0</v>
      </c>
      <c r="G67" s="424"/>
      <c r="H67" s="422">
        <v>17</v>
      </c>
      <c r="I67" s="424"/>
      <c r="J67" s="422">
        <v>289</v>
      </c>
      <c r="K67" s="424" t="s">
        <v>255</v>
      </c>
    </row>
    <row r="68" spans="1:11">
      <c r="A68" s="8">
        <v>28</v>
      </c>
      <c r="B68" s="23">
        <v>61</v>
      </c>
      <c r="C68" s="425" t="s">
        <v>29</v>
      </c>
      <c r="D68" s="422">
        <v>56</v>
      </c>
      <c r="E68" s="423"/>
      <c r="F68" s="422">
        <v>3</v>
      </c>
      <c r="G68" s="424"/>
      <c r="H68" s="422">
        <v>0</v>
      </c>
      <c r="I68" s="424"/>
      <c r="J68" s="422">
        <v>59</v>
      </c>
      <c r="K68" s="424" t="s">
        <v>255</v>
      </c>
    </row>
    <row r="69" spans="1:11">
      <c r="A69" s="8">
        <v>32</v>
      </c>
      <c r="B69" s="23">
        <v>62</v>
      </c>
      <c r="C69" s="425" t="s">
        <v>34</v>
      </c>
      <c r="D69" s="422">
        <v>340</v>
      </c>
      <c r="E69" s="423"/>
      <c r="F69" s="422">
        <v>5</v>
      </c>
      <c r="G69" s="424"/>
      <c r="H69" s="422">
        <v>20</v>
      </c>
      <c r="I69" s="424"/>
      <c r="J69" s="422">
        <v>365</v>
      </c>
      <c r="K69" s="424" t="s">
        <v>255</v>
      </c>
    </row>
    <row r="70" spans="1:11">
      <c r="A70" s="8">
        <v>84</v>
      </c>
      <c r="B70" s="23">
        <v>63</v>
      </c>
      <c r="C70" s="425" t="s">
        <v>91</v>
      </c>
      <c r="D70" s="422">
        <v>117</v>
      </c>
      <c r="E70" s="423"/>
      <c r="F70" s="422">
        <v>91</v>
      </c>
      <c r="G70" s="424"/>
      <c r="H70" s="422">
        <v>1</v>
      </c>
      <c r="I70" s="424"/>
      <c r="J70" s="422">
        <v>209</v>
      </c>
      <c r="K70" s="424" t="s">
        <v>255</v>
      </c>
    </row>
    <row r="71" spans="1:11">
      <c r="A71" s="8">
        <v>75</v>
      </c>
      <c r="B71" s="23">
        <v>64</v>
      </c>
      <c r="C71" s="425" t="s">
        <v>65</v>
      </c>
      <c r="D71" s="422">
        <v>96</v>
      </c>
      <c r="E71" s="423"/>
      <c r="F71" s="422">
        <v>270</v>
      </c>
      <c r="G71" s="424"/>
      <c r="H71" s="422">
        <v>0</v>
      </c>
      <c r="I71" s="424"/>
      <c r="J71" s="422">
        <v>366</v>
      </c>
      <c r="K71" s="424" t="s">
        <v>255</v>
      </c>
    </row>
    <row r="72" spans="1:11">
      <c r="A72" s="8">
        <v>76</v>
      </c>
      <c r="B72" s="23">
        <v>65</v>
      </c>
      <c r="C72" s="425" t="s">
        <v>78</v>
      </c>
      <c r="D72" s="422">
        <v>1</v>
      </c>
      <c r="E72" s="426" t="s">
        <v>256</v>
      </c>
      <c r="F72" s="422">
        <v>0</v>
      </c>
      <c r="G72" s="426" t="s">
        <v>256</v>
      </c>
      <c r="H72" s="422">
        <v>0</v>
      </c>
      <c r="I72" s="426" t="s">
        <v>256</v>
      </c>
      <c r="J72" s="422">
        <v>1</v>
      </c>
      <c r="K72" s="426" t="s">
        <v>256</v>
      </c>
    </row>
    <row r="73" spans="1:11">
      <c r="A73" s="8">
        <v>76</v>
      </c>
      <c r="B73" s="23">
        <v>66</v>
      </c>
      <c r="C73" s="425" t="s">
        <v>79</v>
      </c>
      <c r="D73" s="422">
        <v>115</v>
      </c>
      <c r="E73" s="423"/>
      <c r="F73" s="422">
        <v>0</v>
      </c>
      <c r="G73" s="424"/>
      <c r="H73" s="422">
        <v>7</v>
      </c>
      <c r="I73" s="424"/>
      <c r="J73" s="422">
        <v>122</v>
      </c>
      <c r="K73" s="424"/>
    </row>
    <row r="74" spans="1:11">
      <c r="A74" s="8">
        <v>44</v>
      </c>
      <c r="B74" s="23">
        <v>67</v>
      </c>
      <c r="C74" s="425" t="s">
        <v>43</v>
      </c>
      <c r="D74" s="422">
        <v>234</v>
      </c>
      <c r="E74" s="423"/>
      <c r="F74" s="422">
        <v>9</v>
      </c>
      <c r="G74" s="424"/>
      <c r="H74" s="422">
        <v>5</v>
      </c>
      <c r="I74" s="424"/>
      <c r="J74" s="422">
        <v>248</v>
      </c>
      <c r="K74" s="424" t="s">
        <v>255</v>
      </c>
    </row>
    <row r="75" spans="1:11">
      <c r="A75" s="8">
        <v>44</v>
      </c>
      <c r="B75" s="23">
        <v>68</v>
      </c>
      <c r="C75" s="425" t="s">
        <v>44</v>
      </c>
      <c r="D75" s="422">
        <v>190</v>
      </c>
      <c r="E75" s="423"/>
      <c r="F75" s="422">
        <v>4</v>
      </c>
      <c r="G75" s="424"/>
      <c r="H75" s="422">
        <v>0</v>
      </c>
      <c r="I75" s="424"/>
      <c r="J75" s="422">
        <v>194</v>
      </c>
      <c r="K75" s="424"/>
    </row>
    <row r="76" spans="1:11">
      <c r="A76" s="8">
        <v>84</v>
      </c>
      <c r="B76" s="23">
        <v>69</v>
      </c>
      <c r="C76" s="425" t="s">
        <v>308</v>
      </c>
      <c r="D76" s="422">
        <v>200</v>
      </c>
      <c r="E76" s="423"/>
      <c r="F76" s="422">
        <v>141</v>
      </c>
      <c r="G76" s="424"/>
      <c r="H76" s="422">
        <v>0</v>
      </c>
      <c r="I76" s="424"/>
      <c r="J76" s="422">
        <v>341</v>
      </c>
      <c r="K76" s="424"/>
    </row>
    <row r="77" spans="1:11">
      <c r="A77" s="43">
        <v>84</v>
      </c>
      <c r="B77" s="44" t="s">
        <v>92</v>
      </c>
      <c r="C77" s="427" t="s">
        <v>308</v>
      </c>
      <c r="D77" s="428">
        <v>27</v>
      </c>
      <c r="E77" s="429"/>
      <c r="F77" s="428">
        <v>44</v>
      </c>
      <c r="G77" s="430"/>
      <c r="H77" s="428">
        <v>0</v>
      </c>
      <c r="I77" s="430"/>
      <c r="J77" s="428">
        <v>71</v>
      </c>
      <c r="K77" s="424"/>
    </row>
    <row r="78" spans="1:11">
      <c r="A78" s="43">
        <v>84</v>
      </c>
      <c r="B78" s="44" t="s">
        <v>94</v>
      </c>
      <c r="C78" s="427" t="s">
        <v>309</v>
      </c>
      <c r="D78" s="428">
        <v>173</v>
      </c>
      <c r="E78" s="429"/>
      <c r="F78" s="428">
        <v>97</v>
      </c>
      <c r="G78" s="430"/>
      <c r="H78" s="428">
        <v>0</v>
      </c>
      <c r="I78" s="430"/>
      <c r="J78" s="428">
        <v>270</v>
      </c>
      <c r="K78" s="424"/>
    </row>
    <row r="79" spans="1:11">
      <c r="A79" s="8">
        <v>27</v>
      </c>
      <c r="B79" s="23">
        <v>70</v>
      </c>
      <c r="C79" s="425" t="s">
        <v>21</v>
      </c>
      <c r="D79" s="422">
        <v>33</v>
      </c>
      <c r="E79" s="423"/>
      <c r="F79" s="422">
        <v>4</v>
      </c>
      <c r="G79" s="424"/>
      <c r="H79" s="422">
        <v>0</v>
      </c>
      <c r="I79" s="424"/>
      <c r="J79" s="422">
        <v>37</v>
      </c>
      <c r="K79" s="424" t="s">
        <v>255</v>
      </c>
    </row>
    <row r="80" spans="1:11">
      <c r="A80" s="8">
        <v>27</v>
      </c>
      <c r="B80" s="23">
        <v>71</v>
      </c>
      <c r="C80" s="425" t="s">
        <v>22</v>
      </c>
      <c r="D80" s="422">
        <v>87</v>
      </c>
      <c r="E80" s="423"/>
      <c r="F80" s="422">
        <v>107</v>
      </c>
      <c r="G80" s="424"/>
      <c r="H80" s="422">
        <v>0</v>
      </c>
      <c r="I80" s="424"/>
      <c r="J80" s="422">
        <v>194</v>
      </c>
      <c r="K80" s="424" t="s">
        <v>255</v>
      </c>
    </row>
    <row r="81" spans="1:11">
      <c r="A81" s="8">
        <v>52</v>
      </c>
      <c r="B81" s="23">
        <v>72</v>
      </c>
      <c r="C81" s="425" t="s">
        <v>50</v>
      </c>
      <c r="D81" s="422">
        <v>81</v>
      </c>
      <c r="E81" s="423"/>
      <c r="F81" s="422">
        <v>127</v>
      </c>
      <c r="G81" s="424"/>
      <c r="H81" s="422">
        <v>0</v>
      </c>
      <c r="I81" s="424"/>
      <c r="J81" s="422">
        <v>208</v>
      </c>
      <c r="K81" s="424" t="s">
        <v>255</v>
      </c>
    </row>
    <row r="82" spans="1:11">
      <c r="A82" s="8">
        <v>84</v>
      </c>
      <c r="B82" s="23">
        <v>73</v>
      </c>
      <c r="C82" s="425" t="s">
        <v>96</v>
      </c>
      <c r="D82" s="422">
        <v>52</v>
      </c>
      <c r="E82" s="423"/>
      <c r="F82" s="422">
        <v>24</v>
      </c>
      <c r="G82" s="424"/>
      <c r="H82" s="422">
        <v>0</v>
      </c>
      <c r="I82" s="424"/>
      <c r="J82" s="422">
        <v>76</v>
      </c>
      <c r="K82" s="424" t="s">
        <v>255</v>
      </c>
    </row>
    <row r="83" spans="1:11">
      <c r="A83" s="8">
        <v>84</v>
      </c>
      <c r="B83" s="23">
        <v>74</v>
      </c>
      <c r="C83" s="425" t="s">
        <v>97</v>
      </c>
      <c r="D83" s="422">
        <v>81</v>
      </c>
      <c r="E83" s="423"/>
      <c r="F83" s="422">
        <v>9</v>
      </c>
      <c r="G83" s="424"/>
      <c r="H83" s="422">
        <v>10</v>
      </c>
      <c r="I83" s="424"/>
      <c r="J83" s="422">
        <v>100</v>
      </c>
      <c r="K83" s="424" t="s">
        <v>255</v>
      </c>
    </row>
    <row r="84" spans="1:11">
      <c r="A84" s="8">
        <v>11</v>
      </c>
      <c r="B84" s="23">
        <v>75</v>
      </c>
      <c r="C84" s="425" t="s">
        <v>0</v>
      </c>
      <c r="D84" s="422">
        <v>152</v>
      </c>
      <c r="E84" s="423"/>
      <c r="F84" s="422">
        <v>35</v>
      </c>
      <c r="G84" s="424"/>
      <c r="H84" s="422">
        <v>24</v>
      </c>
      <c r="I84" s="424"/>
      <c r="J84" s="422">
        <v>211</v>
      </c>
      <c r="K84" s="424" t="s">
        <v>255</v>
      </c>
    </row>
    <row r="85" spans="1:11">
      <c r="A85" s="8">
        <v>28</v>
      </c>
      <c r="B85" s="23">
        <v>76</v>
      </c>
      <c r="C85" s="425" t="s">
        <v>30</v>
      </c>
      <c r="D85" s="422">
        <v>351</v>
      </c>
      <c r="E85" s="423"/>
      <c r="F85" s="422">
        <v>2</v>
      </c>
      <c r="G85" s="424"/>
      <c r="H85" s="422">
        <v>0</v>
      </c>
      <c r="I85" s="424"/>
      <c r="J85" s="422">
        <v>353</v>
      </c>
      <c r="K85" s="424"/>
    </row>
    <row r="86" spans="1:11">
      <c r="A86" s="8">
        <v>11</v>
      </c>
      <c r="B86" s="23">
        <v>77</v>
      </c>
      <c r="C86" s="425" t="s">
        <v>2</v>
      </c>
      <c r="D86" s="422">
        <v>219</v>
      </c>
      <c r="E86" s="423"/>
      <c r="F86" s="422">
        <v>23</v>
      </c>
      <c r="G86" s="424"/>
      <c r="H86" s="422">
        <v>12</v>
      </c>
      <c r="I86" s="424"/>
      <c r="J86" s="422">
        <v>254</v>
      </c>
      <c r="K86" s="424" t="s">
        <v>255</v>
      </c>
    </row>
    <row r="87" spans="1:11">
      <c r="A87" s="8">
        <v>11</v>
      </c>
      <c r="B87" s="23">
        <v>78</v>
      </c>
      <c r="C87" s="425" t="s">
        <v>3</v>
      </c>
      <c r="D87" s="422">
        <v>139</v>
      </c>
      <c r="E87" s="423"/>
      <c r="F87" s="422">
        <v>34</v>
      </c>
      <c r="G87" s="424"/>
      <c r="H87" s="422">
        <v>15</v>
      </c>
      <c r="I87" s="424"/>
      <c r="J87" s="422">
        <v>188</v>
      </c>
      <c r="K87" s="424" t="s">
        <v>255</v>
      </c>
    </row>
    <row r="88" spans="1:11">
      <c r="A88" s="8">
        <v>75</v>
      </c>
      <c r="B88" s="23">
        <v>79</v>
      </c>
      <c r="C88" s="425" t="s">
        <v>66</v>
      </c>
      <c r="D88" s="422">
        <v>41</v>
      </c>
      <c r="E88" s="423" t="s">
        <v>256</v>
      </c>
      <c r="F88" s="422">
        <v>0</v>
      </c>
      <c r="G88" s="426" t="s">
        <v>256</v>
      </c>
      <c r="H88" s="422">
        <v>0</v>
      </c>
      <c r="I88" s="426" t="s">
        <v>256</v>
      </c>
      <c r="J88" s="422">
        <v>41</v>
      </c>
      <c r="K88" s="426" t="s">
        <v>256</v>
      </c>
    </row>
    <row r="89" spans="1:11">
      <c r="A89" s="8">
        <v>32</v>
      </c>
      <c r="B89" s="23">
        <v>80</v>
      </c>
      <c r="C89" s="425" t="s">
        <v>35</v>
      </c>
      <c r="D89" s="422">
        <v>208</v>
      </c>
      <c r="E89" s="423"/>
      <c r="F89" s="422">
        <v>46</v>
      </c>
      <c r="G89" s="424"/>
      <c r="H89" s="422">
        <v>0</v>
      </c>
      <c r="I89" s="424"/>
      <c r="J89" s="422">
        <v>254</v>
      </c>
      <c r="K89" s="424" t="s">
        <v>255</v>
      </c>
    </row>
    <row r="90" spans="1:11">
      <c r="A90" s="8">
        <v>76</v>
      </c>
      <c r="B90" s="23">
        <v>81</v>
      </c>
      <c r="C90" s="425" t="s">
        <v>80</v>
      </c>
      <c r="D90" s="422">
        <v>79</v>
      </c>
      <c r="E90" s="423"/>
      <c r="F90" s="422">
        <v>14</v>
      </c>
      <c r="G90" s="424"/>
      <c r="H90" s="422">
        <v>0</v>
      </c>
      <c r="I90" s="424"/>
      <c r="J90" s="422">
        <v>93</v>
      </c>
      <c r="K90" s="424" t="s">
        <v>255</v>
      </c>
    </row>
    <row r="91" spans="1:11">
      <c r="A91" s="8">
        <v>76</v>
      </c>
      <c r="B91" s="23">
        <v>82</v>
      </c>
      <c r="C91" s="425" t="s">
        <v>81</v>
      </c>
      <c r="D91" s="422">
        <v>32</v>
      </c>
      <c r="E91" s="423"/>
      <c r="F91" s="422">
        <v>89</v>
      </c>
      <c r="G91" s="424"/>
      <c r="H91" s="422">
        <v>1</v>
      </c>
      <c r="I91" s="424"/>
      <c r="J91" s="422">
        <v>122</v>
      </c>
      <c r="K91" s="424" t="s">
        <v>255</v>
      </c>
    </row>
    <row r="92" spans="1:11">
      <c r="A92" s="8">
        <v>93</v>
      </c>
      <c r="B92" s="23">
        <v>83</v>
      </c>
      <c r="C92" s="425" t="s">
        <v>102</v>
      </c>
      <c r="D92" s="422">
        <v>193</v>
      </c>
      <c r="E92" s="423"/>
      <c r="F92" s="422">
        <v>5</v>
      </c>
      <c r="G92" s="424"/>
      <c r="H92" s="422">
        <v>0</v>
      </c>
      <c r="I92" s="424"/>
      <c r="J92" s="422">
        <v>198</v>
      </c>
      <c r="K92" s="424" t="s">
        <v>255</v>
      </c>
    </row>
    <row r="93" spans="1:11">
      <c r="A93" s="8">
        <v>93</v>
      </c>
      <c r="B93" s="23">
        <v>84</v>
      </c>
      <c r="C93" s="425" t="s">
        <v>103</v>
      </c>
      <c r="D93" s="422">
        <v>97</v>
      </c>
      <c r="E93" s="423"/>
      <c r="F93" s="422">
        <v>57</v>
      </c>
      <c r="G93" s="424"/>
      <c r="H93" s="422">
        <v>0</v>
      </c>
      <c r="I93" s="424"/>
      <c r="J93" s="422">
        <v>154</v>
      </c>
      <c r="K93" s="424" t="s">
        <v>255</v>
      </c>
    </row>
    <row r="94" spans="1:11">
      <c r="A94" s="8">
        <v>52</v>
      </c>
      <c r="B94" s="23">
        <v>85</v>
      </c>
      <c r="C94" s="425" t="s">
        <v>51</v>
      </c>
      <c r="D94" s="422">
        <v>116</v>
      </c>
      <c r="E94" s="423"/>
      <c r="F94" s="422">
        <v>2</v>
      </c>
      <c r="G94" s="424"/>
      <c r="H94" s="422">
        <v>3</v>
      </c>
      <c r="I94" s="424"/>
      <c r="J94" s="422">
        <v>121</v>
      </c>
      <c r="K94" s="424" t="s">
        <v>255</v>
      </c>
    </row>
    <row r="95" spans="1:11">
      <c r="A95" s="8">
        <v>75</v>
      </c>
      <c r="B95" s="23">
        <v>86</v>
      </c>
      <c r="C95" s="425" t="s">
        <v>67</v>
      </c>
      <c r="D95" s="422">
        <v>49</v>
      </c>
      <c r="E95" s="423"/>
      <c r="F95" s="422">
        <v>6</v>
      </c>
      <c r="G95" s="424"/>
      <c r="H95" s="422">
        <v>8</v>
      </c>
      <c r="I95" s="424"/>
      <c r="J95" s="422">
        <v>63</v>
      </c>
      <c r="K95" s="424" t="s">
        <v>255</v>
      </c>
    </row>
    <row r="96" spans="1:11">
      <c r="A96" s="8">
        <v>75</v>
      </c>
      <c r="B96" s="23">
        <v>87</v>
      </c>
      <c r="C96" s="425" t="s">
        <v>68</v>
      </c>
      <c r="D96" s="422">
        <v>0</v>
      </c>
      <c r="E96" s="423"/>
      <c r="F96" s="422">
        <v>89</v>
      </c>
      <c r="G96" s="424"/>
      <c r="H96" s="422">
        <v>0</v>
      </c>
      <c r="I96" s="424"/>
      <c r="J96" s="422">
        <v>89</v>
      </c>
      <c r="K96" s="424" t="s">
        <v>255</v>
      </c>
    </row>
    <row r="97" spans="1:11">
      <c r="A97" s="8">
        <v>44</v>
      </c>
      <c r="B97" s="23">
        <v>88</v>
      </c>
      <c r="C97" s="425" t="s">
        <v>45</v>
      </c>
      <c r="D97" s="422">
        <v>50</v>
      </c>
      <c r="E97" s="423"/>
      <c r="F97" s="422">
        <v>50</v>
      </c>
      <c r="G97" s="424"/>
      <c r="H97" s="422">
        <v>0</v>
      </c>
      <c r="I97" s="424"/>
      <c r="J97" s="422">
        <v>100</v>
      </c>
      <c r="K97" s="424"/>
    </row>
    <row r="98" spans="1:11">
      <c r="A98" s="8">
        <v>27</v>
      </c>
      <c r="B98" s="23">
        <v>89</v>
      </c>
      <c r="C98" s="425" t="s">
        <v>23</v>
      </c>
      <c r="D98" s="422">
        <v>83</v>
      </c>
      <c r="E98" s="423"/>
      <c r="F98" s="422">
        <v>1</v>
      </c>
      <c r="G98" s="424"/>
      <c r="H98" s="422">
        <v>0</v>
      </c>
      <c r="I98" s="424"/>
      <c r="J98" s="422">
        <v>84</v>
      </c>
      <c r="K98" s="424"/>
    </row>
    <row r="99" spans="1:11">
      <c r="A99" s="8">
        <v>27</v>
      </c>
      <c r="B99" s="23">
        <v>90</v>
      </c>
      <c r="C99" s="425" t="s">
        <v>24</v>
      </c>
      <c r="D99" s="422">
        <v>11</v>
      </c>
      <c r="E99" s="423"/>
      <c r="F99" s="422">
        <v>0</v>
      </c>
      <c r="G99" s="424"/>
      <c r="H99" s="422">
        <v>0</v>
      </c>
      <c r="I99" s="424"/>
      <c r="J99" s="422">
        <v>11</v>
      </c>
      <c r="K99" s="424" t="s">
        <v>255</v>
      </c>
    </row>
    <row r="100" spans="1:11">
      <c r="A100" s="8">
        <v>11</v>
      </c>
      <c r="B100" s="23">
        <v>91</v>
      </c>
      <c r="C100" s="425" t="s">
        <v>4</v>
      </c>
      <c r="D100" s="422">
        <v>142</v>
      </c>
      <c r="E100" s="423"/>
      <c r="F100" s="422">
        <v>1</v>
      </c>
      <c r="G100" s="424"/>
      <c r="H100" s="422">
        <v>2</v>
      </c>
      <c r="I100" s="424"/>
      <c r="J100" s="422">
        <v>145</v>
      </c>
      <c r="K100" s="424" t="s">
        <v>255</v>
      </c>
    </row>
    <row r="101" spans="1:11">
      <c r="A101" s="8">
        <v>11</v>
      </c>
      <c r="B101" s="23">
        <v>92</v>
      </c>
      <c r="C101" s="425" t="s">
        <v>5</v>
      </c>
      <c r="D101" s="422">
        <v>151</v>
      </c>
      <c r="E101" s="423"/>
      <c r="F101" s="422">
        <v>57</v>
      </c>
      <c r="G101" s="424"/>
      <c r="H101" s="422">
        <v>0</v>
      </c>
      <c r="I101" s="424"/>
      <c r="J101" s="422">
        <v>208</v>
      </c>
      <c r="K101" s="424" t="s">
        <v>255</v>
      </c>
    </row>
    <row r="102" spans="1:11">
      <c r="A102" s="8">
        <v>11</v>
      </c>
      <c r="B102" s="23">
        <v>93</v>
      </c>
      <c r="C102" s="425" t="s">
        <v>6</v>
      </c>
      <c r="D102" s="422">
        <v>250</v>
      </c>
      <c r="E102" s="423"/>
      <c r="F102" s="422">
        <v>155</v>
      </c>
      <c r="G102" s="424"/>
      <c r="H102" s="422">
        <v>57</v>
      </c>
      <c r="I102" s="424"/>
      <c r="J102" s="422">
        <v>462</v>
      </c>
      <c r="K102" s="424" t="s">
        <v>255</v>
      </c>
    </row>
    <row r="103" spans="1:11">
      <c r="A103" s="8">
        <v>11</v>
      </c>
      <c r="B103" s="23">
        <v>94</v>
      </c>
      <c r="C103" s="425" t="s">
        <v>7</v>
      </c>
      <c r="D103" s="422">
        <v>220</v>
      </c>
      <c r="E103" s="423"/>
      <c r="F103" s="422">
        <v>9</v>
      </c>
      <c r="G103" s="424"/>
      <c r="H103" s="422">
        <v>0</v>
      </c>
      <c r="I103" s="424"/>
      <c r="J103" s="422">
        <v>229</v>
      </c>
      <c r="K103" s="424"/>
    </row>
    <row r="104" spans="1:11">
      <c r="A104" s="8">
        <v>11</v>
      </c>
      <c r="B104" s="23">
        <v>95</v>
      </c>
      <c r="C104" s="425" t="s">
        <v>8</v>
      </c>
      <c r="D104" s="422">
        <v>147</v>
      </c>
      <c r="E104" s="423"/>
      <c r="F104" s="422">
        <v>12</v>
      </c>
      <c r="G104" s="424"/>
      <c r="H104" s="422">
        <v>0</v>
      </c>
      <c r="I104" s="424"/>
      <c r="J104" s="422">
        <v>159</v>
      </c>
      <c r="K104" s="424" t="s">
        <v>255</v>
      </c>
    </row>
    <row r="105" spans="1:11">
      <c r="A105" s="8">
        <v>101</v>
      </c>
      <c r="B105" s="23">
        <v>971</v>
      </c>
      <c r="C105" s="425" t="s">
        <v>109</v>
      </c>
      <c r="D105" s="422">
        <v>264</v>
      </c>
      <c r="E105" s="423"/>
      <c r="F105" s="422">
        <v>0</v>
      </c>
      <c r="G105" s="424"/>
      <c r="H105" s="422">
        <v>0</v>
      </c>
      <c r="I105" s="424"/>
      <c r="J105" s="422">
        <v>264</v>
      </c>
      <c r="K105" s="424"/>
    </row>
    <row r="106" spans="1:11">
      <c r="A106" s="8">
        <v>102</v>
      </c>
      <c r="B106" s="23">
        <v>972</v>
      </c>
      <c r="C106" s="425" t="s">
        <v>110</v>
      </c>
      <c r="D106" s="422">
        <v>241</v>
      </c>
      <c r="E106" s="423"/>
      <c r="F106" s="422">
        <v>0</v>
      </c>
      <c r="G106" s="424"/>
      <c r="H106" s="422">
        <v>0</v>
      </c>
      <c r="I106" s="424"/>
      <c r="J106" s="422">
        <v>241</v>
      </c>
      <c r="K106" s="424" t="s">
        <v>255</v>
      </c>
    </row>
    <row r="107" spans="1:11">
      <c r="A107" s="8">
        <v>103</v>
      </c>
      <c r="B107" s="23">
        <v>973</v>
      </c>
      <c r="C107" s="425" t="s">
        <v>111</v>
      </c>
      <c r="D107" s="422">
        <v>231</v>
      </c>
      <c r="E107" s="423"/>
      <c r="F107" s="422">
        <v>0</v>
      </c>
      <c r="G107" s="424"/>
      <c r="H107" s="422">
        <v>0</v>
      </c>
      <c r="I107" s="424"/>
      <c r="J107" s="422">
        <v>231</v>
      </c>
      <c r="K107" s="424" t="s">
        <v>255</v>
      </c>
    </row>
    <row r="108" spans="1:11">
      <c r="A108" s="9">
        <v>104</v>
      </c>
      <c r="B108" s="9">
        <v>974</v>
      </c>
      <c r="C108" s="5" t="s">
        <v>310</v>
      </c>
      <c r="D108" s="422">
        <v>325</v>
      </c>
      <c r="E108" s="423"/>
      <c r="F108" s="422">
        <v>34</v>
      </c>
      <c r="G108" s="424"/>
      <c r="H108" s="422">
        <v>145</v>
      </c>
      <c r="I108" s="424"/>
      <c r="J108" s="422">
        <v>504</v>
      </c>
      <c r="K108" s="424" t="s">
        <v>255</v>
      </c>
    </row>
    <row r="109" spans="1:11" ht="15" customHeight="1">
      <c r="A109" s="597" t="s">
        <v>225</v>
      </c>
      <c r="B109" s="598"/>
      <c r="C109" s="599"/>
      <c r="D109" s="431">
        <v>10745</v>
      </c>
      <c r="E109" s="432"/>
      <c r="F109" s="431">
        <v>3254</v>
      </c>
      <c r="G109" s="433"/>
      <c r="H109" s="434">
        <v>484</v>
      </c>
      <c r="I109" s="433"/>
      <c r="J109" s="434">
        <v>14483</v>
      </c>
      <c r="K109" s="433"/>
    </row>
    <row r="110" spans="1:11" ht="15" customHeight="1">
      <c r="A110" s="600" t="s">
        <v>330</v>
      </c>
      <c r="B110" s="601"/>
      <c r="C110" s="602"/>
      <c r="D110" s="435">
        <v>1061</v>
      </c>
      <c r="E110" s="436"/>
      <c r="F110" s="435">
        <v>34</v>
      </c>
      <c r="G110" s="437"/>
      <c r="H110" s="438">
        <v>145</v>
      </c>
      <c r="I110" s="437"/>
      <c r="J110" s="438">
        <v>1240</v>
      </c>
      <c r="K110" s="437"/>
    </row>
    <row r="111" spans="1:11" ht="15" customHeight="1">
      <c r="A111" s="594" t="s">
        <v>331</v>
      </c>
      <c r="B111" s="595"/>
      <c r="C111" s="596"/>
      <c r="D111" s="439">
        <v>11806</v>
      </c>
      <c r="E111" s="440"/>
      <c r="F111" s="439">
        <v>3288</v>
      </c>
      <c r="G111" s="441"/>
      <c r="H111" s="442">
        <v>629</v>
      </c>
      <c r="I111" s="441"/>
      <c r="J111" s="442">
        <v>15723</v>
      </c>
      <c r="K111" s="441"/>
    </row>
    <row r="112" spans="1:11">
      <c r="A112" s="498" t="s">
        <v>298</v>
      </c>
      <c r="B112" s="420"/>
      <c r="C112" s="420"/>
      <c r="D112" s="475"/>
      <c r="E112" s="475"/>
      <c r="F112" s="475"/>
      <c r="G112" s="475"/>
      <c r="H112" s="475"/>
      <c r="I112" s="475"/>
      <c r="J112" s="475"/>
      <c r="K112" s="475"/>
    </row>
    <row r="113" spans="1:11">
      <c r="A113" s="475"/>
      <c r="B113" s="475"/>
      <c r="C113" s="475"/>
      <c r="D113" s="475"/>
      <c r="E113" s="475"/>
      <c r="F113" s="475"/>
      <c r="G113" s="475"/>
      <c r="H113" s="475"/>
      <c r="I113" s="475"/>
      <c r="J113" s="475"/>
      <c r="K113" s="475"/>
    </row>
    <row r="114" spans="1:11">
      <c r="A114" s="475"/>
      <c r="B114" s="475"/>
      <c r="C114" s="475"/>
      <c r="D114" s="475"/>
      <c r="E114" s="475"/>
      <c r="F114" s="475"/>
      <c r="G114" s="475"/>
      <c r="H114" s="475"/>
      <c r="I114" s="475"/>
      <c r="J114" s="475"/>
      <c r="K114" s="475"/>
    </row>
    <row r="115" spans="1:11">
      <c r="A115" s="475"/>
      <c r="B115" s="475"/>
      <c r="C115" s="475"/>
      <c r="D115" s="475"/>
      <c r="E115" s="475"/>
      <c r="F115" s="475"/>
      <c r="G115" s="475"/>
      <c r="H115" s="475"/>
      <c r="I115" s="475"/>
      <c r="J115" s="475"/>
      <c r="K115" s="475"/>
    </row>
    <row r="116" spans="1:11">
      <c r="A116" s="474" t="s">
        <v>367</v>
      </c>
      <c r="B116" s="475"/>
      <c r="C116" s="475"/>
      <c r="D116" s="475"/>
      <c r="E116" s="475"/>
      <c r="F116" s="475"/>
      <c r="G116" s="475"/>
      <c r="H116" s="475"/>
      <c r="I116" s="475"/>
      <c r="J116" s="475"/>
      <c r="K116" s="475"/>
    </row>
    <row r="117" spans="1:11" ht="64.5" customHeight="1">
      <c r="A117" s="123" t="s">
        <v>218</v>
      </c>
      <c r="B117" s="607" t="s">
        <v>214</v>
      </c>
      <c r="C117" s="608"/>
      <c r="D117" s="640" t="s">
        <v>363</v>
      </c>
      <c r="E117" s="639"/>
      <c r="F117" s="638" t="s">
        <v>364</v>
      </c>
      <c r="G117" s="639"/>
      <c r="H117" s="640" t="s">
        <v>365</v>
      </c>
      <c r="I117" s="639"/>
      <c r="J117" s="640" t="s">
        <v>366</v>
      </c>
      <c r="K117" s="639"/>
    </row>
    <row r="118" spans="1:11">
      <c r="A118" s="448">
        <v>84</v>
      </c>
      <c r="B118" s="32" t="s">
        <v>83</v>
      </c>
      <c r="C118" s="449"/>
      <c r="D118" s="450">
        <f>SUM(D7,D9,D13,D21,D33,D45,D49:D50,D70,D76,D82:D83)</f>
        <v>1076</v>
      </c>
      <c r="E118" s="499"/>
      <c r="F118" s="450">
        <f t="shared" ref="F118" si="0">SUM(F7,F9,F13,F21,F33,F45,F49:F50,F70,F76,F82:F83)</f>
        <v>670</v>
      </c>
      <c r="G118" s="499"/>
      <c r="H118" s="450">
        <f t="shared" ref="H118:J118" si="1">SUM(H7,H9,H13,H21,H33,H45,H49:H50,H70,H76,H82:H83)</f>
        <v>29</v>
      </c>
      <c r="I118" s="499"/>
      <c r="J118" s="450">
        <f t="shared" si="1"/>
        <v>1775</v>
      </c>
      <c r="K118" s="499"/>
    </row>
    <row r="119" spans="1:11">
      <c r="A119" s="454">
        <v>27</v>
      </c>
      <c r="B119" s="35" t="s">
        <v>17</v>
      </c>
      <c r="C119" s="455"/>
      <c r="D119" s="452">
        <f>SUM(D28,D32,D46,D65,D79:D80,D98:D99)</f>
        <v>479</v>
      </c>
      <c r="E119" s="499"/>
      <c r="F119" s="452">
        <f t="shared" ref="F119" si="2">SUM(F28,F32,F46,F65,F79:F80,F98:F99)</f>
        <v>141</v>
      </c>
      <c r="G119" s="499"/>
      <c r="H119" s="452">
        <f t="shared" ref="H119:J119" si="3">SUM(H28,H32,H46,H65,H79:H80,H98:H99)</f>
        <v>18</v>
      </c>
      <c r="I119" s="499"/>
      <c r="J119" s="452">
        <f t="shared" si="3"/>
        <v>638</v>
      </c>
      <c r="K119" s="499"/>
    </row>
    <row r="120" spans="1:11">
      <c r="A120" s="454">
        <v>53</v>
      </c>
      <c r="B120" s="35" t="s">
        <v>53</v>
      </c>
      <c r="C120" s="455"/>
      <c r="D120" s="452">
        <f>SUM(D29,D36,D42,D63)</f>
        <v>390</v>
      </c>
      <c r="E120" s="499"/>
      <c r="F120" s="452">
        <f t="shared" ref="F120" si="4">SUM(F29,F36,F42,F63)</f>
        <v>112</v>
      </c>
      <c r="G120" s="499"/>
      <c r="H120" s="452">
        <f t="shared" ref="H120:J120" si="5">SUM(H29,H36,H42,H63)</f>
        <v>9</v>
      </c>
      <c r="I120" s="499"/>
      <c r="J120" s="452">
        <f t="shared" si="5"/>
        <v>511</v>
      </c>
      <c r="K120" s="499"/>
    </row>
    <row r="121" spans="1:11">
      <c r="A121" s="454">
        <v>24</v>
      </c>
      <c r="B121" s="35" t="s">
        <v>10</v>
      </c>
      <c r="C121" s="455"/>
      <c r="D121" s="452">
        <f>SUM(D24,D35,D43:D44,D48,D52,)</f>
        <v>326</v>
      </c>
      <c r="E121" s="499"/>
      <c r="F121" s="452">
        <f t="shared" ref="F121" si="6">SUM(F24,F35,F43:F44,F48,F52,)</f>
        <v>70</v>
      </c>
      <c r="G121" s="499"/>
      <c r="H121" s="452">
        <f t="shared" ref="H121:J121" si="7">SUM(H24,H35,H43:H44,H48,H52,)</f>
        <v>34</v>
      </c>
      <c r="I121" s="499"/>
      <c r="J121" s="452">
        <f t="shared" si="7"/>
        <v>430</v>
      </c>
      <c r="K121" s="499"/>
    </row>
    <row r="122" spans="1:11">
      <c r="A122" s="454">
        <v>94</v>
      </c>
      <c r="B122" s="35" t="s">
        <v>106</v>
      </c>
      <c r="C122" s="455"/>
      <c r="D122" s="452">
        <f>SUM(D26:D27)</f>
        <v>49</v>
      </c>
      <c r="E122" s="499"/>
      <c r="F122" s="452">
        <f t="shared" ref="F122" si="8">SUM(F26:F27)</f>
        <v>0</v>
      </c>
      <c r="G122" s="499"/>
      <c r="H122" s="452">
        <f t="shared" ref="H122:J122" si="9">SUM(H26:H27)</f>
        <v>6</v>
      </c>
      <c r="I122" s="499"/>
      <c r="J122" s="452">
        <f t="shared" si="9"/>
        <v>55</v>
      </c>
      <c r="K122" s="499"/>
    </row>
    <row r="123" spans="1:11">
      <c r="A123" s="454">
        <v>44</v>
      </c>
      <c r="B123" s="35" t="s">
        <v>220</v>
      </c>
      <c r="C123" s="455"/>
      <c r="D123" s="452">
        <f>SUM(D14,D16,D58:D59,D61:D62,D64,D74:D75,D97)</f>
        <v>1145</v>
      </c>
      <c r="E123" s="499"/>
      <c r="F123" s="452">
        <f t="shared" ref="F123" si="10">SUM(F14,F16,F58:F59,F61:F62,F64,F74:F75,F97)</f>
        <v>203</v>
      </c>
      <c r="G123" s="499"/>
      <c r="H123" s="452">
        <f t="shared" ref="H123:J123" si="11">SUM(H14,H16,H58:H59,H61:H62,H64,H74:H75,H97)</f>
        <v>101</v>
      </c>
      <c r="I123" s="499"/>
      <c r="J123" s="452">
        <f t="shared" si="11"/>
        <v>1449</v>
      </c>
      <c r="K123" s="499"/>
    </row>
    <row r="124" spans="1:11">
      <c r="A124" s="454">
        <v>32</v>
      </c>
      <c r="B124" s="35" t="s">
        <v>221</v>
      </c>
      <c r="C124" s="455"/>
      <c r="D124" s="452">
        <f>SUM(D8,D66:D67,D69,D89)</f>
        <v>1811</v>
      </c>
      <c r="E124" s="499"/>
      <c r="F124" s="452">
        <f t="shared" ref="F124" si="12">SUM(F8,F66:F67,F69,F89)</f>
        <v>160</v>
      </c>
      <c r="G124" s="499"/>
      <c r="H124" s="452">
        <f t="shared" ref="H124:J124" si="13">SUM(H8,H66:H67,H69,H89)</f>
        <v>37</v>
      </c>
      <c r="I124" s="499"/>
      <c r="J124" s="452">
        <f t="shared" si="13"/>
        <v>2008</v>
      </c>
      <c r="K124" s="499"/>
    </row>
    <row r="125" spans="1:11">
      <c r="A125" s="454">
        <v>11</v>
      </c>
      <c r="B125" s="35" t="s">
        <v>1</v>
      </c>
      <c r="C125" s="455"/>
      <c r="D125" s="452">
        <f>SUM(D84,D86:D87,D100:D104)</f>
        <v>1420</v>
      </c>
      <c r="E125" s="499"/>
      <c r="F125" s="452">
        <f t="shared" ref="F125" si="14">SUM(F84,F86:F87,F100:F104)</f>
        <v>326</v>
      </c>
      <c r="G125" s="499"/>
      <c r="H125" s="452">
        <f t="shared" ref="H125:J125" si="15">SUM(H84,H86:H87,H100:H104)</f>
        <v>110</v>
      </c>
      <c r="I125" s="499"/>
      <c r="J125" s="452">
        <f t="shared" si="15"/>
        <v>1856</v>
      </c>
      <c r="K125" s="499"/>
    </row>
    <row r="126" spans="1:11">
      <c r="A126" s="454">
        <v>28</v>
      </c>
      <c r="B126" s="35" t="s">
        <v>26</v>
      </c>
      <c r="C126" s="455"/>
      <c r="D126" s="452">
        <f>SUM(D20,D34,D57,D68,D85)</f>
        <v>744</v>
      </c>
      <c r="E126" s="499"/>
      <c r="F126" s="452">
        <f t="shared" ref="F126" si="16">SUM(F20,F34,F57,F68,F85)</f>
        <v>44</v>
      </c>
      <c r="G126" s="499"/>
      <c r="H126" s="452">
        <f t="shared" ref="H126:J126" si="17">SUM(H20,H34,H57,H68,H85)</f>
        <v>8</v>
      </c>
      <c r="I126" s="499"/>
      <c r="J126" s="452">
        <f t="shared" si="17"/>
        <v>796</v>
      </c>
      <c r="K126" s="499"/>
    </row>
    <row r="127" spans="1:11">
      <c r="A127" s="454">
        <v>75</v>
      </c>
      <c r="B127" s="35" t="s">
        <v>222</v>
      </c>
      <c r="C127" s="455"/>
      <c r="D127" s="452">
        <f>SUM(D22:D23,D25,D30:D31,D40,D47,D54,D71,D88,D95:D96)</f>
        <v>816</v>
      </c>
      <c r="E127" s="499"/>
      <c r="F127" s="452">
        <f t="shared" ref="F127" si="18">SUM(F22:F23,F25,F30:F31,F40,F47,F54,F71,F88,F95:F96)</f>
        <v>978</v>
      </c>
      <c r="G127" s="499"/>
      <c r="H127" s="452">
        <f t="shared" ref="H127:J127" si="19">SUM(H22:H23,H25,H30:H31,H40,H47,H54,H71,H88,H95:H96)</f>
        <v>39</v>
      </c>
      <c r="I127" s="499"/>
      <c r="J127" s="452">
        <f t="shared" si="19"/>
        <v>1833</v>
      </c>
      <c r="K127" s="499"/>
    </row>
    <row r="128" spans="1:11">
      <c r="A128" s="454">
        <v>76</v>
      </c>
      <c r="B128" s="35" t="s">
        <v>223</v>
      </c>
      <c r="C128" s="455"/>
      <c r="D128" s="452">
        <f>SUM(D17:D18,D15,D37:D39,D41,D53,D55,D72:D73,D90:D91)</f>
        <v>984</v>
      </c>
      <c r="E128" s="499"/>
      <c r="F128" s="452">
        <f t="shared" ref="F128" si="20">SUM(F17:F18,F15,F37:F39,F41,F53,F55,F72:F73,F90:F91)</f>
        <v>209</v>
      </c>
      <c r="G128" s="499"/>
      <c r="H128" s="452">
        <f t="shared" ref="H128:J128" si="21">SUM(H17:H18,H15,H37:H39,H41,H53,H55,H72:H73,H90:H91)</f>
        <v>31</v>
      </c>
      <c r="I128" s="499"/>
      <c r="J128" s="452">
        <f t="shared" si="21"/>
        <v>1224</v>
      </c>
      <c r="K128" s="499"/>
    </row>
    <row r="129" spans="1:11">
      <c r="A129" s="454">
        <v>52</v>
      </c>
      <c r="B129" s="35" t="s">
        <v>47</v>
      </c>
      <c r="C129" s="455"/>
      <c r="D129" s="452">
        <f>SUM(D51,D56,D60,D81,D94)</f>
        <v>597</v>
      </c>
      <c r="E129" s="499"/>
      <c r="F129" s="452">
        <f t="shared" ref="F129" si="22">SUM(F51,F56,F60,F81,F94)</f>
        <v>257</v>
      </c>
      <c r="G129" s="499"/>
      <c r="H129" s="452">
        <f t="shared" ref="H129:J129" si="23">SUM(H51,H56,H60,H81,H94)</f>
        <v>5</v>
      </c>
      <c r="I129" s="499"/>
      <c r="J129" s="452">
        <f t="shared" si="23"/>
        <v>859</v>
      </c>
      <c r="K129" s="499"/>
    </row>
    <row r="130" spans="1:11">
      <c r="A130" s="459">
        <v>93</v>
      </c>
      <c r="B130" s="35" t="s">
        <v>113</v>
      </c>
      <c r="C130" s="455"/>
      <c r="D130" s="452">
        <f>SUM(D10:D12,D19,D92:D93)</f>
        <v>908</v>
      </c>
      <c r="E130" s="499"/>
      <c r="F130" s="452">
        <f t="shared" ref="F130" si="24">SUM(F10:F12,F19,F92:F93)</f>
        <v>84</v>
      </c>
      <c r="G130" s="499"/>
      <c r="H130" s="452">
        <f t="shared" ref="H130:J130" si="25">SUM(H10:H12,H19,H92:H93)</f>
        <v>57</v>
      </c>
      <c r="I130" s="499"/>
      <c r="J130" s="452">
        <f t="shared" si="25"/>
        <v>1049</v>
      </c>
      <c r="K130" s="499"/>
    </row>
    <row r="131" spans="1:11">
      <c r="A131" s="460" t="s">
        <v>225</v>
      </c>
      <c r="B131" s="461"/>
      <c r="C131" s="462"/>
      <c r="D131" s="463">
        <f>SUM(D118:D130)</f>
        <v>10745</v>
      </c>
      <c r="E131" s="500"/>
      <c r="F131" s="463">
        <f t="shared" ref="F131" si="26">SUM(F118:F130)</f>
        <v>3254</v>
      </c>
      <c r="G131" s="500"/>
      <c r="H131" s="463">
        <f t="shared" ref="H131" si="27">SUM(H118:H130)</f>
        <v>484</v>
      </c>
      <c r="I131" s="500"/>
      <c r="J131" s="463">
        <f t="shared" ref="J131" si="28">SUM(J118:J130)</f>
        <v>14483</v>
      </c>
      <c r="K131" s="500"/>
    </row>
    <row r="132" spans="1:11">
      <c r="A132" s="11">
        <v>101</v>
      </c>
      <c r="B132" s="502" t="s">
        <v>215</v>
      </c>
      <c r="C132" s="467"/>
      <c r="D132" s="452">
        <f>D105</f>
        <v>264</v>
      </c>
      <c r="E132" s="499"/>
      <c r="F132" s="452">
        <f t="shared" ref="F132:F135" si="29">F105</f>
        <v>0</v>
      </c>
      <c r="G132" s="499"/>
      <c r="H132" s="452">
        <f t="shared" ref="H132:J135" si="30">H105</f>
        <v>0</v>
      </c>
      <c r="I132" s="499"/>
      <c r="J132" s="452">
        <f t="shared" si="30"/>
        <v>264</v>
      </c>
      <c r="K132" s="499"/>
    </row>
    <row r="133" spans="1:11">
      <c r="A133" s="11">
        <v>102</v>
      </c>
      <c r="B133" s="502" t="s">
        <v>216</v>
      </c>
      <c r="C133" s="467"/>
      <c r="D133" s="452">
        <f>D106</f>
        <v>241</v>
      </c>
      <c r="E133" s="499"/>
      <c r="F133" s="452">
        <f t="shared" si="29"/>
        <v>0</v>
      </c>
      <c r="G133" s="499"/>
      <c r="H133" s="452">
        <f t="shared" si="30"/>
        <v>0</v>
      </c>
      <c r="I133" s="499"/>
      <c r="J133" s="452">
        <f t="shared" si="30"/>
        <v>241</v>
      </c>
      <c r="K133" s="499"/>
    </row>
    <row r="134" spans="1:11">
      <c r="A134" s="11">
        <v>103</v>
      </c>
      <c r="B134" s="502" t="s">
        <v>111</v>
      </c>
      <c r="C134" s="467"/>
      <c r="D134" s="452">
        <f>D107</f>
        <v>231</v>
      </c>
      <c r="E134" s="499"/>
      <c r="F134" s="452">
        <f t="shared" si="29"/>
        <v>0</v>
      </c>
      <c r="G134" s="499"/>
      <c r="H134" s="452">
        <f t="shared" si="30"/>
        <v>0</v>
      </c>
      <c r="I134" s="499"/>
      <c r="J134" s="452">
        <f t="shared" si="30"/>
        <v>231</v>
      </c>
      <c r="K134" s="499"/>
    </row>
    <row r="135" spans="1:11">
      <c r="A135" s="11">
        <v>104</v>
      </c>
      <c r="B135" s="502" t="s">
        <v>112</v>
      </c>
      <c r="C135" s="467"/>
      <c r="D135" s="452">
        <f>D108</f>
        <v>325</v>
      </c>
      <c r="E135" s="499"/>
      <c r="F135" s="452">
        <f t="shared" si="29"/>
        <v>34</v>
      </c>
      <c r="G135" s="499"/>
      <c r="H135" s="452">
        <f t="shared" si="30"/>
        <v>145</v>
      </c>
      <c r="I135" s="499"/>
      <c r="J135" s="452">
        <f t="shared" si="30"/>
        <v>504</v>
      </c>
      <c r="K135" s="499"/>
    </row>
    <row r="136" spans="1:11">
      <c r="A136" s="17" t="s">
        <v>224</v>
      </c>
      <c r="B136" s="468"/>
      <c r="C136" s="469"/>
      <c r="D136" s="463">
        <f>SUM(D132:D135)</f>
        <v>1061</v>
      </c>
      <c r="E136" s="500"/>
      <c r="F136" s="463">
        <f t="shared" ref="F136" si="31">SUM(F132:F135)</f>
        <v>34</v>
      </c>
      <c r="G136" s="500"/>
      <c r="H136" s="463">
        <f t="shared" ref="H136" si="32">SUM(H132:H135)</f>
        <v>145</v>
      </c>
      <c r="I136" s="500"/>
      <c r="J136" s="463">
        <f t="shared" ref="J136" si="33">SUM(J132:J135)</f>
        <v>1240</v>
      </c>
      <c r="K136" s="500"/>
    </row>
    <row r="137" spans="1:11">
      <c r="A137" s="641" t="s">
        <v>227</v>
      </c>
      <c r="B137" s="642"/>
      <c r="C137" s="643"/>
      <c r="D137" s="470">
        <f>SUM(D131,D136)</f>
        <v>11806</v>
      </c>
      <c r="E137" s="501"/>
      <c r="F137" s="470">
        <f t="shared" ref="F137" si="34">SUM(F131,F136)</f>
        <v>3288</v>
      </c>
      <c r="G137" s="501"/>
      <c r="H137" s="470">
        <f t="shared" ref="H137" si="35">SUM(H131,H136)</f>
        <v>629</v>
      </c>
      <c r="I137" s="501"/>
      <c r="J137" s="470">
        <f t="shared" ref="J137" si="36">SUM(J131,J136)</f>
        <v>15723</v>
      </c>
      <c r="K137" s="501"/>
    </row>
    <row r="138" spans="1:11">
      <c r="A138" s="475"/>
      <c r="B138" s="475"/>
      <c r="C138" s="475"/>
      <c r="D138" s="475"/>
      <c r="E138" s="475"/>
      <c r="F138" s="475"/>
      <c r="G138" s="475"/>
      <c r="H138" s="475"/>
      <c r="I138" s="475"/>
      <c r="J138" s="475"/>
      <c r="K138" s="475"/>
    </row>
    <row r="139" spans="1:11">
      <c r="A139" s="475"/>
      <c r="B139" s="475"/>
      <c r="C139" s="475"/>
      <c r="D139" s="475"/>
      <c r="E139" s="475"/>
      <c r="F139" s="475"/>
      <c r="G139" s="475"/>
      <c r="H139" s="475"/>
      <c r="I139" s="475"/>
      <c r="J139" s="475"/>
      <c r="K139" s="475"/>
    </row>
    <row r="140" spans="1:11" s="475" customFormat="1"/>
    <row r="141" spans="1:11" s="475" customFormat="1"/>
    <row r="142" spans="1:11" s="475" customFormat="1"/>
    <row r="143" spans="1:11" s="475" customFormat="1"/>
    <row r="144" spans="1:11" s="475" customFormat="1"/>
    <row r="145" s="475" customFormat="1"/>
    <row r="146" s="475" customFormat="1"/>
    <row r="147" s="475" customFormat="1"/>
    <row r="148" s="475" customFormat="1"/>
    <row r="149" s="475" customFormat="1"/>
    <row r="150" s="475" customFormat="1"/>
    <row r="151" s="475" customFormat="1"/>
    <row r="152" s="475" customFormat="1"/>
    <row r="153" s="475" customFormat="1"/>
    <row r="154" s="475" customFormat="1"/>
    <row r="155" s="475" customFormat="1"/>
    <row r="156" s="475" customFormat="1"/>
    <row r="157" s="475" customFormat="1"/>
    <row r="158" s="475" customFormat="1"/>
    <row r="159" s="475" customFormat="1"/>
    <row r="160" s="475" customFormat="1"/>
    <row r="161" s="475" customFormat="1"/>
    <row r="162" s="475" customFormat="1"/>
    <row r="163" s="475" customFormat="1"/>
    <row r="164" s="475" customFormat="1"/>
    <row r="165" s="475" customFormat="1"/>
    <row r="166" s="475" customFormat="1"/>
    <row r="167" s="475" customFormat="1"/>
    <row r="168" s="475" customFormat="1"/>
    <row r="169" s="475" customFormat="1"/>
    <row r="170" s="475" customFormat="1"/>
    <row r="171" s="475" customFormat="1"/>
    <row r="172" s="475" customFormat="1"/>
    <row r="173" s="475" customFormat="1"/>
    <row r="174" s="475" customFormat="1"/>
    <row r="175" s="475" customFormat="1"/>
    <row r="176" s="475" customFormat="1"/>
    <row r="177" s="475" customFormat="1"/>
    <row r="178" s="475" customFormat="1"/>
    <row r="179" s="475" customFormat="1"/>
    <row r="180" s="475" customFormat="1"/>
    <row r="181" s="475" customFormat="1"/>
    <row r="182" s="475" customFormat="1"/>
    <row r="183" s="475" customFormat="1"/>
    <row r="184" s="475" customFormat="1"/>
    <row r="185" s="475" customFormat="1"/>
    <row r="186" s="475" customFormat="1"/>
    <row r="187" s="475" customFormat="1"/>
    <row r="188" s="475" customFormat="1"/>
    <row r="189" s="475" customFormat="1"/>
    <row r="190" s="475" customFormat="1"/>
    <row r="191" s="475" customFormat="1"/>
    <row r="192" s="475" customFormat="1"/>
    <row r="193" s="475" customFormat="1"/>
    <row r="194" s="475" customFormat="1"/>
    <row r="195" s="475" customFormat="1"/>
    <row r="196" s="475" customFormat="1"/>
    <row r="197" s="475" customFormat="1"/>
    <row r="198" s="475" customFormat="1"/>
    <row r="199" s="475" customFormat="1"/>
    <row r="200" s="475" customFormat="1"/>
    <row r="201" s="475" customFormat="1"/>
    <row r="202" s="475" customFormat="1"/>
    <row r="203" s="475" customFormat="1"/>
    <row r="204" s="475" customFormat="1"/>
    <row r="205" s="475" customFormat="1"/>
    <row r="206" s="475" customFormat="1"/>
    <row r="207" s="475" customFormat="1"/>
    <row r="208" s="475" customFormat="1"/>
    <row r="209" s="475" customFormat="1"/>
    <row r="210" s="475" customFormat="1"/>
    <row r="211" s="475" customFormat="1"/>
    <row r="212" s="475" customFormat="1"/>
    <row r="213" s="475" customFormat="1"/>
    <row r="214" s="475" customFormat="1"/>
    <row r="215" s="475" customFormat="1"/>
    <row r="216" s="475" customFormat="1"/>
    <row r="217" s="475" customFormat="1"/>
    <row r="218" s="475" customFormat="1"/>
    <row r="219" s="475" customFormat="1"/>
    <row r="220" s="475" customFormat="1"/>
    <row r="221" s="475" customFormat="1"/>
    <row r="222" s="475" customFormat="1"/>
    <row r="223" s="475" customFormat="1"/>
    <row r="224" s="475" customFormat="1"/>
    <row r="225" s="475" customFormat="1"/>
    <row r="226" s="475" customFormat="1"/>
    <row r="227" s="475" customFormat="1"/>
    <row r="228" s="475" customFormat="1"/>
    <row r="229" s="475" customFormat="1"/>
    <row r="230" s="475" customFormat="1"/>
    <row r="231" s="475" customFormat="1"/>
    <row r="232" s="475" customFormat="1"/>
    <row r="233" s="475" customFormat="1"/>
    <row r="234" s="475" customFormat="1"/>
    <row r="235" s="475" customFormat="1"/>
    <row r="236" s="475" customFormat="1"/>
    <row r="237" s="475" customFormat="1"/>
    <row r="238" s="475" customFormat="1"/>
    <row r="239" s="475" customFormat="1"/>
    <row r="240" s="475" customFormat="1"/>
    <row r="241" s="475" customFormat="1"/>
    <row r="242" s="475" customFormat="1"/>
    <row r="243" s="475" customFormat="1"/>
    <row r="244" s="475" customFormat="1"/>
    <row r="245" s="475" customFormat="1"/>
    <row r="246" s="475" customFormat="1"/>
    <row r="247" s="475" customFormat="1"/>
    <row r="248" s="475" customFormat="1"/>
    <row r="249" s="475" customFormat="1"/>
    <row r="250" s="475" customFormat="1"/>
    <row r="251" s="475" customFormat="1"/>
    <row r="252" s="475" customFormat="1"/>
    <row r="253" s="475" customFormat="1"/>
    <row r="254" s="475" customFormat="1"/>
    <row r="255" s="475" customFormat="1"/>
    <row r="256" s="475" customFormat="1"/>
    <row r="257" s="475" customFormat="1"/>
    <row r="258" s="475" customFormat="1"/>
    <row r="259" s="475" customFormat="1"/>
    <row r="260" s="475" customFormat="1"/>
    <row r="261" s="475" customFormat="1"/>
    <row r="262" s="475" customFormat="1"/>
    <row r="263" s="475" customFormat="1"/>
    <row r="264" s="475" customFormat="1"/>
    <row r="265" s="475" customFormat="1"/>
    <row r="266" s="475" customFormat="1"/>
    <row r="267" s="475" customFormat="1"/>
    <row r="268" s="475" customFormat="1"/>
    <row r="269" s="475" customFormat="1"/>
    <row r="270" s="475" customFormat="1"/>
    <row r="271" s="475" customFormat="1"/>
    <row r="272" s="475" customFormat="1"/>
    <row r="273" s="475" customFormat="1"/>
    <row r="274" s="475" customFormat="1"/>
    <row r="275" s="475" customFormat="1"/>
    <row r="276" s="475" customFormat="1"/>
    <row r="277" s="475" customFormat="1"/>
    <row r="278" s="475" customFormat="1"/>
    <row r="279" s="475" customFormat="1"/>
    <row r="280" s="475" customFormat="1"/>
    <row r="281" s="475" customFormat="1"/>
    <row r="282" s="475" customFormat="1"/>
    <row r="283" s="475" customFormat="1"/>
    <row r="284" s="475" customFormat="1"/>
    <row r="285" s="475" customFormat="1"/>
    <row r="286" s="475" customFormat="1"/>
    <row r="287" s="475" customFormat="1"/>
    <row r="288" s="475" customFormat="1"/>
    <row r="289" s="475" customFormat="1"/>
    <row r="290" s="475" customFormat="1"/>
    <row r="291" s="475" customFormat="1"/>
    <row r="292" s="475" customFormat="1"/>
    <row r="293" s="475" customFormat="1"/>
    <row r="294" s="475" customFormat="1"/>
    <row r="295" s="475" customFormat="1"/>
    <row r="296" s="475" customFormat="1"/>
    <row r="297" s="475" customFormat="1"/>
    <row r="298" s="475" customFormat="1"/>
    <row r="299" s="475" customFormat="1"/>
    <row r="300" s="475" customFormat="1"/>
    <row r="301" s="475" customFormat="1"/>
    <row r="302" s="475" customFormat="1"/>
    <row r="303" s="475" customFormat="1"/>
    <row r="304" s="475" customFormat="1"/>
    <row r="305" s="475" customFormat="1"/>
    <row r="306" s="475" customFormat="1"/>
    <row r="307" s="475" customFormat="1"/>
    <row r="308" s="475" customFormat="1"/>
    <row r="309" s="475" customFormat="1"/>
    <row r="310" s="475" customFormat="1"/>
    <row r="311" s="475" customFormat="1"/>
    <row r="312" s="475" customFormat="1"/>
    <row r="313" s="475" customFormat="1"/>
    <row r="314" s="475" customFormat="1"/>
    <row r="315" s="475" customFormat="1"/>
    <row r="316" s="475" customFormat="1"/>
    <row r="317" s="475" customFormat="1"/>
    <row r="318" s="475" customFormat="1"/>
    <row r="319" s="475" customFormat="1"/>
    <row r="320" s="475" customFormat="1"/>
    <row r="321" s="475" customFormat="1"/>
    <row r="322" s="475" customFormat="1"/>
    <row r="323" s="475" customFormat="1"/>
    <row r="324" s="475" customFormat="1"/>
    <row r="325" s="475" customFormat="1"/>
    <row r="326" s="475" customFormat="1"/>
    <row r="327" s="475" customFormat="1"/>
    <row r="328" s="475" customFormat="1"/>
    <row r="329" s="475" customFormat="1"/>
    <row r="330" s="475" customFormat="1"/>
    <row r="331" s="475" customFormat="1"/>
    <row r="332" s="475" customFormat="1"/>
    <row r="333" s="475" customFormat="1"/>
    <row r="334" s="475" customFormat="1"/>
    <row r="335" s="475" customFormat="1"/>
    <row r="336" s="475" customFormat="1"/>
    <row r="337" s="475" customFormat="1"/>
    <row r="338" s="475" customFormat="1"/>
    <row r="339" s="475" customFormat="1"/>
    <row r="340" s="475" customFormat="1"/>
    <row r="341" s="475" customFormat="1"/>
    <row r="342" s="475" customFormat="1"/>
    <row r="343" s="475" customFormat="1"/>
    <row r="344" s="475" customFormat="1"/>
    <row r="345" s="475" customFormat="1"/>
    <row r="346" s="475" customFormat="1"/>
    <row r="347" s="475" customFormat="1"/>
    <row r="348" s="475" customFormat="1"/>
    <row r="349" s="475" customFormat="1"/>
    <row r="350" s="475" customFormat="1"/>
    <row r="351" s="475" customFormat="1"/>
    <row r="352" s="475" customFormat="1"/>
    <row r="353" s="475" customFormat="1"/>
    <row r="354" s="475" customFormat="1"/>
    <row r="355" s="475" customFormat="1"/>
    <row r="356" s="475" customFormat="1"/>
    <row r="357" s="475" customFormat="1"/>
    <row r="358" s="475" customFormat="1"/>
    <row r="359" s="475" customFormat="1"/>
    <row r="360" s="475" customFormat="1"/>
    <row r="361" s="475" customFormat="1"/>
    <row r="362" s="475" customFormat="1"/>
    <row r="363" s="475" customFormat="1"/>
    <row r="364" s="475" customFormat="1"/>
    <row r="365" s="475" customFormat="1"/>
    <row r="366" s="475" customFormat="1"/>
    <row r="367" s="475" customFormat="1"/>
    <row r="368" s="475" customFormat="1"/>
    <row r="369" s="475" customFormat="1"/>
    <row r="370" s="475" customFormat="1"/>
    <row r="371" s="475" customFormat="1"/>
    <row r="372" s="475" customFormat="1"/>
    <row r="373" s="475" customFormat="1"/>
    <row r="374" s="475" customFormat="1"/>
    <row r="375" s="475" customFormat="1"/>
    <row r="376" s="475" customFormat="1"/>
    <row r="377" s="475" customFormat="1"/>
    <row r="378" s="475" customFormat="1"/>
    <row r="379" s="475" customFormat="1"/>
    <row r="380" s="475" customFormat="1"/>
    <row r="381" s="475" customFormat="1"/>
    <row r="382" s="475" customFormat="1"/>
    <row r="383" s="475" customFormat="1"/>
    <row r="384" s="475" customFormat="1"/>
    <row r="385" s="475" customFormat="1"/>
    <row r="386" s="475" customFormat="1"/>
    <row r="387" s="475" customFormat="1"/>
    <row r="388" s="475" customFormat="1"/>
    <row r="389" s="475" customFormat="1"/>
    <row r="390" s="475" customFormat="1"/>
    <row r="391" s="475" customFormat="1"/>
    <row r="392" s="475" customFormat="1"/>
    <row r="393" s="475" customFormat="1"/>
    <row r="394" s="475" customFormat="1"/>
    <row r="395" s="475" customFormat="1"/>
    <row r="396" s="475" customFormat="1"/>
    <row r="397" s="475" customFormat="1"/>
    <row r="398" s="475" customFormat="1"/>
    <row r="399" s="475" customFormat="1"/>
    <row r="400" s="475" customFormat="1"/>
    <row r="401" s="475" customFormat="1"/>
    <row r="402" s="475" customFormat="1"/>
    <row r="403" s="475" customFormat="1"/>
    <row r="404" s="475" customFormat="1"/>
    <row r="405" s="475" customFormat="1"/>
    <row r="406" s="475" customFormat="1"/>
    <row r="407" s="475" customFormat="1"/>
    <row r="408" s="475" customFormat="1"/>
    <row r="409" s="475" customFormat="1"/>
    <row r="410" s="475" customFormat="1"/>
    <row r="411" s="475" customFormat="1"/>
    <row r="412" s="475" customFormat="1"/>
    <row r="413" s="475" customFormat="1"/>
    <row r="414" s="475" customFormat="1"/>
    <row r="415" s="475" customFormat="1"/>
    <row r="416" s="475" customFormat="1"/>
    <row r="417" s="475" customFormat="1"/>
    <row r="418" s="475" customFormat="1"/>
    <row r="419" s="475" customFormat="1"/>
    <row r="420" s="475" customFormat="1"/>
    <row r="421" s="475" customFormat="1"/>
    <row r="422" s="475" customFormat="1"/>
    <row r="423" s="475" customFormat="1"/>
    <row r="424" s="475" customFormat="1"/>
    <row r="425" s="475" customFormat="1"/>
    <row r="426" s="475" customFormat="1"/>
    <row r="427" s="475" customFormat="1"/>
    <row r="428" s="475" customFormat="1"/>
    <row r="429" s="475" customFormat="1"/>
    <row r="430" s="475" customFormat="1"/>
    <row r="431" s="475" customFormat="1"/>
    <row r="432" s="475" customFormat="1"/>
    <row r="433" s="475" customFormat="1"/>
    <row r="434" s="475" customFormat="1"/>
    <row r="435" s="475" customFormat="1"/>
    <row r="436" s="475" customFormat="1"/>
    <row r="437" s="475" customFormat="1"/>
    <row r="438" s="475" customFormat="1"/>
    <row r="439" s="475" customFormat="1"/>
    <row r="440" s="475" customFormat="1"/>
    <row r="441" s="475" customFormat="1"/>
    <row r="442" s="475" customFormat="1"/>
    <row r="443" s="475" customFormat="1"/>
    <row r="444" s="475" customFormat="1"/>
    <row r="445" s="475" customFormat="1"/>
    <row r="446" s="475" customFormat="1"/>
    <row r="447" s="475" customFormat="1"/>
    <row r="448" s="475" customFormat="1"/>
    <row r="449" s="475" customFormat="1"/>
    <row r="450" s="475" customFormat="1"/>
    <row r="451" s="475" customFormat="1"/>
    <row r="452" s="475" customFormat="1"/>
    <row r="453" s="475" customFormat="1"/>
    <row r="454" s="475" customFormat="1"/>
    <row r="455" s="475" customFormat="1"/>
    <row r="456" s="475" customFormat="1"/>
    <row r="457" s="475" customFormat="1"/>
    <row r="458" s="475" customFormat="1"/>
    <row r="459" s="475" customFormat="1"/>
    <row r="460" s="475" customFormat="1"/>
    <row r="461" s="475" customFormat="1"/>
    <row r="462" s="475" customFormat="1"/>
    <row r="463" s="475" customFormat="1"/>
    <row r="464" s="475" customFormat="1"/>
    <row r="465" s="475" customFormat="1"/>
    <row r="466" s="475" customFormat="1"/>
    <row r="467" s="475" customFormat="1"/>
    <row r="468" s="475" customFormat="1"/>
    <row r="469" s="475" customFormat="1"/>
    <row r="470" s="475" customFormat="1"/>
    <row r="471" s="475" customFormat="1"/>
    <row r="472" s="475" customFormat="1"/>
    <row r="473" s="475" customFormat="1"/>
    <row r="474" s="475" customFormat="1"/>
    <row r="475" s="475" customFormat="1"/>
    <row r="476" s="475" customFormat="1"/>
    <row r="477" s="475" customFormat="1"/>
    <row r="478" s="475" customFormat="1"/>
    <row r="479" s="475" customFormat="1"/>
    <row r="480" s="475" customFormat="1"/>
    <row r="481" s="475" customFormat="1"/>
    <row r="482" s="475" customFormat="1"/>
    <row r="483" s="475" customFormat="1"/>
    <row r="484" s="475" customFormat="1"/>
    <row r="485" s="475" customFormat="1"/>
    <row r="486" s="475" customFormat="1"/>
    <row r="487" s="475" customFormat="1"/>
    <row r="488" s="475" customFormat="1"/>
    <row r="489" s="475" customFormat="1"/>
    <row r="490" s="475" customFormat="1"/>
    <row r="491" s="475" customFormat="1"/>
    <row r="492" s="475" customFormat="1"/>
    <row r="493" s="475" customFormat="1"/>
    <row r="494" s="475" customFormat="1"/>
    <row r="495" s="475" customFormat="1"/>
    <row r="496" s="475" customFormat="1"/>
    <row r="497" s="475" customFormat="1"/>
    <row r="498" s="475" customFormat="1"/>
    <row r="499" s="475" customFormat="1"/>
    <row r="500" s="475" customFormat="1"/>
    <row r="501" s="475" customFormat="1"/>
    <row r="502" s="475" customFormat="1"/>
    <row r="503" s="475" customFormat="1"/>
    <row r="504" s="475" customFormat="1"/>
    <row r="505" s="475" customFormat="1"/>
    <row r="506" s="475" customFormat="1"/>
    <row r="507" s="475" customFormat="1"/>
    <row r="508" s="475" customFormat="1"/>
    <row r="509" s="475" customFormat="1"/>
    <row r="510" s="475" customFormat="1"/>
    <row r="511" s="475" customFormat="1"/>
    <row r="512" s="475" customFormat="1"/>
    <row r="513" s="475" customFormat="1"/>
    <row r="514" s="475" customFormat="1"/>
    <row r="515" s="475" customFormat="1"/>
    <row r="516" s="475" customFormat="1"/>
    <row r="517" s="475" customFormat="1"/>
    <row r="518" s="475" customFormat="1"/>
    <row r="519" s="475" customFormat="1"/>
    <row r="520" s="475" customFormat="1"/>
    <row r="521" s="475" customFormat="1"/>
    <row r="522" s="475" customFormat="1"/>
    <row r="523" s="475" customFormat="1"/>
    <row r="524" s="475" customFormat="1"/>
    <row r="525" s="475" customFormat="1"/>
    <row r="526" s="475" customFormat="1"/>
    <row r="527" s="475" customFormat="1"/>
    <row r="528" s="475" customFormat="1"/>
    <row r="529" s="475" customFormat="1"/>
    <row r="530" s="475" customFormat="1"/>
    <row r="531" s="475" customFormat="1"/>
    <row r="532" s="475" customFormat="1"/>
    <row r="533" s="475" customFormat="1"/>
    <row r="534" s="475" customFormat="1"/>
    <row r="535" s="475" customFormat="1"/>
    <row r="536" s="475" customFormat="1"/>
    <row r="537" s="475" customFormat="1"/>
    <row r="538" s="475" customFormat="1"/>
    <row r="539" s="475" customFormat="1"/>
    <row r="540" s="475" customFormat="1"/>
    <row r="541" s="475" customFormat="1"/>
    <row r="542" s="475" customFormat="1"/>
    <row r="543" s="475" customFormat="1"/>
    <row r="544" s="475" customFormat="1"/>
    <row r="545" s="475" customFormat="1"/>
    <row r="546" s="475" customFormat="1"/>
    <row r="547" s="475" customFormat="1"/>
    <row r="548" s="475" customFormat="1"/>
    <row r="549" s="475" customFormat="1"/>
    <row r="550" s="475" customFormat="1"/>
    <row r="551" s="475" customFormat="1"/>
    <row r="552" s="475" customFormat="1"/>
    <row r="553" s="475" customFormat="1"/>
    <row r="554" s="475" customFormat="1"/>
    <row r="555" s="475" customFormat="1"/>
    <row r="556" s="475" customFormat="1"/>
    <row r="557" s="475" customFormat="1"/>
    <row r="558" s="475" customFormat="1"/>
    <row r="559" s="475" customFormat="1"/>
    <row r="560" s="475" customFormat="1"/>
    <row r="561" s="475" customFormat="1"/>
    <row r="562" s="475" customFormat="1"/>
    <row r="563" s="475" customFormat="1"/>
    <row r="564" s="475" customFormat="1"/>
    <row r="565" s="475" customFormat="1"/>
    <row r="566" s="475" customFormat="1"/>
    <row r="567" s="475" customFormat="1"/>
    <row r="568" s="475" customFormat="1"/>
    <row r="569" s="475" customFormat="1"/>
    <row r="570" s="475" customFormat="1"/>
    <row r="571" s="475" customFormat="1"/>
    <row r="572" s="475" customFormat="1"/>
    <row r="573" s="475" customFormat="1"/>
    <row r="574" s="475" customFormat="1"/>
    <row r="575" s="475" customFormat="1"/>
    <row r="576" s="475" customFormat="1"/>
    <row r="577" s="475" customFormat="1"/>
    <row r="578" s="475" customFormat="1"/>
    <row r="579" s="475" customFormat="1"/>
    <row r="580" s="475" customFormat="1"/>
    <row r="581" s="475" customFormat="1"/>
    <row r="582" s="475" customFormat="1"/>
    <row r="583" s="475" customFormat="1"/>
    <row r="584" s="475" customFormat="1"/>
    <row r="585" s="475" customFormat="1"/>
    <row r="586" s="475" customFormat="1"/>
    <row r="587" s="475" customFormat="1"/>
    <row r="588" s="475" customFormat="1"/>
    <row r="589" s="475" customFormat="1"/>
    <row r="590" s="475" customFormat="1"/>
    <row r="591" s="475" customFormat="1"/>
    <row r="592" s="475" customFormat="1"/>
    <row r="593" s="475" customFormat="1"/>
    <row r="594" s="475" customFormat="1"/>
    <row r="595" s="475" customFormat="1"/>
    <row r="596" s="475" customFormat="1"/>
    <row r="597" s="475" customFormat="1"/>
    <row r="598" s="475" customFormat="1"/>
    <row r="599" s="475" customFormat="1"/>
    <row r="600" s="475" customFormat="1"/>
    <row r="601" s="475" customFormat="1"/>
    <row r="602" s="475" customFormat="1"/>
    <row r="603" s="475" customFormat="1"/>
    <row r="604" s="475" customFormat="1"/>
    <row r="605" s="475" customFormat="1"/>
    <row r="606" s="475" customFormat="1"/>
    <row r="607" s="475" customFormat="1"/>
    <row r="608" s="475" customFormat="1"/>
    <row r="609" s="475" customFormat="1"/>
    <row r="610" s="475" customFormat="1"/>
    <row r="611" s="475" customFormat="1"/>
    <row r="612" s="475" customFormat="1"/>
    <row r="613" s="475" customFormat="1"/>
    <row r="614" s="475" customFormat="1"/>
    <row r="615" s="475" customFormat="1"/>
    <row r="616" s="475" customFormat="1"/>
    <row r="617" s="475" customFormat="1"/>
    <row r="618" s="475" customFormat="1"/>
    <row r="619" s="475" customFormat="1"/>
    <row r="620" s="475" customFormat="1"/>
    <row r="621" s="475" customFormat="1"/>
    <row r="622" s="475" customFormat="1"/>
    <row r="623" s="475" customFormat="1"/>
    <row r="624" s="475" customFormat="1"/>
    <row r="625" s="475" customFormat="1"/>
    <row r="626" s="475" customFormat="1"/>
    <row r="627" s="475" customFormat="1"/>
    <row r="628" s="475" customFormat="1"/>
    <row r="629" s="475" customFormat="1"/>
    <row r="630" s="475" customFormat="1"/>
    <row r="631" s="475" customFormat="1"/>
    <row r="632" s="475" customFormat="1"/>
    <row r="633" s="475" customFormat="1"/>
    <row r="634" s="475" customFormat="1"/>
    <row r="635" s="475" customFormat="1"/>
    <row r="636" s="475" customFormat="1"/>
    <row r="637" s="475" customFormat="1"/>
    <row r="638" s="475" customFormat="1"/>
    <row r="639" s="475" customFormat="1"/>
    <row r="640" s="475" customFormat="1"/>
    <row r="641" s="475" customFormat="1"/>
    <row r="642" s="475" customFormat="1"/>
    <row r="643" s="475" customFormat="1"/>
    <row r="644" s="475" customFormat="1"/>
    <row r="645" s="475" customFormat="1"/>
    <row r="646" s="475" customFormat="1"/>
    <row r="647" s="475" customFormat="1"/>
    <row r="648" s="475" customFormat="1"/>
    <row r="649" s="475" customFormat="1"/>
    <row r="650" s="475" customFormat="1"/>
    <row r="651" s="475" customFormat="1"/>
    <row r="652" s="475" customFormat="1"/>
    <row r="653" s="475" customFormat="1"/>
    <row r="654" s="475" customFormat="1"/>
    <row r="655" s="475" customFormat="1"/>
    <row r="656" s="475" customFormat="1"/>
    <row r="657" s="475" customFormat="1"/>
    <row r="658" s="475" customFormat="1"/>
    <row r="659" s="475" customFormat="1"/>
    <row r="660" s="475" customFormat="1"/>
    <row r="661" s="475" customFormat="1"/>
    <row r="662" s="475" customFormat="1"/>
    <row r="663" s="475" customFormat="1"/>
    <row r="664" s="475" customFormat="1"/>
    <row r="665" s="475" customFormat="1"/>
    <row r="666" s="475" customFormat="1"/>
    <row r="667" s="475" customFormat="1"/>
    <row r="668" s="475" customFormat="1"/>
    <row r="669" s="475" customFormat="1"/>
    <row r="670" s="475" customFormat="1"/>
    <row r="671" s="475" customFormat="1"/>
    <row r="672" s="475" customFormat="1"/>
    <row r="673" s="475" customFormat="1"/>
    <row r="674" s="475" customFormat="1"/>
    <row r="675" s="475" customFormat="1"/>
    <row r="676" s="475" customFormat="1"/>
    <row r="677" s="475" customFormat="1"/>
    <row r="678" s="475" customFormat="1"/>
    <row r="679" s="475" customFormat="1"/>
    <row r="680" s="475" customFormat="1"/>
    <row r="681" s="475" customFormat="1"/>
    <row r="682" s="475" customFormat="1"/>
    <row r="683" s="475" customFormat="1"/>
    <row r="684" s="475" customFormat="1"/>
    <row r="685" s="475" customFormat="1"/>
    <row r="686" s="475" customFormat="1"/>
    <row r="687" s="475" customFormat="1"/>
    <row r="688" s="475" customFormat="1"/>
    <row r="689" s="475" customFormat="1"/>
    <row r="690" s="475" customFormat="1"/>
    <row r="691" s="475" customFormat="1"/>
    <row r="692" s="475" customFormat="1"/>
    <row r="693" s="475" customFormat="1"/>
    <row r="694" s="475" customFormat="1"/>
    <row r="695" s="475" customFormat="1"/>
    <row r="696" s="475" customFormat="1"/>
    <row r="697" s="475" customFormat="1"/>
    <row r="698" s="475" customFormat="1"/>
    <row r="699" s="475" customFormat="1"/>
    <row r="700" s="475" customFormat="1"/>
    <row r="701" s="475" customFormat="1"/>
    <row r="702" s="475" customFormat="1"/>
    <row r="703" s="475" customFormat="1"/>
    <row r="704" s="475" customFormat="1"/>
    <row r="705" s="475" customFormat="1"/>
    <row r="706" s="475" customFormat="1"/>
    <row r="707" s="475" customFormat="1"/>
    <row r="708" s="475" customFormat="1"/>
    <row r="709" s="475" customFormat="1"/>
    <row r="710" s="475" customFormat="1"/>
    <row r="711" s="475" customFormat="1"/>
    <row r="712" s="475" customFormat="1"/>
    <row r="713" s="475" customFormat="1"/>
    <row r="714" s="475" customFormat="1"/>
    <row r="715" s="475" customFormat="1"/>
    <row r="716" s="475" customFormat="1"/>
    <row r="717" s="475" customFormat="1"/>
    <row r="718" s="475" customFormat="1"/>
    <row r="719" s="475" customFormat="1"/>
    <row r="720" s="475" customFormat="1"/>
    <row r="721" s="475" customFormat="1"/>
    <row r="722" s="475" customFormat="1"/>
    <row r="723" s="475" customFormat="1"/>
    <row r="724" s="475" customFormat="1"/>
    <row r="725" s="475" customFormat="1"/>
    <row r="726" s="475" customFormat="1"/>
    <row r="727" s="475" customFormat="1"/>
    <row r="728" s="475" customFormat="1"/>
    <row r="729" s="475" customFormat="1"/>
    <row r="730" s="475" customFormat="1"/>
    <row r="731" s="475" customFormat="1"/>
    <row r="732" s="475" customFormat="1"/>
    <row r="733" s="475" customFormat="1"/>
    <row r="734" s="475" customFormat="1"/>
    <row r="735" s="475" customFormat="1"/>
    <row r="736" s="475" customFormat="1"/>
    <row r="737" s="475" customFormat="1"/>
    <row r="738" s="475" customFormat="1"/>
    <row r="739" s="475" customFormat="1"/>
    <row r="740" s="475" customFormat="1"/>
    <row r="741" s="475" customFormat="1"/>
    <row r="742" s="475" customFormat="1"/>
    <row r="743" s="475" customFormat="1"/>
    <row r="744" s="475" customFormat="1"/>
    <row r="745" s="475" customFormat="1"/>
    <row r="746" s="475" customFormat="1"/>
    <row r="747" s="475" customFormat="1"/>
    <row r="748" s="475" customFormat="1"/>
    <row r="749" s="475" customFormat="1"/>
    <row r="750" s="475" customFormat="1"/>
    <row r="751" s="475" customFormat="1"/>
    <row r="752" s="475" customFormat="1"/>
    <row r="753" s="475" customFormat="1"/>
    <row r="754" s="475" customFormat="1"/>
    <row r="755" s="475" customFormat="1"/>
    <row r="756" s="475" customFormat="1"/>
    <row r="757" s="475" customFormat="1"/>
    <row r="758" s="475" customFormat="1"/>
    <row r="759" s="475" customFormat="1"/>
    <row r="760" s="475" customFormat="1"/>
    <row r="761" s="475" customFormat="1"/>
    <row r="762" s="475" customFormat="1"/>
    <row r="763" s="475" customFormat="1"/>
    <row r="764" s="475" customFormat="1"/>
    <row r="765" s="475" customFormat="1"/>
    <row r="766" s="475" customFormat="1"/>
    <row r="767" s="475" customFormat="1"/>
    <row r="768" s="475" customFormat="1"/>
    <row r="769" s="475" customFormat="1"/>
    <row r="770" s="475" customFormat="1"/>
    <row r="771" s="475" customFormat="1"/>
    <row r="772" s="475" customFormat="1"/>
    <row r="773" s="475" customFormat="1"/>
    <row r="774" s="475" customFormat="1"/>
    <row r="775" s="475" customFormat="1"/>
    <row r="776" s="475" customFormat="1"/>
    <row r="777" s="475" customFormat="1"/>
    <row r="778" s="475" customFormat="1"/>
    <row r="779" s="475" customFormat="1"/>
    <row r="780" s="475" customFormat="1"/>
    <row r="781" s="475" customFormat="1"/>
    <row r="782" s="475" customFormat="1"/>
    <row r="783" s="475" customFormat="1"/>
    <row r="784" s="475" customFormat="1"/>
    <row r="785" s="475" customFormat="1"/>
    <row r="786" s="475" customFormat="1"/>
    <row r="787" s="475" customFormat="1"/>
    <row r="788" s="475" customFormat="1"/>
    <row r="789" s="475" customFormat="1"/>
    <row r="790" s="475" customFormat="1"/>
    <row r="791" s="475" customFormat="1"/>
    <row r="792" s="475" customFormat="1"/>
    <row r="793" s="475" customFormat="1"/>
    <row r="794" s="475" customFormat="1"/>
    <row r="795" s="475" customFormat="1"/>
    <row r="796" s="475" customFormat="1"/>
    <row r="797" s="475" customFormat="1"/>
    <row r="798" s="475" customFormat="1"/>
    <row r="799" s="475" customFormat="1"/>
    <row r="800" s="475" customFormat="1"/>
    <row r="801" s="475" customFormat="1"/>
    <row r="802" s="475" customFormat="1"/>
    <row r="803" s="475" customFormat="1"/>
    <row r="804" s="475" customFormat="1"/>
    <row r="805" s="475" customFormat="1"/>
    <row r="806" s="475" customFormat="1"/>
    <row r="807" s="475" customFormat="1"/>
    <row r="808" s="475" customFormat="1"/>
    <row r="809" s="475" customFormat="1"/>
    <row r="810" s="475" customFormat="1"/>
    <row r="811" s="475" customFormat="1"/>
    <row r="812" s="475" customFormat="1"/>
    <row r="813" s="475" customFormat="1"/>
    <row r="814" s="475" customFormat="1"/>
    <row r="815" s="475" customFormat="1"/>
    <row r="816" s="475" customFormat="1"/>
    <row r="817" s="475" customFormat="1"/>
    <row r="818" s="475" customFormat="1"/>
    <row r="819" s="475" customFormat="1"/>
    <row r="820" s="475" customFormat="1"/>
    <row r="821" s="475" customFormat="1"/>
    <row r="822" s="475" customFormat="1"/>
    <row r="823" s="475" customFormat="1"/>
    <row r="824" s="475" customFormat="1"/>
    <row r="825" s="475" customFormat="1"/>
    <row r="826" s="475" customFormat="1"/>
    <row r="827" s="475" customFormat="1"/>
    <row r="828" s="475" customFormat="1"/>
    <row r="829" s="475" customFormat="1"/>
    <row r="830" s="475" customFormat="1"/>
    <row r="831" s="475" customFormat="1"/>
    <row r="832" s="475" customFormat="1"/>
    <row r="833" s="475" customFormat="1"/>
    <row r="834" s="475" customFormat="1"/>
    <row r="835" s="475" customFormat="1"/>
    <row r="836" s="475" customFormat="1"/>
    <row r="837" s="475" customFormat="1"/>
    <row r="838" s="475" customFormat="1"/>
    <row r="839" s="475" customFormat="1"/>
    <row r="840" s="475" customFormat="1"/>
    <row r="841" s="475" customFormat="1"/>
    <row r="842" s="475" customFormat="1"/>
    <row r="843" s="475" customFormat="1"/>
    <row r="844" s="475" customFormat="1"/>
    <row r="845" s="475" customFormat="1"/>
    <row r="846" s="475" customFormat="1"/>
    <row r="847" s="475" customFormat="1"/>
    <row r="848" s="475" customFormat="1"/>
    <row r="849" s="475" customFormat="1"/>
    <row r="850" s="475" customFormat="1"/>
    <row r="851" s="475" customFormat="1"/>
    <row r="852" s="475" customFormat="1"/>
    <row r="853" s="475" customFormat="1"/>
    <row r="854" s="475" customFormat="1"/>
    <row r="855" s="475" customFormat="1"/>
    <row r="856" s="475" customFormat="1"/>
    <row r="857" s="475" customFormat="1"/>
    <row r="858" s="475" customFormat="1"/>
    <row r="859" s="475" customFormat="1"/>
  </sheetData>
  <mergeCells count="14">
    <mergeCell ref="J6:K6"/>
    <mergeCell ref="A2:I2"/>
    <mergeCell ref="D6:E6"/>
    <mergeCell ref="F6:G6"/>
    <mergeCell ref="H6:I6"/>
    <mergeCell ref="H117:I117"/>
    <mergeCell ref="J117:K117"/>
    <mergeCell ref="A137:C137"/>
    <mergeCell ref="A109:C109"/>
    <mergeCell ref="A110:C110"/>
    <mergeCell ref="A111:C111"/>
    <mergeCell ref="B117:C117"/>
    <mergeCell ref="D117:E117"/>
    <mergeCell ref="F117:G117"/>
  </mergeCells>
  <hyperlinks>
    <hyperlink ref="J3" location="Sommaire!A1" display="RETOUR AU SOMMAIRE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AJ526"/>
  <sheetViews>
    <sheetView workbookViewId="0">
      <selection activeCell="A3" sqref="A3:XFD3"/>
    </sheetView>
  </sheetViews>
  <sheetFormatPr baseColWidth="10" defaultRowHeight="15"/>
  <cols>
    <col min="1" max="1" width="8.28515625" customWidth="1"/>
    <col min="2" max="2" width="12.7109375" customWidth="1"/>
    <col min="3" max="3" width="25.140625" customWidth="1"/>
    <col min="4" max="4" width="21.5703125" customWidth="1"/>
    <col min="5" max="5" width="3.5703125" bestFit="1" customWidth="1"/>
    <col min="6" max="6" width="19.140625" customWidth="1"/>
    <col min="7" max="7" width="3" bestFit="1" customWidth="1"/>
    <col min="9" max="9" width="3" bestFit="1" customWidth="1"/>
    <col min="10" max="36" width="11.42578125" style="475"/>
  </cols>
  <sheetData>
    <row r="1" spans="1:9">
      <c r="A1" s="18" t="s">
        <v>368</v>
      </c>
      <c r="B1" s="6"/>
      <c r="C1" s="1"/>
      <c r="D1" s="1"/>
      <c r="E1" s="1"/>
      <c r="F1" s="1"/>
      <c r="G1" s="402"/>
      <c r="H1" s="402"/>
      <c r="I1" s="402"/>
    </row>
    <row r="2" spans="1:9">
      <c r="A2" s="591" t="s">
        <v>217</v>
      </c>
      <c r="B2" s="591"/>
      <c r="C2" s="591"/>
      <c r="D2" s="591"/>
      <c r="E2" s="591"/>
      <c r="F2" s="591"/>
      <c r="G2" s="591"/>
      <c r="H2" s="591"/>
      <c r="I2" s="591"/>
    </row>
    <row r="3" spans="1:9" s="419" customFormat="1">
      <c r="A3" s="577" t="s">
        <v>252</v>
      </c>
      <c r="B3" s="577"/>
      <c r="C3" s="577"/>
      <c r="D3" s="577"/>
      <c r="E3" s="577"/>
      <c r="F3" s="577"/>
      <c r="G3" s="577"/>
      <c r="H3" s="571" t="s">
        <v>440</v>
      </c>
    </row>
    <row r="4" spans="1:9">
      <c r="B4" s="475"/>
      <c r="C4" s="475"/>
      <c r="D4" s="475"/>
      <c r="E4" s="475"/>
      <c r="F4" s="475"/>
      <c r="G4" s="475"/>
      <c r="H4" s="475"/>
      <c r="I4" s="475"/>
    </row>
    <row r="5" spans="1:9">
      <c r="A5" s="475"/>
      <c r="B5" s="475"/>
      <c r="C5" s="475"/>
      <c r="D5" s="475"/>
      <c r="E5" s="475"/>
      <c r="F5" s="475"/>
      <c r="G5" s="475"/>
      <c r="H5" s="475"/>
      <c r="I5" s="475"/>
    </row>
    <row r="6" spans="1:9" ht="30">
      <c r="A6" s="122" t="s">
        <v>218</v>
      </c>
      <c r="B6" s="123" t="s">
        <v>325</v>
      </c>
      <c r="C6" s="123" t="s">
        <v>301</v>
      </c>
      <c r="D6" s="640" t="s">
        <v>369</v>
      </c>
      <c r="E6" s="639"/>
      <c r="F6" s="638" t="s">
        <v>370</v>
      </c>
      <c r="G6" s="639"/>
      <c r="H6" s="640" t="s">
        <v>371</v>
      </c>
      <c r="I6" s="639"/>
    </row>
    <row r="7" spans="1:9">
      <c r="A7" s="7">
        <v>84</v>
      </c>
      <c r="B7" s="21" t="s">
        <v>115</v>
      </c>
      <c r="C7" s="421" t="s">
        <v>82</v>
      </c>
      <c r="D7" s="422">
        <v>186</v>
      </c>
      <c r="E7" s="426"/>
      <c r="F7" s="422">
        <v>797</v>
      </c>
      <c r="G7" s="426"/>
      <c r="H7" s="422">
        <v>983</v>
      </c>
      <c r="I7" s="426" t="s">
        <v>255</v>
      </c>
    </row>
    <row r="8" spans="1:9">
      <c r="A8" s="8">
        <v>32</v>
      </c>
      <c r="B8" s="23" t="s">
        <v>116</v>
      </c>
      <c r="C8" s="425" t="s">
        <v>31</v>
      </c>
      <c r="D8" s="422">
        <v>528</v>
      </c>
      <c r="E8" s="426"/>
      <c r="F8" s="422">
        <v>1321</v>
      </c>
      <c r="G8" s="426"/>
      <c r="H8" s="422">
        <v>1849</v>
      </c>
      <c r="I8" s="426" t="s">
        <v>255</v>
      </c>
    </row>
    <row r="9" spans="1:9">
      <c r="A9" s="8">
        <v>84</v>
      </c>
      <c r="B9" s="23" t="s">
        <v>117</v>
      </c>
      <c r="C9" s="425" t="s">
        <v>84</v>
      </c>
      <c r="D9" s="422">
        <v>226</v>
      </c>
      <c r="E9" s="426"/>
      <c r="F9" s="422">
        <v>526</v>
      </c>
      <c r="G9" s="426"/>
      <c r="H9" s="422">
        <v>752</v>
      </c>
      <c r="I9" s="426" t="s">
        <v>255</v>
      </c>
    </row>
    <row r="10" spans="1:9">
      <c r="A10" s="8">
        <v>93</v>
      </c>
      <c r="B10" s="23" t="s">
        <v>118</v>
      </c>
      <c r="C10" s="425" t="s">
        <v>305</v>
      </c>
      <c r="D10" s="422">
        <v>322</v>
      </c>
      <c r="E10" s="426"/>
      <c r="F10" s="422">
        <v>172</v>
      </c>
      <c r="G10" s="426"/>
      <c r="H10" s="422">
        <v>494</v>
      </c>
      <c r="I10" s="426" t="s">
        <v>255</v>
      </c>
    </row>
    <row r="11" spans="1:9">
      <c r="A11" s="8">
        <v>93</v>
      </c>
      <c r="B11" s="23" t="s">
        <v>119</v>
      </c>
      <c r="C11" s="425" t="s">
        <v>99</v>
      </c>
      <c r="D11" s="422">
        <v>95</v>
      </c>
      <c r="E11" s="426"/>
      <c r="F11" s="422">
        <v>135</v>
      </c>
      <c r="G11" s="426"/>
      <c r="H11" s="422">
        <v>230</v>
      </c>
      <c r="I11" s="426" t="s">
        <v>255</v>
      </c>
    </row>
    <row r="12" spans="1:9">
      <c r="A12" s="8">
        <v>93</v>
      </c>
      <c r="B12" s="23" t="s">
        <v>120</v>
      </c>
      <c r="C12" s="425" t="s">
        <v>100</v>
      </c>
      <c r="D12" s="422">
        <v>608</v>
      </c>
      <c r="E12" s="426"/>
      <c r="F12" s="422">
        <v>1620</v>
      </c>
      <c r="G12" s="426"/>
      <c r="H12" s="422">
        <v>2228</v>
      </c>
      <c r="I12" s="426" t="s">
        <v>255</v>
      </c>
    </row>
    <row r="13" spans="1:9">
      <c r="A13" s="8">
        <v>84</v>
      </c>
      <c r="B13" s="23" t="s">
        <v>121</v>
      </c>
      <c r="C13" s="425" t="s">
        <v>85</v>
      </c>
      <c r="D13" s="422">
        <v>212</v>
      </c>
      <c r="E13" s="426"/>
      <c r="F13" s="422">
        <v>483</v>
      </c>
      <c r="G13" s="426"/>
      <c r="H13" s="422">
        <v>695</v>
      </c>
      <c r="I13" s="426" t="s">
        <v>255</v>
      </c>
    </row>
    <row r="14" spans="1:9">
      <c r="A14" s="8">
        <v>44</v>
      </c>
      <c r="B14" s="23" t="s">
        <v>122</v>
      </c>
      <c r="C14" s="425" t="s">
        <v>36</v>
      </c>
      <c r="D14" s="422">
        <v>359</v>
      </c>
      <c r="E14" s="426"/>
      <c r="F14" s="422">
        <v>537</v>
      </c>
      <c r="G14" s="426"/>
      <c r="H14" s="422">
        <v>896</v>
      </c>
      <c r="I14" s="426" t="s">
        <v>255</v>
      </c>
    </row>
    <row r="15" spans="1:9">
      <c r="A15" s="8">
        <v>76</v>
      </c>
      <c r="B15" s="23" t="s">
        <v>123</v>
      </c>
      <c r="C15" s="425" t="s">
        <v>69</v>
      </c>
      <c r="D15" s="422">
        <v>160</v>
      </c>
      <c r="E15" s="426"/>
      <c r="F15" s="422">
        <v>344</v>
      </c>
      <c r="G15" s="426"/>
      <c r="H15" s="422">
        <v>504</v>
      </c>
      <c r="I15" s="426" t="s">
        <v>255</v>
      </c>
    </row>
    <row r="16" spans="1:9">
      <c r="A16" s="8">
        <v>44</v>
      </c>
      <c r="B16" s="23">
        <v>10</v>
      </c>
      <c r="C16" s="425" t="s">
        <v>37</v>
      </c>
      <c r="D16" s="422">
        <v>141</v>
      </c>
      <c r="E16" s="426"/>
      <c r="F16" s="422">
        <v>658</v>
      </c>
      <c r="G16" s="426"/>
      <c r="H16" s="422">
        <v>799</v>
      </c>
      <c r="I16" s="426" t="s">
        <v>255</v>
      </c>
    </row>
    <row r="17" spans="1:9">
      <c r="A17" s="8">
        <v>76</v>
      </c>
      <c r="B17" s="23">
        <v>11</v>
      </c>
      <c r="C17" s="425" t="s">
        <v>70</v>
      </c>
      <c r="D17" s="422">
        <v>349</v>
      </c>
      <c r="E17" s="426"/>
      <c r="F17" s="422">
        <v>606</v>
      </c>
      <c r="G17" s="426"/>
      <c r="H17" s="422">
        <v>955</v>
      </c>
      <c r="I17" s="426" t="s">
        <v>255</v>
      </c>
    </row>
    <row r="18" spans="1:9">
      <c r="A18" s="8">
        <v>76</v>
      </c>
      <c r="B18" s="23">
        <v>12</v>
      </c>
      <c r="C18" s="425" t="s">
        <v>71</v>
      </c>
      <c r="D18" s="422">
        <v>401</v>
      </c>
      <c r="E18" s="426"/>
      <c r="F18" s="422">
        <v>524</v>
      </c>
      <c r="G18" s="426"/>
      <c r="H18" s="422">
        <v>925</v>
      </c>
      <c r="I18" s="426" t="s">
        <v>255</v>
      </c>
    </row>
    <row r="19" spans="1:9">
      <c r="A19" s="8">
        <v>93</v>
      </c>
      <c r="B19" s="23">
        <v>13</v>
      </c>
      <c r="C19" s="425" t="s">
        <v>101</v>
      </c>
      <c r="D19" s="422">
        <v>388</v>
      </c>
      <c r="E19" s="426"/>
      <c r="F19" s="422">
        <v>3397</v>
      </c>
      <c r="G19" s="426"/>
      <c r="H19" s="422">
        <v>3785</v>
      </c>
      <c r="I19" s="426" t="s">
        <v>255</v>
      </c>
    </row>
    <row r="20" spans="1:9">
      <c r="A20" s="8">
        <v>28</v>
      </c>
      <c r="B20" s="23">
        <v>14</v>
      </c>
      <c r="C20" s="425" t="s">
        <v>25</v>
      </c>
      <c r="D20" s="422">
        <v>1231</v>
      </c>
      <c r="E20" s="426" t="s">
        <v>256</v>
      </c>
      <c r="F20" s="422">
        <v>1510</v>
      </c>
      <c r="G20" s="426" t="s">
        <v>256</v>
      </c>
      <c r="H20" s="422">
        <v>2741</v>
      </c>
      <c r="I20" s="426" t="s">
        <v>256</v>
      </c>
    </row>
    <row r="21" spans="1:9">
      <c r="A21" s="8">
        <v>84</v>
      </c>
      <c r="B21" s="23">
        <v>15</v>
      </c>
      <c r="C21" s="425" t="s">
        <v>86</v>
      </c>
      <c r="D21" s="422">
        <v>191</v>
      </c>
      <c r="E21" s="426"/>
      <c r="F21" s="422">
        <v>382</v>
      </c>
      <c r="G21" s="426"/>
      <c r="H21" s="422">
        <v>573</v>
      </c>
      <c r="I21" s="426" t="s">
        <v>255</v>
      </c>
    </row>
    <row r="22" spans="1:9">
      <c r="A22" s="8">
        <v>75</v>
      </c>
      <c r="B22" s="23">
        <v>16</v>
      </c>
      <c r="C22" s="425" t="s">
        <v>57</v>
      </c>
      <c r="D22" s="422">
        <v>324</v>
      </c>
      <c r="E22" s="426"/>
      <c r="F22" s="422">
        <v>440</v>
      </c>
      <c r="G22" s="426"/>
      <c r="H22" s="422">
        <v>764</v>
      </c>
      <c r="I22" s="426" t="s">
        <v>255</v>
      </c>
    </row>
    <row r="23" spans="1:9">
      <c r="A23" s="8">
        <v>75</v>
      </c>
      <c r="B23" s="23">
        <v>17</v>
      </c>
      <c r="C23" s="425" t="s">
        <v>58</v>
      </c>
      <c r="D23" s="422">
        <v>192</v>
      </c>
      <c r="E23" s="426"/>
      <c r="F23" s="422">
        <v>745</v>
      </c>
      <c r="G23" s="426"/>
      <c r="H23" s="422">
        <v>937</v>
      </c>
      <c r="I23" s="426" t="s">
        <v>255</v>
      </c>
    </row>
    <row r="24" spans="1:9">
      <c r="A24" s="8">
        <v>24</v>
      </c>
      <c r="B24" s="23">
        <v>18</v>
      </c>
      <c r="C24" s="425" t="s">
        <v>9</v>
      </c>
      <c r="D24" s="422">
        <v>442</v>
      </c>
      <c r="E24" s="426"/>
      <c r="F24" s="422">
        <v>284</v>
      </c>
      <c r="G24" s="426"/>
      <c r="H24" s="422">
        <v>726</v>
      </c>
      <c r="I24" s="426" t="s">
        <v>255</v>
      </c>
    </row>
    <row r="25" spans="1:9">
      <c r="A25" s="8">
        <v>75</v>
      </c>
      <c r="B25" s="23">
        <v>19</v>
      </c>
      <c r="C25" s="425" t="s">
        <v>59</v>
      </c>
      <c r="D25" s="422">
        <v>273</v>
      </c>
      <c r="E25" s="426"/>
      <c r="F25" s="422">
        <v>464</v>
      </c>
      <c r="G25" s="426"/>
      <c r="H25" s="422">
        <v>737</v>
      </c>
      <c r="I25" s="426" t="s">
        <v>255</v>
      </c>
    </row>
    <row r="26" spans="1:9">
      <c r="A26" s="8">
        <v>94</v>
      </c>
      <c r="B26" s="23" t="s">
        <v>104</v>
      </c>
      <c r="C26" s="425" t="s">
        <v>306</v>
      </c>
      <c r="D26" s="422">
        <v>116</v>
      </c>
      <c r="E26" s="426"/>
      <c r="F26" s="422">
        <v>160</v>
      </c>
      <c r="G26" s="426"/>
      <c r="H26" s="422">
        <v>276</v>
      </c>
      <c r="I26" s="426" t="s">
        <v>255</v>
      </c>
    </row>
    <row r="27" spans="1:9">
      <c r="A27" s="8">
        <v>94</v>
      </c>
      <c r="B27" s="23" t="s">
        <v>107</v>
      </c>
      <c r="C27" s="425" t="s">
        <v>108</v>
      </c>
      <c r="D27" s="422">
        <v>73</v>
      </c>
      <c r="E27" s="426"/>
      <c r="F27" s="422">
        <v>144</v>
      </c>
      <c r="G27" s="426"/>
      <c r="H27" s="422">
        <v>217</v>
      </c>
      <c r="I27" s="426" t="s">
        <v>255</v>
      </c>
    </row>
    <row r="28" spans="1:9">
      <c r="A28" s="8">
        <v>27</v>
      </c>
      <c r="B28" s="23">
        <v>21</v>
      </c>
      <c r="C28" s="425" t="s">
        <v>16</v>
      </c>
      <c r="D28" s="422">
        <v>517</v>
      </c>
      <c r="E28" s="426"/>
      <c r="F28" s="422">
        <v>809</v>
      </c>
      <c r="G28" s="426"/>
      <c r="H28" s="422">
        <v>1326</v>
      </c>
      <c r="I28" s="426" t="s">
        <v>255</v>
      </c>
    </row>
    <row r="29" spans="1:9">
      <c r="A29" s="8">
        <v>53</v>
      </c>
      <c r="B29" s="23">
        <v>22</v>
      </c>
      <c r="C29" s="425" t="s">
        <v>52</v>
      </c>
      <c r="D29" s="422">
        <v>791</v>
      </c>
      <c r="E29" s="426"/>
      <c r="F29" s="422">
        <v>1278</v>
      </c>
      <c r="G29" s="426"/>
      <c r="H29" s="422">
        <v>2069</v>
      </c>
      <c r="I29" s="426" t="s">
        <v>255</v>
      </c>
    </row>
    <row r="30" spans="1:9">
      <c r="A30" s="8">
        <v>75</v>
      </c>
      <c r="B30" s="23">
        <v>23</v>
      </c>
      <c r="C30" s="425" t="s">
        <v>60</v>
      </c>
      <c r="D30" s="422">
        <v>178</v>
      </c>
      <c r="E30" s="426" t="s">
        <v>256</v>
      </c>
      <c r="F30" s="422">
        <v>423</v>
      </c>
      <c r="G30" s="426"/>
      <c r="H30" s="422">
        <v>601</v>
      </c>
      <c r="I30" s="426" t="s">
        <v>256</v>
      </c>
    </row>
    <row r="31" spans="1:9">
      <c r="A31" s="8">
        <v>75</v>
      </c>
      <c r="B31" s="23">
        <v>24</v>
      </c>
      <c r="C31" s="425" t="s">
        <v>61</v>
      </c>
      <c r="D31" s="422">
        <v>297</v>
      </c>
      <c r="E31" s="426"/>
      <c r="F31" s="422">
        <v>624</v>
      </c>
      <c r="G31" s="426"/>
      <c r="H31" s="422">
        <v>921</v>
      </c>
      <c r="I31" s="426" t="s">
        <v>255</v>
      </c>
    </row>
    <row r="32" spans="1:9">
      <c r="A32" s="8">
        <v>27</v>
      </c>
      <c r="B32" s="23">
        <v>25</v>
      </c>
      <c r="C32" s="425" t="s">
        <v>18</v>
      </c>
      <c r="D32" s="422">
        <v>462</v>
      </c>
      <c r="E32" s="426"/>
      <c r="F32" s="422">
        <v>796</v>
      </c>
      <c r="G32" s="426"/>
      <c r="H32" s="422">
        <v>1258</v>
      </c>
      <c r="I32" s="426" t="s">
        <v>255</v>
      </c>
    </row>
    <row r="33" spans="1:9">
      <c r="A33" s="8">
        <v>84</v>
      </c>
      <c r="B33" s="23">
        <v>26</v>
      </c>
      <c r="C33" s="425" t="s">
        <v>87</v>
      </c>
      <c r="D33" s="422">
        <v>453</v>
      </c>
      <c r="E33" s="426"/>
      <c r="F33" s="422">
        <v>717</v>
      </c>
      <c r="G33" s="426"/>
      <c r="H33" s="422">
        <v>1170</v>
      </c>
      <c r="I33" s="426" t="s">
        <v>255</v>
      </c>
    </row>
    <row r="34" spans="1:9">
      <c r="A34" s="8">
        <v>28</v>
      </c>
      <c r="B34" s="23">
        <v>27</v>
      </c>
      <c r="C34" s="425" t="s">
        <v>27</v>
      </c>
      <c r="D34" s="422">
        <v>442</v>
      </c>
      <c r="E34" s="426" t="s">
        <v>256</v>
      </c>
      <c r="F34" s="422">
        <v>1064</v>
      </c>
      <c r="G34" s="426" t="s">
        <v>256</v>
      </c>
      <c r="H34" s="422">
        <v>1506</v>
      </c>
      <c r="I34" s="426" t="s">
        <v>256</v>
      </c>
    </row>
    <row r="35" spans="1:9">
      <c r="A35" s="8">
        <v>24</v>
      </c>
      <c r="B35" s="23">
        <v>28</v>
      </c>
      <c r="C35" s="425" t="s">
        <v>307</v>
      </c>
      <c r="D35" s="422">
        <v>307</v>
      </c>
      <c r="E35" s="426"/>
      <c r="F35" s="422">
        <v>778</v>
      </c>
      <c r="G35" s="426"/>
      <c r="H35" s="422">
        <v>1085</v>
      </c>
      <c r="I35" s="426" t="s">
        <v>255</v>
      </c>
    </row>
    <row r="36" spans="1:9">
      <c r="A36" s="8">
        <v>53</v>
      </c>
      <c r="B36" s="23">
        <v>29</v>
      </c>
      <c r="C36" s="425" t="s">
        <v>54</v>
      </c>
      <c r="D36" s="422">
        <v>388</v>
      </c>
      <c r="E36" s="426"/>
      <c r="F36" s="422">
        <v>1223</v>
      </c>
      <c r="G36" s="426"/>
      <c r="H36" s="422">
        <v>1611</v>
      </c>
      <c r="I36" s="426" t="s">
        <v>255</v>
      </c>
    </row>
    <row r="37" spans="1:9">
      <c r="A37" s="8">
        <v>76</v>
      </c>
      <c r="B37" s="23">
        <v>30</v>
      </c>
      <c r="C37" s="425" t="s">
        <v>72</v>
      </c>
      <c r="D37" s="422">
        <v>419</v>
      </c>
      <c r="E37" s="426" t="s">
        <v>256</v>
      </c>
      <c r="F37" s="422">
        <v>656</v>
      </c>
      <c r="G37" s="426" t="s">
        <v>256</v>
      </c>
      <c r="H37" s="422">
        <v>1075</v>
      </c>
      <c r="I37" s="426" t="s">
        <v>256</v>
      </c>
    </row>
    <row r="38" spans="1:9">
      <c r="A38" s="8">
        <v>76</v>
      </c>
      <c r="B38" s="23">
        <v>31</v>
      </c>
      <c r="C38" s="425" t="s">
        <v>73</v>
      </c>
      <c r="D38" s="422">
        <v>1483</v>
      </c>
      <c r="E38" s="426"/>
      <c r="F38" s="422">
        <v>1789</v>
      </c>
      <c r="G38" s="426"/>
      <c r="H38" s="422">
        <v>3272</v>
      </c>
      <c r="I38" s="426" t="s">
        <v>255</v>
      </c>
    </row>
    <row r="39" spans="1:9">
      <c r="A39" s="8">
        <v>76</v>
      </c>
      <c r="B39" s="23">
        <v>32</v>
      </c>
      <c r="C39" s="425" t="s">
        <v>74</v>
      </c>
      <c r="D39" s="422">
        <v>234</v>
      </c>
      <c r="E39" s="426"/>
      <c r="F39" s="422">
        <v>225</v>
      </c>
      <c r="G39" s="426"/>
      <c r="H39" s="422">
        <v>459</v>
      </c>
      <c r="I39" s="426" t="s">
        <v>255</v>
      </c>
    </row>
    <row r="40" spans="1:9">
      <c r="A40" s="8">
        <v>75</v>
      </c>
      <c r="B40" s="23">
        <v>33</v>
      </c>
      <c r="C40" s="425" t="s">
        <v>62</v>
      </c>
      <c r="D40" s="422">
        <v>1525</v>
      </c>
      <c r="E40" s="426"/>
      <c r="F40" s="422">
        <v>3375</v>
      </c>
      <c r="G40" s="426"/>
      <c r="H40" s="422">
        <v>4900</v>
      </c>
      <c r="I40" s="426" t="s">
        <v>255</v>
      </c>
    </row>
    <row r="41" spans="1:9">
      <c r="A41" s="8">
        <v>76</v>
      </c>
      <c r="B41" s="23">
        <v>34</v>
      </c>
      <c r="C41" s="425" t="s">
        <v>75</v>
      </c>
      <c r="D41" s="422">
        <v>979</v>
      </c>
      <c r="E41" s="426"/>
      <c r="F41" s="422">
        <v>2260</v>
      </c>
      <c r="G41" s="426"/>
      <c r="H41" s="422">
        <v>3239</v>
      </c>
      <c r="I41" s="426" t="s">
        <v>255</v>
      </c>
    </row>
    <row r="42" spans="1:9">
      <c r="A42" s="8">
        <v>53</v>
      </c>
      <c r="B42" s="23">
        <v>35</v>
      </c>
      <c r="C42" s="425" t="s">
        <v>55</v>
      </c>
      <c r="D42" s="422">
        <v>1260</v>
      </c>
      <c r="E42" s="426"/>
      <c r="F42" s="422">
        <v>1605</v>
      </c>
      <c r="G42" s="426"/>
      <c r="H42" s="422">
        <v>2865</v>
      </c>
      <c r="I42" s="426" t="s">
        <v>255</v>
      </c>
    </row>
    <row r="43" spans="1:9">
      <c r="A43" s="8">
        <v>24</v>
      </c>
      <c r="B43" s="23">
        <v>36</v>
      </c>
      <c r="C43" s="425" t="s">
        <v>12</v>
      </c>
      <c r="D43" s="422">
        <v>186</v>
      </c>
      <c r="E43" s="426"/>
      <c r="F43" s="422">
        <v>451</v>
      </c>
      <c r="G43" s="426"/>
      <c r="H43" s="422">
        <v>637</v>
      </c>
      <c r="I43" s="426" t="s">
        <v>255</v>
      </c>
    </row>
    <row r="44" spans="1:9">
      <c r="A44" s="8">
        <v>24</v>
      </c>
      <c r="B44" s="23">
        <v>37</v>
      </c>
      <c r="C44" s="425" t="s">
        <v>13</v>
      </c>
      <c r="D44" s="422">
        <v>297</v>
      </c>
      <c r="E44" s="426"/>
      <c r="F44" s="422">
        <v>560</v>
      </c>
      <c r="G44" s="426"/>
      <c r="H44" s="422">
        <v>857</v>
      </c>
      <c r="I44" s="426" t="s">
        <v>255</v>
      </c>
    </row>
    <row r="45" spans="1:9">
      <c r="A45" s="8">
        <v>84</v>
      </c>
      <c r="B45" s="23">
        <v>38</v>
      </c>
      <c r="C45" s="425" t="s">
        <v>88</v>
      </c>
      <c r="D45" s="422">
        <v>1252</v>
      </c>
      <c r="E45" s="426"/>
      <c r="F45" s="422">
        <v>1933</v>
      </c>
      <c r="G45" s="426"/>
      <c r="H45" s="422">
        <v>3185</v>
      </c>
      <c r="I45" s="426" t="s">
        <v>255</v>
      </c>
    </row>
    <row r="46" spans="1:9">
      <c r="A46" s="8">
        <v>27</v>
      </c>
      <c r="B46" s="23">
        <v>39</v>
      </c>
      <c r="C46" s="425" t="s">
        <v>19</v>
      </c>
      <c r="D46" s="422">
        <v>294</v>
      </c>
      <c r="E46" s="426"/>
      <c r="F46" s="422">
        <v>455</v>
      </c>
      <c r="G46" s="426"/>
      <c r="H46" s="422">
        <v>749</v>
      </c>
      <c r="I46" s="426" t="s">
        <v>255</v>
      </c>
    </row>
    <row r="47" spans="1:9">
      <c r="A47" s="8">
        <v>75</v>
      </c>
      <c r="B47" s="23">
        <v>40</v>
      </c>
      <c r="C47" s="425" t="s">
        <v>63</v>
      </c>
      <c r="D47" s="422">
        <v>452</v>
      </c>
      <c r="E47" s="426"/>
      <c r="F47" s="422">
        <v>832</v>
      </c>
      <c r="G47" s="426"/>
      <c r="H47" s="422">
        <v>1284</v>
      </c>
      <c r="I47" s="426" t="s">
        <v>255</v>
      </c>
    </row>
    <row r="48" spans="1:9">
      <c r="A48" s="8">
        <v>24</v>
      </c>
      <c r="B48" s="23">
        <v>41</v>
      </c>
      <c r="C48" s="425" t="s">
        <v>14</v>
      </c>
      <c r="D48" s="422">
        <v>376</v>
      </c>
      <c r="E48" s="426"/>
      <c r="F48" s="422">
        <v>710</v>
      </c>
      <c r="G48" s="426"/>
      <c r="H48" s="422">
        <v>1086</v>
      </c>
      <c r="I48" s="426" t="s">
        <v>255</v>
      </c>
    </row>
    <row r="49" spans="1:9">
      <c r="A49" s="8">
        <v>84</v>
      </c>
      <c r="B49" s="23">
        <v>42</v>
      </c>
      <c r="C49" s="425" t="s">
        <v>89</v>
      </c>
      <c r="D49" s="422">
        <v>856</v>
      </c>
      <c r="E49" s="426"/>
      <c r="F49" s="422">
        <v>2163</v>
      </c>
      <c r="G49" s="426"/>
      <c r="H49" s="422">
        <v>3019</v>
      </c>
      <c r="I49" s="426" t="s">
        <v>255</v>
      </c>
    </row>
    <row r="50" spans="1:9">
      <c r="A50" s="8">
        <v>84</v>
      </c>
      <c r="B50" s="23">
        <v>43</v>
      </c>
      <c r="C50" s="425" t="s">
        <v>90</v>
      </c>
      <c r="D50" s="422">
        <v>153</v>
      </c>
      <c r="E50" s="426"/>
      <c r="F50" s="422">
        <v>448</v>
      </c>
      <c r="G50" s="426" t="s">
        <v>256</v>
      </c>
      <c r="H50" s="422">
        <v>601</v>
      </c>
      <c r="I50" s="426" t="s">
        <v>256</v>
      </c>
    </row>
    <row r="51" spans="1:9">
      <c r="A51" s="8">
        <v>52</v>
      </c>
      <c r="B51" s="23">
        <v>44</v>
      </c>
      <c r="C51" s="425" t="s">
        <v>46</v>
      </c>
      <c r="D51" s="422">
        <v>607</v>
      </c>
      <c r="E51" s="426"/>
      <c r="F51" s="422">
        <v>2206</v>
      </c>
      <c r="G51" s="426"/>
      <c r="H51" s="422">
        <v>2813</v>
      </c>
      <c r="I51" s="426" t="s">
        <v>255</v>
      </c>
    </row>
    <row r="52" spans="1:9">
      <c r="A52" s="8">
        <v>24</v>
      </c>
      <c r="B52" s="23">
        <v>45</v>
      </c>
      <c r="C52" s="425" t="s">
        <v>15</v>
      </c>
      <c r="D52" s="422">
        <v>2431</v>
      </c>
      <c r="E52" s="426"/>
      <c r="F52" s="422">
        <v>1235</v>
      </c>
      <c r="G52" s="426"/>
      <c r="H52" s="422">
        <v>3666</v>
      </c>
      <c r="I52" s="426" t="s">
        <v>255</v>
      </c>
    </row>
    <row r="53" spans="1:9">
      <c r="A53" s="8">
        <v>76</v>
      </c>
      <c r="B53" s="23">
        <v>46</v>
      </c>
      <c r="C53" s="425" t="s">
        <v>76</v>
      </c>
      <c r="D53" s="422">
        <v>174</v>
      </c>
      <c r="E53" s="426"/>
      <c r="F53" s="422">
        <v>258</v>
      </c>
      <c r="G53" s="426"/>
      <c r="H53" s="422">
        <v>432</v>
      </c>
      <c r="I53" s="426" t="s">
        <v>255</v>
      </c>
    </row>
    <row r="54" spans="1:9">
      <c r="A54" s="8">
        <v>75</v>
      </c>
      <c r="B54" s="23">
        <v>47</v>
      </c>
      <c r="C54" s="425" t="s">
        <v>64</v>
      </c>
      <c r="D54" s="422">
        <v>117</v>
      </c>
      <c r="E54" s="426"/>
      <c r="F54" s="422">
        <v>827</v>
      </c>
      <c r="G54" s="426"/>
      <c r="H54" s="422">
        <v>944</v>
      </c>
      <c r="I54" s="426" t="s">
        <v>255</v>
      </c>
    </row>
    <row r="55" spans="1:9">
      <c r="A55" s="8">
        <v>76</v>
      </c>
      <c r="B55" s="23">
        <v>48</v>
      </c>
      <c r="C55" s="425" t="s">
        <v>77</v>
      </c>
      <c r="D55" s="422">
        <v>75</v>
      </c>
      <c r="E55" s="426"/>
      <c r="F55" s="422">
        <v>149</v>
      </c>
      <c r="G55" s="426"/>
      <c r="H55" s="422">
        <v>224</v>
      </c>
      <c r="I55" s="426" t="s">
        <v>255</v>
      </c>
    </row>
    <row r="56" spans="1:9">
      <c r="A56" s="8">
        <v>52</v>
      </c>
      <c r="B56" s="23">
        <v>49</v>
      </c>
      <c r="C56" s="425" t="s">
        <v>48</v>
      </c>
      <c r="D56" s="422">
        <v>425</v>
      </c>
      <c r="E56" s="426"/>
      <c r="F56" s="422">
        <v>1320</v>
      </c>
      <c r="G56" s="426"/>
      <c r="H56" s="422">
        <v>1745</v>
      </c>
      <c r="I56" s="426" t="s">
        <v>255</v>
      </c>
    </row>
    <row r="57" spans="1:9">
      <c r="A57" s="8">
        <v>28</v>
      </c>
      <c r="B57" s="23">
        <v>50</v>
      </c>
      <c r="C57" s="425" t="s">
        <v>28</v>
      </c>
      <c r="D57" s="422">
        <v>436</v>
      </c>
      <c r="E57" s="426"/>
      <c r="F57" s="422">
        <v>791</v>
      </c>
      <c r="G57" s="426"/>
      <c r="H57" s="422">
        <v>1227</v>
      </c>
      <c r="I57" s="426" t="s">
        <v>255</v>
      </c>
    </row>
    <row r="58" spans="1:9">
      <c r="A58" s="8">
        <v>44</v>
      </c>
      <c r="B58" s="23">
        <v>51</v>
      </c>
      <c r="C58" s="425" t="s">
        <v>38</v>
      </c>
      <c r="D58" s="422">
        <v>218</v>
      </c>
      <c r="E58" s="426"/>
      <c r="F58" s="422">
        <v>1018</v>
      </c>
      <c r="G58" s="426"/>
      <c r="H58" s="422">
        <v>1236</v>
      </c>
      <c r="I58" s="426" t="s">
        <v>255</v>
      </c>
    </row>
    <row r="59" spans="1:9">
      <c r="A59" s="8">
        <v>44</v>
      </c>
      <c r="B59" s="23">
        <v>52</v>
      </c>
      <c r="C59" s="425" t="s">
        <v>39</v>
      </c>
      <c r="D59" s="422">
        <v>77</v>
      </c>
      <c r="E59" s="426"/>
      <c r="F59" s="422">
        <v>314</v>
      </c>
      <c r="G59" s="426"/>
      <c r="H59" s="422">
        <v>391</v>
      </c>
      <c r="I59" s="426" t="s">
        <v>255</v>
      </c>
    </row>
    <row r="60" spans="1:9">
      <c r="A60" s="8">
        <v>52</v>
      </c>
      <c r="B60" s="23">
        <v>53</v>
      </c>
      <c r="C60" s="425" t="s">
        <v>49</v>
      </c>
      <c r="D60" s="422">
        <v>344</v>
      </c>
      <c r="E60" s="426"/>
      <c r="F60" s="422">
        <v>554</v>
      </c>
      <c r="G60" s="426"/>
      <c r="H60" s="422">
        <v>898</v>
      </c>
      <c r="I60" s="426" t="s">
        <v>255</v>
      </c>
    </row>
    <row r="61" spans="1:9">
      <c r="A61" s="8">
        <v>44</v>
      </c>
      <c r="B61" s="23">
        <v>54</v>
      </c>
      <c r="C61" s="425" t="s">
        <v>40</v>
      </c>
      <c r="D61" s="422">
        <v>563</v>
      </c>
      <c r="E61" s="426"/>
      <c r="F61" s="422">
        <v>1484</v>
      </c>
      <c r="G61" s="426"/>
      <c r="H61" s="422">
        <v>2047</v>
      </c>
      <c r="I61" s="426" t="s">
        <v>255</v>
      </c>
    </row>
    <row r="62" spans="1:9">
      <c r="A62" s="8">
        <v>44</v>
      </c>
      <c r="B62" s="23">
        <v>55</v>
      </c>
      <c r="C62" s="425" t="s">
        <v>41</v>
      </c>
      <c r="D62" s="422">
        <v>294</v>
      </c>
      <c r="E62" s="426"/>
      <c r="F62" s="422">
        <v>375</v>
      </c>
      <c r="G62" s="426"/>
      <c r="H62" s="422">
        <v>669</v>
      </c>
      <c r="I62" s="426" t="s">
        <v>255</v>
      </c>
    </row>
    <row r="63" spans="1:9">
      <c r="A63" s="8">
        <v>53</v>
      </c>
      <c r="B63" s="23">
        <v>56</v>
      </c>
      <c r="C63" s="425" t="s">
        <v>56</v>
      </c>
      <c r="D63" s="422">
        <v>682</v>
      </c>
      <c r="E63" s="426"/>
      <c r="F63" s="422">
        <v>1036</v>
      </c>
      <c r="G63" s="426"/>
      <c r="H63" s="422">
        <v>1718</v>
      </c>
      <c r="I63" s="426" t="s">
        <v>255</v>
      </c>
    </row>
    <row r="64" spans="1:9">
      <c r="A64" s="8">
        <v>44</v>
      </c>
      <c r="B64" s="23">
        <v>57</v>
      </c>
      <c r="C64" s="425" t="s">
        <v>42</v>
      </c>
      <c r="D64" s="422">
        <v>230</v>
      </c>
      <c r="E64" s="426"/>
      <c r="F64" s="422">
        <v>1747</v>
      </c>
      <c r="G64" s="426"/>
      <c r="H64" s="422">
        <v>1977</v>
      </c>
      <c r="I64" s="426" t="s">
        <v>255</v>
      </c>
    </row>
    <row r="65" spans="1:9">
      <c r="A65" s="8">
        <v>27</v>
      </c>
      <c r="B65" s="23">
        <v>58</v>
      </c>
      <c r="C65" s="425" t="s">
        <v>20</v>
      </c>
      <c r="D65" s="422">
        <v>212</v>
      </c>
      <c r="E65" s="426"/>
      <c r="F65" s="422">
        <v>365</v>
      </c>
      <c r="G65" s="426"/>
      <c r="H65" s="422">
        <v>577</v>
      </c>
      <c r="I65" s="426" t="s">
        <v>255</v>
      </c>
    </row>
    <row r="66" spans="1:9">
      <c r="A66" s="8">
        <v>32</v>
      </c>
      <c r="B66" s="23">
        <v>59</v>
      </c>
      <c r="C66" s="425" t="s">
        <v>32</v>
      </c>
      <c r="D66" s="422">
        <v>441</v>
      </c>
      <c r="E66" s="426"/>
      <c r="F66" s="422">
        <v>10099</v>
      </c>
      <c r="G66" s="426"/>
      <c r="H66" s="422">
        <v>10540</v>
      </c>
      <c r="I66" s="426" t="s">
        <v>255</v>
      </c>
    </row>
    <row r="67" spans="1:9">
      <c r="A67" s="8">
        <v>32</v>
      </c>
      <c r="B67" s="23">
        <v>60</v>
      </c>
      <c r="C67" s="425" t="s">
        <v>33</v>
      </c>
      <c r="D67" s="422">
        <v>389</v>
      </c>
      <c r="E67" s="426"/>
      <c r="F67" s="422">
        <v>1207</v>
      </c>
      <c r="G67" s="426"/>
      <c r="H67" s="422">
        <v>1596</v>
      </c>
      <c r="I67" s="426" t="s">
        <v>255</v>
      </c>
    </row>
    <row r="68" spans="1:9">
      <c r="A68" s="8">
        <v>28</v>
      </c>
      <c r="B68" s="23">
        <v>61</v>
      </c>
      <c r="C68" s="425" t="s">
        <v>29</v>
      </c>
      <c r="D68" s="422">
        <v>237</v>
      </c>
      <c r="E68" s="426"/>
      <c r="F68" s="422">
        <v>745</v>
      </c>
      <c r="G68" s="426"/>
      <c r="H68" s="422">
        <v>982</v>
      </c>
      <c r="I68" s="426" t="s">
        <v>255</v>
      </c>
    </row>
    <row r="69" spans="1:9">
      <c r="A69" s="8">
        <v>32</v>
      </c>
      <c r="B69" s="23">
        <v>62</v>
      </c>
      <c r="C69" s="425" t="s">
        <v>34</v>
      </c>
      <c r="D69" s="422">
        <v>531</v>
      </c>
      <c r="E69" s="426"/>
      <c r="F69" s="422">
        <v>2658</v>
      </c>
      <c r="G69" s="426"/>
      <c r="H69" s="422">
        <v>3189</v>
      </c>
      <c r="I69" s="426" t="s">
        <v>255</v>
      </c>
    </row>
    <row r="70" spans="1:9">
      <c r="A70" s="8">
        <v>84</v>
      </c>
      <c r="B70" s="23">
        <v>63</v>
      </c>
      <c r="C70" s="425" t="s">
        <v>91</v>
      </c>
      <c r="D70" s="422">
        <v>688</v>
      </c>
      <c r="E70" s="426"/>
      <c r="F70" s="422">
        <v>1159</v>
      </c>
      <c r="G70" s="426"/>
      <c r="H70" s="422">
        <v>1847</v>
      </c>
      <c r="I70" s="426" t="s">
        <v>255</v>
      </c>
    </row>
    <row r="71" spans="1:9">
      <c r="A71" s="8">
        <v>75</v>
      </c>
      <c r="B71" s="23">
        <v>64</v>
      </c>
      <c r="C71" s="425" t="s">
        <v>65</v>
      </c>
      <c r="D71" s="422">
        <v>381</v>
      </c>
      <c r="E71" s="426"/>
      <c r="F71" s="422">
        <v>1532</v>
      </c>
      <c r="G71" s="426"/>
      <c r="H71" s="422">
        <v>1913</v>
      </c>
      <c r="I71" s="426" t="s">
        <v>255</v>
      </c>
    </row>
    <row r="72" spans="1:9">
      <c r="A72" s="8">
        <v>76</v>
      </c>
      <c r="B72" s="23">
        <v>65</v>
      </c>
      <c r="C72" s="425" t="s">
        <v>78</v>
      </c>
      <c r="D72" s="422">
        <v>293</v>
      </c>
      <c r="E72" s="426" t="s">
        <v>256</v>
      </c>
      <c r="F72" s="422">
        <v>259</v>
      </c>
      <c r="G72" s="426" t="s">
        <v>256</v>
      </c>
      <c r="H72" s="422">
        <v>552</v>
      </c>
      <c r="I72" s="426" t="s">
        <v>256</v>
      </c>
    </row>
    <row r="73" spans="1:9">
      <c r="A73" s="8">
        <v>76</v>
      </c>
      <c r="B73" s="23">
        <v>66</v>
      </c>
      <c r="C73" s="425" t="s">
        <v>79</v>
      </c>
      <c r="D73" s="422">
        <v>343</v>
      </c>
      <c r="E73" s="426"/>
      <c r="F73" s="422">
        <v>606</v>
      </c>
      <c r="G73" s="426"/>
      <c r="H73" s="422">
        <v>949</v>
      </c>
      <c r="I73" s="426" t="s">
        <v>255</v>
      </c>
    </row>
    <row r="74" spans="1:9">
      <c r="A74" s="8">
        <v>44</v>
      </c>
      <c r="B74" s="23">
        <v>67</v>
      </c>
      <c r="C74" s="425" t="s">
        <v>43</v>
      </c>
      <c r="D74" s="422">
        <v>1007</v>
      </c>
      <c r="E74" s="426"/>
      <c r="F74" s="422">
        <v>1557</v>
      </c>
      <c r="G74" s="426"/>
      <c r="H74" s="422">
        <v>2564</v>
      </c>
      <c r="I74" s="426" t="s">
        <v>255</v>
      </c>
    </row>
    <row r="75" spans="1:9">
      <c r="A75" s="8">
        <v>44</v>
      </c>
      <c r="B75" s="23">
        <v>68</v>
      </c>
      <c r="C75" s="425" t="s">
        <v>44</v>
      </c>
      <c r="D75" s="422">
        <v>490</v>
      </c>
      <c r="E75" s="426"/>
      <c r="F75" s="422">
        <v>1436</v>
      </c>
      <c r="G75" s="426"/>
      <c r="H75" s="422">
        <v>1926</v>
      </c>
      <c r="I75" s="426" t="s">
        <v>255</v>
      </c>
    </row>
    <row r="76" spans="1:9">
      <c r="A76" s="8">
        <v>84</v>
      </c>
      <c r="B76" s="23">
        <v>69</v>
      </c>
      <c r="C76" s="425" t="s">
        <v>308</v>
      </c>
      <c r="D76" s="422">
        <v>2165</v>
      </c>
      <c r="E76" s="426"/>
      <c r="F76" s="422">
        <v>2576</v>
      </c>
      <c r="G76" s="426"/>
      <c r="H76" s="422">
        <v>4741</v>
      </c>
      <c r="I76" s="426"/>
    </row>
    <row r="77" spans="1:9">
      <c r="A77" s="43">
        <v>84</v>
      </c>
      <c r="B77" s="44" t="s">
        <v>92</v>
      </c>
      <c r="C77" s="427" t="s">
        <v>308</v>
      </c>
      <c r="D77" s="428">
        <v>491</v>
      </c>
      <c r="E77" s="515"/>
      <c r="F77" s="428">
        <v>621</v>
      </c>
      <c r="G77" s="515"/>
      <c r="H77" s="428">
        <v>1112</v>
      </c>
      <c r="I77" s="515"/>
    </row>
    <row r="78" spans="1:9">
      <c r="A78" s="43">
        <v>84</v>
      </c>
      <c r="B78" s="44" t="s">
        <v>94</v>
      </c>
      <c r="C78" s="427" t="s">
        <v>309</v>
      </c>
      <c r="D78" s="428">
        <v>1674</v>
      </c>
      <c r="E78" s="515"/>
      <c r="F78" s="428">
        <v>1955</v>
      </c>
      <c r="G78" s="515"/>
      <c r="H78" s="428">
        <v>3629</v>
      </c>
      <c r="I78" s="515"/>
    </row>
    <row r="79" spans="1:9">
      <c r="A79" s="8">
        <v>27</v>
      </c>
      <c r="B79" s="23">
        <v>70</v>
      </c>
      <c r="C79" s="425" t="s">
        <v>21</v>
      </c>
      <c r="D79" s="422">
        <v>423</v>
      </c>
      <c r="E79" s="426"/>
      <c r="F79" s="422">
        <v>581</v>
      </c>
      <c r="G79" s="426"/>
      <c r="H79" s="422">
        <v>1004</v>
      </c>
      <c r="I79" s="426" t="s">
        <v>255</v>
      </c>
    </row>
    <row r="80" spans="1:9">
      <c r="A80" s="8">
        <v>27</v>
      </c>
      <c r="B80" s="23">
        <v>71</v>
      </c>
      <c r="C80" s="425" t="s">
        <v>22</v>
      </c>
      <c r="D80" s="422">
        <v>322</v>
      </c>
      <c r="E80" s="426"/>
      <c r="F80" s="422">
        <v>1178</v>
      </c>
      <c r="G80" s="426"/>
      <c r="H80" s="422">
        <v>1500</v>
      </c>
      <c r="I80" s="426" t="s">
        <v>255</v>
      </c>
    </row>
    <row r="81" spans="1:9">
      <c r="A81" s="8">
        <v>52</v>
      </c>
      <c r="B81" s="23">
        <v>72</v>
      </c>
      <c r="C81" s="425" t="s">
        <v>50</v>
      </c>
      <c r="D81" s="422">
        <v>306</v>
      </c>
      <c r="E81" s="426"/>
      <c r="F81" s="422">
        <v>921</v>
      </c>
      <c r="G81" s="426"/>
      <c r="H81" s="422">
        <v>1227</v>
      </c>
      <c r="I81" s="426" t="s">
        <v>255</v>
      </c>
    </row>
    <row r="82" spans="1:9">
      <c r="A82" s="8">
        <v>84</v>
      </c>
      <c r="B82" s="23">
        <v>73</v>
      </c>
      <c r="C82" s="425" t="s">
        <v>96</v>
      </c>
      <c r="D82" s="422">
        <v>106</v>
      </c>
      <c r="E82" s="426"/>
      <c r="F82" s="422">
        <v>350</v>
      </c>
      <c r="G82" s="426"/>
      <c r="H82" s="422">
        <v>456</v>
      </c>
      <c r="I82" s="426" t="s">
        <v>255</v>
      </c>
    </row>
    <row r="83" spans="1:9">
      <c r="A83" s="8">
        <v>84</v>
      </c>
      <c r="B83" s="23">
        <v>74</v>
      </c>
      <c r="C83" s="425" t="s">
        <v>97</v>
      </c>
      <c r="D83" s="422">
        <v>276</v>
      </c>
      <c r="E83" s="426"/>
      <c r="F83" s="422">
        <v>697</v>
      </c>
      <c r="G83" s="426"/>
      <c r="H83" s="422">
        <v>973</v>
      </c>
      <c r="I83" s="426" t="s">
        <v>255</v>
      </c>
    </row>
    <row r="84" spans="1:9">
      <c r="A84" s="8">
        <v>11</v>
      </c>
      <c r="B84" s="23">
        <v>75</v>
      </c>
      <c r="C84" s="425" t="s">
        <v>0</v>
      </c>
      <c r="D84" s="422">
        <v>1588</v>
      </c>
      <c r="E84" s="426"/>
      <c r="F84" s="422">
        <v>2494</v>
      </c>
      <c r="G84" s="426"/>
      <c r="H84" s="422">
        <v>4082</v>
      </c>
      <c r="I84" s="426" t="s">
        <v>255</v>
      </c>
    </row>
    <row r="85" spans="1:9">
      <c r="A85" s="8">
        <v>28</v>
      </c>
      <c r="B85" s="23">
        <v>76</v>
      </c>
      <c r="C85" s="425" t="s">
        <v>30</v>
      </c>
      <c r="D85" s="422">
        <v>1696</v>
      </c>
      <c r="E85" s="426"/>
      <c r="F85" s="422">
        <v>2377</v>
      </c>
      <c r="G85" s="426"/>
      <c r="H85" s="422">
        <v>4073</v>
      </c>
      <c r="I85" s="426" t="s">
        <v>255</v>
      </c>
    </row>
    <row r="86" spans="1:9">
      <c r="A86" s="8">
        <v>11</v>
      </c>
      <c r="B86" s="23">
        <v>77</v>
      </c>
      <c r="C86" s="425" t="s">
        <v>2</v>
      </c>
      <c r="D86" s="422">
        <v>978</v>
      </c>
      <c r="E86" s="426"/>
      <c r="F86" s="422">
        <v>923</v>
      </c>
      <c r="G86" s="426"/>
      <c r="H86" s="422">
        <v>1901</v>
      </c>
      <c r="I86" s="426" t="s">
        <v>255</v>
      </c>
    </row>
    <row r="87" spans="1:9">
      <c r="A87" s="8">
        <v>11</v>
      </c>
      <c r="B87" s="23">
        <v>78</v>
      </c>
      <c r="C87" s="425" t="s">
        <v>3</v>
      </c>
      <c r="D87" s="422">
        <v>458</v>
      </c>
      <c r="E87" s="426"/>
      <c r="F87" s="422">
        <v>1359</v>
      </c>
      <c r="G87" s="426"/>
      <c r="H87" s="422">
        <v>1817</v>
      </c>
      <c r="I87" s="426" t="s">
        <v>255</v>
      </c>
    </row>
    <row r="88" spans="1:9">
      <c r="A88" s="8">
        <v>75</v>
      </c>
      <c r="B88" s="23">
        <v>79</v>
      </c>
      <c r="C88" s="425" t="s">
        <v>66</v>
      </c>
      <c r="D88" s="422">
        <v>510</v>
      </c>
      <c r="E88" s="426"/>
      <c r="F88" s="422">
        <v>456</v>
      </c>
      <c r="G88" s="426"/>
      <c r="H88" s="422">
        <v>966</v>
      </c>
      <c r="I88" s="426" t="s">
        <v>255</v>
      </c>
    </row>
    <row r="89" spans="1:9">
      <c r="A89" s="8">
        <v>32</v>
      </c>
      <c r="B89" s="23">
        <v>80</v>
      </c>
      <c r="C89" s="425" t="s">
        <v>35</v>
      </c>
      <c r="D89" s="422">
        <v>317</v>
      </c>
      <c r="E89" s="426"/>
      <c r="F89" s="422">
        <v>1510</v>
      </c>
      <c r="G89" s="426"/>
      <c r="H89" s="422">
        <v>1827</v>
      </c>
      <c r="I89" s="426" t="s">
        <v>255</v>
      </c>
    </row>
    <row r="90" spans="1:9">
      <c r="A90" s="8">
        <v>76</v>
      </c>
      <c r="B90" s="23">
        <v>81</v>
      </c>
      <c r="C90" s="425" t="s">
        <v>80</v>
      </c>
      <c r="D90" s="422">
        <v>198</v>
      </c>
      <c r="E90" s="426"/>
      <c r="F90" s="422">
        <v>312</v>
      </c>
      <c r="G90" s="426"/>
      <c r="H90" s="422">
        <v>510</v>
      </c>
      <c r="I90" s="426" t="s">
        <v>255</v>
      </c>
    </row>
    <row r="91" spans="1:9">
      <c r="A91" s="8">
        <v>76</v>
      </c>
      <c r="B91" s="23">
        <v>82</v>
      </c>
      <c r="C91" s="425" t="s">
        <v>81</v>
      </c>
      <c r="D91" s="422">
        <v>202</v>
      </c>
      <c r="E91" s="426"/>
      <c r="F91" s="422">
        <v>371</v>
      </c>
      <c r="G91" s="426"/>
      <c r="H91" s="422">
        <v>573</v>
      </c>
      <c r="I91" s="426" t="s">
        <v>255</v>
      </c>
    </row>
    <row r="92" spans="1:9">
      <c r="A92" s="8">
        <v>93</v>
      </c>
      <c r="B92" s="23">
        <v>83</v>
      </c>
      <c r="C92" s="425" t="s">
        <v>102</v>
      </c>
      <c r="D92" s="422">
        <v>407</v>
      </c>
      <c r="E92" s="426"/>
      <c r="F92" s="422">
        <v>1368</v>
      </c>
      <c r="G92" s="426"/>
      <c r="H92" s="422">
        <v>1775</v>
      </c>
      <c r="I92" s="426" t="s">
        <v>255</v>
      </c>
    </row>
    <row r="93" spans="1:9">
      <c r="A93" s="8">
        <v>93</v>
      </c>
      <c r="B93" s="23">
        <v>84</v>
      </c>
      <c r="C93" s="425" t="s">
        <v>103</v>
      </c>
      <c r="D93" s="422">
        <v>163</v>
      </c>
      <c r="E93" s="426"/>
      <c r="F93" s="422">
        <v>913</v>
      </c>
      <c r="G93" s="426"/>
      <c r="H93" s="422">
        <v>1076</v>
      </c>
      <c r="I93" s="426" t="s">
        <v>255</v>
      </c>
    </row>
    <row r="94" spans="1:9">
      <c r="A94" s="8">
        <v>52</v>
      </c>
      <c r="B94" s="23">
        <v>85</v>
      </c>
      <c r="C94" s="425" t="s">
        <v>51</v>
      </c>
      <c r="D94" s="422">
        <v>594</v>
      </c>
      <c r="E94" s="426"/>
      <c r="F94" s="422">
        <v>676</v>
      </c>
      <c r="G94" s="426"/>
      <c r="H94" s="422">
        <v>1270</v>
      </c>
      <c r="I94" s="426" t="s">
        <v>255</v>
      </c>
    </row>
    <row r="95" spans="1:9">
      <c r="A95" s="8">
        <v>75</v>
      </c>
      <c r="B95" s="23">
        <v>86</v>
      </c>
      <c r="C95" s="425" t="s">
        <v>67</v>
      </c>
      <c r="D95" s="422">
        <v>251</v>
      </c>
      <c r="E95" s="426"/>
      <c r="F95" s="422">
        <v>669</v>
      </c>
      <c r="G95" s="426"/>
      <c r="H95" s="422">
        <v>920</v>
      </c>
      <c r="I95" s="426" t="s">
        <v>255</v>
      </c>
    </row>
    <row r="96" spans="1:9">
      <c r="A96" s="8">
        <v>75</v>
      </c>
      <c r="B96" s="23">
        <v>87</v>
      </c>
      <c r="C96" s="425" t="s">
        <v>68</v>
      </c>
      <c r="D96" s="422">
        <v>281</v>
      </c>
      <c r="E96" s="426"/>
      <c r="F96" s="422">
        <v>688</v>
      </c>
      <c r="G96" s="426"/>
      <c r="H96" s="422">
        <v>969</v>
      </c>
      <c r="I96" s="426" t="s">
        <v>255</v>
      </c>
    </row>
    <row r="97" spans="1:9">
      <c r="A97" s="8">
        <v>44</v>
      </c>
      <c r="B97" s="23">
        <v>88</v>
      </c>
      <c r="C97" s="425" t="s">
        <v>45</v>
      </c>
      <c r="D97" s="422">
        <v>490</v>
      </c>
      <c r="E97" s="426" t="s">
        <v>256</v>
      </c>
      <c r="F97" s="422">
        <v>595</v>
      </c>
      <c r="G97" s="426"/>
      <c r="H97" s="422">
        <v>1085</v>
      </c>
      <c r="I97" s="426" t="s">
        <v>256</v>
      </c>
    </row>
    <row r="98" spans="1:9">
      <c r="A98" s="8">
        <v>27</v>
      </c>
      <c r="B98" s="23">
        <v>89</v>
      </c>
      <c r="C98" s="425" t="s">
        <v>23</v>
      </c>
      <c r="D98" s="422">
        <v>381</v>
      </c>
      <c r="E98" s="426"/>
      <c r="F98" s="422">
        <v>685</v>
      </c>
      <c r="G98" s="426"/>
      <c r="H98" s="422">
        <v>1066</v>
      </c>
      <c r="I98" s="426" t="s">
        <v>255</v>
      </c>
    </row>
    <row r="99" spans="1:9">
      <c r="A99" s="8">
        <v>27</v>
      </c>
      <c r="B99" s="23">
        <v>90</v>
      </c>
      <c r="C99" s="425" t="s">
        <v>24</v>
      </c>
      <c r="D99" s="422">
        <v>148</v>
      </c>
      <c r="E99" s="426"/>
      <c r="F99" s="422">
        <v>218</v>
      </c>
      <c r="G99" s="426"/>
      <c r="H99" s="422">
        <v>366</v>
      </c>
      <c r="I99" s="426" t="s">
        <v>255</v>
      </c>
    </row>
    <row r="100" spans="1:9">
      <c r="A100" s="8">
        <v>11</v>
      </c>
      <c r="B100" s="23">
        <v>91</v>
      </c>
      <c r="C100" s="425" t="s">
        <v>4</v>
      </c>
      <c r="D100" s="422">
        <v>1455</v>
      </c>
      <c r="E100" s="426"/>
      <c r="F100" s="422">
        <v>1821</v>
      </c>
      <c r="G100" s="426"/>
      <c r="H100" s="422">
        <v>3276</v>
      </c>
      <c r="I100" s="426" t="s">
        <v>255</v>
      </c>
    </row>
    <row r="101" spans="1:9">
      <c r="A101" s="8">
        <v>11</v>
      </c>
      <c r="B101" s="23">
        <v>92</v>
      </c>
      <c r="C101" s="425" t="s">
        <v>5</v>
      </c>
      <c r="D101" s="422">
        <v>1728</v>
      </c>
      <c r="E101" s="426"/>
      <c r="F101" s="422">
        <v>1871</v>
      </c>
      <c r="G101" s="426"/>
      <c r="H101" s="422">
        <v>3599</v>
      </c>
      <c r="I101" s="426" t="s">
        <v>255</v>
      </c>
    </row>
    <row r="102" spans="1:9">
      <c r="A102" s="8">
        <v>11</v>
      </c>
      <c r="B102" s="23">
        <v>93</v>
      </c>
      <c r="C102" s="425" t="s">
        <v>6</v>
      </c>
      <c r="D102" s="422">
        <v>543</v>
      </c>
      <c r="E102" s="426"/>
      <c r="F102" s="422">
        <v>2924</v>
      </c>
      <c r="G102" s="426"/>
      <c r="H102" s="422">
        <v>3467</v>
      </c>
      <c r="I102" s="426" t="s">
        <v>255</v>
      </c>
    </row>
    <row r="103" spans="1:9">
      <c r="A103" s="8">
        <v>11</v>
      </c>
      <c r="B103" s="23">
        <v>94</v>
      </c>
      <c r="C103" s="425" t="s">
        <v>7</v>
      </c>
      <c r="D103" s="422">
        <v>381</v>
      </c>
      <c r="E103" s="426"/>
      <c r="F103" s="422">
        <v>1546</v>
      </c>
      <c r="G103" s="426"/>
      <c r="H103" s="422">
        <v>1927</v>
      </c>
      <c r="I103" s="426" t="s">
        <v>255</v>
      </c>
    </row>
    <row r="104" spans="1:9">
      <c r="A104" s="8">
        <v>11</v>
      </c>
      <c r="B104" s="23">
        <v>95</v>
      </c>
      <c r="C104" s="425" t="s">
        <v>8</v>
      </c>
      <c r="D104" s="422">
        <v>324</v>
      </c>
      <c r="E104" s="426"/>
      <c r="F104" s="422">
        <v>1263</v>
      </c>
      <c r="G104" s="426"/>
      <c r="H104" s="422">
        <v>1587</v>
      </c>
      <c r="I104" s="426" t="s">
        <v>255</v>
      </c>
    </row>
    <row r="105" spans="1:9">
      <c r="A105" s="8">
        <v>101</v>
      </c>
      <c r="B105" s="23">
        <v>971</v>
      </c>
      <c r="C105" s="425" t="s">
        <v>109</v>
      </c>
      <c r="D105" s="422">
        <v>90</v>
      </c>
      <c r="E105" s="426"/>
      <c r="F105" s="422">
        <v>741</v>
      </c>
      <c r="G105" s="426"/>
      <c r="H105" s="422">
        <v>831</v>
      </c>
      <c r="I105" s="426" t="s">
        <v>255</v>
      </c>
    </row>
    <row r="106" spans="1:9">
      <c r="A106" s="8">
        <v>102</v>
      </c>
      <c r="B106" s="23">
        <v>972</v>
      </c>
      <c r="C106" s="425" t="s">
        <v>110</v>
      </c>
      <c r="D106" s="422">
        <v>674</v>
      </c>
      <c r="E106" s="426"/>
      <c r="F106" s="422">
        <v>671</v>
      </c>
      <c r="G106" s="426"/>
      <c r="H106" s="422">
        <v>1345</v>
      </c>
      <c r="I106" s="426" t="s">
        <v>255</v>
      </c>
    </row>
    <row r="107" spans="1:9">
      <c r="A107" s="8">
        <v>103</v>
      </c>
      <c r="B107" s="23">
        <v>973</v>
      </c>
      <c r="C107" s="425" t="s">
        <v>111</v>
      </c>
      <c r="D107" s="422">
        <v>82</v>
      </c>
      <c r="E107" s="426"/>
      <c r="F107" s="422">
        <v>370</v>
      </c>
      <c r="G107" s="426"/>
      <c r="H107" s="422">
        <v>452</v>
      </c>
      <c r="I107" s="426" t="s">
        <v>255</v>
      </c>
    </row>
    <row r="108" spans="1:9">
      <c r="A108" s="9">
        <v>104</v>
      </c>
      <c r="B108" s="9">
        <v>974</v>
      </c>
      <c r="C108" s="5" t="s">
        <v>310</v>
      </c>
      <c r="D108" s="422">
        <v>1309</v>
      </c>
      <c r="E108" s="426"/>
      <c r="F108" s="422">
        <v>1945</v>
      </c>
      <c r="G108" s="426"/>
      <c r="H108" s="422">
        <v>3254</v>
      </c>
      <c r="I108" s="426" t="s">
        <v>255</v>
      </c>
    </row>
    <row r="109" spans="1:9">
      <c r="A109" s="597" t="s">
        <v>225</v>
      </c>
      <c r="B109" s="598"/>
      <c r="C109" s="599"/>
      <c r="D109" s="431">
        <v>48794</v>
      </c>
      <c r="E109" s="432"/>
      <c r="F109" s="431">
        <v>106702</v>
      </c>
      <c r="G109" s="433"/>
      <c r="H109" s="434">
        <v>155496</v>
      </c>
      <c r="I109" s="433"/>
    </row>
    <row r="110" spans="1:9">
      <c r="A110" s="600" t="s">
        <v>330</v>
      </c>
      <c r="B110" s="601"/>
      <c r="C110" s="602"/>
      <c r="D110" s="435">
        <v>2155</v>
      </c>
      <c r="E110" s="436"/>
      <c r="F110" s="435">
        <v>3727</v>
      </c>
      <c r="G110" s="437"/>
      <c r="H110" s="438">
        <v>5882</v>
      </c>
      <c r="I110" s="437"/>
    </row>
    <row r="111" spans="1:9">
      <c r="A111" s="594" t="s">
        <v>331</v>
      </c>
      <c r="B111" s="595"/>
      <c r="C111" s="596"/>
      <c r="D111" s="439">
        <v>50949</v>
      </c>
      <c r="E111" s="440"/>
      <c r="F111" s="439">
        <v>110429</v>
      </c>
      <c r="G111" s="441"/>
      <c r="H111" s="442">
        <v>161378</v>
      </c>
      <c r="I111" s="441"/>
    </row>
    <row r="112" spans="1:9">
      <c r="A112" s="498" t="s">
        <v>298</v>
      </c>
      <c r="B112" s="420"/>
      <c r="C112" s="420"/>
      <c r="D112" s="475"/>
      <c r="E112" s="475"/>
      <c r="F112" s="475"/>
      <c r="G112" s="475"/>
      <c r="H112" s="475"/>
      <c r="I112" s="475"/>
    </row>
    <row r="113" spans="1:9">
      <c r="A113" s="475"/>
      <c r="B113" s="475"/>
      <c r="C113" s="475"/>
      <c r="D113" s="475"/>
      <c r="E113" s="475"/>
      <c r="F113" s="475"/>
      <c r="G113" s="475"/>
      <c r="H113" s="475"/>
      <c r="I113" s="475"/>
    </row>
    <row r="114" spans="1:9">
      <c r="A114" s="475"/>
      <c r="B114" s="475"/>
      <c r="C114" s="475"/>
      <c r="D114" s="475"/>
      <c r="E114" s="475"/>
      <c r="F114" s="475"/>
      <c r="G114" s="475"/>
      <c r="H114" s="475"/>
      <c r="I114" s="475"/>
    </row>
    <row r="115" spans="1:9">
      <c r="A115" s="475"/>
      <c r="B115" s="475"/>
      <c r="C115" s="475"/>
      <c r="D115" s="475"/>
      <c r="E115" s="475"/>
      <c r="F115" s="475"/>
      <c r="G115" s="475"/>
      <c r="H115" s="475"/>
      <c r="I115" s="475"/>
    </row>
    <row r="116" spans="1:9">
      <c r="A116" s="474" t="s">
        <v>372</v>
      </c>
      <c r="B116" s="475"/>
      <c r="C116" s="475"/>
      <c r="D116" s="475"/>
      <c r="E116" s="475"/>
      <c r="F116" s="475"/>
      <c r="G116" s="475"/>
      <c r="H116" s="475"/>
      <c r="I116" s="475"/>
    </row>
    <row r="117" spans="1:9" ht="30" customHeight="1">
      <c r="A117" s="123" t="s">
        <v>218</v>
      </c>
      <c r="B117" s="607" t="s">
        <v>214</v>
      </c>
      <c r="C117" s="608"/>
      <c r="D117" s="640" t="s">
        <v>373</v>
      </c>
      <c r="E117" s="639"/>
      <c r="F117" s="638" t="s">
        <v>374</v>
      </c>
      <c r="G117" s="639"/>
      <c r="H117" s="640" t="s">
        <v>371</v>
      </c>
      <c r="I117" s="639"/>
    </row>
    <row r="118" spans="1:9">
      <c r="A118" s="519">
        <v>84</v>
      </c>
      <c r="B118" s="520" t="s">
        <v>83</v>
      </c>
      <c r="C118" s="544"/>
      <c r="D118" s="545">
        <f>SUM(D7,D9,D13,D21,D33,D45,D49:D50,D70,D76,D82:D83)</f>
        <v>6764</v>
      </c>
      <c r="E118" s="546"/>
      <c r="F118" s="545">
        <f t="shared" ref="F118" si="0">SUM(F7,F9,F13,F21,F33,F45,F49:F50,F70,F76,F82:F83)</f>
        <v>12231</v>
      </c>
      <c r="G118" s="546"/>
      <c r="H118" s="545">
        <f t="shared" ref="H118" si="1">SUM(H7,H9,H13,H21,H33,H45,H49:H50,H70,H76,H82:H83)</f>
        <v>18995</v>
      </c>
      <c r="I118" s="546"/>
    </row>
    <row r="119" spans="1:9">
      <c r="A119" s="525">
        <v>27</v>
      </c>
      <c r="B119" s="526" t="s">
        <v>17</v>
      </c>
      <c r="C119" s="547"/>
      <c r="D119" s="548">
        <f>SUM(D28,D32,D46,D65,D79:D80,D98:D99)</f>
        <v>2759</v>
      </c>
      <c r="E119" s="546"/>
      <c r="F119" s="548">
        <f t="shared" ref="F119" si="2">SUM(F28,F32,F46,F65,F79:F80,F98:F99)</f>
        <v>5087</v>
      </c>
      <c r="G119" s="546"/>
      <c r="H119" s="548">
        <f t="shared" ref="H119" si="3">SUM(H28,H32,H46,H65,H79:H80,H98:H99)</f>
        <v>7846</v>
      </c>
      <c r="I119" s="546"/>
    </row>
    <row r="120" spans="1:9">
      <c r="A120" s="525">
        <v>53</v>
      </c>
      <c r="B120" s="526" t="s">
        <v>53</v>
      </c>
      <c r="C120" s="547"/>
      <c r="D120" s="548">
        <f>SUM(D29,D36,D42,D63)</f>
        <v>3121</v>
      </c>
      <c r="E120" s="546"/>
      <c r="F120" s="548">
        <f t="shared" ref="F120" si="4">SUM(F29,F36,F42,F63)</f>
        <v>5142</v>
      </c>
      <c r="G120" s="546"/>
      <c r="H120" s="548">
        <f t="shared" ref="H120" si="5">SUM(H29,H36,H42,H63)</f>
        <v>8263</v>
      </c>
      <c r="I120" s="546"/>
    </row>
    <row r="121" spans="1:9">
      <c r="A121" s="525">
        <v>24</v>
      </c>
      <c r="B121" s="526" t="s">
        <v>10</v>
      </c>
      <c r="C121" s="547"/>
      <c r="D121" s="548">
        <f>SUM(D24,D35,D43:D44,D48,D52,)</f>
        <v>4039</v>
      </c>
      <c r="E121" s="546"/>
      <c r="F121" s="548">
        <f t="shared" ref="F121" si="6">SUM(F24,F35,F43:F44,F48,F52,)</f>
        <v>4018</v>
      </c>
      <c r="G121" s="546"/>
      <c r="H121" s="548">
        <f t="shared" ref="H121" si="7">SUM(H24,H35,H43:H44,H48,H52,)</f>
        <v>8057</v>
      </c>
      <c r="I121" s="546"/>
    </row>
    <row r="122" spans="1:9">
      <c r="A122" s="525">
        <v>94</v>
      </c>
      <c r="B122" s="526" t="s">
        <v>106</v>
      </c>
      <c r="C122" s="547"/>
      <c r="D122" s="548">
        <f>SUM(D26:D27)</f>
        <v>189</v>
      </c>
      <c r="E122" s="546"/>
      <c r="F122" s="548">
        <f t="shared" ref="F122" si="8">SUM(F26:F27)</f>
        <v>304</v>
      </c>
      <c r="G122" s="546"/>
      <c r="H122" s="548">
        <f t="shared" ref="H122" si="9">SUM(H26:H27)</f>
        <v>493</v>
      </c>
      <c r="I122" s="546"/>
    </row>
    <row r="123" spans="1:9">
      <c r="A123" s="525">
        <v>44</v>
      </c>
      <c r="B123" s="526" t="s">
        <v>220</v>
      </c>
      <c r="C123" s="547"/>
      <c r="D123" s="548">
        <f>SUM(D14,D16,D58:D59,D61:D62,D64,D74:D75,D97)</f>
        <v>3869</v>
      </c>
      <c r="E123" s="546"/>
      <c r="F123" s="548">
        <f t="shared" ref="F123" si="10">SUM(F14,F16,F58:F59,F61:F62,F64,F74:F75,F97)</f>
        <v>9721</v>
      </c>
      <c r="G123" s="546"/>
      <c r="H123" s="548">
        <f t="shared" ref="H123" si="11">SUM(H14,H16,H58:H59,H61:H62,H64,H74:H75,H97)</f>
        <v>13590</v>
      </c>
      <c r="I123" s="546"/>
    </row>
    <row r="124" spans="1:9">
      <c r="A124" s="525">
        <v>32</v>
      </c>
      <c r="B124" s="526" t="s">
        <v>221</v>
      </c>
      <c r="C124" s="547"/>
      <c r="D124" s="548">
        <f>SUM(D8,D66:D67,D69,D89)</f>
        <v>2206</v>
      </c>
      <c r="E124" s="546"/>
      <c r="F124" s="548">
        <f t="shared" ref="F124" si="12">SUM(F8,F66:F67,F69,F89)</f>
        <v>16795</v>
      </c>
      <c r="G124" s="546"/>
      <c r="H124" s="548">
        <f t="shared" ref="H124" si="13">SUM(H8,H66:H67,H69,H89)</f>
        <v>19001</v>
      </c>
      <c r="I124" s="546"/>
    </row>
    <row r="125" spans="1:9">
      <c r="A125" s="525">
        <v>11</v>
      </c>
      <c r="B125" s="526" t="s">
        <v>1</v>
      </c>
      <c r="C125" s="547"/>
      <c r="D125" s="548">
        <f>SUM(D84,D86:D87,D100:D104)</f>
        <v>7455</v>
      </c>
      <c r="E125" s="546"/>
      <c r="F125" s="548">
        <f t="shared" ref="F125" si="14">SUM(F84,F86:F87,F100:F104)</f>
        <v>14201</v>
      </c>
      <c r="G125" s="546"/>
      <c r="H125" s="548">
        <f t="shared" ref="H125" si="15">SUM(H84,H86:H87,H100:H104)</f>
        <v>21656</v>
      </c>
      <c r="I125" s="546"/>
    </row>
    <row r="126" spans="1:9">
      <c r="A126" s="525">
        <v>28</v>
      </c>
      <c r="B126" s="526" t="s">
        <v>26</v>
      </c>
      <c r="C126" s="547"/>
      <c r="D126" s="548">
        <f>SUM(D20,D34,D57,D68,D85)</f>
        <v>4042</v>
      </c>
      <c r="E126" s="546"/>
      <c r="F126" s="548">
        <f t="shared" ref="F126" si="16">SUM(F20,F34,F57,F68,F85)</f>
        <v>6487</v>
      </c>
      <c r="G126" s="546"/>
      <c r="H126" s="548">
        <f t="shared" ref="H126" si="17">SUM(H20,H34,H57,H68,H85)</f>
        <v>10529</v>
      </c>
      <c r="I126" s="546"/>
    </row>
    <row r="127" spans="1:9">
      <c r="A127" s="525">
        <v>75</v>
      </c>
      <c r="B127" s="526" t="s">
        <v>222</v>
      </c>
      <c r="C127" s="547"/>
      <c r="D127" s="548">
        <f>SUM(D22:D23,D25,D30:D31,D40,D47,D54,D71,D88,D95:D96)</f>
        <v>4781</v>
      </c>
      <c r="E127" s="546"/>
      <c r="F127" s="548">
        <f t="shared" ref="F127" si="18">SUM(F22:F23,F25,F30:F31,F40,F47,F54,F71,F88,F95:F96)</f>
        <v>11075</v>
      </c>
      <c r="G127" s="546"/>
      <c r="H127" s="548">
        <f t="shared" ref="H127" si="19">SUM(H22:H23,H25,H30:H31,H40,H47,H54,H71,H88,H95:H96)</f>
        <v>15856</v>
      </c>
      <c r="I127" s="546"/>
    </row>
    <row r="128" spans="1:9">
      <c r="A128" s="525">
        <v>76</v>
      </c>
      <c r="B128" s="526" t="s">
        <v>223</v>
      </c>
      <c r="C128" s="547"/>
      <c r="D128" s="548">
        <f>SUM(D17:D18,D15,D37:D39,D41,D53,D55,D72:D73,D90:D91)</f>
        <v>5310</v>
      </c>
      <c r="E128" s="546"/>
      <c r="F128" s="548">
        <f t="shared" ref="F128" si="20">SUM(F17:F18,F15,F37:F39,F41,F53,F55,F72:F73,F90:F91)</f>
        <v>8359</v>
      </c>
      <c r="G128" s="546"/>
      <c r="H128" s="548">
        <f t="shared" ref="H128" si="21">SUM(H17:H18,H15,H37:H39,H41,H53,H55,H72:H73,H90:H91)</f>
        <v>13669</v>
      </c>
      <c r="I128" s="546"/>
    </row>
    <row r="129" spans="1:9">
      <c r="A129" s="525">
        <v>52</v>
      </c>
      <c r="B129" s="526" t="s">
        <v>47</v>
      </c>
      <c r="C129" s="547"/>
      <c r="D129" s="548">
        <f>SUM(D51,D56,D60,D81,D94)</f>
        <v>2276</v>
      </c>
      <c r="E129" s="546"/>
      <c r="F129" s="548">
        <f t="shared" ref="F129" si="22">SUM(F51,F56,F60,F81,F94)</f>
        <v>5677</v>
      </c>
      <c r="G129" s="546"/>
      <c r="H129" s="548">
        <f t="shared" ref="H129" si="23">SUM(H51,H56,H60,H81,H94)</f>
        <v>7953</v>
      </c>
      <c r="I129" s="546"/>
    </row>
    <row r="130" spans="1:9">
      <c r="A130" s="529">
        <v>93</v>
      </c>
      <c r="B130" s="526" t="s">
        <v>113</v>
      </c>
      <c r="C130" s="547"/>
      <c r="D130" s="548">
        <f>SUM(D10:D12,D19,D92:D93)</f>
        <v>1983</v>
      </c>
      <c r="E130" s="546"/>
      <c r="F130" s="548">
        <f t="shared" ref="F130" si="24">SUM(F10:F12,F19,F92:F93)</f>
        <v>7605</v>
      </c>
      <c r="G130" s="546"/>
      <c r="H130" s="548">
        <f t="shared" ref="H130" si="25">SUM(H10:H12,H19,H92:H93)</f>
        <v>9588</v>
      </c>
      <c r="I130" s="546"/>
    </row>
    <row r="131" spans="1:9">
      <c r="A131" s="549" t="s">
        <v>225</v>
      </c>
      <c r="B131" s="531"/>
      <c r="C131" s="550"/>
      <c r="D131" s="551">
        <f>SUM(D118:D130)</f>
        <v>48794</v>
      </c>
      <c r="E131" s="552"/>
      <c r="F131" s="551">
        <f t="shared" ref="F131" si="26">SUM(F118:F130)</f>
        <v>106702</v>
      </c>
      <c r="G131" s="552"/>
      <c r="H131" s="551">
        <f t="shared" ref="H131" si="27">SUM(H118:H130)</f>
        <v>155496</v>
      </c>
      <c r="I131" s="552"/>
    </row>
    <row r="132" spans="1:9">
      <c r="A132" s="536">
        <v>101</v>
      </c>
      <c r="B132" s="502" t="s">
        <v>215</v>
      </c>
      <c r="C132" s="553"/>
      <c r="D132" s="548">
        <f>D105</f>
        <v>90</v>
      </c>
      <c r="E132" s="546"/>
      <c r="F132" s="548">
        <f t="shared" ref="F132:F135" si="28">F105</f>
        <v>741</v>
      </c>
      <c r="G132" s="546"/>
      <c r="H132" s="548">
        <f t="shared" ref="H132:H135" si="29">H105</f>
        <v>831</v>
      </c>
      <c r="I132" s="546"/>
    </row>
    <row r="133" spans="1:9">
      <c r="A133" s="536">
        <v>102</v>
      </c>
      <c r="B133" s="502" t="s">
        <v>216</v>
      </c>
      <c r="C133" s="553"/>
      <c r="D133" s="548">
        <f>D106</f>
        <v>674</v>
      </c>
      <c r="E133" s="546"/>
      <c r="F133" s="548">
        <f t="shared" si="28"/>
        <v>671</v>
      </c>
      <c r="G133" s="546"/>
      <c r="H133" s="548">
        <f t="shared" si="29"/>
        <v>1345</v>
      </c>
      <c r="I133" s="546"/>
    </row>
    <row r="134" spans="1:9">
      <c r="A134" s="536">
        <v>103</v>
      </c>
      <c r="B134" s="502" t="s">
        <v>111</v>
      </c>
      <c r="C134" s="553"/>
      <c r="D134" s="548">
        <f>D107</f>
        <v>82</v>
      </c>
      <c r="E134" s="546"/>
      <c r="F134" s="548">
        <f t="shared" si="28"/>
        <v>370</v>
      </c>
      <c r="G134" s="546"/>
      <c r="H134" s="548">
        <f t="shared" si="29"/>
        <v>452</v>
      </c>
      <c r="I134" s="546"/>
    </row>
    <row r="135" spans="1:9">
      <c r="A135" s="536">
        <v>104</v>
      </c>
      <c r="B135" s="502" t="s">
        <v>112</v>
      </c>
      <c r="C135" s="553"/>
      <c r="D135" s="548">
        <f>D108</f>
        <v>1309</v>
      </c>
      <c r="E135" s="546"/>
      <c r="F135" s="548">
        <f t="shared" si="28"/>
        <v>1945</v>
      </c>
      <c r="G135" s="546"/>
      <c r="H135" s="548">
        <f t="shared" si="29"/>
        <v>3254</v>
      </c>
      <c r="I135" s="546"/>
    </row>
    <row r="136" spans="1:9">
      <c r="A136" s="554" t="s">
        <v>224</v>
      </c>
      <c r="B136" s="555"/>
      <c r="C136" s="556"/>
      <c r="D136" s="551">
        <f>SUM(D132:D135)</f>
        <v>2155</v>
      </c>
      <c r="E136" s="552"/>
      <c r="F136" s="551">
        <f t="shared" ref="F136" si="30">SUM(F132:F135)</f>
        <v>3727</v>
      </c>
      <c r="G136" s="552"/>
      <c r="H136" s="551">
        <f t="shared" ref="H136" si="31">SUM(H132:H135)</f>
        <v>5882</v>
      </c>
      <c r="I136" s="552"/>
    </row>
    <row r="137" spans="1:9" ht="15" customHeight="1">
      <c r="A137" s="663" t="s">
        <v>227</v>
      </c>
      <c r="B137" s="664"/>
      <c r="C137" s="665"/>
      <c r="D137" s="557">
        <f>SUM(D131,D136)</f>
        <v>50949</v>
      </c>
      <c r="E137" s="558"/>
      <c r="F137" s="557">
        <f t="shared" ref="F137" si="32">SUM(F131,F136)</f>
        <v>110429</v>
      </c>
      <c r="G137" s="558"/>
      <c r="H137" s="557">
        <f t="shared" ref="H137" si="33">SUM(H131,H136)</f>
        <v>161378</v>
      </c>
      <c r="I137" s="558"/>
    </row>
    <row r="138" spans="1:9">
      <c r="A138" s="475"/>
      <c r="B138" s="475"/>
      <c r="C138" s="475"/>
      <c r="D138" s="475"/>
      <c r="E138" s="475"/>
      <c r="F138" s="475"/>
      <c r="G138" s="475"/>
      <c r="H138" s="475"/>
      <c r="I138" s="475"/>
    </row>
    <row r="139" spans="1:9">
      <c r="A139" s="475"/>
      <c r="B139" s="475"/>
      <c r="C139" s="475"/>
      <c r="D139" s="475"/>
      <c r="E139" s="475"/>
      <c r="F139" s="475"/>
      <c r="G139" s="475"/>
      <c r="H139" s="475"/>
      <c r="I139" s="475"/>
    </row>
    <row r="140" spans="1:9">
      <c r="A140" s="475"/>
      <c r="B140" s="475"/>
      <c r="C140" s="475"/>
      <c r="D140" s="475"/>
      <c r="E140" s="475"/>
      <c r="F140" s="475"/>
      <c r="G140" s="475"/>
      <c r="H140" s="475"/>
      <c r="I140" s="475"/>
    </row>
    <row r="141" spans="1:9" s="475" customFormat="1"/>
    <row r="142" spans="1:9" s="475" customFormat="1"/>
    <row r="143" spans="1:9" s="475" customFormat="1"/>
    <row r="144" spans="1:9" s="475" customFormat="1"/>
    <row r="145" s="475" customFormat="1"/>
    <row r="146" s="475" customFormat="1"/>
    <row r="147" s="475" customFormat="1"/>
    <row r="148" s="475" customFormat="1"/>
    <row r="149" s="475" customFormat="1"/>
    <row r="150" s="475" customFormat="1"/>
    <row r="151" s="475" customFormat="1"/>
    <row r="152" s="475" customFormat="1"/>
    <row r="153" s="475" customFormat="1"/>
    <row r="154" s="475" customFormat="1"/>
    <row r="155" s="475" customFormat="1"/>
    <row r="156" s="475" customFormat="1"/>
    <row r="157" s="475" customFormat="1"/>
    <row r="158" s="475" customFormat="1"/>
    <row r="159" s="475" customFormat="1"/>
    <row r="160" s="475" customFormat="1"/>
    <row r="161" s="475" customFormat="1"/>
    <row r="162" s="475" customFormat="1"/>
    <row r="163" s="475" customFormat="1"/>
    <row r="164" s="475" customFormat="1"/>
    <row r="165" s="475" customFormat="1"/>
    <row r="166" s="475" customFormat="1"/>
    <row r="167" s="475" customFormat="1"/>
    <row r="168" s="475" customFormat="1"/>
    <row r="169" s="475" customFormat="1"/>
    <row r="170" s="475" customFormat="1"/>
    <row r="171" s="475" customFormat="1"/>
    <row r="172" s="475" customFormat="1"/>
    <row r="173" s="475" customFormat="1"/>
    <row r="174" s="475" customFormat="1"/>
    <row r="175" s="475" customFormat="1"/>
    <row r="176" s="475" customFormat="1"/>
    <row r="177" s="475" customFormat="1"/>
    <row r="178" s="475" customFormat="1"/>
    <row r="179" s="475" customFormat="1"/>
    <row r="180" s="475" customFormat="1"/>
    <row r="181" s="475" customFormat="1"/>
    <row r="182" s="475" customFormat="1"/>
    <row r="183" s="475" customFormat="1"/>
    <row r="184" s="475" customFormat="1"/>
    <row r="185" s="475" customFormat="1"/>
    <row r="186" s="475" customFormat="1"/>
    <row r="187" s="475" customFormat="1"/>
    <row r="188" s="475" customFormat="1"/>
    <row r="189" s="475" customFormat="1"/>
    <row r="190" s="475" customFormat="1"/>
    <row r="191" s="475" customFormat="1"/>
    <row r="192" s="475" customFormat="1"/>
    <row r="193" s="475" customFormat="1"/>
    <row r="194" s="475" customFormat="1"/>
    <row r="195" s="475" customFormat="1"/>
    <row r="196" s="475" customFormat="1"/>
    <row r="197" s="475" customFormat="1"/>
    <row r="198" s="475" customFormat="1"/>
    <row r="199" s="475" customFormat="1"/>
    <row r="200" s="475" customFormat="1"/>
    <row r="201" s="475" customFormat="1"/>
    <row r="202" s="475" customFormat="1"/>
    <row r="203" s="475" customFormat="1"/>
    <row r="204" s="475" customFormat="1"/>
    <row r="205" s="475" customFormat="1"/>
    <row r="206" s="475" customFormat="1"/>
    <row r="207" s="475" customFormat="1"/>
    <row r="208" s="475" customFormat="1"/>
    <row r="209" s="475" customFormat="1"/>
    <row r="210" s="475" customFormat="1"/>
    <row r="211" s="475" customFormat="1"/>
    <row r="212" s="475" customFormat="1"/>
    <row r="213" s="475" customFormat="1"/>
    <row r="214" s="475" customFormat="1"/>
    <row r="215" s="475" customFormat="1"/>
    <row r="216" s="475" customFormat="1"/>
    <row r="217" s="475" customFormat="1"/>
    <row r="218" s="475" customFormat="1"/>
    <row r="219" s="475" customFormat="1"/>
    <row r="220" s="475" customFormat="1"/>
    <row r="221" s="475" customFormat="1"/>
    <row r="222" s="475" customFormat="1"/>
    <row r="223" s="475" customFormat="1"/>
    <row r="224" s="475" customFormat="1"/>
    <row r="225" s="475" customFormat="1"/>
    <row r="226" s="475" customFormat="1"/>
    <row r="227" s="475" customFormat="1"/>
    <row r="228" s="475" customFormat="1"/>
    <row r="229" s="475" customFormat="1"/>
    <row r="230" s="475" customFormat="1"/>
    <row r="231" s="475" customFormat="1"/>
    <row r="232" s="475" customFormat="1"/>
    <row r="233" s="475" customFormat="1"/>
    <row r="234" s="475" customFormat="1"/>
    <row r="235" s="475" customFormat="1"/>
    <row r="236" s="475" customFormat="1"/>
    <row r="237" s="475" customFormat="1"/>
    <row r="238" s="475" customFormat="1"/>
    <row r="239" s="475" customFormat="1"/>
    <row r="240" s="475" customFormat="1"/>
    <row r="241" s="475" customFormat="1"/>
    <row r="242" s="475" customFormat="1"/>
    <row r="243" s="475" customFormat="1"/>
    <row r="244" s="475" customFormat="1"/>
    <row r="245" s="475" customFormat="1"/>
    <row r="246" s="475" customFormat="1"/>
    <row r="247" s="475" customFormat="1"/>
    <row r="248" s="475" customFormat="1"/>
    <row r="249" s="475" customFormat="1"/>
    <row r="250" s="475" customFormat="1"/>
    <row r="251" s="475" customFormat="1"/>
    <row r="252" s="475" customFormat="1"/>
    <row r="253" s="475" customFormat="1"/>
    <row r="254" s="475" customFormat="1"/>
    <row r="255" s="475" customFormat="1"/>
    <row r="256" s="475" customFormat="1"/>
    <row r="257" s="475" customFormat="1"/>
    <row r="258" s="475" customFormat="1"/>
    <row r="259" s="475" customFormat="1"/>
    <row r="260" s="475" customFormat="1"/>
    <row r="261" s="475" customFormat="1"/>
    <row r="262" s="475" customFormat="1"/>
    <row r="263" s="475" customFormat="1"/>
    <row r="264" s="475" customFormat="1"/>
    <row r="265" s="475" customFormat="1"/>
    <row r="266" s="475" customFormat="1"/>
    <row r="267" s="475" customFormat="1"/>
    <row r="268" s="475" customFormat="1"/>
    <row r="269" s="475" customFormat="1"/>
    <row r="270" s="475" customFormat="1"/>
    <row r="271" s="475" customFormat="1"/>
    <row r="272" s="475" customFormat="1"/>
    <row r="273" s="475" customFormat="1"/>
    <row r="274" s="475" customFormat="1"/>
    <row r="275" s="475" customFormat="1"/>
    <row r="276" s="475" customFormat="1"/>
    <row r="277" s="475" customFormat="1"/>
    <row r="278" s="475" customFormat="1"/>
    <row r="279" s="475" customFormat="1"/>
    <row r="280" s="475" customFormat="1"/>
    <row r="281" s="475" customFormat="1"/>
    <row r="282" s="475" customFormat="1"/>
    <row r="283" s="475" customFormat="1"/>
    <row r="284" s="475" customFormat="1"/>
    <row r="285" s="475" customFormat="1"/>
    <row r="286" s="475" customFormat="1"/>
    <row r="287" s="475" customFormat="1"/>
    <row r="288" s="475" customFormat="1"/>
    <row r="289" s="475" customFormat="1"/>
    <row r="290" s="475" customFormat="1"/>
    <row r="291" s="475" customFormat="1"/>
    <row r="292" s="475" customFormat="1"/>
    <row r="293" s="475" customFormat="1"/>
    <row r="294" s="475" customFormat="1"/>
    <row r="295" s="475" customFormat="1"/>
    <row r="296" s="475" customFormat="1"/>
    <row r="297" s="475" customFormat="1"/>
    <row r="298" s="475" customFormat="1"/>
    <row r="299" s="475" customFormat="1"/>
    <row r="300" s="475" customFormat="1"/>
    <row r="301" s="475" customFormat="1"/>
    <row r="302" s="475" customFormat="1"/>
    <row r="303" s="475" customFormat="1"/>
    <row r="304" s="475" customFormat="1"/>
    <row r="305" s="475" customFormat="1"/>
    <row r="306" s="475" customFormat="1"/>
    <row r="307" s="475" customFormat="1"/>
    <row r="308" s="475" customFormat="1"/>
    <row r="309" s="475" customFormat="1"/>
    <row r="310" s="475" customFormat="1"/>
    <row r="311" s="475" customFormat="1"/>
    <row r="312" s="475" customFormat="1"/>
    <row r="313" s="475" customFormat="1"/>
    <row r="314" s="475" customFormat="1"/>
    <row r="315" s="475" customFormat="1"/>
    <row r="316" s="475" customFormat="1"/>
    <row r="317" s="475" customFormat="1"/>
    <row r="318" s="475" customFormat="1"/>
    <row r="319" s="475" customFormat="1"/>
    <row r="320" s="475" customFormat="1"/>
    <row r="321" s="475" customFormat="1"/>
    <row r="322" s="475" customFormat="1"/>
    <row r="323" s="475" customFormat="1"/>
    <row r="324" s="475" customFormat="1"/>
    <row r="325" s="475" customFormat="1"/>
    <row r="326" s="475" customFormat="1"/>
    <row r="327" s="475" customFormat="1"/>
    <row r="328" s="475" customFormat="1"/>
    <row r="329" s="475" customFormat="1"/>
    <row r="330" s="475" customFormat="1"/>
    <row r="331" s="475" customFormat="1"/>
    <row r="332" s="475" customFormat="1"/>
    <row r="333" s="475" customFormat="1"/>
    <row r="334" s="475" customFormat="1"/>
    <row r="335" s="475" customFormat="1"/>
    <row r="336" s="475" customFormat="1"/>
    <row r="337" s="475" customFormat="1"/>
    <row r="338" s="475" customFormat="1"/>
    <row r="339" s="475" customFormat="1"/>
    <row r="340" s="475" customFormat="1"/>
    <row r="341" s="475" customFormat="1"/>
    <row r="342" s="475" customFormat="1"/>
    <row r="343" s="475" customFormat="1"/>
    <row r="344" s="475" customFormat="1"/>
    <row r="345" s="475" customFormat="1"/>
    <row r="346" s="475" customFormat="1"/>
    <row r="347" s="475" customFormat="1"/>
    <row r="348" s="475" customFormat="1"/>
    <row r="349" s="475" customFormat="1"/>
    <row r="350" s="475" customFormat="1"/>
    <row r="351" s="475" customFormat="1"/>
    <row r="352" s="475" customFormat="1"/>
    <row r="353" s="475" customFormat="1"/>
    <row r="354" s="475" customFormat="1"/>
    <row r="355" s="475" customFormat="1"/>
    <row r="356" s="475" customFormat="1"/>
    <row r="357" s="475" customFormat="1"/>
    <row r="358" s="475" customFormat="1"/>
    <row r="359" s="475" customFormat="1"/>
    <row r="360" s="475" customFormat="1"/>
    <row r="361" s="475" customFormat="1"/>
    <row r="362" s="475" customFormat="1"/>
    <row r="363" s="475" customFormat="1"/>
    <row r="364" s="475" customFormat="1"/>
    <row r="365" s="475" customFormat="1"/>
    <row r="366" s="475" customFormat="1"/>
    <row r="367" s="475" customFormat="1"/>
    <row r="368" s="475" customFormat="1"/>
    <row r="369" s="475" customFormat="1"/>
    <row r="370" s="475" customFormat="1"/>
    <row r="371" s="475" customFormat="1"/>
    <row r="372" s="475" customFormat="1"/>
    <row r="373" s="475" customFormat="1"/>
    <row r="374" s="475" customFormat="1"/>
    <row r="375" s="475" customFormat="1"/>
    <row r="376" s="475" customFormat="1"/>
    <row r="377" s="475" customFormat="1"/>
    <row r="378" s="475" customFormat="1"/>
    <row r="379" s="475" customFormat="1"/>
    <row r="380" s="475" customFormat="1"/>
    <row r="381" s="475" customFormat="1"/>
    <row r="382" s="475" customFormat="1"/>
    <row r="383" s="475" customFormat="1"/>
    <row r="384" s="475" customFormat="1"/>
    <row r="385" s="475" customFormat="1"/>
    <row r="386" s="475" customFormat="1"/>
    <row r="387" s="475" customFormat="1"/>
    <row r="388" s="475" customFormat="1"/>
    <row r="389" s="475" customFormat="1"/>
    <row r="390" s="475" customFormat="1"/>
    <row r="391" s="475" customFormat="1"/>
    <row r="392" s="475" customFormat="1"/>
    <row r="393" s="475" customFormat="1"/>
    <row r="394" s="475" customFormat="1"/>
    <row r="395" s="475" customFormat="1"/>
    <row r="396" s="475" customFormat="1"/>
    <row r="397" s="475" customFormat="1"/>
    <row r="398" s="475" customFormat="1"/>
    <row r="399" s="475" customFormat="1"/>
    <row r="400" s="475" customFormat="1"/>
    <row r="401" s="475" customFormat="1"/>
    <row r="402" s="475" customFormat="1"/>
    <row r="403" s="475" customFormat="1"/>
    <row r="404" s="475" customFormat="1"/>
    <row r="405" s="475" customFormat="1"/>
    <row r="406" s="475" customFormat="1"/>
    <row r="407" s="475" customFormat="1"/>
    <row r="408" s="475" customFormat="1"/>
    <row r="409" s="475" customFormat="1"/>
    <row r="410" s="475" customFormat="1"/>
    <row r="411" s="475" customFormat="1"/>
    <row r="412" s="475" customFormat="1"/>
    <row r="413" s="475" customFormat="1"/>
    <row r="414" s="475" customFormat="1"/>
    <row r="415" s="475" customFormat="1"/>
    <row r="416" s="475" customFormat="1"/>
    <row r="417" s="475" customFormat="1"/>
    <row r="418" s="475" customFormat="1"/>
    <row r="419" s="475" customFormat="1"/>
    <row r="420" s="475" customFormat="1"/>
    <row r="421" s="475" customFormat="1"/>
    <row r="422" s="475" customFormat="1"/>
    <row r="423" s="475" customFormat="1"/>
    <row r="424" s="475" customFormat="1"/>
    <row r="425" s="475" customFormat="1"/>
    <row r="426" s="475" customFormat="1"/>
    <row r="427" s="475" customFormat="1"/>
    <row r="428" s="475" customFormat="1"/>
    <row r="429" s="475" customFormat="1"/>
    <row r="430" s="475" customFormat="1"/>
    <row r="431" s="475" customFormat="1"/>
    <row r="432" s="475" customFormat="1"/>
    <row r="433" s="475" customFormat="1"/>
    <row r="434" s="475" customFormat="1"/>
    <row r="435" s="475" customFormat="1"/>
    <row r="436" s="475" customFormat="1"/>
    <row r="437" s="475" customFormat="1"/>
    <row r="438" s="475" customFormat="1"/>
    <row r="439" s="475" customFormat="1"/>
    <row r="440" s="475" customFormat="1"/>
    <row r="441" s="475" customFormat="1"/>
    <row r="442" s="475" customFormat="1"/>
    <row r="443" s="475" customFormat="1"/>
    <row r="444" s="475" customFormat="1"/>
    <row r="445" s="475" customFormat="1"/>
    <row r="446" s="475" customFormat="1"/>
    <row r="447" s="475" customFormat="1"/>
    <row r="448" s="475" customFormat="1"/>
    <row r="449" s="475" customFormat="1"/>
    <row r="450" s="475" customFormat="1"/>
    <row r="451" s="475" customFormat="1"/>
    <row r="452" s="475" customFormat="1"/>
    <row r="453" s="475" customFormat="1"/>
    <row r="454" s="475" customFormat="1"/>
    <row r="455" s="475" customFormat="1"/>
    <row r="456" s="475" customFormat="1"/>
    <row r="457" s="475" customFormat="1"/>
    <row r="458" s="475" customFormat="1"/>
    <row r="459" s="475" customFormat="1"/>
    <row r="460" s="475" customFormat="1"/>
    <row r="461" s="475" customFormat="1"/>
    <row r="462" s="475" customFormat="1"/>
    <row r="463" s="475" customFormat="1"/>
    <row r="464" s="475" customFormat="1"/>
    <row r="465" s="475" customFormat="1"/>
    <row r="466" s="475" customFormat="1"/>
    <row r="467" s="475" customFormat="1"/>
    <row r="468" s="475" customFormat="1"/>
    <row r="469" s="475" customFormat="1"/>
    <row r="470" s="475" customFormat="1"/>
    <row r="471" s="475" customFormat="1"/>
    <row r="472" s="475" customFormat="1"/>
    <row r="473" s="475" customFormat="1"/>
    <row r="474" s="475" customFormat="1"/>
    <row r="475" s="475" customFormat="1"/>
    <row r="476" s="475" customFormat="1"/>
    <row r="477" s="475" customFormat="1"/>
    <row r="478" s="475" customFormat="1"/>
    <row r="479" s="475" customFormat="1"/>
    <row r="480" s="475" customFormat="1"/>
    <row r="481" s="475" customFormat="1"/>
    <row r="482" s="475" customFormat="1"/>
    <row r="483" s="475" customFormat="1"/>
    <row r="484" s="475" customFormat="1"/>
    <row r="485" s="475" customFormat="1"/>
    <row r="486" s="475" customFormat="1"/>
    <row r="487" s="475" customFormat="1"/>
    <row r="488" s="475" customFormat="1"/>
    <row r="489" s="475" customFormat="1"/>
    <row r="490" s="475" customFormat="1"/>
    <row r="491" s="475" customFormat="1"/>
    <row r="492" s="475" customFormat="1"/>
    <row r="493" s="475" customFormat="1"/>
    <row r="494" s="475" customFormat="1"/>
    <row r="495" s="475" customFormat="1"/>
    <row r="496" s="475" customFormat="1"/>
    <row r="497" s="475" customFormat="1"/>
    <row r="498" s="475" customFormat="1"/>
    <row r="499" s="475" customFormat="1"/>
    <row r="500" s="475" customFormat="1"/>
    <row r="501" s="475" customFormat="1"/>
    <row r="502" s="475" customFormat="1"/>
    <row r="503" s="475" customFormat="1"/>
    <row r="504" s="475" customFormat="1"/>
    <row r="505" s="475" customFormat="1"/>
    <row r="506" s="475" customFormat="1"/>
    <row r="507" s="475" customFormat="1"/>
    <row r="508" s="475" customFormat="1"/>
    <row r="509" s="475" customFormat="1"/>
    <row r="510" s="475" customFormat="1"/>
    <row r="511" s="475" customFormat="1"/>
    <row r="512" s="475" customFormat="1"/>
    <row r="513" s="475" customFormat="1"/>
    <row r="514" s="475" customFormat="1"/>
    <row r="515" s="475" customFormat="1"/>
    <row r="516" s="475" customFormat="1"/>
    <row r="517" s="475" customFormat="1"/>
    <row r="518" s="475" customFormat="1"/>
    <row r="519" s="475" customFormat="1"/>
    <row r="520" s="475" customFormat="1"/>
    <row r="521" s="475" customFormat="1"/>
    <row r="522" s="475" customFormat="1"/>
    <row r="523" s="475" customFormat="1"/>
    <row r="524" s="475" customFormat="1"/>
    <row r="525" s="475" customFormat="1"/>
    <row r="526" s="475" customFormat="1"/>
  </sheetData>
  <mergeCells count="12">
    <mergeCell ref="F117:G117"/>
    <mergeCell ref="H117:I117"/>
    <mergeCell ref="A2:I2"/>
    <mergeCell ref="D6:E6"/>
    <mergeCell ref="F6:G6"/>
    <mergeCell ref="H6:I6"/>
    <mergeCell ref="A109:C109"/>
    <mergeCell ref="A137:C137"/>
    <mergeCell ref="A110:C110"/>
    <mergeCell ref="A111:C111"/>
    <mergeCell ref="B117:C117"/>
    <mergeCell ref="D117:E117"/>
  </mergeCells>
  <hyperlinks>
    <hyperlink ref="H3" location="Sommaire!A1" display="RETOUR AU SOMMAIRE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AI441"/>
  <sheetViews>
    <sheetView workbookViewId="0">
      <selection activeCell="A3" sqref="A3:XFD3"/>
    </sheetView>
  </sheetViews>
  <sheetFormatPr baseColWidth="10" defaultRowHeight="15"/>
  <cols>
    <col min="1" max="1" width="7.5703125" customWidth="1"/>
    <col min="2" max="2" width="14" customWidth="1"/>
    <col min="3" max="3" width="25.140625" customWidth="1"/>
    <col min="4" max="4" width="13.28515625" customWidth="1"/>
    <col min="5" max="5" width="3.5703125" bestFit="1" customWidth="1"/>
    <col min="6" max="6" width="16.42578125" customWidth="1"/>
    <col min="7" max="7" width="3" bestFit="1" customWidth="1"/>
    <col min="8" max="8" width="16.28515625" customWidth="1"/>
    <col min="9" max="9" width="3" bestFit="1" customWidth="1"/>
    <col min="10" max="35" width="11.42578125" style="475"/>
  </cols>
  <sheetData>
    <row r="1" spans="1:9">
      <c r="A1" s="18" t="s">
        <v>375</v>
      </c>
      <c r="B1" s="6"/>
      <c r="C1" s="1"/>
      <c r="D1" s="1"/>
      <c r="E1" s="1"/>
      <c r="F1" s="1"/>
      <c r="G1" s="402"/>
      <c r="H1" s="402"/>
      <c r="I1" s="402"/>
    </row>
    <row r="2" spans="1:9">
      <c r="A2" s="591" t="s">
        <v>217</v>
      </c>
      <c r="B2" s="591"/>
      <c r="C2" s="591"/>
      <c r="D2" s="591"/>
      <c r="E2" s="591"/>
      <c r="F2" s="591"/>
      <c r="G2" s="591"/>
      <c r="H2" s="591"/>
      <c r="I2" s="591"/>
    </row>
    <row r="3" spans="1:9" s="419" customFormat="1">
      <c r="A3" s="577" t="s">
        <v>252</v>
      </c>
      <c r="B3" s="577"/>
      <c r="C3" s="577"/>
      <c r="D3" s="577"/>
      <c r="E3" s="577"/>
      <c r="F3" s="577"/>
      <c r="G3" s="577"/>
      <c r="H3" s="571" t="s">
        <v>440</v>
      </c>
    </row>
    <row r="4" spans="1:9">
      <c r="B4" s="475"/>
      <c r="C4" s="475"/>
      <c r="D4" s="475"/>
      <c r="E4" s="475"/>
      <c r="F4" s="475"/>
      <c r="G4" s="475"/>
      <c r="H4" s="475"/>
      <c r="I4" s="475"/>
    </row>
    <row r="5" spans="1:9">
      <c r="A5" s="475"/>
      <c r="B5" s="475"/>
      <c r="C5" s="475"/>
      <c r="D5" s="475"/>
      <c r="E5" s="475"/>
      <c r="F5" s="475"/>
      <c r="G5" s="475"/>
      <c r="H5" s="475"/>
      <c r="I5" s="475"/>
    </row>
    <row r="6" spans="1:9" ht="30">
      <c r="A6" s="122" t="s">
        <v>218</v>
      </c>
      <c r="B6" s="123" t="s">
        <v>325</v>
      </c>
      <c r="C6" s="123" t="s">
        <v>301</v>
      </c>
      <c r="D6" s="640" t="s">
        <v>376</v>
      </c>
      <c r="E6" s="639"/>
      <c r="F6" s="638" t="s">
        <v>377</v>
      </c>
      <c r="G6" s="639"/>
      <c r="H6" s="640" t="s">
        <v>378</v>
      </c>
      <c r="I6" s="639"/>
    </row>
    <row r="7" spans="1:9">
      <c r="A7" s="7">
        <v>84</v>
      </c>
      <c r="B7" s="21" t="s">
        <v>115</v>
      </c>
      <c r="C7" s="421" t="s">
        <v>82</v>
      </c>
      <c r="D7" s="422">
        <v>183</v>
      </c>
      <c r="E7" s="426"/>
      <c r="F7" s="422">
        <v>3</v>
      </c>
      <c r="G7" s="426"/>
      <c r="H7" s="422">
        <v>186</v>
      </c>
      <c r="I7" s="426" t="s">
        <v>255</v>
      </c>
    </row>
    <row r="8" spans="1:9">
      <c r="A8" s="8">
        <v>32</v>
      </c>
      <c r="B8" s="23" t="s">
        <v>116</v>
      </c>
      <c r="C8" s="425" t="s">
        <v>31</v>
      </c>
      <c r="D8" s="422">
        <v>355</v>
      </c>
      <c r="E8" s="426"/>
      <c r="F8" s="422">
        <v>173</v>
      </c>
      <c r="G8" s="426"/>
      <c r="H8" s="422">
        <v>528</v>
      </c>
      <c r="I8" s="426" t="s">
        <v>255</v>
      </c>
    </row>
    <row r="9" spans="1:9">
      <c r="A9" s="8">
        <v>84</v>
      </c>
      <c r="B9" s="23" t="s">
        <v>117</v>
      </c>
      <c r="C9" s="425" t="s">
        <v>84</v>
      </c>
      <c r="D9" s="422">
        <v>215</v>
      </c>
      <c r="E9" s="426"/>
      <c r="F9" s="422">
        <v>11</v>
      </c>
      <c r="G9" s="426"/>
      <c r="H9" s="422">
        <v>226</v>
      </c>
      <c r="I9" s="426" t="s">
        <v>255</v>
      </c>
    </row>
    <row r="10" spans="1:9">
      <c r="A10" s="8">
        <v>93</v>
      </c>
      <c r="B10" s="23" t="s">
        <v>118</v>
      </c>
      <c r="C10" s="425" t="s">
        <v>305</v>
      </c>
      <c r="D10" s="422">
        <v>316</v>
      </c>
      <c r="E10" s="426" t="s">
        <v>256</v>
      </c>
      <c r="F10" s="422">
        <v>5.9629629629629335</v>
      </c>
      <c r="G10" s="426" t="s">
        <v>256</v>
      </c>
      <c r="H10" s="422">
        <v>322</v>
      </c>
      <c r="I10" s="426"/>
    </row>
    <row r="11" spans="1:9">
      <c r="A11" s="8">
        <v>93</v>
      </c>
      <c r="B11" s="23" t="s">
        <v>119</v>
      </c>
      <c r="C11" s="425" t="s">
        <v>99</v>
      </c>
      <c r="D11" s="422">
        <v>95</v>
      </c>
      <c r="E11" s="426"/>
      <c r="F11" s="422">
        <v>0</v>
      </c>
      <c r="G11" s="426"/>
      <c r="H11" s="422">
        <v>95</v>
      </c>
      <c r="I11" s="426" t="s">
        <v>255</v>
      </c>
    </row>
    <row r="12" spans="1:9">
      <c r="A12" s="8">
        <v>93</v>
      </c>
      <c r="B12" s="23" t="s">
        <v>120</v>
      </c>
      <c r="C12" s="425" t="s">
        <v>100</v>
      </c>
      <c r="D12" s="422">
        <v>608</v>
      </c>
      <c r="E12" s="426"/>
      <c r="F12" s="422">
        <v>0</v>
      </c>
      <c r="G12" s="426"/>
      <c r="H12" s="422">
        <v>608</v>
      </c>
      <c r="I12" s="426" t="s">
        <v>255</v>
      </c>
    </row>
    <row r="13" spans="1:9">
      <c r="A13" s="8">
        <v>84</v>
      </c>
      <c r="B13" s="23" t="s">
        <v>121</v>
      </c>
      <c r="C13" s="425" t="s">
        <v>85</v>
      </c>
      <c r="D13" s="422">
        <v>212</v>
      </c>
      <c r="E13" s="426"/>
      <c r="F13" s="422">
        <v>0</v>
      </c>
      <c r="G13" s="426"/>
      <c r="H13" s="422">
        <v>212</v>
      </c>
      <c r="I13" s="426"/>
    </row>
    <row r="14" spans="1:9">
      <c r="A14" s="8">
        <v>44</v>
      </c>
      <c r="B14" s="23" t="s">
        <v>122</v>
      </c>
      <c r="C14" s="425" t="s">
        <v>36</v>
      </c>
      <c r="D14" s="422">
        <v>359</v>
      </c>
      <c r="E14" s="426"/>
      <c r="F14" s="422">
        <v>0</v>
      </c>
      <c r="G14" s="426"/>
      <c r="H14" s="422">
        <v>359</v>
      </c>
      <c r="I14" s="426" t="s">
        <v>255</v>
      </c>
    </row>
    <row r="15" spans="1:9">
      <c r="A15" s="8">
        <v>76</v>
      </c>
      <c r="B15" s="23" t="s">
        <v>123</v>
      </c>
      <c r="C15" s="425" t="s">
        <v>69</v>
      </c>
      <c r="D15" s="422">
        <v>160</v>
      </c>
      <c r="E15" s="426"/>
      <c r="F15" s="422">
        <v>0</v>
      </c>
      <c r="G15" s="426"/>
      <c r="H15" s="422">
        <v>160</v>
      </c>
      <c r="I15" s="426" t="s">
        <v>255</v>
      </c>
    </row>
    <row r="16" spans="1:9">
      <c r="A16" s="8">
        <v>44</v>
      </c>
      <c r="B16" s="23">
        <v>10</v>
      </c>
      <c r="C16" s="425" t="s">
        <v>37</v>
      </c>
      <c r="D16" s="422">
        <v>141</v>
      </c>
      <c r="E16" s="426"/>
      <c r="F16" s="422">
        <v>0</v>
      </c>
      <c r="G16" s="426"/>
      <c r="H16" s="422">
        <v>141</v>
      </c>
      <c r="I16" s="426" t="s">
        <v>255</v>
      </c>
    </row>
    <row r="17" spans="1:9">
      <c r="A17" s="8">
        <v>76</v>
      </c>
      <c r="B17" s="23">
        <v>11</v>
      </c>
      <c r="C17" s="425" t="s">
        <v>70</v>
      </c>
      <c r="D17" s="422">
        <v>349</v>
      </c>
      <c r="E17" s="426"/>
      <c r="F17" s="422">
        <v>0</v>
      </c>
      <c r="G17" s="426" t="s">
        <v>256</v>
      </c>
      <c r="H17" s="422">
        <v>349</v>
      </c>
      <c r="I17" s="426"/>
    </row>
    <row r="18" spans="1:9">
      <c r="A18" s="8">
        <v>76</v>
      </c>
      <c r="B18" s="23">
        <v>12</v>
      </c>
      <c r="C18" s="425" t="s">
        <v>71</v>
      </c>
      <c r="D18" s="422">
        <v>367</v>
      </c>
      <c r="E18" s="426"/>
      <c r="F18" s="422">
        <v>34</v>
      </c>
      <c r="G18" s="426"/>
      <c r="H18" s="422">
        <v>401</v>
      </c>
      <c r="I18" s="426" t="s">
        <v>255</v>
      </c>
    </row>
    <row r="19" spans="1:9">
      <c r="A19" s="8">
        <v>93</v>
      </c>
      <c r="B19" s="23">
        <v>13</v>
      </c>
      <c r="C19" s="425" t="s">
        <v>101</v>
      </c>
      <c r="D19" s="422">
        <v>388</v>
      </c>
      <c r="E19" s="426"/>
      <c r="F19" s="422">
        <v>0</v>
      </c>
      <c r="G19" s="426"/>
      <c r="H19" s="422">
        <v>388</v>
      </c>
      <c r="I19" s="426" t="s">
        <v>255</v>
      </c>
    </row>
    <row r="20" spans="1:9">
      <c r="A20" s="8">
        <v>28</v>
      </c>
      <c r="B20" s="23">
        <v>14</v>
      </c>
      <c r="C20" s="425" t="s">
        <v>25</v>
      </c>
      <c r="D20" s="422">
        <v>1215</v>
      </c>
      <c r="E20" s="426" t="s">
        <v>256</v>
      </c>
      <c r="F20" s="422">
        <v>16</v>
      </c>
      <c r="G20" s="426" t="s">
        <v>256</v>
      </c>
      <c r="H20" s="422">
        <v>1231</v>
      </c>
      <c r="I20" s="426" t="s">
        <v>256</v>
      </c>
    </row>
    <row r="21" spans="1:9">
      <c r="A21" s="8">
        <v>84</v>
      </c>
      <c r="B21" s="23">
        <v>15</v>
      </c>
      <c r="C21" s="425" t="s">
        <v>86</v>
      </c>
      <c r="D21" s="422">
        <v>156</v>
      </c>
      <c r="E21" s="426"/>
      <c r="F21" s="422">
        <v>35</v>
      </c>
      <c r="G21" s="426"/>
      <c r="H21" s="422">
        <v>191</v>
      </c>
      <c r="I21" s="426" t="s">
        <v>255</v>
      </c>
    </row>
    <row r="22" spans="1:9">
      <c r="A22" s="8">
        <v>75</v>
      </c>
      <c r="B22" s="23">
        <v>16</v>
      </c>
      <c r="C22" s="425" t="s">
        <v>57</v>
      </c>
      <c r="D22" s="422">
        <v>288</v>
      </c>
      <c r="E22" s="426"/>
      <c r="F22" s="422">
        <v>36</v>
      </c>
      <c r="G22" s="426"/>
      <c r="H22" s="422">
        <v>324</v>
      </c>
      <c r="I22" s="426" t="s">
        <v>255</v>
      </c>
    </row>
    <row r="23" spans="1:9">
      <c r="A23" s="8">
        <v>75</v>
      </c>
      <c r="B23" s="23">
        <v>17</v>
      </c>
      <c r="C23" s="425" t="s">
        <v>58</v>
      </c>
      <c r="D23" s="422">
        <v>192</v>
      </c>
      <c r="E23" s="426"/>
      <c r="F23" s="422">
        <v>0</v>
      </c>
      <c r="G23" s="426"/>
      <c r="H23" s="422">
        <v>192</v>
      </c>
      <c r="I23" s="426"/>
    </row>
    <row r="24" spans="1:9">
      <c r="A24" s="8">
        <v>24</v>
      </c>
      <c r="B24" s="23">
        <v>18</v>
      </c>
      <c r="C24" s="425" t="s">
        <v>9</v>
      </c>
      <c r="D24" s="422">
        <v>442</v>
      </c>
      <c r="E24" s="426"/>
      <c r="F24" s="422">
        <v>0</v>
      </c>
      <c r="G24" s="426"/>
      <c r="H24" s="422">
        <v>442</v>
      </c>
      <c r="I24" s="426" t="s">
        <v>255</v>
      </c>
    </row>
    <row r="25" spans="1:9">
      <c r="A25" s="8">
        <v>75</v>
      </c>
      <c r="B25" s="23">
        <v>19</v>
      </c>
      <c r="C25" s="425" t="s">
        <v>59</v>
      </c>
      <c r="D25" s="422">
        <v>258</v>
      </c>
      <c r="E25" s="426"/>
      <c r="F25" s="422">
        <v>15</v>
      </c>
      <c r="G25" s="426"/>
      <c r="H25" s="422">
        <v>273</v>
      </c>
      <c r="I25" s="426" t="s">
        <v>255</v>
      </c>
    </row>
    <row r="26" spans="1:9">
      <c r="A26" s="8">
        <v>94</v>
      </c>
      <c r="B26" s="23" t="s">
        <v>104</v>
      </c>
      <c r="C26" s="425" t="s">
        <v>306</v>
      </c>
      <c r="D26" s="422">
        <v>116</v>
      </c>
      <c r="E26" s="426"/>
      <c r="F26" s="422">
        <v>0</v>
      </c>
      <c r="G26" s="426"/>
      <c r="H26" s="422">
        <v>116</v>
      </c>
      <c r="I26" s="426" t="s">
        <v>255</v>
      </c>
    </row>
    <row r="27" spans="1:9">
      <c r="A27" s="8">
        <v>94</v>
      </c>
      <c r="B27" s="23" t="s">
        <v>107</v>
      </c>
      <c r="C27" s="425" t="s">
        <v>108</v>
      </c>
      <c r="D27" s="422">
        <v>71</v>
      </c>
      <c r="E27" s="426"/>
      <c r="F27" s="422">
        <v>2</v>
      </c>
      <c r="G27" s="426"/>
      <c r="H27" s="422">
        <v>73</v>
      </c>
      <c r="I27" s="426" t="s">
        <v>255</v>
      </c>
    </row>
    <row r="28" spans="1:9">
      <c r="A28" s="8">
        <v>27</v>
      </c>
      <c r="B28" s="23">
        <v>21</v>
      </c>
      <c r="C28" s="425" t="s">
        <v>16</v>
      </c>
      <c r="D28" s="422">
        <v>491</v>
      </c>
      <c r="E28" s="426"/>
      <c r="F28" s="422">
        <v>26</v>
      </c>
      <c r="G28" s="426"/>
      <c r="H28" s="422">
        <v>517</v>
      </c>
      <c r="I28" s="426" t="s">
        <v>255</v>
      </c>
    </row>
    <row r="29" spans="1:9">
      <c r="A29" s="8">
        <v>53</v>
      </c>
      <c r="B29" s="23">
        <v>22</v>
      </c>
      <c r="C29" s="425" t="s">
        <v>52</v>
      </c>
      <c r="D29" s="422">
        <v>735</v>
      </c>
      <c r="E29" s="426"/>
      <c r="F29" s="422">
        <v>56</v>
      </c>
      <c r="G29" s="426"/>
      <c r="H29" s="422">
        <v>791</v>
      </c>
      <c r="I29" s="426" t="s">
        <v>255</v>
      </c>
    </row>
    <row r="30" spans="1:9">
      <c r="A30" s="8">
        <v>75</v>
      </c>
      <c r="B30" s="23">
        <v>23</v>
      </c>
      <c r="C30" s="425" t="s">
        <v>60</v>
      </c>
      <c r="D30" s="422">
        <v>174</v>
      </c>
      <c r="E30" s="426" t="s">
        <v>256</v>
      </c>
      <c r="F30" s="422">
        <v>4</v>
      </c>
      <c r="G30" s="426" t="s">
        <v>256</v>
      </c>
      <c r="H30" s="422">
        <v>178</v>
      </c>
      <c r="I30" s="426" t="s">
        <v>256</v>
      </c>
    </row>
    <row r="31" spans="1:9">
      <c r="A31" s="8">
        <v>75</v>
      </c>
      <c r="B31" s="23">
        <v>24</v>
      </c>
      <c r="C31" s="425" t="s">
        <v>61</v>
      </c>
      <c r="D31" s="422">
        <v>294</v>
      </c>
      <c r="E31" s="426"/>
      <c r="F31" s="422">
        <v>3</v>
      </c>
      <c r="G31" s="426"/>
      <c r="H31" s="422">
        <v>297</v>
      </c>
      <c r="I31" s="426" t="s">
        <v>255</v>
      </c>
    </row>
    <row r="32" spans="1:9">
      <c r="A32" s="8">
        <v>27</v>
      </c>
      <c r="B32" s="23">
        <v>25</v>
      </c>
      <c r="C32" s="425" t="s">
        <v>18</v>
      </c>
      <c r="D32" s="422">
        <v>462</v>
      </c>
      <c r="E32" s="426"/>
      <c r="F32" s="422">
        <v>0</v>
      </c>
      <c r="G32" s="426" t="s">
        <v>256</v>
      </c>
      <c r="H32" s="422">
        <v>462</v>
      </c>
      <c r="I32" s="426"/>
    </row>
    <row r="33" spans="1:9">
      <c r="A33" s="8">
        <v>84</v>
      </c>
      <c r="B33" s="23">
        <v>26</v>
      </c>
      <c r="C33" s="425" t="s">
        <v>87</v>
      </c>
      <c r="D33" s="422">
        <v>453</v>
      </c>
      <c r="E33" s="426"/>
      <c r="F33" s="422">
        <v>0</v>
      </c>
      <c r="G33" s="426"/>
      <c r="H33" s="422">
        <v>453</v>
      </c>
      <c r="I33" s="426" t="s">
        <v>255</v>
      </c>
    </row>
    <row r="34" spans="1:9">
      <c r="A34" s="8">
        <v>28</v>
      </c>
      <c r="B34" s="23">
        <v>27</v>
      </c>
      <c r="C34" s="425" t="s">
        <v>27</v>
      </c>
      <c r="D34" s="422">
        <v>436</v>
      </c>
      <c r="E34" s="426" t="s">
        <v>256</v>
      </c>
      <c r="F34" s="422">
        <v>6</v>
      </c>
      <c r="G34" s="426" t="s">
        <v>256</v>
      </c>
      <c r="H34" s="422">
        <v>442</v>
      </c>
      <c r="I34" s="426" t="s">
        <v>256</v>
      </c>
    </row>
    <row r="35" spans="1:9">
      <c r="A35" s="8">
        <v>24</v>
      </c>
      <c r="B35" s="23">
        <v>28</v>
      </c>
      <c r="C35" s="425" t="s">
        <v>307</v>
      </c>
      <c r="D35" s="422">
        <v>295</v>
      </c>
      <c r="E35" s="426"/>
      <c r="F35" s="422">
        <v>12</v>
      </c>
      <c r="G35" s="426"/>
      <c r="H35" s="422">
        <v>307</v>
      </c>
      <c r="I35" s="426" t="s">
        <v>255</v>
      </c>
    </row>
    <row r="36" spans="1:9">
      <c r="A36" s="8">
        <v>53</v>
      </c>
      <c r="B36" s="23">
        <v>29</v>
      </c>
      <c r="C36" s="425" t="s">
        <v>54</v>
      </c>
      <c r="D36" s="422">
        <v>388</v>
      </c>
      <c r="E36" s="426"/>
      <c r="F36" s="422">
        <v>0</v>
      </c>
      <c r="G36" s="426"/>
      <c r="H36" s="422">
        <v>388</v>
      </c>
      <c r="I36" s="426" t="s">
        <v>255</v>
      </c>
    </row>
    <row r="37" spans="1:9">
      <c r="A37" s="8">
        <v>76</v>
      </c>
      <c r="B37" s="23">
        <v>30</v>
      </c>
      <c r="C37" s="425" t="s">
        <v>72</v>
      </c>
      <c r="D37" s="422">
        <v>386</v>
      </c>
      <c r="E37" s="426" t="s">
        <v>256</v>
      </c>
      <c r="F37" s="422">
        <v>33</v>
      </c>
      <c r="G37" s="426" t="s">
        <v>256</v>
      </c>
      <c r="H37" s="422">
        <v>419</v>
      </c>
      <c r="I37" s="426" t="s">
        <v>256</v>
      </c>
    </row>
    <row r="38" spans="1:9">
      <c r="A38" s="8">
        <v>76</v>
      </c>
      <c r="B38" s="23">
        <v>31</v>
      </c>
      <c r="C38" s="425" t="s">
        <v>73</v>
      </c>
      <c r="D38" s="422">
        <v>1320</v>
      </c>
      <c r="E38" s="426"/>
      <c r="F38" s="422">
        <v>163</v>
      </c>
      <c r="G38" s="426"/>
      <c r="H38" s="422">
        <v>1483</v>
      </c>
      <c r="I38" s="426" t="s">
        <v>255</v>
      </c>
    </row>
    <row r="39" spans="1:9">
      <c r="A39" s="8">
        <v>76</v>
      </c>
      <c r="B39" s="23">
        <v>32</v>
      </c>
      <c r="C39" s="425" t="s">
        <v>74</v>
      </c>
      <c r="D39" s="422">
        <v>203</v>
      </c>
      <c r="E39" s="426"/>
      <c r="F39" s="422">
        <v>31</v>
      </c>
      <c r="G39" s="426"/>
      <c r="H39" s="422">
        <v>234</v>
      </c>
      <c r="I39" s="426" t="s">
        <v>255</v>
      </c>
    </row>
    <row r="40" spans="1:9">
      <c r="A40" s="8">
        <v>75</v>
      </c>
      <c r="B40" s="23">
        <v>33</v>
      </c>
      <c r="C40" s="425" t="s">
        <v>62</v>
      </c>
      <c r="D40" s="422">
        <v>1448</v>
      </c>
      <c r="E40" s="426"/>
      <c r="F40" s="422">
        <v>77</v>
      </c>
      <c r="G40" s="426"/>
      <c r="H40" s="422">
        <v>1525</v>
      </c>
      <c r="I40" s="426" t="s">
        <v>255</v>
      </c>
    </row>
    <row r="41" spans="1:9">
      <c r="A41" s="8">
        <v>76</v>
      </c>
      <c r="B41" s="23">
        <v>34</v>
      </c>
      <c r="C41" s="425" t="s">
        <v>75</v>
      </c>
      <c r="D41" s="422">
        <v>936</v>
      </c>
      <c r="E41" s="426"/>
      <c r="F41" s="422">
        <v>43</v>
      </c>
      <c r="G41" s="426"/>
      <c r="H41" s="422">
        <v>979</v>
      </c>
      <c r="I41" s="426" t="s">
        <v>255</v>
      </c>
    </row>
    <row r="42" spans="1:9">
      <c r="A42" s="8">
        <v>53</v>
      </c>
      <c r="B42" s="23">
        <v>35</v>
      </c>
      <c r="C42" s="425" t="s">
        <v>55</v>
      </c>
      <c r="D42" s="422">
        <v>1197</v>
      </c>
      <c r="E42" s="426"/>
      <c r="F42" s="422">
        <v>63</v>
      </c>
      <c r="G42" s="426"/>
      <c r="H42" s="422">
        <v>1260</v>
      </c>
      <c r="I42" s="426" t="s">
        <v>255</v>
      </c>
    </row>
    <row r="43" spans="1:9">
      <c r="A43" s="8">
        <v>24</v>
      </c>
      <c r="B43" s="23">
        <v>36</v>
      </c>
      <c r="C43" s="425" t="s">
        <v>12</v>
      </c>
      <c r="D43" s="422">
        <v>184</v>
      </c>
      <c r="E43" s="426"/>
      <c r="F43" s="422">
        <v>2</v>
      </c>
      <c r="G43" s="426"/>
      <c r="H43" s="422">
        <v>186</v>
      </c>
      <c r="I43" s="426" t="s">
        <v>255</v>
      </c>
    </row>
    <row r="44" spans="1:9">
      <c r="A44" s="8">
        <v>24</v>
      </c>
      <c r="B44" s="23">
        <v>37</v>
      </c>
      <c r="C44" s="425" t="s">
        <v>13</v>
      </c>
      <c r="D44" s="422">
        <v>289</v>
      </c>
      <c r="E44" s="426"/>
      <c r="F44" s="422">
        <v>8</v>
      </c>
      <c r="G44" s="426"/>
      <c r="H44" s="422">
        <v>297</v>
      </c>
      <c r="I44" s="426" t="s">
        <v>255</v>
      </c>
    </row>
    <row r="45" spans="1:9">
      <c r="A45" s="8">
        <v>84</v>
      </c>
      <c r="B45" s="23">
        <v>38</v>
      </c>
      <c r="C45" s="425" t="s">
        <v>88</v>
      </c>
      <c r="D45" s="422">
        <v>1199</v>
      </c>
      <c r="E45" s="426"/>
      <c r="F45" s="422">
        <v>53</v>
      </c>
      <c r="G45" s="426"/>
      <c r="H45" s="422">
        <v>1252</v>
      </c>
      <c r="I45" s="426" t="s">
        <v>255</v>
      </c>
    </row>
    <row r="46" spans="1:9">
      <c r="A46" s="8">
        <v>27</v>
      </c>
      <c r="B46" s="23">
        <v>39</v>
      </c>
      <c r="C46" s="425" t="s">
        <v>19</v>
      </c>
      <c r="D46" s="422">
        <v>233</v>
      </c>
      <c r="E46" s="426"/>
      <c r="F46" s="422">
        <v>61</v>
      </c>
      <c r="G46" s="426"/>
      <c r="H46" s="422">
        <v>294</v>
      </c>
      <c r="I46" s="426" t="s">
        <v>255</v>
      </c>
    </row>
    <row r="47" spans="1:9">
      <c r="A47" s="8">
        <v>75</v>
      </c>
      <c r="B47" s="23">
        <v>40</v>
      </c>
      <c r="C47" s="425" t="s">
        <v>63</v>
      </c>
      <c r="D47" s="422">
        <v>268</v>
      </c>
      <c r="E47" s="426"/>
      <c r="F47" s="422">
        <v>184</v>
      </c>
      <c r="G47" s="426"/>
      <c r="H47" s="422">
        <v>452</v>
      </c>
      <c r="I47" s="426" t="s">
        <v>255</v>
      </c>
    </row>
    <row r="48" spans="1:9">
      <c r="A48" s="8">
        <v>24</v>
      </c>
      <c r="B48" s="23">
        <v>41</v>
      </c>
      <c r="C48" s="425" t="s">
        <v>14</v>
      </c>
      <c r="D48" s="422">
        <v>376</v>
      </c>
      <c r="E48" s="426"/>
      <c r="F48" s="422">
        <v>0</v>
      </c>
      <c r="G48" s="426"/>
      <c r="H48" s="422">
        <v>376</v>
      </c>
      <c r="I48" s="426" t="s">
        <v>255</v>
      </c>
    </row>
    <row r="49" spans="1:9">
      <c r="A49" s="8">
        <v>84</v>
      </c>
      <c r="B49" s="23">
        <v>42</v>
      </c>
      <c r="C49" s="425" t="s">
        <v>89</v>
      </c>
      <c r="D49" s="422">
        <v>823</v>
      </c>
      <c r="E49" s="426"/>
      <c r="F49" s="422">
        <v>33</v>
      </c>
      <c r="G49" s="426"/>
      <c r="H49" s="422">
        <v>856</v>
      </c>
      <c r="I49" s="426" t="s">
        <v>255</v>
      </c>
    </row>
    <row r="50" spans="1:9">
      <c r="A50" s="8">
        <v>84</v>
      </c>
      <c r="B50" s="23">
        <v>43</v>
      </c>
      <c r="C50" s="425" t="s">
        <v>90</v>
      </c>
      <c r="D50" s="422">
        <v>153</v>
      </c>
      <c r="E50" s="426"/>
      <c r="F50" s="422">
        <v>0</v>
      </c>
      <c r="G50" s="426"/>
      <c r="H50" s="422">
        <v>153</v>
      </c>
      <c r="I50" s="426" t="s">
        <v>255</v>
      </c>
    </row>
    <row r="51" spans="1:9">
      <c r="A51" s="8">
        <v>52</v>
      </c>
      <c r="B51" s="23">
        <v>44</v>
      </c>
      <c r="C51" s="425" t="s">
        <v>46</v>
      </c>
      <c r="D51" s="422">
        <v>604</v>
      </c>
      <c r="E51" s="426"/>
      <c r="F51" s="422">
        <v>3</v>
      </c>
      <c r="G51" s="426"/>
      <c r="H51" s="422">
        <v>607</v>
      </c>
      <c r="I51" s="426" t="s">
        <v>255</v>
      </c>
    </row>
    <row r="52" spans="1:9">
      <c r="A52" s="8">
        <v>24</v>
      </c>
      <c r="B52" s="23">
        <v>45</v>
      </c>
      <c r="C52" s="425" t="s">
        <v>15</v>
      </c>
      <c r="D52" s="422">
        <v>1814</v>
      </c>
      <c r="E52" s="426"/>
      <c r="F52" s="422">
        <v>617</v>
      </c>
      <c r="G52" s="426"/>
      <c r="H52" s="422">
        <v>2431</v>
      </c>
      <c r="I52" s="426" t="s">
        <v>255</v>
      </c>
    </row>
    <row r="53" spans="1:9">
      <c r="A53" s="8">
        <v>76</v>
      </c>
      <c r="B53" s="23">
        <v>46</v>
      </c>
      <c r="C53" s="425" t="s">
        <v>76</v>
      </c>
      <c r="D53" s="422">
        <v>172</v>
      </c>
      <c r="E53" s="426"/>
      <c r="F53" s="422">
        <v>2</v>
      </c>
      <c r="G53" s="426"/>
      <c r="H53" s="422">
        <v>174</v>
      </c>
      <c r="I53" s="426" t="s">
        <v>255</v>
      </c>
    </row>
    <row r="54" spans="1:9">
      <c r="A54" s="8">
        <v>75</v>
      </c>
      <c r="B54" s="23">
        <v>47</v>
      </c>
      <c r="C54" s="425" t="s">
        <v>64</v>
      </c>
      <c r="D54" s="422">
        <v>109</v>
      </c>
      <c r="E54" s="426"/>
      <c r="F54" s="422">
        <v>8</v>
      </c>
      <c r="G54" s="426"/>
      <c r="H54" s="422">
        <v>117</v>
      </c>
      <c r="I54" s="426" t="s">
        <v>255</v>
      </c>
    </row>
    <row r="55" spans="1:9">
      <c r="A55" s="8">
        <v>76</v>
      </c>
      <c r="B55" s="23">
        <v>48</v>
      </c>
      <c r="C55" s="425" t="s">
        <v>77</v>
      </c>
      <c r="D55" s="422">
        <v>75</v>
      </c>
      <c r="E55" s="426"/>
      <c r="F55" s="422">
        <v>0</v>
      </c>
      <c r="G55" s="426"/>
      <c r="H55" s="422">
        <v>75</v>
      </c>
      <c r="I55" s="426" t="s">
        <v>255</v>
      </c>
    </row>
    <row r="56" spans="1:9">
      <c r="A56" s="8">
        <v>52</v>
      </c>
      <c r="B56" s="23">
        <v>49</v>
      </c>
      <c r="C56" s="425" t="s">
        <v>48</v>
      </c>
      <c r="D56" s="422">
        <v>380</v>
      </c>
      <c r="E56" s="426"/>
      <c r="F56" s="422">
        <v>45</v>
      </c>
      <c r="G56" s="426"/>
      <c r="H56" s="422">
        <v>425</v>
      </c>
      <c r="I56" s="426" t="s">
        <v>255</v>
      </c>
    </row>
    <row r="57" spans="1:9">
      <c r="A57" s="8">
        <v>28</v>
      </c>
      <c r="B57" s="23">
        <v>50</v>
      </c>
      <c r="C57" s="425" t="s">
        <v>28</v>
      </c>
      <c r="D57" s="422">
        <v>429</v>
      </c>
      <c r="E57" s="426"/>
      <c r="F57" s="422">
        <v>7</v>
      </c>
      <c r="G57" s="426"/>
      <c r="H57" s="422">
        <v>436</v>
      </c>
      <c r="I57" s="426" t="s">
        <v>255</v>
      </c>
    </row>
    <row r="58" spans="1:9">
      <c r="A58" s="8">
        <v>44</v>
      </c>
      <c r="B58" s="23">
        <v>51</v>
      </c>
      <c r="C58" s="425" t="s">
        <v>38</v>
      </c>
      <c r="D58" s="422">
        <v>218</v>
      </c>
      <c r="E58" s="426"/>
      <c r="F58" s="422">
        <v>0</v>
      </c>
      <c r="G58" s="426"/>
      <c r="H58" s="422">
        <v>218</v>
      </c>
      <c r="I58" s="426" t="s">
        <v>255</v>
      </c>
    </row>
    <row r="59" spans="1:9">
      <c r="A59" s="8">
        <v>44</v>
      </c>
      <c r="B59" s="23">
        <v>52</v>
      </c>
      <c r="C59" s="425" t="s">
        <v>39</v>
      </c>
      <c r="D59" s="422">
        <v>76</v>
      </c>
      <c r="E59" s="426"/>
      <c r="F59" s="422">
        <v>1</v>
      </c>
      <c r="G59" s="426"/>
      <c r="H59" s="422">
        <v>77</v>
      </c>
      <c r="I59" s="426" t="s">
        <v>255</v>
      </c>
    </row>
    <row r="60" spans="1:9">
      <c r="A60" s="8">
        <v>52</v>
      </c>
      <c r="B60" s="23">
        <v>53</v>
      </c>
      <c r="C60" s="425" t="s">
        <v>49</v>
      </c>
      <c r="D60" s="422">
        <v>335</v>
      </c>
      <c r="E60" s="426"/>
      <c r="F60" s="422">
        <v>9</v>
      </c>
      <c r="G60" s="426"/>
      <c r="H60" s="422">
        <v>344</v>
      </c>
      <c r="I60" s="426" t="s">
        <v>255</v>
      </c>
    </row>
    <row r="61" spans="1:9">
      <c r="A61" s="8">
        <v>44</v>
      </c>
      <c r="B61" s="23">
        <v>54</v>
      </c>
      <c r="C61" s="425" t="s">
        <v>40</v>
      </c>
      <c r="D61" s="422">
        <v>563</v>
      </c>
      <c r="E61" s="426"/>
      <c r="F61" s="422">
        <v>0</v>
      </c>
      <c r="G61" s="426"/>
      <c r="H61" s="422">
        <v>563</v>
      </c>
      <c r="I61" s="426" t="s">
        <v>255</v>
      </c>
    </row>
    <row r="62" spans="1:9">
      <c r="A62" s="8">
        <v>44</v>
      </c>
      <c r="B62" s="23">
        <v>55</v>
      </c>
      <c r="C62" s="425" t="s">
        <v>41</v>
      </c>
      <c r="D62" s="422">
        <v>287</v>
      </c>
      <c r="E62" s="426"/>
      <c r="F62" s="422">
        <v>7</v>
      </c>
      <c r="G62" s="426"/>
      <c r="H62" s="422">
        <v>294</v>
      </c>
      <c r="I62" s="426" t="s">
        <v>255</v>
      </c>
    </row>
    <row r="63" spans="1:9">
      <c r="A63" s="8">
        <v>53</v>
      </c>
      <c r="B63" s="23">
        <v>56</v>
      </c>
      <c r="C63" s="425" t="s">
        <v>56</v>
      </c>
      <c r="D63" s="422">
        <v>668</v>
      </c>
      <c r="E63" s="426"/>
      <c r="F63" s="422">
        <v>14</v>
      </c>
      <c r="G63" s="426"/>
      <c r="H63" s="422">
        <v>682</v>
      </c>
      <c r="I63" s="426" t="s">
        <v>255</v>
      </c>
    </row>
    <row r="64" spans="1:9">
      <c r="A64" s="8">
        <v>44</v>
      </c>
      <c r="B64" s="23">
        <v>57</v>
      </c>
      <c r="C64" s="425" t="s">
        <v>42</v>
      </c>
      <c r="D64" s="422">
        <v>228</v>
      </c>
      <c r="E64" s="426"/>
      <c r="F64" s="422">
        <v>2</v>
      </c>
      <c r="G64" s="426"/>
      <c r="H64" s="422">
        <v>230</v>
      </c>
      <c r="I64" s="426" t="s">
        <v>255</v>
      </c>
    </row>
    <row r="65" spans="1:9">
      <c r="A65" s="8">
        <v>27</v>
      </c>
      <c r="B65" s="23">
        <v>58</v>
      </c>
      <c r="C65" s="425" t="s">
        <v>20</v>
      </c>
      <c r="D65" s="422">
        <v>212</v>
      </c>
      <c r="E65" s="426"/>
      <c r="F65" s="422">
        <v>0</v>
      </c>
      <c r="G65" s="426"/>
      <c r="H65" s="422">
        <v>212</v>
      </c>
      <c r="I65" s="426" t="s">
        <v>255</v>
      </c>
    </row>
    <row r="66" spans="1:9">
      <c r="A66" s="8">
        <v>32</v>
      </c>
      <c r="B66" s="23">
        <v>59</v>
      </c>
      <c r="C66" s="425" t="s">
        <v>32</v>
      </c>
      <c r="D66" s="422">
        <v>441</v>
      </c>
      <c r="E66" s="426"/>
      <c r="F66" s="422">
        <v>0</v>
      </c>
      <c r="G66" s="426"/>
      <c r="H66" s="422">
        <v>441</v>
      </c>
      <c r="I66" s="426" t="s">
        <v>255</v>
      </c>
    </row>
    <row r="67" spans="1:9">
      <c r="A67" s="8">
        <v>32</v>
      </c>
      <c r="B67" s="23">
        <v>60</v>
      </c>
      <c r="C67" s="425" t="s">
        <v>33</v>
      </c>
      <c r="D67" s="422">
        <v>374</v>
      </c>
      <c r="E67" s="426"/>
      <c r="F67" s="422">
        <v>15</v>
      </c>
      <c r="G67" s="426"/>
      <c r="H67" s="422">
        <v>389</v>
      </c>
      <c r="I67" s="426" t="s">
        <v>255</v>
      </c>
    </row>
    <row r="68" spans="1:9">
      <c r="A68" s="8">
        <v>28</v>
      </c>
      <c r="B68" s="23">
        <v>61</v>
      </c>
      <c r="C68" s="425" t="s">
        <v>29</v>
      </c>
      <c r="D68" s="422">
        <v>237</v>
      </c>
      <c r="E68" s="426"/>
      <c r="F68" s="422">
        <v>0</v>
      </c>
      <c r="G68" s="426"/>
      <c r="H68" s="422">
        <v>237</v>
      </c>
      <c r="I68" s="426" t="s">
        <v>255</v>
      </c>
    </row>
    <row r="69" spans="1:9">
      <c r="A69" s="8">
        <v>32</v>
      </c>
      <c r="B69" s="23">
        <v>62</v>
      </c>
      <c r="C69" s="425" t="s">
        <v>34</v>
      </c>
      <c r="D69" s="422">
        <v>531</v>
      </c>
      <c r="E69" s="426"/>
      <c r="F69" s="422">
        <v>0</v>
      </c>
      <c r="G69" s="426" t="s">
        <v>256</v>
      </c>
      <c r="H69" s="422">
        <v>531</v>
      </c>
      <c r="I69" s="426"/>
    </row>
    <row r="70" spans="1:9">
      <c r="A70" s="8">
        <v>84</v>
      </c>
      <c r="B70" s="23">
        <v>63</v>
      </c>
      <c r="C70" s="425" t="s">
        <v>91</v>
      </c>
      <c r="D70" s="422">
        <v>655</v>
      </c>
      <c r="E70" s="426"/>
      <c r="F70" s="422">
        <v>33</v>
      </c>
      <c r="G70" s="426"/>
      <c r="H70" s="422">
        <v>688</v>
      </c>
      <c r="I70" s="426" t="s">
        <v>255</v>
      </c>
    </row>
    <row r="71" spans="1:9">
      <c r="A71" s="8">
        <v>75</v>
      </c>
      <c r="B71" s="23">
        <v>64</v>
      </c>
      <c r="C71" s="425" t="s">
        <v>65</v>
      </c>
      <c r="D71" s="422">
        <v>376</v>
      </c>
      <c r="E71" s="426"/>
      <c r="F71" s="422">
        <v>5</v>
      </c>
      <c r="G71" s="426"/>
      <c r="H71" s="422">
        <v>381</v>
      </c>
      <c r="I71" s="426" t="s">
        <v>255</v>
      </c>
    </row>
    <row r="72" spans="1:9">
      <c r="A72" s="8">
        <v>76</v>
      </c>
      <c r="B72" s="23">
        <v>65</v>
      </c>
      <c r="C72" s="425" t="s">
        <v>78</v>
      </c>
      <c r="D72" s="422">
        <v>293</v>
      </c>
      <c r="E72" s="426" t="s">
        <v>256</v>
      </c>
      <c r="F72" s="422">
        <v>0</v>
      </c>
      <c r="G72" s="426" t="s">
        <v>256</v>
      </c>
      <c r="H72" s="422">
        <v>293</v>
      </c>
      <c r="I72" s="426" t="s">
        <v>256</v>
      </c>
    </row>
    <row r="73" spans="1:9">
      <c r="A73" s="8">
        <v>76</v>
      </c>
      <c r="B73" s="23">
        <v>66</v>
      </c>
      <c r="C73" s="425" t="s">
        <v>79</v>
      </c>
      <c r="D73" s="422">
        <v>342</v>
      </c>
      <c r="E73" s="426" t="s">
        <v>256</v>
      </c>
      <c r="F73" s="422">
        <v>1.0685358255451918</v>
      </c>
      <c r="G73" s="426" t="s">
        <v>256</v>
      </c>
      <c r="H73" s="422">
        <v>343</v>
      </c>
      <c r="I73" s="426"/>
    </row>
    <row r="74" spans="1:9">
      <c r="A74" s="8">
        <v>44</v>
      </c>
      <c r="B74" s="23">
        <v>67</v>
      </c>
      <c r="C74" s="425" t="s">
        <v>43</v>
      </c>
      <c r="D74" s="422">
        <v>959</v>
      </c>
      <c r="E74" s="426"/>
      <c r="F74" s="422">
        <v>48</v>
      </c>
      <c r="G74" s="426"/>
      <c r="H74" s="422">
        <v>1007</v>
      </c>
      <c r="I74" s="426" t="s">
        <v>255</v>
      </c>
    </row>
    <row r="75" spans="1:9">
      <c r="A75" s="8">
        <v>44</v>
      </c>
      <c r="B75" s="23">
        <v>68</v>
      </c>
      <c r="C75" s="425" t="s">
        <v>44</v>
      </c>
      <c r="D75" s="422">
        <v>490</v>
      </c>
      <c r="E75" s="426"/>
      <c r="F75" s="422">
        <v>0</v>
      </c>
      <c r="G75" s="426"/>
      <c r="H75" s="422">
        <v>490</v>
      </c>
      <c r="I75" s="426" t="s">
        <v>255</v>
      </c>
    </row>
    <row r="76" spans="1:9">
      <c r="A76" s="8">
        <v>84</v>
      </c>
      <c r="B76" s="23">
        <v>69</v>
      </c>
      <c r="C76" s="425" t="s">
        <v>308</v>
      </c>
      <c r="D76" s="422">
        <v>1963</v>
      </c>
      <c r="E76" s="426"/>
      <c r="F76" s="422">
        <v>202</v>
      </c>
      <c r="G76" s="426"/>
      <c r="H76" s="422">
        <v>2165</v>
      </c>
      <c r="I76" s="426"/>
    </row>
    <row r="77" spans="1:9">
      <c r="A77" s="43">
        <v>84</v>
      </c>
      <c r="B77" s="44" t="s">
        <v>92</v>
      </c>
      <c r="C77" s="427" t="s">
        <v>308</v>
      </c>
      <c r="D77" s="428">
        <v>464</v>
      </c>
      <c r="E77" s="515"/>
      <c r="F77" s="428">
        <v>27</v>
      </c>
      <c r="G77" s="515"/>
      <c r="H77" s="428">
        <v>491</v>
      </c>
      <c r="I77" s="559"/>
    </row>
    <row r="78" spans="1:9">
      <c r="A78" s="43">
        <v>84</v>
      </c>
      <c r="B78" s="44" t="s">
        <v>94</v>
      </c>
      <c r="C78" s="427" t="s">
        <v>309</v>
      </c>
      <c r="D78" s="428">
        <v>1499</v>
      </c>
      <c r="E78" s="515"/>
      <c r="F78" s="428">
        <v>175</v>
      </c>
      <c r="G78" s="515"/>
      <c r="H78" s="428">
        <v>1674</v>
      </c>
      <c r="I78" s="559"/>
    </row>
    <row r="79" spans="1:9">
      <c r="A79" s="8">
        <v>27</v>
      </c>
      <c r="B79" s="23">
        <v>70</v>
      </c>
      <c r="C79" s="425" t="s">
        <v>21</v>
      </c>
      <c r="D79" s="422">
        <v>413</v>
      </c>
      <c r="E79" s="426"/>
      <c r="F79" s="422">
        <v>10</v>
      </c>
      <c r="G79" s="426"/>
      <c r="H79" s="422">
        <v>423</v>
      </c>
      <c r="I79" s="426" t="s">
        <v>255</v>
      </c>
    </row>
    <row r="80" spans="1:9">
      <c r="A80" s="8">
        <v>27</v>
      </c>
      <c r="B80" s="23">
        <v>71</v>
      </c>
      <c r="C80" s="425" t="s">
        <v>22</v>
      </c>
      <c r="D80" s="422">
        <v>308</v>
      </c>
      <c r="E80" s="426"/>
      <c r="F80" s="422">
        <v>14</v>
      </c>
      <c r="G80" s="426"/>
      <c r="H80" s="422">
        <v>322</v>
      </c>
      <c r="I80" s="426" t="s">
        <v>255</v>
      </c>
    </row>
    <row r="81" spans="1:9">
      <c r="A81" s="8">
        <v>52</v>
      </c>
      <c r="B81" s="23">
        <v>72</v>
      </c>
      <c r="C81" s="425" t="s">
        <v>50</v>
      </c>
      <c r="D81" s="422">
        <v>298</v>
      </c>
      <c r="E81" s="426"/>
      <c r="F81" s="422">
        <v>8</v>
      </c>
      <c r="G81" s="426"/>
      <c r="H81" s="422">
        <v>306</v>
      </c>
      <c r="I81" s="426" t="s">
        <v>255</v>
      </c>
    </row>
    <row r="82" spans="1:9">
      <c r="A82" s="8">
        <v>84</v>
      </c>
      <c r="B82" s="23">
        <v>73</v>
      </c>
      <c r="C82" s="425" t="s">
        <v>96</v>
      </c>
      <c r="D82" s="422">
        <v>106</v>
      </c>
      <c r="E82" s="426"/>
      <c r="F82" s="422">
        <v>0</v>
      </c>
      <c r="G82" s="426"/>
      <c r="H82" s="422">
        <v>106</v>
      </c>
      <c r="I82" s="426" t="s">
        <v>255</v>
      </c>
    </row>
    <row r="83" spans="1:9">
      <c r="A83" s="8">
        <v>84</v>
      </c>
      <c r="B83" s="23">
        <v>74</v>
      </c>
      <c r="C83" s="425" t="s">
        <v>97</v>
      </c>
      <c r="D83" s="422">
        <v>265</v>
      </c>
      <c r="E83" s="426"/>
      <c r="F83" s="422">
        <v>11</v>
      </c>
      <c r="G83" s="426"/>
      <c r="H83" s="422">
        <v>276</v>
      </c>
      <c r="I83" s="426" t="s">
        <v>255</v>
      </c>
    </row>
    <row r="84" spans="1:9">
      <c r="A84" s="8">
        <v>11</v>
      </c>
      <c r="B84" s="23">
        <v>75</v>
      </c>
      <c r="C84" s="425" t="s">
        <v>0</v>
      </c>
      <c r="D84" s="422">
        <v>1493</v>
      </c>
      <c r="E84" s="426"/>
      <c r="F84" s="422">
        <v>95</v>
      </c>
      <c r="G84" s="426"/>
      <c r="H84" s="422">
        <v>1588</v>
      </c>
      <c r="I84" s="426" t="s">
        <v>255</v>
      </c>
    </row>
    <row r="85" spans="1:9">
      <c r="A85" s="8">
        <v>28</v>
      </c>
      <c r="B85" s="23">
        <v>76</v>
      </c>
      <c r="C85" s="425" t="s">
        <v>30</v>
      </c>
      <c r="D85" s="422">
        <v>1690</v>
      </c>
      <c r="E85" s="426"/>
      <c r="F85" s="422">
        <v>6</v>
      </c>
      <c r="G85" s="426"/>
      <c r="H85" s="422">
        <v>1696</v>
      </c>
      <c r="I85" s="426" t="s">
        <v>255</v>
      </c>
    </row>
    <row r="86" spans="1:9">
      <c r="A86" s="8">
        <v>11</v>
      </c>
      <c r="B86" s="23">
        <v>77</v>
      </c>
      <c r="C86" s="425" t="s">
        <v>2</v>
      </c>
      <c r="D86" s="422">
        <v>978</v>
      </c>
      <c r="E86" s="426"/>
      <c r="F86" s="422">
        <v>0</v>
      </c>
      <c r="G86" s="426"/>
      <c r="H86" s="422">
        <v>978</v>
      </c>
      <c r="I86" s="426" t="s">
        <v>255</v>
      </c>
    </row>
    <row r="87" spans="1:9">
      <c r="A87" s="8">
        <v>11</v>
      </c>
      <c r="B87" s="23">
        <v>78</v>
      </c>
      <c r="C87" s="425" t="s">
        <v>3</v>
      </c>
      <c r="D87" s="422">
        <v>420</v>
      </c>
      <c r="E87" s="426"/>
      <c r="F87" s="422">
        <v>38</v>
      </c>
      <c r="G87" s="426"/>
      <c r="H87" s="422">
        <v>458</v>
      </c>
      <c r="I87" s="426" t="s">
        <v>255</v>
      </c>
    </row>
    <row r="88" spans="1:9">
      <c r="A88" s="8">
        <v>75</v>
      </c>
      <c r="B88" s="23">
        <v>79</v>
      </c>
      <c r="C88" s="425" t="s">
        <v>66</v>
      </c>
      <c r="D88" s="422">
        <v>485</v>
      </c>
      <c r="E88" s="426"/>
      <c r="F88" s="422">
        <v>25</v>
      </c>
      <c r="G88" s="426"/>
      <c r="H88" s="422">
        <v>510</v>
      </c>
      <c r="I88" s="426" t="s">
        <v>255</v>
      </c>
    </row>
    <row r="89" spans="1:9">
      <c r="A89" s="8">
        <v>32</v>
      </c>
      <c r="B89" s="23">
        <v>80</v>
      </c>
      <c r="C89" s="425" t="s">
        <v>35</v>
      </c>
      <c r="D89" s="422">
        <v>317</v>
      </c>
      <c r="E89" s="426"/>
      <c r="F89" s="422">
        <v>0</v>
      </c>
      <c r="G89" s="426"/>
      <c r="H89" s="422">
        <v>317</v>
      </c>
      <c r="I89" s="426" t="s">
        <v>255</v>
      </c>
    </row>
    <row r="90" spans="1:9">
      <c r="A90" s="8">
        <v>76</v>
      </c>
      <c r="B90" s="23">
        <v>81</v>
      </c>
      <c r="C90" s="425" t="s">
        <v>80</v>
      </c>
      <c r="D90" s="422">
        <v>198</v>
      </c>
      <c r="E90" s="426"/>
      <c r="F90" s="422">
        <v>0</v>
      </c>
      <c r="G90" s="426"/>
      <c r="H90" s="422">
        <v>198</v>
      </c>
      <c r="I90" s="426"/>
    </row>
    <row r="91" spans="1:9">
      <c r="A91" s="8">
        <v>76</v>
      </c>
      <c r="B91" s="23">
        <v>82</v>
      </c>
      <c r="C91" s="425" t="s">
        <v>81</v>
      </c>
      <c r="D91" s="422">
        <v>202</v>
      </c>
      <c r="E91" s="426"/>
      <c r="F91" s="422">
        <v>0</v>
      </c>
      <c r="G91" s="426"/>
      <c r="H91" s="422">
        <v>202</v>
      </c>
      <c r="I91" s="426" t="s">
        <v>255</v>
      </c>
    </row>
    <row r="92" spans="1:9">
      <c r="A92" s="8">
        <v>93</v>
      </c>
      <c r="B92" s="23">
        <v>83</v>
      </c>
      <c r="C92" s="425" t="s">
        <v>102</v>
      </c>
      <c r="D92" s="422">
        <v>388</v>
      </c>
      <c r="E92" s="426"/>
      <c r="F92" s="422">
        <v>19</v>
      </c>
      <c r="G92" s="426"/>
      <c r="H92" s="422">
        <v>407</v>
      </c>
      <c r="I92" s="426" t="s">
        <v>255</v>
      </c>
    </row>
    <row r="93" spans="1:9">
      <c r="A93" s="8">
        <v>93</v>
      </c>
      <c r="B93" s="23">
        <v>84</v>
      </c>
      <c r="C93" s="425" t="s">
        <v>103</v>
      </c>
      <c r="D93" s="422">
        <v>156</v>
      </c>
      <c r="E93" s="426"/>
      <c r="F93" s="422">
        <v>7</v>
      </c>
      <c r="G93" s="426"/>
      <c r="H93" s="422">
        <v>163</v>
      </c>
      <c r="I93" s="426"/>
    </row>
    <row r="94" spans="1:9">
      <c r="A94" s="8">
        <v>52</v>
      </c>
      <c r="B94" s="23">
        <v>85</v>
      </c>
      <c r="C94" s="425" t="s">
        <v>51</v>
      </c>
      <c r="D94" s="422">
        <v>592</v>
      </c>
      <c r="E94" s="426"/>
      <c r="F94" s="422">
        <v>2</v>
      </c>
      <c r="G94" s="426"/>
      <c r="H94" s="422">
        <v>594</v>
      </c>
      <c r="I94" s="426"/>
    </row>
    <row r="95" spans="1:9">
      <c r="A95" s="8">
        <v>75</v>
      </c>
      <c r="B95" s="23">
        <v>86</v>
      </c>
      <c r="C95" s="425" t="s">
        <v>67</v>
      </c>
      <c r="D95" s="422">
        <v>245</v>
      </c>
      <c r="E95" s="426"/>
      <c r="F95" s="422">
        <v>6</v>
      </c>
      <c r="G95" s="426"/>
      <c r="H95" s="422">
        <v>251</v>
      </c>
      <c r="I95" s="426"/>
    </row>
    <row r="96" spans="1:9">
      <c r="A96" s="8">
        <v>75</v>
      </c>
      <c r="B96" s="23">
        <v>87</v>
      </c>
      <c r="C96" s="425" t="s">
        <v>68</v>
      </c>
      <c r="D96" s="422">
        <v>276</v>
      </c>
      <c r="E96" s="426"/>
      <c r="F96" s="422">
        <v>5</v>
      </c>
      <c r="G96" s="426"/>
      <c r="H96" s="422">
        <v>281</v>
      </c>
      <c r="I96" s="426" t="s">
        <v>255</v>
      </c>
    </row>
    <row r="97" spans="1:9">
      <c r="A97" s="8">
        <v>44</v>
      </c>
      <c r="B97" s="23">
        <v>88</v>
      </c>
      <c r="C97" s="425" t="s">
        <v>45</v>
      </c>
      <c r="D97" s="422">
        <v>484</v>
      </c>
      <c r="E97" s="426"/>
      <c r="F97" s="422">
        <v>6</v>
      </c>
      <c r="G97" s="426" t="s">
        <v>256</v>
      </c>
      <c r="H97" s="422">
        <v>490</v>
      </c>
      <c r="I97" s="426" t="s">
        <v>256</v>
      </c>
    </row>
    <row r="98" spans="1:9">
      <c r="A98" s="8">
        <v>27</v>
      </c>
      <c r="B98" s="23">
        <v>89</v>
      </c>
      <c r="C98" s="425" t="s">
        <v>23</v>
      </c>
      <c r="D98" s="422">
        <v>375</v>
      </c>
      <c r="E98" s="426"/>
      <c r="F98" s="422">
        <v>6</v>
      </c>
      <c r="G98" s="426"/>
      <c r="H98" s="422">
        <v>381</v>
      </c>
      <c r="I98" s="426" t="s">
        <v>255</v>
      </c>
    </row>
    <row r="99" spans="1:9">
      <c r="A99" s="8">
        <v>27</v>
      </c>
      <c r="B99" s="23">
        <v>90</v>
      </c>
      <c r="C99" s="425" t="s">
        <v>24</v>
      </c>
      <c r="D99" s="422">
        <v>147</v>
      </c>
      <c r="E99" s="426"/>
      <c r="F99" s="422">
        <v>1</v>
      </c>
      <c r="G99" s="426"/>
      <c r="H99" s="422">
        <v>148</v>
      </c>
      <c r="I99" s="426" t="s">
        <v>255</v>
      </c>
    </row>
    <row r="100" spans="1:9">
      <c r="A100" s="8">
        <v>11</v>
      </c>
      <c r="B100" s="23">
        <v>91</v>
      </c>
      <c r="C100" s="425" t="s">
        <v>4</v>
      </c>
      <c r="D100" s="422">
        <v>1441</v>
      </c>
      <c r="E100" s="426"/>
      <c r="F100" s="422">
        <v>14</v>
      </c>
      <c r="G100" s="426"/>
      <c r="H100" s="422">
        <v>1455</v>
      </c>
      <c r="I100" s="426" t="s">
        <v>255</v>
      </c>
    </row>
    <row r="101" spans="1:9">
      <c r="A101" s="8">
        <v>11</v>
      </c>
      <c r="B101" s="23">
        <v>92</v>
      </c>
      <c r="C101" s="425" t="s">
        <v>5</v>
      </c>
      <c r="D101" s="422">
        <v>1661</v>
      </c>
      <c r="E101" s="426"/>
      <c r="F101" s="422">
        <v>67</v>
      </c>
      <c r="G101" s="426"/>
      <c r="H101" s="422">
        <v>1728</v>
      </c>
      <c r="I101" s="426" t="s">
        <v>255</v>
      </c>
    </row>
    <row r="102" spans="1:9">
      <c r="A102" s="8">
        <v>11</v>
      </c>
      <c r="B102" s="23">
        <v>93</v>
      </c>
      <c r="C102" s="425" t="s">
        <v>6</v>
      </c>
      <c r="D102" s="422">
        <v>405</v>
      </c>
      <c r="E102" s="426"/>
      <c r="F102" s="422">
        <v>138</v>
      </c>
      <c r="G102" s="426"/>
      <c r="H102" s="422">
        <v>543</v>
      </c>
      <c r="I102" s="426" t="s">
        <v>255</v>
      </c>
    </row>
    <row r="103" spans="1:9">
      <c r="A103" s="8">
        <v>11</v>
      </c>
      <c r="B103" s="23">
        <v>94</v>
      </c>
      <c r="C103" s="425" t="s">
        <v>7</v>
      </c>
      <c r="D103" s="422">
        <v>337</v>
      </c>
      <c r="E103" s="426"/>
      <c r="F103" s="422">
        <v>44</v>
      </c>
      <c r="G103" s="426"/>
      <c r="H103" s="422">
        <v>381</v>
      </c>
      <c r="I103" s="426" t="s">
        <v>255</v>
      </c>
    </row>
    <row r="104" spans="1:9">
      <c r="A104" s="8">
        <v>11</v>
      </c>
      <c r="B104" s="23">
        <v>95</v>
      </c>
      <c r="C104" s="425" t="s">
        <v>8</v>
      </c>
      <c r="D104" s="422">
        <v>286</v>
      </c>
      <c r="E104" s="426"/>
      <c r="F104" s="422">
        <v>38</v>
      </c>
      <c r="G104" s="426"/>
      <c r="H104" s="422">
        <v>324</v>
      </c>
      <c r="I104" s="426" t="s">
        <v>255</v>
      </c>
    </row>
    <row r="105" spans="1:9">
      <c r="A105" s="8">
        <v>101</v>
      </c>
      <c r="B105" s="23">
        <v>971</v>
      </c>
      <c r="C105" s="425" t="s">
        <v>109</v>
      </c>
      <c r="D105" s="422">
        <v>88</v>
      </c>
      <c r="E105" s="426"/>
      <c r="F105" s="422">
        <v>2</v>
      </c>
      <c r="G105" s="426"/>
      <c r="H105" s="422">
        <v>90</v>
      </c>
      <c r="I105" s="426" t="s">
        <v>255</v>
      </c>
    </row>
    <row r="106" spans="1:9">
      <c r="A106" s="8">
        <v>102</v>
      </c>
      <c r="B106" s="23">
        <v>972</v>
      </c>
      <c r="C106" s="425" t="s">
        <v>110</v>
      </c>
      <c r="D106" s="422">
        <v>650</v>
      </c>
      <c r="E106" s="426"/>
      <c r="F106" s="422">
        <v>24</v>
      </c>
      <c r="G106" s="426"/>
      <c r="H106" s="422">
        <v>674</v>
      </c>
      <c r="I106" s="426" t="s">
        <v>255</v>
      </c>
    </row>
    <row r="107" spans="1:9">
      <c r="A107" s="8">
        <v>103</v>
      </c>
      <c r="B107" s="23">
        <v>973</v>
      </c>
      <c r="C107" s="425" t="s">
        <v>111</v>
      </c>
      <c r="D107" s="422">
        <v>79</v>
      </c>
      <c r="E107" s="426"/>
      <c r="F107" s="422">
        <v>3</v>
      </c>
      <c r="G107" s="426"/>
      <c r="H107" s="422">
        <v>82</v>
      </c>
      <c r="I107" s="426" t="s">
        <v>255</v>
      </c>
    </row>
    <row r="108" spans="1:9">
      <c r="A108" s="9">
        <v>104</v>
      </c>
      <c r="B108" s="9">
        <v>974</v>
      </c>
      <c r="C108" s="5" t="s">
        <v>310</v>
      </c>
      <c r="D108" s="422">
        <v>1216</v>
      </c>
      <c r="E108" s="426"/>
      <c r="F108" s="422">
        <v>93</v>
      </c>
      <c r="G108" s="426"/>
      <c r="H108" s="422">
        <v>1309</v>
      </c>
      <c r="I108" s="426" t="s">
        <v>255</v>
      </c>
    </row>
    <row r="109" spans="1:9">
      <c r="A109" s="597" t="s">
        <v>225</v>
      </c>
      <c r="B109" s="598"/>
      <c r="C109" s="599"/>
      <c r="D109" s="431">
        <v>46026</v>
      </c>
      <c r="E109" s="432"/>
      <c r="F109" s="431">
        <v>2768.0314987885085</v>
      </c>
      <c r="G109" s="433"/>
      <c r="H109" s="434">
        <v>48794</v>
      </c>
      <c r="I109" s="433"/>
    </row>
    <row r="110" spans="1:9">
      <c r="A110" s="600" t="s">
        <v>330</v>
      </c>
      <c r="B110" s="601"/>
      <c r="C110" s="602"/>
      <c r="D110" s="435">
        <v>2033</v>
      </c>
      <c r="E110" s="436"/>
      <c r="F110" s="435">
        <v>122</v>
      </c>
      <c r="G110" s="437"/>
      <c r="H110" s="438">
        <v>2155</v>
      </c>
      <c r="I110" s="437"/>
    </row>
    <row r="111" spans="1:9">
      <c r="A111" s="594" t="s">
        <v>331</v>
      </c>
      <c r="B111" s="595"/>
      <c r="C111" s="596"/>
      <c r="D111" s="439">
        <v>48059</v>
      </c>
      <c r="E111" s="440"/>
      <c r="F111" s="439">
        <v>2890.0314987885085</v>
      </c>
      <c r="G111" s="441"/>
      <c r="H111" s="442">
        <v>50949</v>
      </c>
      <c r="I111" s="441"/>
    </row>
    <row r="112" spans="1:9">
      <c r="A112" s="498" t="s">
        <v>298</v>
      </c>
      <c r="B112" s="420"/>
      <c r="C112" s="420"/>
      <c r="D112" s="475"/>
      <c r="E112" s="475"/>
      <c r="F112" s="475"/>
      <c r="G112" s="475"/>
      <c r="H112" s="475"/>
      <c r="I112" s="475"/>
    </row>
    <row r="113" spans="1:9">
      <c r="A113" s="475"/>
      <c r="B113" s="475"/>
      <c r="C113" s="475"/>
      <c r="D113" s="475"/>
      <c r="E113" s="475"/>
      <c r="F113" s="475"/>
      <c r="G113" s="475"/>
      <c r="H113" s="475"/>
      <c r="I113" s="475"/>
    </row>
    <row r="114" spans="1:9">
      <c r="A114" s="475"/>
      <c r="B114" s="475"/>
      <c r="C114" s="475"/>
      <c r="D114" s="475"/>
      <c r="E114" s="475"/>
      <c r="F114" s="475"/>
      <c r="G114" s="475"/>
      <c r="H114" s="475"/>
      <c r="I114" s="475"/>
    </row>
    <row r="115" spans="1:9">
      <c r="A115" s="475"/>
      <c r="B115" s="475"/>
      <c r="C115" s="475"/>
      <c r="D115" s="475"/>
      <c r="E115" s="475"/>
      <c r="F115" s="475"/>
      <c r="G115" s="475"/>
      <c r="H115" s="475"/>
      <c r="I115" s="475"/>
    </row>
    <row r="116" spans="1:9">
      <c r="A116" s="474" t="s">
        <v>379</v>
      </c>
      <c r="B116" s="475"/>
      <c r="C116" s="475"/>
      <c r="D116" s="475"/>
      <c r="E116" s="475"/>
      <c r="F116" s="475"/>
      <c r="G116" s="475"/>
      <c r="H116" s="475"/>
      <c r="I116" s="475"/>
    </row>
    <row r="117" spans="1:9" ht="30">
      <c r="A117" s="123" t="s">
        <v>218</v>
      </c>
      <c r="B117" s="592" t="s">
        <v>214</v>
      </c>
      <c r="C117" s="593"/>
      <c r="D117" s="640" t="s">
        <v>373</v>
      </c>
      <c r="E117" s="639"/>
      <c r="F117" s="638" t="s">
        <v>374</v>
      </c>
      <c r="G117" s="639"/>
      <c r="H117" s="640" t="s">
        <v>371</v>
      </c>
      <c r="I117" s="639"/>
    </row>
    <row r="118" spans="1:9">
      <c r="A118" s="519">
        <v>84</v>
      </c>
      <c r="B118" s="520" t="s">
        <v>83</v>
      </c>
      <c r="C118" s="521"/>
      <c r="D118" s="522">
        <f>SUM(D7,D9,D13,D21,D33,D45,D49:D50,D70,D76,D82:D83)</f>
        <v>6383</v>
      </c>
      <c r="E118" s="524"/>
      <c r="F118" s="522">
        <f t="shared" ref="F118:H118" si="0">SUM(F7,F9,F13,F21,F33,F45,F49:F50,F70,F76,F82:F83)</f>
        <v>381</v>
      </c>
      <c r="G118" s="524"/>
      <c r="H118" s="522">
        <f t="shared" si="0"/>
        <v>6764</v>
      </c>
      <c r="I118" s="524"/>
    </row>
    <row r="119" spans="1:9">
      <c r="A119" s="525">
        <v>27</v>
      </c>
      <c r="B119" s="526" t="s">
        <v>17</v>
      </c>
      <c r="C119" s="527"/>
      <c r="D119" s="528">
        <f>SUM(D28,D32,D46,D65,D79:D80,D98:D99)</f>
        <v>2641</v>
      </c>
      <c r="E119" s="524"/>
      <c r="F119" s="528">
        <f t="shared" ref="F119:H119" si="1">SUM(F28,F32,F46,F65,F79:F80,F98:F99)</f>
        <v>118</v>
      </c>
      <c r="G119" s="524"/>
      <c r="H119" s="528">
        <f t="shared" si="1"/>
        <v>2759</v>
      </c>
      <c r="I119" s="524"/>
    </row>
    <row r="120" spans="1:9">
      <c r="A120" s="525">
        <v>53</v>
      </c>
      <c r="B120" s="526" t="s">
        <v>53</v>
      </c>
      <c r="C120" s="527"/>
      <c r="D120" s="528">
        <f>SUM(D29,D36,D42,D63)</f>
        <v>2988</v>
      </c>
      <c r="E120" s="524"/>
      <c r="F120" s="528">
        <f t="shared" ref="F120:H120" si="2">SUM(F29,F36,F42,F63)</f>
        <v>133</v>
      </c>
      <c r="G120" s="524"/>
      <c r="H120" s="528">
        <f t="shared" si="2"/>
        <v>3121</v>
      </c>
      <c r="I120" s="524"/>
    </row>
    <row r="121" spans="1:9">
      <c r="A121" s="525">
        <v>24</v>
      </c>
      <c r="B121" s="526" t="s">
        <v>10</v>
      </c>
      <c r="C121" s="527"/>
      <c r="D121" s="528">
        <f>SUM(D24,D35,D43:D44,D48,D52,)</f>
        <v>3400</v>
      </c>
      <c r="E121" s="524"/>
      <c r="F121" s="528">
        <f t="shared" ref="F121:H121" si="3">SUM(F24,F35,F43:F44,F48,F52,)</f>
        <v>639</v>
      </c>
      <c r="G121" s="524"/>
      <c r="H121" s="528">
        <f t="shared" si="3"/>
        <v>4039</v>
      </c>
      <c r="I121" s="524"/>
    </row>
    <row r="122" spans="1:9">
      <c r="A122" s="525">
        <v>94</v>
      </c>
      <c r="B122" s="526" t="s">
        <v>106</v>
      </c>
      <c r="C122" s="527"/>
      <c r="D122" s="528">
        <f>SUM(D26:D27)</f>
        <v>187</v>
      </c>
      <c r="E122" s="524"/>
      <c r="F122" s="528">
        <f t="shared" ref="F122:H122" si="4">SUM(F26:F27)</f>
        <v>2</v>
      </c>
      <c r="G122" s="524"/>
      <c r="H122" s="528">
        <f t="shared" si="4"/>
        <v>189</v>
      </c>
      <c r="I122" s="524"/>
    </row>
    <row r="123" spans="1:9">
      <c r="A123" s="525">
        <v>44</v>
      </c>
      <c r="B123" s="526" t="s">
        <v>220</v>
      </c>
      <c r="C123" s="527"/>
      <c r="D123" s="528">
        <f>SUM(D14,D16,D58:D59,D61:D62,D64,D74:D75,D97)</f>
        <v>3805</v>
      </c>
      <c r="E123" s="524"/>
      <c r="F123" s="528">
        <f t="shared" ref="F123:H123" si="5">SUM(F14,F16,F58:F59,F61:F62,F64,F74:F75,F97)</f>
        <v>64</v>
      </c>
      <c r="G123" s="524"/>
      <c r="H123" s="528">
        <f t="shared" si="5"/>
        <v>3869</v>
      </c>
      <c r="I123" s="524"/>
    </row>
    <row r="124" spans="1:9">
      <c r="A124" s="525">
        <v>32</v>
      </c>
      <c r="B124" s="526" t="s">
        <v>221</v>
      </c>
      <c r="C124" s="527"/>
      <c r="D124" s="528">
        <f>SUM(D8,D66:D67,D69,D89)</f>
        <v>2018</v>
      </c>
      <c r="E124" s="524"/>
      <c r="F124" s="528">
        <f t="shared" ref="F124:H124" si="6">SUM(F8,F66:F67,F69,F89)</f>
        <v>188</v>
      </c>
      <c r="G124" s="524"/>
      <c r="H124" s="528">
        <f t="shared" si="6"/>
        <v>2206</v>
      </c>
      <c r="I124" s="524"/>
    </row>
    <row r="125" spans="1:9">
      <c r="A125" s="525">
        <v>11</v>
      </c>
      <c r="B125" s="526" t="s">
        <v>1</v>
      </c>
      <c r="C125" s="527"/>
      <c r="D125" s="528">
        <f>SUM(D84,D86:D87,D100:D104)</f>
        <v>7021</v>
      </c>
      <c r="E125" s="524"/>
      <c r="F125" s="528">
        <f t="shared" ref="F125:H125" si="7">SUM(F84,F86:F87,F100:F104)</f>
        <v>434</v>
      </c>
      <c r="G125" s="524"/>
      <c r="H125" s="528">
        <f t="shared" si="7"/>
        <v>7455</v>
      </c>
      <c r="I125" s="524"/>
    </row>
    <row r="126" spans="1:9">
      <c r="A126" s="525">
        <v>28</v>
      </c>
      <c r="B126" s="526" t="s">
        <v>26</v>
      </c>
      <c r="C126" s="527"/>
      <c r="D126" s="528">
        <f>SUM(D20,D34,D57,D68,D85)</f>
        <v>4007</v>
      </c>
      <c r="E126" s="524"/>
      <c r="F126" s="528">
        <f t="shared" ref="F126:H126" si="8">SUM(F20,F34,F57,F68,F85)</f>
        <v>35</v>
      </c>
      <c r="G126" s="524"/>
      <c r="H126" s="528">
        <f t="shared" si="8"/>
        <v>4042</v>
      </c>
      <c r="I126" s="524"/>
    </row>
    <row r="127" spans="1:9">
      <c r="A127" s="525">
        <v>75</v>
      </c>
      <c r="B127" s="526" t="s">
        <v>222</v>
      </c>
      <c r="C127" s="527"/>
      <c r="D127" s="528">
        <f>SUM(D22:D23,D25,D30:D31,D40,D47,D54,D71,D88,D95:D96)</f>
        <v>4413</v>
      </c>
      <c r="E127" s="524"/>
      <c r="F127" s="528">
        <f t="shared" ref="F127:H127" si="9">SUM(F22:F23,F25,F30:F31,F40,F47,F54,F71,F88,F95:F96)</f>
        <v>368</v>
      </c>
      <c r="G127" s="524"/>
      <c r="H127" s="528">
        <f t="shared" si="9"/>
        <v>4781</v>
      </c>
      <c r="I127" s="524"/>
    </row>
    <row r="128" spans="1:9">
      <c r="A128" s="525">
        <v>76</v>
      </c>
      <c r="B128" s="526" t="s">
        <v>223</v>
      </c>
      <c r="C128" s="527"/>
      <c r="D128" s="528">
        <f>SUM(D17:D18,D15,D37:D39,D41,D53,D55,D72:D73,D90:D91)</f>
        <v>5003</v>
      </c>
      <c r="E128" s="524"/>
      <c r="F128" s="528">
        <f t="shared" ref="F128:H128" si="10">SUM(F17:F18,F15,F37:F39,F41,F53,F55,F72:F73,F90:F91)</f>
        <v>307.06853582554521</v>
      </c>
      <c r="G128" s="524"/>
      <c r="H128" s="528">
        <f t="shared" si="10"/>
        <v>5310</v>
      </c>
      <c r="I128" s="524"/>
    </row>
    <row r="129" spans="1:9">
      <c r="A129" s="525">
        <v>52</v>
      </c>
      <c r="B129" s="526" t="s">
        <v>47</v>
      </c>
      <c r="C129" s="527"/>
      <c r="D129" s="528">
        <f>SUM(D51,D56,D60,D81,D94)</f>
        <v>2209</v>
      </c>
      <c r="E129" s="524"/>
      <c r="F129" s="528">
        <f t="shared" ref="F129:H129" si="11">SUM(F51,F56,F60,F81,F94)</f>
        <v>67</v>
      </c>
      <c r="G129" s="524"/>
      <c r="H129" s="528">
        <f t="shared" si="11"/>
        <v>2276</v>
      </c>
      <c r="I129" s="524"/>
    </row>
    <row r="130" spans="1:9">
      <c r="A130" s="529">
        <v>93</v>
      </c>
      <c r="B130" s="526" t="s">
        <v>113</v>
      </c>
      <c r="C130" s="527"/>
      <c r="D130" s="528">
        <f>SUM(D10:D12,D19,D92:D93)</f>
        <v>1951</v>
      </c>
      <c r="E130" s="524"/>
      <c r="F130" s="528">
        <f t="shared" ref="F130:H130" si="12">SUM(F10:F12,F19,F92:F93)</f>
        <v>31.962962962962933</v>
      </c>
      <c r="G130" s="524"/>
      <c r="H130" s="528">
        <f t="shared" si="12"/>
        <v>1983</v>
      </c>
      <c r="I130" s="524"/>
    </row>
    <row r="131" spans="1:9">
      <c r="A131" s="530" t="s">
        <v>225</v>
      </c>
      <c r="B131" s="531"/>
      <c r="C131" s="532"/>
      <c r="D131" s="533">
        <f>SUM(D118:D130)</f>
        <v>46026</v>
      </c>
      <c r="E131" s="535"/>
      <c r="F131" s="533">
        <f t="shared" ref="F131:H131" si="13">SUM(F118:F130)</f>
        <v>2768.0314987885081</v>
      </c>
      <c r="G131" s="535"/>
      <c r="H131" s="533">
        <f t="shared" si="13"/>
        <v>48794</v>
      </c>
      <c r="I131" s="535"/>
    </row>
    <row r="132" spans="1:9">
      <c r="A132" s="536">
        <v>101</v>
      </c>
      <c r="B132" s="502" t="s">
        <v>215</v>
      </c>
      <c r="C132" s="537"/>
      <c r="D132" s="528">
        <f>D105</f>
        <v>88</v>
      </c>
      <c r="E132" s="524"/>
      <c r="F132" s="528">
        <f t="shared" ref="F132:H135" si="14">F105</f>
        <v>2</v>
      </c>
      <c r="G132" s="524"/>
      <c r="H132" s="528">
        <f t="shared" si="14"/>
        <v>90</v>
      </c>
      <c r="I132" s="524"/>
    </row>
    <row r="133" spans="1:9">
      <c r="A133" s="536">
        <v>102</v>
      </c>
      <c r="B133" s="502" t="s">
        <v>216</v>
      </c>
      <c r="C133" s="537"/>
      <c r="D133" s="528">
        <f>D106</f>
        <v>650</v>
      </c>
      <c r="E133" s="524"/>
      <c r="F133" s="528">
        <f t="shared" si="14"/>
        <v>24</v>
      </c>
      <c r="G133" s="524"/>
      <c r="H133" s="528">
        <f t="shared" si="14"/>
        <v>674</v>
      </c>
      <c r="I133" s="524"/>
    </row>
    <row r="134" spans="1:9">
      <c r="A134" s="536">
        <v>103</v>
      </c>
      <c r="B134" s="502" t="s">
        <v>111</v>
      </c>
      <c r="C134" s="537"/>
      <c r="D134" s="528">
        <f>D107</f>
        <v>79</v>
      </c>
      <c r="E134" s="524"/>
      <c r="F134" s="528">
        <f t="shared" si="14"/>
        <v>3</v>
      </c>
      <c r="G134" s="524"/>
      <c r="H134" s="528">
        <f t="shared" si="14"/>
        <v>82</v>
      </c>
      <c r="I134" s="524"/>
    </row>
    <row r="135" spans="1:9">
      <c r="A135" s="536">
        <v>104</v>
      </c>
      <c r="B135" s="502" t="s">
        <v>112</v>
      </c>
      <c r="C135" s="537"/>
      <c r="D135" s="528">
        <f>D108</f>
        <v>1216</v>
      </c>
      <c r="E135" s="524"/>
      <c r="F135" s="528">
        <f t="shared" si="14"/>
        <v>93</v>
      </c>
      <c r="G135" s="524"/>
      <c r="H135" s="528">
        <f t="shared" si="14"/>
        <v>1309</v>
      </c>
      <c r="I135" s="524"/>
    </row>
    <row r="136" spans="1:9">
      <c r="A136" s="538" t="s">
        <v>224</v>
      </c>
      <c r="B136" s="539"/>
      <c r="C136" s="540"/>
      <c r="D136" s="533">
        <f>SUM(D132:D135)</f>
        <v>2033</v>
      </c>
      <c r="E136" s="535"/>
      <c r="F136" s="533">
        <f t="shared" ref="F136:H136" si="15">SUM(F132:F135)</f>
        <v>122</v>
      </c>
      <c r="G136" s="535"/>
      <c r="H136" s="533">
        <f t="shared" si="15"/>
        <v>2155</v>
      </c>
      <c r="I136" s="535"/>
    </row>
    <row r="137" spans="1:9">
      <c r="A137" s="660" t="s">
        <v>227</v>
      </c>
      <c r="B137" s="661"/>
      <c r="C137" s="662"/>
      <c r="D137" s="541">
        <f>SUM(D131,D136)</f>
        <v>48059</v>
      </c>
      <c r="E137" s="543"/>
      <c r="F137" s="541">
        <f t="shared" ref="F137:H137" si="16">SUM(F131,F136)</f>
        <v>2890.0314987885081</v>
      </c>
      <c r="G137" s="543"/>
      <c r="H137" s="541">
        <f t="shared" si="16"/>
        <v>50949</v>
      </c>
      <c r="I137" s="543"/>
    </row>
    <row r="138" spans="1:9">
      <c r="A138" s="475"/>
      <c r="B138" s="475"/>
      <c r="C138" s="475"/>
      <c r="D138" s="475"/>
      <c r="E138" s="475"/>
      <c r="F138" s="475"/>
      <c r="G138" s="475"/>
      <c r="H138" s="475"/>
      <c r="I138" s="475"/>
    </row>
    <row r="139" spans="1:9">
      <c r="A139" s="475"/>
      <c r="B139" s="475"/>
      <c r="C139" s="475"/>
      <c r="D139" s="475"/>
      <c r="E139" s="475"/>
      <c r="F139" s="475"/>
      <c r="G139" s="475"/>
      <c r="H139" s="475"/>
      <c r="I139" s="475"/>
    </row>
    <row r="140" spans="1:9" s="475" customFormat="1"/>
    <row r="141" spans="1:9" s="475" customFormat="1"/>
    <row r="142" spans="1:9" s="475" customFormat="1"/>
    <row r="143" spans="1:9" s="475" customFormat="1"/>
    <row r="144" spans="1:9" s="475" customFormat="1"/>
    <row r="145" s="475" customFormat="1"/>
    <row r="146" s="475" customFormat="1"/>
    <row r="147" s="475" customFormat="1"/>
    <row r="148" s="475" customFormat="1"/>
    <row r="149" s="475" customFormat="1"/>
    <row r="150" s="475" customFormat="1"/>
    <row r="151" s="475" customFormat="1"/>
    <row r="152" s="475" customFormat="1"/>
    <row r="153" s="475" customFormat="1"/>
    <row r="154" s="475" customFormat="1"/>
    <row r="155" s="475" customFormat="1"/>
    <row r="156" s="475" customFormat="1"/>
    <row r="157" s="475" customFormat="1"/>
    <row r="158" s="475" customFormat="1"/>
    <row r="159" s="475" customFormat="1"/>
    <row r="160" s="475" customFormat="1"/>
    <row r="161" s="475" customFormat="1"/>
    <row r="162" s="475" customFormat="1"/>
    <row r="163" s="475" customFormat="1"/>
    <row r="164" s="475" customFormat="1"/>
    <row r="165" s="475" customFormat="1"/>
    <row r="166" s="475" customFormat="1"/>
    <row r="167" s="475" customFormat="1"/>
    <row r="168" s="475" customFormat="1"/>
    <row r="169" s="475" customFormat="1"/>
    <row r="170" s="475" customFormat="1"/>
    <row r="171" s="475" customFormat="1"/>
    <row r="172" s="475" customFormat="1"/>
    <row r="173" s="475" customFormat="1"/>
    <row r="174" s="475" customFormat="1"/>
    <row r="175" s="475" customFormat="1"/>
    <row r="176" s="475" customFormat="1"/>
    <row r="177" s="475" customFormat="1"/>
    <row r="178" s="475" customFormat="1"/>
    <row r="179" s="475" customFormat="1"/>
    <row r="180" s="475" customFormat="1"/>
    <row r="181" s="475" customFormat="1"/>
    <row r="182" s="475" customFormat="1"/>
    <row r="183" s="475" customFormat="1"/>
    <row r="184" s="475" customFormat="1"/>
    <row r="185" s="475" customFormat="1"/>
    <row r="186" s="475" customFormat="1"/>
    <row r="187" s="475" customFormat="1"/>
    <row r="188" s="475" customFormat="1"/>
    <row r="189" s="475" customFormat="1"/>
    <row r="190" s="475" customFormat="1"/>
    <row r="191" s="475" customFormat="1"/>
    <row r="192" s="475" customFormat="1"/>
    <row r="193" s="475" customFormat="1"/>
    <row r="194" s="475" customFormat="1"/>
    <row r="195" s="475" customFormat="1"/>
    <row r="196" s="475" customFormat="1"/>
    <row r="197" s="475" customFormat="1"/>
    <row r="198" s="475" customFormat="1"/>
    <row r="199" s="475" customFormat="1"/>
    <row r="200" s="475" customFormat="1"/>
    <row r="201" s="475" customFormat="1"/>
    <row r="202" s="475" customFormat="1"/>
    <row r="203" s="475" customFormat="1"/>
    <row r="204" s="475" customFormat="1"/>
    <row r="205" s="475" customFormat="1"/>
    <row r="206" s="475" customFormat="1"/>
    <row r="207" s="475" customFormat="1"/>
    <row r="208" s="475" customFormat="1"/>
    <row r="209" s="475" customFormat="1"/>
    <row r="210" s="475" customFormat="1"/>
    <row r="211" s="475" customFormat="1"/>
    <row r="212" s="475" customFormat="1"/>
    <row r="213" s="475" customFormat="1"/>
    <row r="214" s="475" customFormat="1"/>
    <row r="215" s="475" customFormat="1"/>
    <row r="216" s="475" customFormat="1"/>
    <row r="217" s="475" customFormat="1"/>
    <row r="218" s="475" customFormat="1"/>
    <row r="219" s="475" customFormat="1"/>
    <row r="220" s="475" customFormat="1"/>
    <row r="221" s="475" customFormat="1"/>
    <row r="222" s="475" customFormat="1"/>
    <row r="223" s="475" customFormat="1"/>
    <row r="224" s="475" customFormat="1"/>
    <row r="225" s="475" customFormat="1"/>
    <row r="226" s="475" customFormat="1"/>
    <row r="227" s="475" customFormat="1"/>
    <row r="228" s="475" customFormat="1"/>
    <row r="229" s="475" customFormat="1"/>
    <row r="230" s="475" customFormat="1"/>
    <row r="231" s="475" customFormat="1"/>
    <row r="232" s="475" customFormat="1"/>
    <row r="233" s="475" customFormat="1"/>
    <row r="234" s="475" customFormat="1"/>
    <row r="235" s="475" customFormat="1"/>
    <row r="236" s="475" customFormat="1"/>
    <row r="237" s="475" customFormat="1"/>
    <row r="238" s="475" customFormat="1"/>
    <row r="239" s="475" customFormat="1"/>
    <row r="240" s="475" customFormat="1"/>
    <row r="241" s="475" customFormat="1"/>
    <row r="242" s="475" customFormat="1"/>
    <row r="243" s="475" customFormat="1"/>
    <row r="244" s="475" customFormat="1"/>
    <row r="245" s="475" customFormat="1"/>
    <row r="246" s="475" customFormat="1"/>
    <row r="247" s="475" customFormat="1"/>
    <row r="248" s="475" customFormat="1"/>
    <row r="249" s="475" customFormat="1"/>
    <row r="250" s="475" customFormat="1"/>
    <row r="251" s="475" customFormat="1"/>
    <row r="252" s="475" customFormat="1"/>
    <row r="253" s="475" customFormat="1"/>
    <row r="254" s="475" customFormat="1"/>
    <row r="255" s="475" customFormat="1"/>
    <row r="256" s="475" customFormat="1"/>
    <row r="257" s="475" customFormat="1"/>
    <row r="258" s="475" customFormat="1"/>
    <row r="259" s="475" customFormat="1"/>
    <row r="260" s="475" customFormat="1"/>
    <row r="261" s="475" customFormat="1"/>
    <row r="262" s="475" customFormat="1"/>
    <row r="263" s="475" customFormat="1"/>
    <row r="264" s="475" customFormat="1"/>
    <row r="265" s="475" customFormat="1"/>
    <row r="266" s="475" customFormat="1"/>
    <row r="267" s="475" customFormat="1"/>
    <row r="268" s="475" customFormat="1"/>
    <row r="269" s="475" customFormat="1"/>
    <row r="270" s="475" customFormat="1"/>
    <row r="271" s="475" customFormat="1"/>
    <row r="272" s="475" customFormat="1"/>
    <row r="273" s="475" customFormat="1"/>
    <row r="274" s="475" customFormat="1"/>
    <row r="275" s="475" customFormat="1"/>
    <row r="276" s="475" customFormat="1"/>
    <row r="277" s="475" customFormat="1"/>
    <row r="278" s="475" customFormat="1"/>
    <row r="279" s="475" customFormat="1"/>
    <row r="280" s="475" customFormat="1"/>
    <row r="281" s="475" customFormat="1"/>
    <row r="282" s="475" customFormat="1"/>
    <row r="283" s="475" customFormat="1"/>
    <row r="284" s="475" customFormat="1"/>
    <row r="285" s="475" customFormat="1"/>
    <row r="286" s="475" customFormat="1"/>
    <row r="287" s="475" customFormat="1"/>
    <row r="288" s="475" customFormat="1"/>
    <row r="289" s="475" customFormat="1"/>
    <row r="290" s="475" customFormat="1"/>
    <row r="291" s="475" customFormat="1"/>
    <row r="292" s="475" customFormat="1"/>
    <row r="293" s="475" customFormat="1"/>
    <row r="294" s="475" customFormat="1"/>
    <row r="295" s="475" customFormat="1"/>
    <row r="296" s="475" customFormat="1"/>
    <row r="297" s="475" customFormat="1"/>
    <row r="298" s="475" customFormat="1"/>
    <row r="299" s="475" customFormat="1"/>
    <row r="300" s="475" customFormat="1"/>
    <row r="301" s="475" customFormat="1"/>
    <row r="302" s="475" customFormat="1"/>
    <row r="303" s="475" customFormat="1"/>
    <row r="304" s="475" customFormat="1"/>
    <row r="305" s="475" customFormat="1"/>
    <row r="306" s="475" customFormat="1"/>
    <row r="307" s="475" customFormat="1"/>
    <row r="308" s="475" customFormat="1"/>
    <row r="309" s="475" customFormat="1"/>
    <row r="310" s="475" customFormat="1"/>
    <row r="311" s="475" customFormat="1"/>
    <row r="312" s="475" customFormat="1"/>
    <row r="313" s="475" customFormat="1"/>
    <row r="314" s="475" customFormat="1"/>
    <row r="315" s="475" customFormat="1"/>
    <row r="316" s="475" customFormat="1"/>
    <row r="317" s="475" customFormat="1"/>
    <row r="318" s="475" customFormat="1"/>
    <row r="319" s="475" customFormat="1"/>
    <row r="320" s="475" customFormat="1"/>
    <row r="321" s="475" customFormat="1"/>
    <row r="322" s="475" customFormat="1"/>
    <row r="323" s="475" customFormat="1"/>
    <row r="324" s="475" customFormat="1"/>
    <row r="325" s="475" customFormat="1"/>
    <row r="326" s="475" customFormat="1"/>
    <row r="327" s="475" customFormat="1"/>
    <row r="328" s="475" customFormat="1"/>
    <row r="329" s="475" customFormat="1"/>
    <row r="330" s="475" customFormat="1"/>
    <row r="331" s="475" customFormat="1"/>
    <row r="332" s="475" customFormat="1"/>
    <row r="333" s="475" customFormat="1"/>
    <row r="334" s="475" customFormat="1"/>
    <row r="335" s="475" customFormat="1"/>
    <row r="336" s="475" customFormat="1"/>
    <row r="337" s="475" customFormat="1"/>
    <row r="338" s="475" customFormat="1"/>
    <row r="339" s="475" customFormat="1"/>
    <row r="340" s="475" customFormat="1"/>
    <row r="341" s="475" customFormat="1"/>
    <row r="342" s="475" customFormat="1"/>
    <row r="343" s="475" customFormat="1"/>
    <row r="344" s="475" customFormat="1"/>
    <row r="345" s="475" customFormat="1"/>
    <row r="346" s="475" customFormat="1"/>
    <row r="347" s="475" customFormat="1"/>
    <row r="348" s="475" customFormat="1"/>
    <row r="349" s="475" customFormat="1"/>
    <row r="350" s="475" customFormat="1"/>
    <row r="351" s="475" customFormat="1"/>
    <row r="352" s="475" customFormat="1"/>
    <row r="353" s="475" customFormat="1"/>
    <row r="354" s="475" customFormat="1"/>
    <row r="355" s="475" customFormat="1"/>
    <row r="356" s="475" customFormat="1"/>
    <row r="357" s="475" customFormat="1"/>
    <row r="358" s="475" customFormat="1"/>
    <row r="359" s="475" customFormat="1"/>
    <row r="360" s="475" customFormat="1"/>
    <row r="361" s="475" customFormat="1"/>
    <row r="362" s="475" customFormat="1"/>
    <row r="363" s="475" customFormat="1"/>
    <row r="364" s="475" customFormat="1"/>
    <row r="365" s="475" customFormat="1"/>
    <row r="366" s="475" customFormat="1"/>
    <row r="367" s="475" customFormat="1"/>
    <row r="368" s="475" customFormat="1"/>
    <row r="369" s="475" customFormat="1"/>
    <row r="370" s="475" customFormat="1"/>
    <row r="371" s="475" customFormat="1"/>
    <row r="372" s="475" customFormat="1"/>
    <row r="373" s="475" customFormat="1"/>
    <row r="374" s="475" customFormat="1"/>
    <row r="375" s="475" customFormat="1"/>
    <row r="376" s="475" customFormat="1"/>
    <row r="377" s="475" customFormat="1"/>
    <row r="378" s="475" customFormat="1"/>
    <row r="379" s="475" customFormat="1"/>
    <row r="380" s="475" customFormat="1"/>
    <row r="381" s="475" customFormat="1"/>
    <row r="382" s="475" customFormat="1"/>
    <row r="383" s="475" customFormat="1"/>
    <row r="384" s="475" customFormat="1"/>
    <row r="385" s="475" customFormat="1"/>
    <row r="386" s="475" customFormat="1"/>
    <row r="387" s="475" customFormat="1"/>
    <row r="388" s="475" customFormat="1"/>
    <row r="389" s="475" customFormat="1"/>
    <row r="390" s="475" customFormat="1"/>
    <row r="391" s="475" customFormat="1"/>
    <row r="392" s="475" customFormat="1"/>
    <row r="393" s="475" customFormat="1"/>
    <row r="394" s="475" customFormat="1"/>
    <row r="395" s="475" customFormat="1"/>
    <row r="396" s="475" customFormat="1"/>
    <row r="397" s="475" customFormat="1"/>
    <row r="398" s="475" customFormat="1"/>
    <row r="399" s="475" customFormat="1"/>
    <row r="400" s="475" customFormat="1"/>
    <row r="401" s="475" customFormat="1"/>
    <row r="402" s="475" customFormat="1"/>
    <row r="403" s="475" customFormat="1"/>
    <row r="404" s="475" customFormat="1"/>
    <row r="405" s="475" customFormat="1"/>
    <row r="406" s="475" customFormat="1"/>
    <row r="407" s="475" customFormat="1"/>
    <row r="408" s="475" customFormat="1"/>
    <row r="409" s="475" customFormat="1"/>
    <row r="410" s="475" customFormat="1"/>
    <row r="411" s="475" customFormat="1"/>
    <row r="412" s="475" customFormat="1"/>
    <row r="413" s="475" customFormat="1"/>
    <row r="414" s="475" customFormat="1"/>
    <row r="415" s="475" customFormat="1"/>
    <row r="416" s="475" customFormat="1"/>
    <row r="417" s="475" customFormat="1"/>
    <row r="418" s="475" customFormat="1"/>
    <row r="419" s="475" customFormat="1"/>
    <row r="420" s="475" customFormat="1"/>
    <row r="421" s="475" customFormat="1"/>
    <row r="422" s="475" customFormat="1"/>
    <row r="423" s="475" customFormat="1"/>
    <row r="424" s="475" customFormat="1"/>
    <row r="425" s="475" customFormat="1"/>
    <row r="426" s="475" customFormat="1"/>
    <row r="427" s="475" customFormat="1"/>
    <row r="428" s="475" customFormat="1"/>
    <row r="429" s="475" customFormat="1"/>
    <row r="430" s="475" customFormat="1"/>
    <row r="431" s="475" customFormat="1"/>
    <row r="432" s="475" customFormat="1"/>
    <row r="433" s="475" customFormat="1"/>
    <row r="434" s="475" customFormat="1"/>
    <row r="435" s="475" customFormat="1"/>
    <row r="436" s="475" customFormat="1"/>
    <row r="437" s="475" customFormat="1"/>
    <row r="438" s="475" customFormat="1"/>
    <row r="439" s="475" customFormat="1"/>
    <row r="440" s="475" customFormat="1"/>
    <row r="441" s="475" customFormat="1"/>
  </sheetData>
  <mergeCells count="12">
    <mergeCell ref="F117:G117"/>
    <mergeCell ref="H117:I117"/>
    <mergeCell ref="A2:I2"/>
    <mergeCell ref="D6:E6"/>
    <mergeCell ref="F6:G6"/>
    <mergeCell ref="H6:I6"/>
    <mergeCell ref="A109:C109"/>
    <mergeCell ref="A137:C137"/>
    <mergeCell ref="A110:C110"/>
    <mergeCell ref="A111:C111"/>
    <mergeCell ref="B117:C117"/>
    <mergeCell ref="D117:E117"/>
  </mergeCells>
  <hyperlinks>
    <hyperlink ref="H3" location="Sommaire!A1" display="RETOUR AU SOMMAIRE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AK639"/>
  <sheetViews>
    <sheetView workbookViewId="0">
      <selection activeCell="A3" sqref="A3:XFD3"/>
    </sheetView>
  </sheetViews>
  <sheetFormatPr baseColWidth="10" defaultRowHeight="15"/>
  <cols>
    <col min="1" max="1" width="7.5703125" customWidth="1"/>
    <col min="2" max="2" width="13" customWidth="1"/>
    <col min="3" max="3" width="25.28515625" customWidth="1"/>
    <col min="4" max="4" width="7.42578125" bestFit="1" customWidth="1"/>
    <col min="5" max="5" width="3.5703125" bestFit="1" customWidth="1"/>
    <col min="6" max="6" width="7.42578125" bestFit="1" customWidth="1"/>
    <col min="7" max="7" width="3.5703125" bestFit="1" customWidth="1"/>
    <col min="8" max="8" width="7.42578125" bestFit="1" customWidth="1"/>
    <col min="9" max="9" width="3.5703125" bestFit="1" customWidth="1"/>
    <col min="10" max="10" width="7.42578125" bestFit="1" customWidth="1"/>
    <col min="11" max="11" width="3.5703125" bestFit="1" customWidth="1"/>
    <col min="12" max="12" width="7.42578125" bestFit="1" customWidth="1"/>
    <col min="13" max="13" width="3" bestFit="1" customWidth="1"/>
    <col min="14" max="14" width="7.42578125" bestFit="1" customWidth="1"/>
    <col min="15" max="15" width="3" bestFit="1" customWidth="1"/>
    <col min="16" max="37" width="11.42578125" style="475"/>
  </cols>
  <sheetData>
    <row r="1" spans="1:16" ht="29.25" customHeight="1">
      <c r="A1" s="666" t="s">
        <v>441</v>
      </c>
      <c r="B1" s="666"/>
      <c r="C1" s="666"/>
      <c r="D1" s="666"/>
      <c r="E1" s="666"/>
      <c r="F1" s="666"/>
      <c r="G1" s="666"/>
      <c r="H1" s="666"/>
      <c r="I1" s="666"/>
      <c r="J1" s="666"/>
      <c r="K1" s="666"/>
      <c r="L1" s="666"/>
      <c r="M1" s="666"/>
      <c r="N1" s="666"/>
      <c r="O1" s="666"/>
      <c r="P1" s="666"/>
    </row>
    <row r="2" spans="1:16">
      <c r="A2" s="591" t="s">
        <v>251</v>
      </c>
      <c r="B2" s="591"/>
      <c r="C2" s="591"/>
      <c r="D2" s="591"/>
      <c r="E2" s="591"/>
      <c r="F2" s="591"/>
      <c r="G2" s="591"/>
      <c r="H2" s="591"/>
      <c r="I2" s="591"/>
      <c r="J2" s="475"/>
      <c r="K2" s="475"/>
      <c r="L2" s="475"/>
      <c r="M2" s="475"/>
      <c r="N2" s="475"/>
      <c r="O2" s="475"/>
    </row>
    <row r="3" spans="1:16" s="419" customFormat="1">
      <c r="A3" s="577" t="s">
        <v>252</v>
      </c>
      <c r="B3" s="577"/>
      <c r="C3" s="577"/>
      <c r="D3" s="577"/>
      <c r="E3" s="577"/>
      <c r="F3" s="577"/>
      <c r="G3" s="577"/>
      <c r="N3" s="571" t="s">
        <v>440</v>
      </c>
    </row>
    <row r="4" spans="1:16">
      <c r="B4" s="475"/>
      <c r="C4" s="475"/>
      <c r="D4" s="475"/>
      <c r="E4" s="475"/>
      <c r="F4" s="475"/>
      <c r="G4" s="475"/>
      <c r="H4" s="475"/>
      <c r="I4" s="475"/>
      <c r="J4" s="475"/>
      <c r="K4" s="475"/>
      <c r="L4" s="475"/>
      <c r="M4" s="475"/>
      <c r="N4" s="475"/>
      <c r="O4" s="475"/>
    </row>
    <row r="5" spans="1:16">
      <c r="A5" s="475"/>
      <c r="B5" s="475"/>
      <c r="C5" s="475"/>
      <c r="D5" s="475"/>
      <c r="E5" s="475"/>
      <c r="F5" s="475"/>
      <c r="G5" s="475"/>
      <c r="H5" s="475"/>
      <c r="I5" s="475"/>
      <c r="J5" s="475"/>
      <c r="K5" s="475"/>
      <c r="L5" s="475"/>
      <c r="M5" s="475"/>
      <c r="N5" s="475"/>
      <c r="O5" s="475"/>
    </row>
    <row r="6" spans="1:16" ht="30">
      <c r="A6" s="401" t="s">
        <v>218</v>
      </c>
      <c r="B6" s="28" t="s">
        <v>219</v>
      </c>
      <c r="C6" s="123" t="s">
        <v>213</v>
      </c>
      <c r="D6" s="640">
        <v>2010</v>
      </c>
      <c r="E6" s="639"/>
      <c r="F6" s="638">
        <v>2011</v>
      </c>
      <c r="G6" s="639"/>
      <c r="H6" s="640">
        <v>2012</v>
      </c>
      <c r="I6" s="639"/>
      <c r="J6" s="640">
        <v>2013</v>
      </c>
      <c r="K6" s="639"/>
      <c r="L6" s="640">
        <v>2014</v>
      </c>
      <c r="M6" s="639"/>
      <c r="N6" s="640">
        <v>2015</v>
      </c>
      <c r="O6" s="639"/>
    </row>
    <row r="7" spans="1:16">
      <c r="A7" s="7">
        <v>84</v>
      </c>
      <c r="B7" s="21" t="s">
        <v>115</v>
      </c>
      <c r="C7" s="421" t="s">
        <v>82</v>
      </c>
      <c r="D7" s="422">
        <v>963</v>
      </c>
      <c r="E7" s="426" t="s">
        <v>255</v>
      </c>
      <c r="F7" s="422">
        <v>1084</v>
      </c>
      <c r="G7" s="426" t="s">
        <v>255</v>
      </c>
      <c r="H7" s="422">
        <v>1070</v>
      </c>
      <c r="I7" s="426" t="s">
        <v>255</v>
      </c>
      <c r="J7" s="422">
        <v>1129</v>
      </c>
      <c r="K7" s="426" t="s">
        <v>255</v>
      </c>
      <c r="L7" s="422">
        <v>1243</v>
      </c>
      <c r="M7" s="426" t="s">
        <v>255</v>
      </c>
      <c r="N7" s="422">
        <v>1255</v>
      </c>
      <c r="O7" s="426" t="s">
        <v>255</v>
      </c>
    </row>
    <row r="8" spans="1:16">
      <c r="A8" s="8">
        <v>32</v>
      </c>
      <c r="B8" s="23" t="s">
        <v>116</v>
      </c>
      <c r="C8" s="425" t="s">
        <v>31</v>
      </c>
      <c r="D8" s="422">
        <v>1703</v>
      </c>
      <c r="E8" s="426" t="s">
        <v>255</v>
      </c>
      <c r="F8" s="422">
        <v>1768</v>
      </c>
      <c r="G8" s="426" t="s">
        <v>255</v>
      </c>
      <c r="H8" s="422">
        <v>1841</v>
      </c>
      <c r="I8" s="426" t="s">
        <v>255</v>
      </c>
      <c r="J8" s="422">
        <v>1880</v>
      </c>
      <c r="K8" s="426" t="s">
        <v>255</v>
      </c>
      <c r="L8" s="422">
        <v>2009</v>
      </c>
      <c r="M8" s="426" t="s">
        <v>255</v>
      </c>
      <c r="N8" s="422">
        <v>1939</v>
      </c>
      <c r="O8" s="426" t="s">
        <v>255</v>
      </c>
    </row>
    <row r="9" spans="1:16">
      <c r="A9" s="8">
        <v>84</v>
      </c>
      <c r="B9" s="23" t="s">
        <v>117</v>
      </c>
      <c r="C9" s="425" t="s">
        <v>84</v>
      </c>
      <c r="D9" s="422">
        <v>1015</v>
      </c>
      <c r="E9" s="426" t="s">
        <v>255</v>
      </c>
      <c r="F9" s="422">
        <v>1015</v>
      </c>
      <c r="G9" s="426" t="s">
        <v>256</v>
      </c>
      <c r="H9" s="422">
        <v>1018</v>
      </c>
      <c r="I9" s="426" t="s">
        <v>255</v>
      </c>
      <c r="J9" s="422">
        <v>1045</v>
      </c>
      <c r="K9" s="426" t="s">
        <v>255</v>
      </c>
      <c r="L9" s="422">
        <v>1043</v>
      </c>
      <c r="M9" s="426" t="s">
        <v>255</v>
      </c>
      <c r="N9" s="422">
        <v>1028</v>
      </c>
      <c r="O9" s="426" t="s">
        <v>255</v>
      </c>
    </row>
    <row r="10" spans="1:16">
      <c r="A10" s="8">
        <v>93</v>
      </c>
      <c r="B10" s="23" t="s">
        <v>118</v>
      </c>
      <c r="C10" s="425" t="s">
        <v>305</v>
      </c>
      <c r="D10" s="422">
        <v>306</v>
      </c>
      <c r="E10" s="426" t="s">
        <v>255</v>
      </c>
      <c r="F10" s="422">
        <v>329</v>
      </c>
      <c r="G10" s="426" t="s">
        <v>256</v>
      </c>
      <c r="H10" s="422">
        <v>355</v>
      </c>
      <c r="I10" s="426" t="s">
        <v>256</v>
      </c>
      <c r="J10" s="422">
        <v>368</v>
      </c>
      <c r="K10" s="426" t="s">
        <v>255</v>
      </c>
      <c r="L10" s="422">
        <v>315</v>
      </c>
      <c r="M10" s="426" t="s">
        <v>255</v>
      </c>
      <c r="N10" s="422">
        <v>420</v>
      </c>
      <c r="O10" s="426" t="s">
        <v>255</v>
      </c>
    </row>
    <row r="11" spans="1:16">
      <c r="A11" s="8">
        <v>93</v>
      </c>
      <c r="B11" s="23" t="s">
        <v>119</v>
      </c>
      <c r="C11" s="425" t="s">
        <v>99</v>
      </c>
      <c r="D11" s="422">
        <v>141</v>
      </c>
      <c r="E11" s="426" t="s">
        <v>255</v>
      </c>
      <c r="F11" s="422">
        <v>175</v>
      </c>
      <c r="G11" s="426" t="s">
        <v>255</v>
      </c>
      <c r="H11" s="422">
        <v>198</v>
      </c>
      <c r="I11" s="426" t="s">
        <v>255</v>
      </c>
      <c r="J11" s="422">
        <v>209</v>
      </c>
      <c r="K11" s="426" t="s">
        <v>255</v>
      </c>
      <c r="L11" s="422">
        <v>211</v>
      </c>
      <c r="M11" s="426" t="s">
        <v>255</v>
      </c>
      <c r="N11" s="422">
        <v>248</v>
      </c>
      <c r="O11" s="426" t="s">
        <v>255</v>
      </c>
    </row>
    <row r="12" spans="1:16">
      <c r="A12" s="8">
        <v>93</v>
      </c>
      <c r="B12" s="23" t="s">
        <v>120</v>
      </c>
      <c r="C12" s="425" t="s">
        <v>100</v>
      </c>
      <c r="D12" s="422">
        <v>1412</v>
      </c>
      <c r="E12" s="426" t="s">
        <v>255</v>
      </c>
      <c r="F12" s="422">
        <v>1429</v>
      </c>
      <c r="G12" s="426" t="s">
        <v>255</v>
      </c>
      <c r="H12" s="422">
        <v>1568</v>
      </c>
      <c r="I12" s="426" t="s">
        <v>255</v>
      </c>
      <c r="J12" s="422">
        <v>1580</v>
      </c>
      <c r="K12" s="426" t="s">
        <v>255</v>
      </c>
      <c r="L12" s="422">
        <v>1507</v>
      </c>
      <c r="M12" s="426" t="s">
        <v>255</v>
      </c>
      <c r="N12" s="422">
        <v>1669</v>
      </c>
      <c r="O12" s="426" t="s">
        <v>255</v>
      </c>
    </row>
    <row r="13" spans="1:16">
      <c r="A13" s="8">
        <v>84</v>
      </c>
      <c r="B13" s="23" t="s">
        <v>121</v>
      </c>
      <c r="C13" s="425" t="s">
        <v>85</v>
      </c>
      <c r="D13" s="422">
        <v>583</v>
      </c>
      <c r="E13" s="426" t="s">
        <v>255</v>
      </c>
      <c r="F13" s="422">
        <v>636</v>
      </c>
      <c r="G13" s="426" t="s">
        <v>255</v>
      </c>
      <c r="H13" s="422">
        <v>548</v>
      </c>
      <c r="I13" s="426" t="s">
        <v>256</v>
      </c>
      <c r="J13" s="422">
        <v>656</v>
      </c>
      <c r="K13" s="426" t="s">
        <v>255</v>
      </c>
      <c r="L13" s="422">
        <v>621</v>
      </c>
      <c r="M13" s="426" t="s">
        <v>255</v>
      </c>
      <c r="N13" s="422">
        <v>635</v>
      </c>
      <c r="O13" s="426" t="s">
        <v>255</v>
      </c>
    </row>
    <row r="14" spans="1:16">
      <c r="A14" s="8">
        <v>44</v>
      </c>
      <c r="B14" s="23" t="s">
        <v>122</v>
      </c>
      <c r="C14" s="425" t="s">
        <v>36</v>
      </c>
      <c r="D14" s="422">
        <v>1027</v>
      </c>
      <c r="E14" s="426" t="s">
        <v>255</v>
      </c>
      <c r="F14" s="422">
        <v>861</v>
      </c>
      <c r="G14" s="426" t="s">
        <v>255</v>
      </c>
      <c r="H14" s="422">
        <v>934</v>
      </c>
      <c r="I14" s="426" t="s">
        <v>255</v>
      </c>
      <c r="J14" s="422">
        <v>989</v>
      </c>
      <c r="K14" s="426" t="s">
        <v>255</v>
      </c>
      <c r="L14" s="422">
        <v>1039</v>
      </c>
      <c r="M14" s="426" t="s">
        <v>255</v>
      </c>
      <c r="N14" s="422">
        <v>1080</v>
      </c>
      <c r="O14" s="426" t="s">
        <v>255</v>
      </c>
    </row>
    <row r="15" spans="1:16">
      <c r="A15" s="8">
        <v>76</v>
      </c>
      <c r="B15" s="23" t="s">
        <v>123</v>
      </c>
      <c r="C15" s="425" t="s">
        <v>69</v>
      </c>
      <c r="D15" s="422">
        <v>382</v>
      </c>
      <c r="E15" s="426" t="s">
        <v>255</v>
      </c>
      <c r="F15" s="422">
        <v>384</v>
      </c>
      <c r="G15" s="426" t="s">
        <v>255</v>
      </c>
      <c r="H15" s="422">
        <v>381</v>
      </c>
      <c r="I15" s="426" t="s">
        <v>255</v>
      </c>
      <c r="J15" s="422">
        <v>357</v>
      </c>
      <c r="K15" s="426" t="s">
        <v>255</v>
      </c>
      <c r="L15" s="422">
        <v>394</v>
      </c>
      <c r="M15" s="426" t="s">
        <v>255</v>
      </c>
      <c r="N15" s="422">
        <v>405</v>
      </c>
      <c r="O15" s="426" t="s">
        <v>255</v>
      </c>
    </row>
    <row r="16" spans="1:16">
      <c r="A16" s="8">
        <v>44</v>
      </c>
      <c r="B16" s="23">
        <v>10</v>
      </c>
      <c r="C16" s="425" t="s">
        <v>37</v>
      </c>
      <c r="D16" s="422">
        <v>909</v>
      </c>
      <c r="E16" s="426" t="s">
        <v>255</v>
      </c>
      <c r="F16" s="422">
        <v>876</v>
      </c>
      <c r="G16" s="426" t="s">
        <v>255</v>
      </c>
      <c r="H16" s="422">
        <v>947</v>
      </c>
      <c r="I16" s="426" t="s">
        <v>255</v>
      </c>
      <c r="J16" s="422">
        <v>1012</v>
      </c>
      <c r="K16" s="426" t="s">
        <v>255</v>
      </c>
      <c r="L16" s="422">
        <v>1038</v>
      </c>
      <c r="M16" s="426" t="s">
        <v>255</v>
      </c>
      <c r="N16" s="422">
        <v>1044</v>
      </c>
      <c r="O16" s="426" t="s">
        <v>255</v>
      </c>
    </row>
    <row r="17" spans="1:15">
      <c r="A17" s="8">
        <v>76</v>
      </c>
      <c r="B17" s="23">
        <v>11</v>
      </c>
      <c r="C17" s="425" t="s">
        <v>70</v>
      </c>
      <c r="D17" s="422">
        <v>925</v>
      </c>
      <c r="E17" s="426" t="s">
        <v>255</v>
      </c>
      <c r="F17" s="422">
        <v>956</v>
      </c>
      <c r="G17" s="426" t="s">
        <v>255</v>
      </c>
      <c r="H17" s="422">
        <v>978</v>
      </c>
      <c r="I17" s="426" t="s">
        <v>255</v>
      </c>
      <c r="J17" s="422">
        <v>935</v>
      </c>
      <c r="K17" s="426" t="s">
        <v>255</v>
      </c>
      <c r="L17" s="422">
        <v>977</v>
      </c>
      <c r="M17" s="426" t="s">
        <v>255</v>
      </c>
      <c r="N17" s="422">
        <v>1135</v>
      </c>
      <c r="O17" s="426" t="s">
        <v>255</v>
      </c>
    </row>
    <row r="18" spans="1:15">
      <c r="A18" s="8">
        <v>76</v>
      </c>
      <c r="B18" s="23">
        <v>12</v>
      </c>
      <c r="C18" s="425" t="s">
        <v>71</v>
      </c>
      <c r="D18" s="422">
        <v>694</v>
      </c>
      <c r="E18" s="426" t="s">
        <v>255</v>
      </c>
      <c r="F18" s="422">
        <v>641</v>
      </c>
      <c r="G18" s="426" t="s">
        <v>255</v>
      </c>
      <c r="H18" s="422">
        <v>663</v>
      </c>
      <c r="I18" s="426" t="s">
        <v>255</v>
      </c>
      <c r="J18" s="422">
        <v>665</v>
      </c>
      <c r="K18" s="426" t="s">
        <v>255</v>
      </c>
      <c r="L18" s="422">
        <v>669</v>
      </c>
      <c r="M18" s="426" t="s">
        <v>255</v>
      </c>
      <c r="N18" s="422">
        <v>660</v>
      </c>
      <c r="O18" s="426" t="s">
        <v>255</v>
      </c>
    </row>
    <row r="19" spans="1:15">
      <c r="A19" s="8">
        <v>93</v>
      </c>
      <c r="B19" s="23">
        <v>13</v>
      </c>
      <c r="C19" s="425" t="s">
        <v>101</v>
      </c>
      <c r="D19" s="422">
        <v>3199</v>
      </c>
      <c r="E19" s="426" t="s">
        <v>255</v>
      </c>
      <c r="F19" s="422">
        <v>3269</v>
      </c>
      <c r="G19" s="426" t="s">
        <v>255</v>
      </c>
      <c r="H19" s="422">
        <v>3306</v>
      </c>
      <c r="I19" s="426" t="s">
        <v>255</v>
      </c>
      <c r="J19" s="422">
        <v>3398</v>
      </c>
      <c r="K19" s="426" t="s">
        <v>255</v>
      </c>
      <c r="L19" s="422">
        <v>3510</v>
      </c>
      <c r="M19" s="426" t="s">
        <v>255</v>
      </c>
      <c r="N19" s="422">
        <v>3550</v>
      </c>
      <c r="O19" s="426" t="s">
        <v>255</v>
      </c>
    </row>
    <row r="20" spans="1:15">
      <c r="A20" s="8">
        <v>28</v>
      </c>
      <c r="B20" s="23">
        <v>14</v>
      </c>
      <c r="C20" s="425" t="s">
        <v>25</v>
      </c>
      <c r="D20" s="422">
        <v>2212</v>
      </c>
      <c r="E20" s="426" t="s">
        <v>255</v>
      </c>
      <c r="F20" s="422">
        <v>2212</v>
      </c>
      <c r="G20" s="426" t="s">
        <v>256</v>
      </c>
      <c r="H20" s="422">
        <v>2227</v>
      </c>
      <c r="I20" s="426" t="s">
        <v>255</v>
      </c>
      <c r="J20" s="422">
        <v>2232</v>
      </c>
      <c r="K20" s="426" t="s">
        <v>255</v>
      </c>
      <c r="L20" s="422">
        <v>2246</v>
      </c>
      <c r="M20" s="426" t="s">
        <v>255</v>
      </c>
      <c r="N20" s="422">
        <v>2246</v>
      </c>
      <c r="O20" s="426" t="s">
        <v>256</v>
      </c>
    </row>
    <row r="21" spans="1:15">
      <c r="A21" s="8">
        <v>84</v>
      </c>
      <c r="B21" s="23">
        <v>15</v>
      </c>
      <c r="C21" s="425" t="s">
        <v>86</v>
      </c>
      <c r="D21" s="422">
        <v>228</v>
      </c>
      <c r="E21" s="426" t="s">
        <v>255</v>
      </c>
      <c r="F21" s="422">
        <v>237</v>
      </c>
      <c r="G21" s="426" t="s">
        <v>255</v>
      </c>
      <c r="H21" s="422">
        <v>225</v>
      </c>
      <c r="I21" s="426" t="s">
        <v>255</v>
      </c>
      <c r="J21" s="422">
        <v>214</v>
      </c>
      <c r="K21" s="426" t="s">
        <v>255</v>
      </c>
      <c r="L21" s="422">
        <v>232</v>
      </c>
      <c r="M21" s="426" t="s">
        <v>255</v>
      </c>
      <c r="N21" s="422">
        <v>246</v>
      </c>
      <c r="O21" s="426" t="s">
        <v>255</v>
      </c>
    </row>
    <row r="22" spans="1:15">
      <c r="A22" s="8">
        <v>75</v>
      </c>
      <c r="B22" s="23">
        <v>16</v>
      </c>
      <c r="C22" s="425" t="s">
        <v>57</v>
      </c>
      <c r="D22" s="422">
        <v>846</v>
      </c>
      <c r="E22" s="426" t="s">
        <v>255</v>
      </c>
      <c r="F22" s="422">
        <v>886</v>
      </c>
      <c r="G22" s="426" t="s">
        <v>255</v>
      </c>
      <c r="H22" s="422">
        <v>925</v>
      </c>
      <c r="I22" s="426" t="s">
        <v>255</v>
      </c>
      <c r="J22" s="422">
        <v>886</v>
      </c>
      <c r="K22" s="426" t="s">
        <v>255</v>
      </c>
      <c r="L22" s="422">
        <v>935</v>
      </c>
      <c r="M22" s="426" t="s">
        <v>255</v>
      </c>
      <c r="N22" s="422">
        <v>1033</v>
      </c>
      <c r="O22" s="426" t="s">
        <v>255</v>
      </c>
    </row>
    <row r="23" spans="1:15">
      <c r="A23" s="8">
        <v>75</v>
      </c>
      <c r="B23" s="23">
        <v>17</v>
      </c>
      <c r="C23" s="425" t="s">
        <v>58</v>
      </c>
      <c r="D23" s="422">
        <v>1134</v>
      </c>
      <c r="E23" s="426" t="s">
        <v>255</v>
      </c>
      <c r="F23" s="422">
        <v>1195</v>
      </c>
      <c r="G23" s="426" t="s">
        <v>255</v>
      </c>
      <c r="H23" s="422">
        <v>1229</v>
      </c>
      <c r="I23" s="426" t="s">
        <v>255</v>
      </c>
      <c r="J23" s="422">
        <v>1364</v>
      </c>
      <c r="K23" s="426" t="s">
        <v>255</v>
      </c>
      <c r="L23" s="422">
        <v>1448</v>
      </c>
      <c r="M23" s="426" t="s">
        <v>255</v>
      </c>
      <c r="N23" s="422">
        <v>1524</v>
      </c>
      <c r="O23" s="426" t="s">
        <v>255</v>
      </c>
    </row>
    <row r="24" spans="1:15">
      <c r="A24" s="8">
        <v>24</v>
      </c>
      <c r="B24" s="23">
        <v>18</v>
      </c>
      <c r="C24" s="425" t="s">
        <v>9</v>
      </c>
      <c r="D24" s="422">
        <v>989</v>
      </c>
      <c r="E24" s="426" t="s">
        <v>255</v>
      </c>
      <c r="F24" s="422">
        <v>1012</v>
      </c>
      <c r="G24" s="426" t="s">
        <v>255</v>
      </c>
      <c r="H24" s="422">
        <v>1026</v>
      </c>
      <c r="I24" s="426" t="s">
        <v>255</v>
      </c>
      <c r="J24" s="422">
        <v>1002</v>
      </c>
      <c r="K24" s="426" t="s">
        <v>255</v>
      </c>
      <c r="L24" s="422">
        <v>908</v>
      </c>
      <c r="M24" s="426" t="s">
        <v>255</v>
      </c>
      <c r="N24" s="422">
        <v>869</v>
      </c>
      <c r="O24" s="426" t="s">
        <v>255</v>
      </c>
    </row>
    <row r="25" spans="1:15">
      <c r="A25" s="8">
        <v>75</v>
      </c>
      <c r="B25" s="23">
        <v>19</v>
      </c>
      <c r="C25" s="425" t="s">
        <v>59</v>
      </c>
      <c r="D25" s="422">
        <v>442</v>
      </c>
      <c r="E25" s="426" t="s">
        <v>255</v>
      </c>
      <c r="F25" s="422">
        <v>485</v>
      </c>
      <c r="G25" s="426" t="s">
        <v>255</v>
      </c>
      <c r="H25" s="422">
        <v>498</v>
      </c>
      <c r="I25" s="426" t="s">
        <v>255</v>
      </c>
      <c r="J25" s="422">
        <v>479</v>
      </c>
      <c r="K25" s="426" t="s">
        <v>255</v>
      </c>
      <c r="L25" s="422">
        <v>519</v>
      </c>
      <c r="M25" s="426" t="s">
        <v>255</v>
      </c>
      <c r="N25" s="422">
        <v>470</v>
      </c>
      <c r="O25" s="426" t="s">
        <v>255</v>
      </c>
    </row>
    <row r="26" spans="1:15">
      <c r="A26" s="8">
        <v>94</v>
      </c>
      <c r="B26" s="23" t="s">
        <v>104</v>
      </c>
      <c r="C26" s="425" t="s">
        <v>306</v>
      </c>
      <c r="D26" s="422">
        <v>185</v>
      </c>
      <c r="E26" s="426" t="s">
        <v>255</v>
      </c>
      <c r="F26" s="422">
        <v>181</v>
      </c>
      <c r="G26" s="426" t="s">
        <v>255</v>
      </c>
      <c r="H26" s="422">
        <v>181</v>
      </c>
      <c r="I26" s="426" t="s">
        <v>256</v>
      </c>
      <c r="J26" s="422">
        <v>182</v>
      </c>
      <c r="K26" s="426" t="s">
        <v>255</v>
      </c>
      <c r="L26" s="422">
        <v>165</v>
      </c>
      <c r="M26" s="426" t="s">
        <v>255</v>
      </c>
      <c r="N26" s="422">
        <v>160</v>
      </c>
      <c r="O26" s="426" t="s">
        <v>255</v>
      </c>
    </row>
    <row r="27" spans="1:15">
      <c r="A27" s="8">
        <v>94</v>
      </c>
      <c r="B27" s="23" t="s">
        <v>107</v>
      </c>
      <c r="C27" s="425" t="s">
        <v>108</v>
      </c>
      <c r="D27" s="422">
        <v>123</v>
      </c>
      <c r="E27" s="426" t="s">
        <v>256</v>
      </c>
      <c r="F27" s="422">
        <v>162</v>
      </c>
      <c r="G27" s="426" t="s">
        <v>255</v>
      </c>
      <c r="H27" s="422">
        <v>156</v>
      </c>
      <c r="I27" s="426" t="s">
        <v>255</v>
      </c>
      <c r="J27" s="422">
        <v>183</v>
      </c>
      <c r="K27" s="426" t="s">
        <v>255</v>
      </c>
      <c r="L27" s="422">
        <v>206</v>
      </c>
      <c r="M27" s="426" t="s">
        <v>255</v>
      </c>
      <c r="N27" s="422">
        <v>200</v>
      </c>
      <c r="O27" s="426" t="s">
        <v>255</v>
      </c>
    </row>
    <row r="28" spans="1:15">
      <c r="A28" s="8">
        <v>27</v>
      </c>
      <c r="B28" s="23">
        <v>21</v>
      </c>
      <c r="C28" s="425" t="s">
        <v>16</v>
      </c>
      <c r="D28" s="422">
        <v>1479</v>
      </c>
      <c r="E28" s="426" t="s">
        <v>255</v>
      </c>
      <c r="F28" s="422">
        <v>1496</v>
      </c>
      <c r="G28" s="426" t="s">
        <v>255</v>
      </c>
      <c r="H28" s="422">
        <v>1486</v>
      </c>
      <c r="I28" s="426" t="s">
        <v>255</v>
      </c>
      <c r="J28" s="422">
        <v>1420</v>
      </c>
      <c r="K28" s="426" t="s">
        <v>255</v>
      </c>
      <c r="L28" s="422">
        <v>1395</v>
      </c>
      <c r="M28" s="426" t="s">
        <v>255</v>
      </c>
      <c r="N28" s="422">
        <v>1411</v>
      </c>
      <c r="O28" s="426" t="s">
        <v>255</v>
      </c>
    </row>
    <row r="29" spans="1:15">
      <c r="A29" s="8">
        <v>53</v>
      </c>
      <c r="B29" s="23">
        <v>22</v>
      </c>
      <c r="C29" s="425" t="s">
        <v>52</v>
      </c>
      <c r="D29" s="422">
        <v>1477</v>
      </c>
      <c r="E29" s="426" t="s">
        <v>255</v>
      </c>
      <c r="F29" s="422">
        <v>1416</v>
      </c>
      <c r="G29" s="426" t="s">
        <v>255</v>
      </c>
      <c r="H29" s="422">
        <v>1577</v>
      </c>
      <c r="I29" s="426" t="s">
        <v>255</v>
      </c>
      <c r="J29" s="422">
        <v>1479</v>
      </c>
      <c r="K29" s="426" t="s">
        <v>255</v>
      </c>
      <c r="L29" s="422">
        <v>1596</v>
      </c>
      <c r="M29" s="426" t="s">
        <v>255</v>
      </c>
      <c r="N29" s="422">
        <v>1727</v>
      </c>
      <c r="O29" s="426" t="s">
        <v>255</v>
      </c>
    </row>
    <row r="30" spans="1:15">
      <c r="A30" s="8">
        <v>75</v>
      </c>
      <c r="B30" s="23">
        <v>23</v>
      </c>
      <c r="C30" s="425" t="s">
        <v>60</v>
      </c>
      <c r="D30" s="422">
        <v>305</v>
      </c>
      <c r="E30" s="426" t="s">
        <v>255</v>
      </c>
      <c r="F30" s="422">
        <v>315</v>
      </c>
      <c r="G30" s="426" t="s">
        <v>255</v>
      </c>
      <c r="H30" s="422">
        <v>331</v>
      </c>
      <c r="I30" s="426" t="s">
        <v>255</v>
      </c>
      <c r="J30" s="422">
        <v>389</v>
      </c>
      <c r="K30" s="426" t="s">
        <v>255</v>
      </c>
      <c r="L30" s="422">
        <v>381</v>
      </c>
      <c r="M30" s="426" t="s">
        <v>255</v>
      </c>
      <c r="N30" s="422">
        <v>364</v>
      </c>
      <c r="O30" s="426" t="s">
        <v>255</v>
      </c>
    </row>
    <row r="31" spans="1:15">
      <c r="A31" s="8">
        <v>75</v>
      </c>
      <c r="B31" s="23">
        <v>24</v>
      </c>
      <c r="C31" s="425" t="s">
        <v>61</v>
      </c>
      <c r="D31" s="422">
        <v>930</v>
      </c>
      <c r="E31" s="426" t="s">
        <v>255</v>
      </c>
      <c r="F31" s="422">
        <v>921</v>
      </c>
      <c r="G31" s="426" t="s">
        <v>255</v>
      </c>
      <c r="H31" s="422">
        <v>926</v>
      </c>
      <c r="I31" s="426" t="s">
        <v>255</v>
      </c>
      <c r="J31" s="422">
        <v>985</v>
      </c>
      <c r="K31" s="426" t="s">
        <v>255</v>
      </c>
      <c r="L31" s="422">
        <v>1047</v>
      </c>
      <c r="M31" s="426" t="s">
        <v>255</v>
      </c>
      <c r="N31" s="422">
        <v>1078</v>
      </c>
      <c r="O31" s="426" t="s">
        <v>255</v>
      </c>
    </row>
    <row r="32" spans="1:15">
      <c r="A32" s="8">
        <v>27</v>
      </c>
      <c r="B32" s="23">
        <v>25</v>
      </c>
      <c r="C32" s="425" t="s">
        <v>18</v>
      </c>
      <c r="D32" s="422">
        <v>1091</v>
      </c>
      <c r="E32" s="426" t="s">
        <v>255</v>
      </c>
      <c r="F32" s="422">
        <v>1051</v>
      </c>
      <c r="G32" s="426" t="s">
        <v>255</v>
      </c>
      <c r="H32" s="422">
        <v>1117</v>
      </c>
      <c r="I32" s="426" t="s">
        <v>255</v>
      </c>
      <c r="J32" s="422">
        <v>1134</v>
      </c>
      <c r="K32" s="426" t="s">
        <v>255</v>
      </c>
      <c r="L32" s="422">
        <v>1192</v>
      </c>
      <c r="M32" s="426" t="s">
        <v>255</v>
      </c>
      <c r="N32" s="422">
        <v>1159</v>
      </c>
      <c r="O32" s="426" t="s">
        <v>255</v>
      </c>
    </row>
    <row r="33" spans="1:15">
      <c r="A33" s="8">
        <v>84</v>
      </c>
      <c r="B33" s="23">
        <v>26</v>
      </c>
      <c r="C33" s="425" t="s">
        <v>87</v>
      </c>
      <c r="D33" s="422">
        <v>1014</v>
      </c>
      <c r="E33" s="426" t="s">
        <v>255</v>
      </c>
      <c r="F33" s="422">
        <v>1501</v>
      </c>
      <c r="G33" s="426" t="s">
        <v>255</v>
      </c>
      <c r="H33" s="422">
        <v>1233</v>
      </c>
      <c r="I33" s="426" t="s">
        <v>255</v>
      </c>
      <c r="J33" s="422">
        <v>1078</v>
      </c>
      <c r="K33" s="426" t="s">
        <v>255</v>
      </c>
      <c r="L33" s="422">
        <v>1232</v>
      </c>
      <c r="M33" s="426" t="s">
        <v>255</v>
      </c>
      <c r="N33" s="422">
        <v>1216</v>
      </c>
      <c r="O33" s="426" t="s">
        <v>255</v>
      </c>
    </row>
    <row r="34" spans="1:15">
      <c r="A34" s="8">
        <v>28</v>
      </c>
      <c r="B34" s="23">
        <v>27</v>
      </c>
      <c r="C34" s="425" t="s">
        <v>27</v>
      </c>
      <c r="D34" s="422">
        <v>1494</v>
      </c>
      <c r="E34" s="426" t="s">
        <v>255</v>
      </c>
      <c r="F34" s="422">
        <v>1376</v>
      </c>
      <c r="G34" s="426" t="s">
        <v>255</v>
      </c>
      <c r="H34" s="422">
        <v>1495</v>
      </c>
      <c r="I34" s="426" t="s">
        <v>255</v>
      </c>
      <c r="J34" s="422">
        <v>1680</v>
      </c>
      <c r="K34" s="426" t="s">
        <v>255</v>
      </c>
      <c r="L34" s="422">
        <v>1762</v>
      </c>
      <c r="M34" s="426" t="s">
        <v>255</v>
      </c>
      <c r="N34" s="422">
        <v>1762</v>
      </c>
      <c r="O34" s="426" t="s">
        <v>256</v>
      </c>
    </row>
    <row r="35" spans="1:15">
      <c r="A35" s="8">
        <v>24</v>
      </c>
      <c r="B35" s="23">
        <v>28</v>
      </c>
      <c r="C35" s="425" t="s">
        <v>307</v>
      </c>
      <c r="D35" s="422">
        <v>1183</v>
      </c>
      <c r="E35" s="426" t="s">
        <v>255</v>
      </c>
      <c r="F35" s="422">
        <v>1098</v>
      </c>
      <c r="G35" s="426" t="s">
        <v>255</v>
      </c>
      <c r="H35" s="422">
        <v>1098</v>
      </c>
      <c r="I35" s="426" t="s">
        <v>255</v>
      </c>
      <c r="J35" s="422">
        <v>1183</v>
      </c>
      <c r="K35" s="426" t="s">
        <v>255</v>
      </c>
      <c r="L35" s="422">
        <v>1194</v>
      </c>
      <c r="M35" s="426" t="s">
        <v>255</v>
      </c>
      <c r="N35" s="422">
        <v>1289</v>
      </c>
      <c r="O35" s="426" t="s">
        <v>255</v>
      </c>
    </row>
    <row r="36" spans="1:15">
      <c r="A36" s="8">
        <v>53</v>
      </c>
      <c r="B36" s="23">
        <v>29</v>
      </c>
      <c r="C36" s="425" t="s">
        <v>54</v>
      </c>
      <c r="D36" s="422">
        <v>2388</v>
      </c>
      <c r="E36" s="426" t="s">
        <v>255</v>
      </c>
      <c r="F36" s="422">
        <v>2381</v>
      </c>
      <c r="G36" s="426" t="s">
        <v>255</v>
      </c>
      <c r="H36" s="422">
        <v>2338</v>
      </c>
      <c r="I36" s="426" t="s">
        <v>256</v>
      </c>
      <c r="J36" s="422">
        <v>2386</v>
      </c>
      <c r="K36" s="426" t="s">
        <v>255</v>
      </c>
      <c r="L36" s="422">
        <v>2432</v>
      </c>
      <c r="M36" s="426" t="s">
        <v>255</v>
      </c>
      <c r="N36" s="422">
        <v>2506</v>
      </c>
      <c r="O36" s="426" t="s">
        <v>255</v>
      </c>
    </row>
    <row r="37" spans="1:15">
      <c r="A37" s="8">
        <v>76</v>
      </c>
      <c r="B37" s="23">
        <v>30</v>
      </c>
      <c r="C37" s="425" t="s">
        <v>72</v>
      </c>
      <c r="D37" s="422">
        <v>1836</v>
      </c>
      <c r="E37" s="426" t="s">
        <v>255</v>
      </c>
      <c r="F37" s="422">
        <v>1836</v>
      </c>
      <c r="G37" s="426" t="s">
        <v>256</v>
      </c>
      <c r="H37" s="422">
        <v>1804</v>
      </c>
      <c r="I37" s="426" t="s">
        <v>255</v>
      </c>
      <c r="J37" s="422">
        <v>1804</v>
      </c>
      <c r="K37" s="426" t="s">
        <v>256</v>
      </c>
      <c r="L37" s="422">
        <v>2047</v>
      </c>
      <c r="M37" s="426" t="s">
        <v>255</v>
      </c>
      <c r="N37" s="422">
        <v>2047</v>
      </c>
      <c r="O37" s="426" t="s">
        <v>256</v>
      </c>
    </row>
    <row r="38" spans="1:15">
      <c r="A38" s="8">
        <v>76</v>
      </c>
      <c r="B38" s="23">
        <v>31</v>
      </c>
      <c r="C38" s="425" t="s">
        <v>73</v>
      </c>
      <c r="D38" s="422">
        <v>2175</v>
      </c>
      <c r="E38" s="426" t="s">
        <v>255</v>
      </c>
      <c r="F38" s="422">
        <v>2217</v>
      </c>
      <c r="G38" s="426" t="s">
        <v>255</v>
      </c>
      <c r="H38" s="422">
        <v>2337</v>
      </c>
      <c r="I38" s="426" t="s">
        <v>255</v>
      </c>
      <c r="J38" s="422">
        <v>2368</v>
      </c>
      <c r="K38" s="426" t="s">
        <v>255</v>
      </c>
      <c r="L38" s="422">
        <v>2438</v>
      </c>
      <c r="M38" s="426" t="s">
        <v>255</v>
      </c>
      <c r="N38" s="422">
        <v>2658</v>
      </c>
      <c r="O38" s="426" t="s">
        <v>255</v>
      </c>
    </row>
    <row r="39" spans="1:15">
      <c r="A39" s="8">
        <v>76</v>
      </c>
      <c r="B39" s="23">
        <v>32</v>
      </c>
      <c r="C39" s="425" t="s">
        <v>74</v>
      </c>
      <c r="D39" s="422">
        <v>390</v>
      </c>
      <c r="E39" s="426" t="s">
        <v>255</v>
      </c>
      <c r="F39" s="422">
        <v>387</v>
      </c>
      <c r="G39" s="426" t="s">
        <v>255</v>
      </c>
      <c r="H39" s="422">
        <v>414</v>
      </c>
      <c r="I39" s="426" t="s">
        <v>255</v>
      </c>
      <c r="J39" s="422">
        <v>429</v>
      </c>
      <c r="K39" s="426" t="s">
        <v>255</v>
      </c>
      <c r="L39" s="422">
        <v>465</v>
      </c>
      <c r="M39" s="426" t="s">
        <v>255</v>
      </c>
      <c r="N39" s="422">
        <v>528</v>
      </c>
      <c r="O39" s="426" t="s">
        <v>255</v>
      </c>
    </row>
    <row r="40" spans="1:15">
      <c r="A40" s="8">
        <v>75</v>
      </c>
      <c r="B40" s="23">
        <v>33</v>
      </c>
      <c r="C40" s="425" t="s">
        <v>62</v>
      </c>
      <c r="D40" s="422">
        <v>3534</v>
      </c>
      <c r="E40" s="426" t="s">
        <v>255</v>
      </c>
      <c r="F40" s="422">
        <v>3559</v>
      </c>
      <c r="G40" s="426" t="s">
        <v>255</v>
      </c>
      <c r="H40" s="422">
        <v>3569</v>
      </c>
      <c r="I40" s="426" t="s">
        <v>255</v>
      </c>
      <c r="J40" s="422">
        <v>3688</v>
      </c>
      <c r="K40" s="426" t="s">
        <v>255</v>
      </c>
      <c r="L40" s="422">
        <v>3679</v>
      </c>
      <c r="M40" s="426" t="s">
        <v>255</v>
      </c>
      <c r="N40" s="422">
        <v>3693</v>
      </c>
      <c r="O40" s="426" t="s">
        <v>255</v>
      </c>
    </row>
    <row r="41" spans="1:15">
      <c r="A41" s="8">
        <v>76</v>
      </c>
      <c r="B41" s="23">
        <v>34</v>
      </c>
      <c r="C41" s="425" t="s">
        <v>75</v>
      </c>
      <c r="D41" s="422">
        <v>2040</v>
      </c>
      <c r="E41" s="426" t="s">
        <v>255</v>
      </c>
      <c r="F41" s="422">
        <v>2040</v>
      </c>
      <c r="G41" s="426" t="s">
        <v>256</v>
      </c>
      <c r="H41" s="422">
        <v>2230</v>
      </c>
      <c r="I41" s="426" t="s">
        <v>255</v>
      </c>
      <c r="J41" s="422">
        <v>2417</v>
      </c>
      <c r="K41" s="426" t="s">
        <v>255</v>
      </c>
      <c r="L41" s="422">
        <v>2347</v>
      </c>
      <c r="M41" s="426" t="s">
        <v>255</v>
      </c>
      <c r="N41" s="422">
        <v>2501</v>
      </c>
      <c r="O41" s="426" t="s">
        <v>255</v>
      </c>
    </row>
    <row r="42" spans="1:15">
      <c r="A42" s="8">
        <v>53</v>
      </c>
      <c r="B42" s="23">
        <v>35</v>
      </c>
      <c r="C42" s="425" t="s">
        <v>55</v>
      </c>
      <c r="D42" s="422">
        <v>2798</v>
      </c>
      <c r="E42" s="426" t="s">
        <v>255</v>
      </c>
      <c r="F42" s="422">
        <v>2952</v>
      </c>
      <c r="G42" s="426" t="s">
        <v>255</v>
      </c>
      <c r="H42" s="422">
        <v>2966</v>
      </c>
      <c r="I42" s="426" t="s">
        <v>255</v>
      </c>
      <c r="J42" s="422">
        <v>2894</v>
      </c>
      <c r="K42" s="426" t="s">
        <v>255</v>
      </c>
      <c r="L42" s="422">
        <v>2826</v>
      </c>
      <c r="M42" s="426" t="s">
        <v>255</v>
      </c>
      <c r="N42" s="422">
        <v>2860</v>
      </c>
      <c r="O42" s="426" t="s">
        <v>255</v>
      </c>
    </row>
    <row r="43" spans="1:15">
      <c r="A43" s="8">
        <v>24</v>
      </c>
      <c r="B43" s="23">
        <v>36</v>
      </c>
      <c r="C43" s="425" t="s">
        <v>12</v>
      </c>
      <c r="D43" s="422">
        <v>483</v>
      </c>
      <c r="E43" s="426" t="s">
        <v>255</v>
      </c>
      <c r="F43" s="422">
        <v>489</v>
      </c>
      <c r="G43" s="426" t="s">
        <v>255</v>
      </c>
      <c r="H43" s="422">
        <v>466</v>
      </c>
      <c r="I43" s="426" t="s">
        <v>255</v>
      </c>
      <c r="J43" s="422">
        <v>471</v>
      </c>
      <c r="K43" s="426" t="s">
        <v>255</v>
      </c>
      <c r="L43" s="422">
        <v>509</v>
      </c>
      <c r="M43" s="426" t="s">
        <v>255</v>
      </c>
      <c r="N43" s="422">
        <v>512</v>
      </c>
      <c r="O43" s="426" t="s">
        <v>255</v>
      </c>
    </row>
    <row r="44" spans="1:15">
      <c r="A44" s="8">
        <v>24</v>
      </c>
      <c r="B44" s="23">
        <v>37</v>
      </c>
      <c r="C44" s="425" t="s">
        <v>13</v>
      </c>
      <c r="D44" s="422">
        <v>1296</v>
      </c>
      <c r="E44" s="426" t="s">
        <v>255</v>
      </c>
      <c r="F44" s="422">
        <v>1353</v>
      </c>
      <c r="G44" s="426" t="s">
        <v>255</v>
      </c>
      <c r="H44" s="422">
        <v>1325</v>
      </c>
      <c r="I44" s="426" t="s">
        <v>255</v>
      </c>
      <c r="J44" s="422">
        <v>1273</v>
      </c>
      <c r="K44" s="426" t="s">
        <v>255</v>
      </c>
      <c r="L44" s="422">
        <v>1238</v>
      </c>
      <c r="M44" s="426" t="s">
        <v>255</v>
      </c>
      <c r="N44" s="422">
        <v>1206</v>
      </c>
      <c r="O44" s="426" t="s">
        <v>255</v>
      </c>
    </row>
    <row r="45" spans="1:15">
      <c r="A45" s="8">
        <v>84</v>
      </c>
      <c r="B45" s="23">
        <v>38</v>
      </c>
      <c r="C45" s="425" t="s">
        <v>88</v>
      </c>
      <c r="D45" s="422">
        <v>2809</v>
      </c>
      <c r="E45" s="426" t="s">
        <v>255</v>
      </c>
      <c r="F45" s="422">
        <v>2926</v>
      </c>
      <c r="G45" s="426" t="s">
        <v>255</v>
      </c>
      <c r="H45" s="422">
        <v>2621</v>
      </c>
      <c r="I45" s="426" t="s">
        <v>255</v>
      </c>
      <c r="J45" s="422">
        <v>2688</v>
      </c>
      <c r="K45" s="426" t="s">
        <v>255</v>
      </c>
      <c r="L45" s="422">
        <v>2701</v>
      </c>
      <c r="M45" s="426" t="s">
        <v>255</v>
      </c>
      <c r="N45" s="422">
        <v>2593</v>
      </c>
      <c r="O45" s="426" t="s">
        <v>255</v>
      </c>
    </row>
    <row r="46" spans="1:15">
      <c r="A46" s="8">
        <v>27</v>
      </c>
      <c r="B46" s="23">
        <v>39</v>
      </c>
      <c r="C46" s="425" t="s">
        <v>19</v>
      </c>
      <c r="D46" s="422">
        <v>700</v>
      </c>
      <c r="E46" s="426" t="s">
        <v>255</v>
      </c>
      <c r="F46" s="422">
        <v>768</v>
      </c>
      <c r="G46" s="426" t="s">
        <v>255</v>
      </c>
      <c r="H46" s="422">
        <v>762</v>
      </c>
      <c r="I46" s="426" t="s">
        <v>255</v>
      </c>
      <c r="J46" s="422">
        <v>818</v>
      </c>
      <c r="K46" s="426" t="s">
        <v>255</v>
      </c>
      <c r="L46" s="422">
        <v>787</v>
      </c>
      <c r="M46" s="426" t="s">
        <v>255</v>
      </c>
      <c r="N46" s="422">
        <v>766</v>
      </c>
      <c r="O46" s="426" t="s">
        <v>255</v>
      </c>
    </row>
    <row r="47" spans="1:15">
      <c r="A47" s="8">
        <v>75</v>
      </c>
      <c r="B47" s="23">
        <v>40</v>
      </c>
      <c r="C47" s="425" t="s">
        <v>63</v>
      </c>
      <c r="D47" s="422">
        <v>1053</v>
      </c>
      <c r="E47" s="426" t="s">
        <v>255</v>
      </c>
      <c r="F47" s="422">
        <v>1117</v>
      </c>
      <c r="G47" s="426" t="s">
        <v>255</v>
      </c>
      <c r="H47" s="422">
        <v>1050</v>
      </c>
      <c r="I47" s="426" t="s">
        <v>255</v>
      </c>
      <c r="J47" s="422">
        <v>1098</v>
      </c>
      <c r="K47" s="426" t="s">
        <v>255</v>
      </c>
      <c r="L47" s="422">
        <v>1112</v>
      </c>
      <c r="M47" s="426" t="s">
        <v>255</v>
      </c>
      <c r="N47" s="422">
        <v>1165</v>
      </c>
      <c r="O47" s="426" t="s">
        <v>255</v>
      </c>
    </row>
    <row r="48" spans="1:15">
      <c r="A48" s="8">
        <v>24</v>
      </c>
      <c r="B48" s="23">
        <v>41</v>
      </c>
      <c r="C48" s="425" t="s">
        <v>14</v>
      </c>
      <c r="D48" s="422">
        <v>666</v>
      </c>
      <c r="E48" s="426" t="s">
        <v>255</v>
      </c>
      <c r="F48" s="422">
        <v>711</v>
      </c>
      <c r="G48" s="426" t="s">
        <v>255</v>
      </c>
      <c r="H48" s="422">
        <v>754</v>
      </c>
      <c r="I48" s="426" t="s">
        <v>255</v>
      </c>
      <c r="J48" s="422">
        <v>761</v>
      </c>
      <c r="K48" s="426" t="s">
        <v>255</v>
      </c>
      <c r="L48" s="422">
        <v>802</v>
      </c>
      <c r="M48" s="426" t="s">
        <v>255</v>
      </c>
      <c r="N48" s="422">
        <v>895</v>
      </c>
      <c r="O48" s="426" t="s">
        <v>255</v>
      </c>
    </row>
    <row r="49" spans="1:15">
      <c r="A49" s="8">
        <v>84</v>
      </c>
      <c r="B49" s="23">
        <v>42</v>
      </c>
      <c r="C49" s="425" t="s">
        <v>89</v>
      </c>
      <c r="D49" s="422">
        <v>1974</v>
      </c>
      <c r="E49" s="426" t="s">
        <v>255</v>
      </c>
      <c r="F49" s="422">
        <v>2061</v>
      </c>
      <c r="G49" s="426" t="s">
        <v>255</v>
      </c>
      <c r="H49" s="422">
        <v>2045</v>
      </c>
      <c r="I49" s="426" t="s">
        <v>255</v>
      </c>
      <c r="J49" s="422">
        <v>2026</v>
      </c>
      <c r="K49" s="426" t="s">
        <v>255</v>
      </c>
      <c r="L49" s="422">
        <v>2043</v>
      </c>
      <c r="M49" s="426" t="s">
        <v>255</v>
      </c>
      <c r="N49" s="422">
        <v>2007</v>
      </c>
      <c r="O49" s="426" t="s">
        <v>255</v>
      </c>
    </row>
    <row r="50" spans="1:15">
      <c r="A50" s="8">
        <v>84</v>
      </c>
      <c r="B50" s="23">
        <v>43</v>
      </c>
      <c r="C50" s="425" t="s">
        <v>90</v>
      </c>
      <c r="D50" s="422">
        <v>443</v>
      </c>
      <c r="E50" s="426" t="s">
        <v>256</v>
      </c>
      <c r="F50" s="422">
        <v>452</v>
      </c>
      <c r="G50" s="426" t="s">
        <v>255</v>
      </c>
      <c r="H50" s="422">
        <v>525</v>
      </c>
      <c r="I50" s="426" t="s">
        <v>255</v>
      </c>
      <c r="J50" s="422">
        <v>558</v>
      </c>
      <c r="K50" s="426" t="s">
        <v>255</v>
      </c>
      <c r="L50" s="422">
        <v>607</v>
      </c>
      <c r="M50" s="426" t="s">
        <v>255</v>
      </c>
      <c r="N50" s="422">
        <v>663</v>
      </c>
      <c r="O50" s="426" t="s">
        <v>255</v>
      </c>
    </row>
    <row r="51" spans="1:15">
      <c r="A51" s="8">
        <v>52</v>
      </c>
      <c r="B51" s="23">
        <v>44</v>
      </c>
      <c r="C51" s="425" t="s">
        <v>46</v>
      </c>
      <c r="D51" s="422">
        <v>2227</v>
      </c>
      <c r="E51" s="426" t="s">
        <v>255</v>
      </c>
      <c r="F51" s="422">
        <v>2171</v>
      </c>
      <c r="G51" s="426" t="s">
        <v>255</v>
      </c>
      <c r="H51" s="422">
        <v>2299</v>
      </c>
      <c r="I51" s="426" t="s">
        <v>255</v>
      </c>
      <c r="J51" s="422">
        <v>2401</v>
      </c>
      <c r="K51" s="426" t="s">
        <v>255</v>
      </c>
      <c r="L51" s="422">
        <v>2425</v>
      </c>
      <c r="M51" s="426" t="s">
        <v>255</v>
      </c>
      <c r="N51" s="422">
        <v>2501</v>
      </c>
      <c r="O51" s="426" t="s">
        <v>255</v>
      </c>
    </row>
    <row r="52" spans="1:15">
      <c r="A52" s="8">
        <v>24</v>
      </c>
      <c r="B52" s="23">
        <v>45</v>
      </c>
      <c r="C52" s="425" t="s">
        <v>15</v>
      </c>
      <c r="D52" s="422">
        <v>1379</v>
      </c>
      <c r="E52" s="426" t="s">
        <v>255</v>
      </c>
      <c r="F52" s="422">
        <v>1388</v>
      </c>
      <c r="G52" s="426" t="s">
        <v>255</v>
      </c>
      <c r="H52" s="422">
        <v>1495</v>
      </c>
      <c r="I52" s="426" t="s">
        <v>255</v>
      </c>
      <c r="J52" s="422">
        <v>1520</v>
      </c>
      <c r="K52" s="426" t="s">
        <v>255</v>
      </c>
      <c r="L52" s="422">
        <v>1331</v>
      </c>
      <c r="M52" s="426" t="s">
        <v>255</v>
      </c>
      <c r="N52" s="422">
        <v>1318</v>
      </c>
      <c r="O52" s="426" t="s">
        <v>255</v>
      </c>
    </row>
    <row r="53" spans="1:15">
      <c r="A53" s="8">
        <v>76</v>
      </c>
      <c r="B53" s="23">
        <v>46</v>
      </c>
      <c r="C53" s="425" t="s">
        <v>76</v>
      </c>
      <c r="D53" s="422">
        <v>301</v>
      </c>
      <c r="E53" s="426" t="s">
        <v>256</v>
      </c>
      <c r="F53" s="422">
        <v>302</v>
      </c>
      <c r="G53" s="426" t="s">
        <v>255</v>
      </c>
      <c r="H53" s="422">
        <v>306</v>
      </c>
      <c r="I53" s="426" t="s">
        <v>255</v>
      </c>
      <c r="J53" s="422">
        <v>311</v>
      </c>
      <c r="K53" s="426" t="s">
        <v>255</v>
      </c>
      <c r="L53" s="422">
        <v>353</v>
      </c>
      <c r="M53" s="426" t="s">
        <v>255</v>
      </c>
      <c r="N53" s="422">
        <v>382</v>
      </c>
      <c r="O53" s="426" t="s">
        <v>255</v>
      </c>
    </row>
    <row r="54" spans="1:15">
      <c r="A54" s="8">
        <v>75</v>
      </c>
      <c r="B54" s="23">
        <v>47</v>
      </c>
      <c r="C54" s="425" t="s">
        <v>64</v>
      </c>
      <c r="D54" s="422">
        <v>829</v>
      </c>
      <c r="E54" s="426" t="s">
        <v>255</v>
      </c>
      <c r="F54" s="422">
        <v>881</v>
      </c>
      <c r="G54" s="426" t="s">
        <v>255</v>
      </c>
      <c r="H54" s="422">
        <v>882</v>
      </c>
      <c r="I54" s="426" t="s">
        <v>255</v>
      </c>
      <c r="J54" s="422">
        <v>918</v>
      </c>
      <c r="K54" s="426" t="s">
        <v>255</v>
      </c>
      <c r="L54" s="422">
        <v>903</v>
      </c>
      <c r="M54" s="426" t="s">
        <v>255</v>
      </c>
      <c r="N54" s="422">
        <v>963</v>
      </c>
      <c r="O54" s="426" t="s">
        <v>255</v>
      </c>
    </row>
    <row r="55" spans="1:15">
      <c r="A55" s="8">
        <v>76</v>
      </c>
      <c r="B55" s="23">
        <v>48</v>
      </c>
      <c r="C55" s="425" t="s">
        <v>77</v>
      </c>
      <c r="D55" s="422">
        <v>97</v>
      </c>
      <c r="E55" s="426" t="s">
        <v>255</v>
      </c>
      <c r="F55" s="422">
        <v>93</v>
      </c>
      <c r="G55" s="426" t="s">
        <v>255</v>
      </c>
      <c r="H55" s="422">
        <v>88</v>
      </c>
      <c r="I55" s="426" t="s">
        <v>255</v>
      </c>
      <c r="J55" s="422">
        <v>105</v>
      </c>
      <c r="K55" s="426" t="s">
        <v>255</v>
      </c>
      <c r="L55" s="422">
        <v>104</v>
      </c>
      <c r="M55" s="426" t="s">
        <v>255</v>
      </c>
      <c r="N55" s="422">
        <v>125</v>
      </c>
      <c r="O55" s="426" t="s">
        <v>255</v>
      </c>
    </row>
    <row r="56" spans="1:15">
      <c r="A56" s="8">
        <v>52</v>
      </c>
      <c r="B56" s="23">
        <v>49</v>
      </c>
      <c r="C56" s="425" t="s">
        <v>48</v>
      </c>
      <c r="D56" s="422">
        <v>1845</v>
      </c>
      <c r="E56" s="426" t="s">
        <v>255</v>
      </c>
      <c r="F56" s="422">
        <v>1857</v>
      </c>
      <c r="G56" s="426" t="s">
        <v>255</v>
      </c>
      <c r="H56" s="422">
        <v>1693</v>
      </c>
      <c r="I56" s="426" t="s">
        <v>255</v>
      </c>
      <c r="J56" s="422">
        <v>1908</v>
      </c>
      <c r="K56" s="426" t="s">
        <v>255</v>
      </c>
      <c r="L56" s="422">
        <v>2013</v>
      </c>
      <c r="M56" s="426" t="s">
        <v>255</v>
      </c>
      <c r="N56" s="422">
        <v>2046</v>
      </c>
      <c r="O56" s="426" t="s">
        <v>255</v>
      </c>
    </row>
    <row r="57" spans="1:15">
      <c r="A57" s="8">
        <v>28</v>
      </c>
      <c r="B57" s="23">
        <v>50</v>
      </c>
      <c r="C57" s="425" t="s">
        <v>28</v>
      </c>
      <c r="D57" s="422">
        <v>1236</v>
      </c>
      <c r="E57" s="426" t="s">
        <v>255</v>
      </c>
      <c r="F57" s="422">
        <v>1291</v>
      </c>
      <c r="G57" s="426" t="s">
        <v>255</v>
      </c>
      <c r="H57" s="422">
        <v>1358</v>
      </c>
      <c r="I57" s="426" t="s">
        <v>255</v>
      </c>
      <c r="J57" s="422">
        <v>1433</v>
      </c>
      <c r="K57" s="426" t="s">
        <v>255</v>
      </c>
      <c r="L57" s="422">
        <v>1466</v>
      </c>
      <c r="M57" s="426" t="s">
        <v>255</v>
      </c>
      <c r="N57" s="422">
        <v>1400</v>
      </c>
      <c r="O57" s="426" t="s">
        <v>255</v>
      </c>
    </row>
    <row r="58" spans="1:15">
      <c r="A58" s="8">
        <v>44</v>
      </c>
      <c r="B58" s="23">
        <v>51</v>
      </c>
      <c r="C58" s="425" t="s">
        <v>38</v>
      </c>
      <c r="D58" s="422">
        <v>1375</v>
      </c>
      <c r="E58" s="426" t="s">
        <v>255</v>
      </c>
      <c r="F58" s="422">
        <v>1479</v>
      </c>
      <c r="G58" s="426" t="s">
        <v>255</v>
      </c>
      <c r="H58" s="422">
        <v>1446</v>
      </c>
      <c r="I58" s="426" t="s">
        <v>255</v>
      </c>
      <c r="J58" s="422">
        <v>1435</v>
      </c>
      <c r="K58" s="426" t="s">
        <v>255</v>
      </c>
      <c r="L58" s="422">
        <v>1477</v>
      </c>
      <c r="M58" s="426" t="s">
        <v>255</v>
      </c>
      <c r="N58" s="422">
        <v>1559</v>
      </c>
      <c r="O58" s="426" t="s">
        <v>255</v>
      </c>
    </row>
    <row r="59" spans="1:15">
      <c r="A59" s="8">
        <v>44</v>
      </c>
      <c r="B59" s="23">
        <v>52</v>
      </c>
      <c r="C59" s="425" t="s">
        <v>39</v>
      </c>
      <c r="D59" s="422">
        <v>596</v>
      </c>
      <c r="E59" s="426" t="s">
        <v>255</v>
      </c>
      <c r="F59" s="422">
        <v>632</v>
      </c>
      <c r="G59" s="426" t="s">
        <v>255</v>
      </c>
      <c r="H59" s="422">
        <v>600</v>
      </c>
      <c r="I59" s="426" t="s">
        <v>255</v>
      </c>
      <c r="J59" s="422">
        <v>608</v>
      </c>
      <c r="K59" s="426" t="s">
        <v>255</v>
      </c>
      <c r="L59" s="422">
        <v>661</v>
      </c>
      <c r="M59" s="426" t="s">
        <v>255</v>
      </c>
      <c r="N59" s="422">
        <v>617</v>
      </c>
      <c r="O59" s="426" t="s">
        <v>255</v>
      </c>
    </row>
    <row r="60" spans="1:15">
      <c r="A60" s="8">
        <v>52</v>
      </c>
      <c r="B60" s="23">
        <v>53</v>
      </c>
      <c r="C60" s="425" t="s">
        <v>49</v>
      </c>
      <c r="D60" s="422">
        <v>703</v>
      </c>
      <c r="E60" s="426" t="s">
        <v>255</v>
      </c>
      <c r="F60" s="422">
        <v>705</v>
      </c>
      <c r="G60" s="426" t="s">
        <v>255</v>
      </c>
      <c r="H60" s="422">
        <v>741</v>
      </c>
      <c r="I60" s="426"/>
      <c r="J60" s="422">
        <v>754</v>
      </c>
      <c r="K60" s="426"/>
      <c r="L60" s="422">
        <v>832</v>
      </c>
      <c r="M60" s="426"/>
      <c r="N60" s="422">
        <v>946</v>
      </c>
      <c r="O60" s="426"/>
    </row>
    <row r="61" spans="1:15">
      <c r="A61" s="8">
        <v>44</v>
      </c>
      <c r="B61" s="23">
        <v>54</v>
      </c>
      <c r="C61" s="425" t="s">
        <v>40</v>
      </c>
      <c r="D61" s="422">
        <v>1705</v>
      </c>
      <c r="E61" s="426" t="s">
        <v>255</v>
      </c>
      <c r="F61" s="422">
        <v>1768</v>
      </c>
      <c r="G61" s="426" t="s">
        <v>255</v>
      </c>
      <c r="H61" s="422">
        <v>1735</v>
      </c>
      <c r="I61" s="426" t="s">
        <v>255</v>
      </c>
      <c r="J61" s="422">
        <v>1737</v>
      </c>
      <c r="K61" s="426" t="s">
        <v>255</v>
      </c>
      <c r="L61" s="422">
        <v>1828</v>
      </c>
      <c r="M61" s="426" t="s">
        <v>255</v>
      </c>
      <c r="N61" s="422">
        <v>1911</v>
      </c>
      <c r="O61" s="426" t="s">
        <v>255</v>
      </c>
    </row>
    <row r="62" spans="1:15">
      <c r="A62" s="8">
        <v>44</v>
      </c>
      <c r="B62" s="23">
        <v>55</v>
      </c>
      <c r="C62" s="425" t="s">
        <v>41</v>
      </c>
      <c r="D62" s="422">
        <v>622</v>
      </c>
      <c r="E62" s="426" t="s">
        <v>255</v>
      </c>
      <c r="F62" s="422">
        <v>604</v>
      </c>
      <c r="G62" s="426" t="s">
        <v>255</v>
      </c>
      <c r="H62" s="422">
        <v>594</v>
      </c>
      <c r="I62" s="426" t="s">
        <v>255</v>
      </c>
      <c r="J62" s="422">
        <v>603</v>
      </c>
      <c r="K62" s="426" t="s">
        <v>255</v>
      </c>
      <c r="L62" s="422">
        <v>603</v>
      </c>
      <c r="M62" s="426" t="s">
        <v>255</v>
      </c>
      <c r="N62" s="422">
        <v>651</v>
      </c>
      <c r="O62" s="426" t="s">
        <v>255</v>
      </c>
    </row>
    <row r="63" spans="1:15">
      <c r="A63" s="8">
        <v>53</v>
      </c>
      <c r="B63" s="23">
        <v>56</v>
      </c>
      <c r="C63" s="425" t="s">
        <v>56</v>
      </c>
      <c r="D63" s="422">
        <v>1233</v>
      </c>
      <c r="E63" s="426" t="s">
        <v>255</v>
      </c>
      <c r="F63" s="422">
        <v>1224</v>
      </c>
      <c r="G63" s="426" t="s">
        <v>255</v>
      </c>
      <c r="H63" s="422">
        <v>1313</v>
      </c>
      <c r="I63" s="426" t="s">
        <v>255</v>
      </c>
      <c r="J63" s="422">
        <v>1426</v>
      </c>
      <c r="K63" s="426" t="s">
        <v>255</v>
      </c>
      <c r="L63" s="422">
        <v>1419</v>
      </c>
      <c r="M63" s="426" t="s">
        <v>255</v>
      </c>
      <c r="N63" s="422">
        <v>1322</v>
      </c>
      <c r="O63" s="426" t="s">
        <v>255</v>
      </c>
    </row>
    <row r="64" spans="1:15">
      <c r="A64" s="8">
        <v>44</v>
      </c>
      <c r="B64" s="23">
        <v>57</v>
      </c>
      <c r="C64" s="425" t="s">
        <v>42</v>
      </c>
      <c r="D64" s="422">
        <v>1866</v>
      </c>
      <c r="E64" s="426" t="s">
        <v>255</v>
      </c>
      <c r="F64" s="422">
        <v>1935</v>
      </c>
      <c r="G64" s="426" t="s">
        <v>255</v>
      </c>
      <c r="H64" s="422">
        <v>2086</v>
      </c>
      <c r="I64" s="426" t="s">
        <v>255</v>
      </c>
      <c r="J64" s="422">
        <v>2024</v>
      </c>
      <c r="K64" s="426" t="s">
        <v>255</v>
      </c>
      <c r="L64" s="422">
        <v>2167</v>
      </c>
      <c r="M64" s="426" t="s">
        <v>255</v>
      </c>
      <c r="N64" s="422">
        <v>2276</v>
      </c>
      <c r="O64" s="426" t="s">
        <v>255</v>
      </c>
    </row>
    <row r="65" spans="1:15">
      <c r="A65" s="8">
        <v>27</v>
      </c>
      <c r="B65" s="23">
        <v>58</v>
      </c>
      <c r="C65" s="425" t="s">
        <v>20</v>
      </c>
      <c r="D65" s="422">
        <v>762</v>
      </c>
      <c r="E65" s="426" t="s">
        <v>255</v>
      </c>
      <c r="F65" s="422">
        <v>759</v>
      </c>
      <c r="G65" s="426" t="s">
        <v>255</v>
      </c>
      <c r="H65" s="422">
        <v>839</v>
      </c>
      <c r="I65" s="426" t="s">
        <v>255</v>
      </c>
      <c r="J65" s="422">
        <v>865</v>
      </c>
      <c r="K65" s="426" t="s">
        <v>255</v>
      </c>
      <c r="L65" s="422">
        <v>865</v>
      </c>
      <c r="M65" s="426" t="s">
        <v>255</v>
      </c>
      <c r="N65" s="422">
        <v>833</v>
      </c>
      <c r="O65" s="426" t="s">
        <v>255</v>
      </c>
    </row>
    <row r="66" spans="1:15">
      <c r="A66" s="8">
        <v>32</v>
      </c>
      <c r="B66" s="23">
        <v>59</v>
      </c>
      <c r="C66" s="425" t="s">
        <v>32</v>
      </c>
      <c r="D66" s="422">
        <v>11407</v>
      </c>
      <c r="E66" s="426" t="s">
        <v>255</v>
      </c>
      <c r="F66" s="422">
        <v>11651</v>
      </c>
      <c r="G66" s="426" t="s">
        <v>255</v>
      </c>
      <c r="H66" s="422">
        <v>11917</v>
      </c>
      <c r="I66" s="426" t="s">
        <v>255</v>
      </c>
      <c r="J66" s="422">
        <v>12632</v>
      </c>
      <c r="K66" s="426" t="s">
        <v>255</v>
      </c>
      <c r="L66" s="422">
        <v>12156</v>
      </c>
      <c r="M66" s="426" t="s">
        <v>255</v>
      </c>
      <c r="N66" s="422">
        <v>11878</v>
      </c>
      <c r="O66" s="426" t="s">
        <v>255</v>
      </c>
    </row>
    <row r="67" spans="1:15">
      <c r="A67" s="8">
        <v>32</v>
      </c>
      <c r="B67" s="23">
        <v>60</v>
      </c>
      <c r="C67" s="425" t="s">
        <v>33</v>
      </c>
      <c r="D67" s="422">
        <v>1923</v>
      </c>
      <c r="E67" s="426" t="s">
        <v>255</v>
      </c>
      <c r="F67" s="422">
        <v>1840</v>
      </c>
      <c r="G67" s="426" t="s">
        <v>255</v>
      </c>
      <c r="H67" s="422">
        <v>1800</v>
      </c>
      <c r="I67" s="426" t="s">
        <v>256</v>
      </c>
      <c r="J67" s="422">
        <v>1783</v>
      </c>
      <c r="K67" s="426" t="s">
        <v>255</v>
      </c>
      <c r="L67" s="422">
        <v>1809</v>
      </c>
      <c r="M67" s="426" t="s">
        <v>255</v>
      </c>
      <c r="N67" s="422">
        <v>1849</v>
      </c>
      <c r="O67" s="426" t="s">
        <v>255</v>
      </c>
    </row>
    <row r="68" spans="1:15">
      <c r="A68" s="8">
        <v>28</v>
      </c>
      <c r="B68" s="23">
        <v>61</v>
      </c>
      <c r="C68" s="425" t="s">
        <v>29</v>
      </c>
      <c r="D68" s="422">
        <v>945</v>
      </c>
      <c r="E68" s="426" t="s">
        <v>255</v>
      </c>
      <c r="F68" s="422">
        <v>960</v>
      </c>
      <c r="G68" s="426" t="s">
        <v>255</v>
      </c>
      <c r="H68" s="422">
        <v>993</v>
      </c>
      <c r="I68" s="426" t="s">
        <v>255</v>
      </c>
      <c r="J68" s="422">
        <v>1046</v>
      </c>
      <c r="K68" s="426" t="s">
        <v>255</v>
      </c>
      <c r="L68" s="422">
        <v>1003</v>
      </c>
      <c r="M68" s="426" t="s">
        <v>255</v>
      </c>
      <c r="N68" s="422">
        <v>1057</v>
      </c>
      <c r="O68" s="426" t="s">
        <v>255</v>
      </c>
    </row>
    <row r="69" spans="1:15">
      <c r="A69" s="8">
        <v>32</v>
      </c>
      <c r="B69" s="23">
        <v>62</v>
      </c>
      <c r="C69" s="425" t="s">
        <v>34</v>
      </c>
      <c r="D69" s="422">
        <v>5688</v>
      </c>
      <c r="E69" s="426" t="s">
        <v>255</v>
      </c>
      <c r="F69" s="422">
        <v>5739</v>
      </c>
      <c r="G69" s="426" t="s">
        <v>255</v>
      </c>
      <c r="H69" s="422">
        <v>5797</v>
      </c>
      <c r="I69" s="426" t="s">
        <v>255</v>
      </c>
      <c r="J69" s="422">
        <v>5949</v>
      </c>
      <c r="K69" s="426" t="s">
        <v>255</v>
      </c>
      <c r="L69" s="422">
        <v>6057</v>
      </c>
      <c r="M69" s="426" t="s">
        <v>255</v>
      </c>
      <c r="N69" s="422">
        <v>6290</v>
      </c>
      <c r="O69" s="426" t="s">
        <v>255</v>
      </c>
    </row>
    <row r="70" spans="1:15">
      <c r="A70" s="8">
        <v>84</v>
      </c>
      <c r="B70" s="23">
        <v>63</v>
      </c>
      <c r="C70" s="425" t="s">
        <v>91</v>
      </c>
      <c r="D70" s="422">
        <v>1040</v>
      </c>
      <c r="E70" s="426" t="s">
        <v>255</v>
      </c>
      <c r="F70" s="422">
        <v>989</v>
      </c>
      <c r="G70" s="426" t="s">
        <v>255</v>
      </c>
      <c r="H70" s="422">
        <v>1033</v>
      </c>
      <c r="I70" s="426" t="s">
        <v>255</v>
      </c>
      <c r="J70" s="422">
        <v>1085</v>
      </c>
      <c r="K70" s="426" t="s">
        <v>255</v>
      </c>
      <c r="L70" s="422">
        <v>1147</v>
      </c>
      <c r="M70" s="426" t="s">
        <v>255</v>
      </c>
      <c r="N70" s="422">
        <v>1172</v>
      </c>
      <c r="O70" s="426" t="s">
        <v>255</v>
      </c>
    </row>
    <row r="71" spans="1:15">
      <c r="A71" s="8">
        <v>75</v>
      </c>
      <c r="B71" s="23">
        <v>64</v>
      </c>
      <c r="C71" s="425" t="s">
        <v>65</v>
      </c>
      <c r="D71" s="422">
        <v>1461</v>
      </c>
      <c r="E71" s="426" t="s">
        <v>255</v>
      </c>
      <c r="F71" s="422">
        <v>1507</v>
      </c>
      <c r="G71" s="426" t="s">
        <v>255</v>
      </c>
      <c r="H71" s="422">
        <v>1547</v>
      </c>
      <c r="I71" s="426" t="s">
        <v>255</v>
      </c>
      <c r="J71" s="422">
        <v>1516</v>
      </c>
      <c r="K71" s="426" t="s">
        <v>255</v>
      </c>
      <c r="L71" s="422">
        <v>1642</v>
      </c>
      <c r="M71" s="426" t="s">
        <v>255</v>
      </c>
      <c r="N71" s="422">
        <v>1705</v>
      </c>
      <c r="O71" s="426" t="s">
        <v>255</v>
      </c>
    </row>
    <row r="72" spans="1:15">
      <c r="A72" s="8">
        <v>76</v>
      </c>
      <c r="B72" s="23">
        <v>65</v>
      </c>
      <c r="C72" s="425" t="s">
        <v>78</v>
      </c>
      <c r="D72" s="422">
        <v>480</v>
      </c>
      <c r="E72" s="426" t="s">
        <v>255</v>
      </c>
      <c r="F72" s="422">
        <v>488</v>
      </c>
      <c r="G72" s="426" t="s">
        <v>255</v>
      </c>
      <c r="H72" s="422">
        <v>478</v>
      </c>
      <c r="I72" s="426" t="s">
        <v>255</v>
      </c>
      <c r="J72" s="422">
        <v>496</v>
      </c>
      <c r="K72" s="426" t="s">
        <v>255</v>
      </c>
      <c r="L72" s="422">
        <v>474</v>
      </c>
      <c r="M72" s="426" t="s">
        <v>255</v>
      </c>
      <c r="N72" s="422">
        <v>474</v>
      </c>
      <c r="O72" s="426" t="s">
        <v>256</v>
      </c>
    </row>
    <row r="73" spans="1:15">
      <c r="A73" s="8">
        <v>76</v>
      </c>
      <c r="B73" s="23">
        <v>66</v>
      </c>
      <c r="C73" s="425" t="s">
        <v>79</v>
      </c>
      <c r="D73" s="422">
        <v>872</v>
      </c>
      <c r="E73" s="426" t="s">
        <v>255</v>
      </c>
      <c r="F73" s="422">
        <v>829</v>
      </c>
      <c r="G73" s="426" t="s">
        <v>255</v>
      </c>
      <c r="H73" s="422">
        <v>871</v>
      </c>
      <c r="I73" s="426" t="s">
        <v>255</v>
      </c>
      <c r="J73" s="422">
        <v>871</v>
      </c>
      <c r="K73" s="426" t="s">
        <v>256</v>
      </c>
      <c r="L73" s="422">
        <v>1058</v>
      </c>
      <c r="M73" s="426" t="s">
        <v>255</v>
      </c>
      <c r="N73" s="422">
        <v>1227</v>
      </c>
      <c r="O73" s="426" t="s">
        <v>255</v>
      </c>
    </row>
    <row r="74" spans="1:15">
      <c r="A74" s="8">
        <v>44</v>
      </c>
      <c r="B74" s="23">
        <v>67</v>
      </c>
      <c r="C74" s="425" t="s">
        <v>43</v>
      </c>
      <c r="D74" s="422">
        <v>2592</v>
      </c>
      <c r="E74" s="426" t="s">
        <v>255</v>
      </c>
      <c r="F74" s="422">
        <v>2908</v>
      </c>
      <c r="G74" s="426" t="s">
        <v>255</v>
      </c>
      <c r="H74" s="422">
        <v>2984</v>
      </c>
      <c r="I74" s="426" t="s">
        <v>255</v>
      </c>
      <c r="J74" s="422">
        <v>2878</v>
      </c>
      <c r="K74" s="426" t="s">
        <v>255</v>
      </c>
      <c r="L74" s="422">
        <v>2919</v>
      </c>
      <c r="M74" s="426" t="s">
        <v>255</v>
      </c>
      <c r="N74" s="422">
        <v>2864</v>
      </c>
      <c r="O74" s="426" t="s">
        <v>255</v>
      </c>
    </row>
    <row r="75" spans="1:15">
      <c r="A75" s="8">
        <v>44</v>
      </c>
      <c r="B75" s="23">
        <v>68</v>
      </c>
      <c r="C75" s="425" t="s">
        <v>44</v>
      </c>
      <c r="D75" s="422">
        <v>1725</v>
      </c>
      <c r="E75" s="426" t="s">
        <v>255</v>
      </c>
      <c r="F75" s="422">
        <v>1697</v>
      </c>
      <c r="G75" s="426" t="s">
        <v>255</v>
      </c>
      <c r="H75" s="422">
        <v>1600</v>
      </c>
      <c r="I75" s="426" t="s">
        <v>255</v>
      </c>
      <c r="J75" s="422">
        <v>1638</v>
      </c>
      <c r="K75" s="426" t="s">
        <v>255</v>
      </c>
      <c r="L75" s="422">
        <v>1715</v>
      </c>
      <c r="M75" s="426" t="s">
        <v>255</v>
      </c>
      <c r="N75" s="422">
        <v>1715</v>
      </c>
      <c r="O75" s="426" t="s">
        <v>255</v>
      </c>
    </row>
    <row r="76" spans="1:15">
      <c r="A76" s="8">
        <v>84</v>
      </c>
      <c r="B76" s="23">
        <v>69</v>
      </c>
      <c r="C76" s="425" t="s">
        <v>308</v>
      </c>
      <c r="D76" s="422">
        <v>3257</v>
      </c>
      <c r="E76" s="426" t="s">
        <v>255</v>
      </c>
      <c r="F76" s="422">
        <v>3266</v>
      </c>
      <c r="G76" s="426" t="s">
        <v>255</v>
      </c>
      <c r="H76" s="422">
        <v>3124</v>
      </c>
      <c r="I76" s="426" t="s">
        <v>255</v>
      </c>
      <c r="J76" s="422">
        <v>3137</v>
      </c>
      <c r="K76" s="426" t="s">
        <v>255</v>
      </c>
      <c r="L76" s="422">
        <v>2752</v>
      </c>
      <c r="M76" s="426" t="s">
        <v>255</v>
      </c>
      <c r="N76" s="422">
        <v>3037</v>
      </c>
      <c r="O76" s="426"/>
    </row>
    <row r="77" spans="1:15">
      <c r="A77" s="43">
        <v>84</v>
      </c>
      <c r="B77" s="44" t="s">
        <v>92</v>
      </c>
      <c r="C77" s="427" t="s">
        <v>308</v>
      </c>
      <c r="D77" s="428" t="s">
        <v>380</v>
      </c>
      <c r="E77" s="515"/>
      <c r="F77" s="428" t="s">
        <v>380</v>
      </c>
      <c r="G77" s="515"/>
      <c r="H77" s="428" t="s">
        <v>380</v>
      </c>
      <c r="I77" s="515"/>
      <c r="J77" s="428" t="s">
        <v>380</v>
      </c>
      <c r="K77" s="515"/>
      <c r="L77" s="428" t="s">
        <v>380</v>
      </c>
      <c r="M77" s="515"/>
      <c r="N77" s="428">
        <v>595</v>
      </c>
      <c r="O77" s="515"/>
    </row>
    <row r="78" spans="1:15">
      <c r="A78" s="43">
        <v>84</v>
      </c>
      <c r="B78" s="44" t="s">
        <v>94</v>
      </c>
      <c r="C78" s="427" t="s">
        <v>309</v>
      </c>
      <c r="D78" s="428" t="s">
        <v>380</v>
      </c>
      <c r="E78" s="515"/>
      <c r="F78" s="428" t="s">
        <v>380</v>
      </c>
      <c r="G78" s="515"/>
      <c r="H78" s="428" t="s">
        <v>380</v>
      </c>
      <c r="I78" s="515"/>
      <c r="J78" s="428" t="s">
        <v>380</v>
      </c>
      <c r="K78" s="515"/>
      <c r="L78" s="428" t="s">
        <v>380</v>
      </c>
      <c r="M78" s="515"/>
      <c r="N78" s="428">
        <v>2442</v>
      </c>
      <c r="O78" s="515"/>
    </row>
    <row r="79" spans="1:15">
      <c r="A79" s="8">
        <v>27</v>
      </c>
      <c r="B79" s="23">
        <v>70</v>
      </c>
      <c r="C79" s="425" t="s">
        <v>21</v>
      </c>
      <c r="D79" s="422">
        <v>647</v>
      </c>
      <c r="E79" s="426" t="s">
        <v>255</v>
      </c>
      <c r="F79" s="422">
        <v>656</v>
      </c>
      <c r="G79" s="426" t="s">
        <v>255</v>
      </c>
      <c r="H79" s="422">
        <v>669</v>
      </c>
      <c r="I79" s="426" t="s">
        <v>255</v>
      </c>
      <c r="J79" s="422">
        <v>696</v>
      </c>
      <c r="K79" s="426" t="s">
        <v>255</v>
      </c>
      <c r="L79" s="422">
        <v>727</v>
      </c>
      <c r="M79" s="426" t="s">
        <v>255</v>
      </c>
      <c r="N79" s="422">
        <v>757</v>
      </c>
      <c r="O79" s="426" t="s">
        <v>255</v>
      </c>
    </row>
    <row r="80" spans="1:15">
      <c r="A80" s="8">
        <v>27</v>
      </c>
      <c r="B80" s="23">
        <v>71</v>
      </c>
      <c r="C80" s="425" t="s">
        <v>22</v>
      </c>
      <c r="D80" s="422">
        <v>1159</v>
      </c>
      <c r="E80" s="426" t="s">
        <v>255</v>
      </c>
      <c r="F80" s="422">
        <v>1124</v>
      </c>
      <c r="G80" s="426" t="s">
        <v>255</v>
      </c>
      <c r="H80" s="422">
        <v>1151</v>
      </c>
      <c r="I80" s="426" t="s">
        <v>255</v>
      </c>
      <c r="J80" s="422">
        <v>1231</v>
      </c>
      <c r="K80" s="426" t="s">
        <v>255</v>
      </c>
      <c r="L80" s="422">
        <v>1195</v>
      </c>
      <c r="M80" s="426" t="s">
        <v>255</v>
      </c>
      <c r="N80" s="422">
        <v>1228</v>
      </c>
      <c r="O80" s="426" t="s">
        <v>255</v>
      </c>
    </row>
    <row r="81" spans="1:15">
      <c r="A81" s="8">
        <v>52</v>
      </c>
      <c r="B81" s="23">
        <v>72</v>
      </c>
      <c r="C81" s="425" t="s">
        <v>50</v>
      </c>
      <c r="D81" s="422">
        <v>1279</v>
      </c>
      <c r="E81" s="426" t="s">
        <v>255</v>
      </c>
      <c r="F81" s="422">
        <v>1263</v>
      </c>
      <c r="G81" s="426" t="s">
        <v>255</v>
      </c>
      <c r="H81" s="422">
        <v>1320</v>
      </c>
      <c r="I81" s="426" t="s">
        <v>255</v>
      </c>
      <c r="J81" s="422">
        <v>1352</v>
      </c>
      <c r="K81" s="426" t="s">
        <v>255</v>
      </c>
      <c r="L81" s="422">
        <v>1406</v>
      </c>
      <c r="M81" s="426" t="s">
        <v>255</v>
      </c>
      <c r="N81" s="422">
        <v>1467</v>
      </c>
      <c r="O81" s="426" t="s">
        <v>255</v>
      </c>
    </row>
    <row r="82" spans="1:15">
      <c r="A82" s="8">
        <v>84</v>
      </c>
      <c r="B82" s="23">
        <v>73</v>
      </c>
      <c r="C82" s="425" t="s">
        <v>96</v>
      </c>
      <c r="D82" s="422">
        <v>976</v>
      </c>
      <c r="E82" s="426" t="s">
        <v>255</v>
      </c>
      <c r="F82" s="422">
        <v>992</v>
      </c>
      <c r="G82" s="426" t="s">
        <v>255</v>
      </c>
      <c r="H82" s="422">
        <v>1057</v>
      </c>
      <c r="I82" s="426" t="s">
        <v>255</v>
      </c>
      <c r="J82" s="422">
        <v>1000</v>
      </c>
      <c r="K82" s="426" t="s">
        <v>255</v>
      </c>
      <c r="L82" s="422">
        <v>1019</v>
      </c>
      <c r="M82" s="426" t="s">
        <v>255</v>
      </c>
      <c r="N82" s="422">
        <v>1007</v>
      </c>
      <c r="O82" s="426" t="s">
        <v>255</v>
      </c>
    </row>
    <row r="83" spans="1:15">
      <c r="A83" s="8">
        <v>84</v>
      </c>
      <c r="B83" s="23">
        <v>74</v>
      </c>
      <c r="C83" s="425" t="s">
        <v>97</v>
      </c>
      <c r="D83" s="422">
        <v>949</v>
      </c>
      <c r="E83" s="426" t="s">
        <v>255</v>
      </c>
      <c r="F83" s="422">
        <v>937</v>
      </c>
      <c r="G83" s="426" t="s">
        <v>255</v>
      </c>
      <c r="H83" s="422">
        <v>917</v>
      </c>
      <c r="I83" s="426" t="s">
        <v>255</v>
      </c>
      <c r="J83" s="422">
        <v>955</v>
      </c>
      <c r="K83" s="426" t="s">
        <v>255</v>
      </c>
      <c r="L83" s="422">
        <v>1023</v>
      </c>
      <c r="M83" s="426" t="s">
        <v>255</v>
      </c>
      <c r="N83" s="422">
        <v>1017</v>
      </c>
      <c r="O83" s="426" t="s">
        <v>255</v>
      </c>
    </row>
    <row r="84" spans="1:15">
      <c r="A84" s="8">
        <v>11</v>
      </c>
      <c r="B84" s="23">
        <v>75</v>
      </c>
      <c r="C84" s="425" t="s">
        <v>0</v>
      </c>
      <c r="D84" s="422">
        <v>5514</v>
      </c>
      <c r="E84" s="426" t="s">
        <v>255</v>
      </c>
      <c r="F84" s="422">
        <v>5676</v>
      </c>
      <c r="G84" s="426" t="s">
        <v>255</v>
      </c>
      <c r="H84" s="422">
        <v>5571</v>
      </c>
      <c r="I84" s="426" t="s">
        <v>255</v>
      </c>
      <c r="J84" s="422">
        <v>5495</v>
      </c>
      <c r="K84" s="426" t="s">
        <v>255</v>
      </c>
      <c r="L84" s="422">
        <v>5106</v>
      </c>
      <c r="M84" s="426" t="s">
        <v>255</v>
      </c>
      <c r="N84" s="422">
        <v>4825</v>
      </c>
      <c r="O84" s="426" t="s">
        <v>255</v>
      </c>
    </row>
    <row r="85" spans="1:15">
      <c r="A85" s="8">
        <v>28</v>
      </c>
      <c r="B85" s="23">
        <v>76</v>
      </c>
      <c r="C85" s="425" t="s">
        <v>30</v>
      </c>
      <c r="D85" s="422">
        <v>3894</v>
      </c>
      <c r="E85" s="426" t="s">
        <v>255</v>
      </c>
      <c r="F85" s="422">
        <v>3918</v>
      </c>
      <c r="G85" s="426" t="s">
        <v>255</v>
      </c>
      <c r="H85" s="422">
        <v>3869</v>
      </c>
      <c r="I85" s="426" t="s">
        <v>255</v>
      </c>
      <c r="J85" s="422">
        <v>4048</v>
      </c>
      <c r="K85" s="426" t="s">
        <v>255</v>
      </c>
      <c r="L85" s="422">
        <v>4049</v>
      </c>
      <c r="M85" s="426" t="s">
        <v>255</v>
      </c>
      <c r="N85" s="422">
        <v>3922</v>
      </c>
      <c r="O85" s="426" t="s">
        <v>255</v>
      </c>
    </row>
    <row r="86" spans="1:15">
      <c r="A86" s="8">
        <v>11</v>
      </c>
      <c r="B86" s="23">
        <v>77</v>
      </c>
      <c r="C86" s="425" t="s">
        <v>2</v>
      </c>
      <c r="D86" s="422">
        <v>2799</v>
      </c>
      <c r="E86" s="426" t="s">
        <v>255</v>
      </c>
      <c r="F86" s="422">
        <v>2852</v>
      </c>
      <c r="G86" s="426" t="s">
        <v>255</v>
      </c>
      <c r="H86" s="422">
        <v>2864</v>
      </c>
      <c r="I86" s="426" t="s">
        <v>255</v>
      </c>
      <c r="J86" s="422">
        <v>2850</v>
      </c>
      <c r="K86" s="426" t="s">
        <v>255</v>
      </c>
      <c r="L86" s="422">
        <v>2943</v>
      </c>
      <c r="M86" s="426" t="s">
        <v>255</v>
      </c>
      <c r="N86" s="422">
        <v>3050</v>
      </c>
      <c r="O86" s="426" t="s">
        <v>255</v>
      </c>
    </row>
    <row r="87" spans="1:15">
      <c r="A87" s="8">
        <v>11</v>
      </c>
      <c r="B87" s="23">
        <v>78</v>
      </c>
      <c r="C87" s="425" t="s">
        <v>3</v>
      </c>
      <c r="D87" s="422">
        <v>2128</v>
      </c>
      <c r="E87" s="426" t="s">
        <v>255</v>
      </c>
      <c r="F87" s="422">
        <v>2105</v>
      </c>
      <c r="G87" s="426" t="s">
        <v>255</v>
      </c>
      <c r="H87" s="422">
        <v>2171</v>
      </c>
      <c r="I87" s="426" t="s">
        <v>255</v>
      </c>
      <c r="J87" s="422">
        <v>2235</v>
      </c>
      <c r="K87" s="426" t="s">
        <v>255</v>
      </c>
      <c r="L87" s="422">
        <v>2300</v>
      </c>
      <c r="M87" s="426" t="s">
        <v>255</v>
      </c>
      <c r="N87" s="422">
        <v>2265</v>
      </c>
      <c r="O87" s="426" t="s">
        <v>255</v>
      </c>
    </row>
    <row r="88" spans="1:15">
      <c r="A88" s="8">
        <v>75</v>
      </c>
      <c r="B88" s="23">
        <v>79</v>
      </c>
      <c r="C88" s="425" t="s">
        <v>66</v>
      </c>
      <c r="D88" s="422">
        <v>902</v>
      </c>
      <c r="E88" s="426" t="s">
        <v>255</v>
      </c>
      <c r="F88" s="422">
        <v>741</v>
      </c>
      <c r="G88" s="426" t="s">
        <v>256</v>
      </c>
      <c r="H88" s="422">
        <v>771</v>
      </c>
      <c r="I88" s="426" t="s">
        <v>256</v>
      </c>
      <c r="J88" s="422">
        <v>797</v>
      </c>
      <c r="K88" s="426" t="s">
        <v>255</v>
      </c>
      <c r="L88" s="422">
        <v>846</v>
      </c>
      <c r="M88" s="426" t="s">
        <v>255</v>
      </c>
      <c r="N88" s="422">
        <v>934</v>
      </c>
      <c r="O88" s="426" t="s">
        <v>256</v>
      </c>
    </row>
    <row r="89" spans="1:15">
      <c r="A89" s="8">
        <v>32</v>
      </c>
      <c r="B89" s="23">
        <v>80</v>
      </c>
      <c r="C89" s="425" t="s">
        <v>35</v>
      </c>
      <c r="D89" s="422">
        <v>1719</v>
      </c>
      <c r="E89" s="426" t="s">
        <v>255</v>
      </c>
      <c r="F89" s="422">
        <v>1676</v>
      </c>
      <c r="G89" s="426" t="s">
        <v>255</v>
      </c>
      <c r="H89" s="422">
        <v>1649</v>
      </c>
      <c r="I89" s="426" t="s">
        <v>255</v>
      </c>
      <c r="J89" s="422">
        <v>1858</v>
      </c>
      <c r="K89" s="426" t="s">
        <v>255</v>
      </c>
      <c r="L89" s="422">
        <v>1818</v>
      </c>
      <c r="M89" s="426" t="s">
        <v>255</v>
      </c>
      <c r="N89" s="422">
        <v>1827</v>
      </c>
      <c r="O89" s="426" t="s">
        <v>255</v>
      </c>
    </row>
    <row r="90" spans="1:15">
      <c r="A90" s="8">
        <v>76</v>
      </c>
      <c r="B90" s="23">
        <v>81</v>
      </c>
      <c r="C90" s="425" t="s">
        <v>80</v>
      </c>
      <c r="D90" s="422">
        <v>883</v>
      </c>
      <c r="E90" s="426" t="s">
        <v>255</v>
      </c>
      <c r="F90" s="422">
        <v>1012</v>
      </c>
      <c r="G90" s="426" t="s">
        <v>255</v>
      </c>
      <c r="H90" s="422">
        <v>904</v>
      </c>
      <c r="I90" s="426" t="s">
        <v>255</v>
      </c>
      <c r="J90" s="422">
        <v>936</v>
      </c>
      <c r="K90" s="426" t="s">
        <v>255</v>
      </c>
      <c r="L90" s="422">
        <v>893</v>
      </c>
      <c r="M90" s="426" t="s">
        <v>255</v>
      </c>
      <c r="N90" s="422">
        <v>968</v>
      </c>
      <c r="O90" s="426" t="s">
        <v>255</v>
      </c>
    </row>
    <row r="91" spans="1:15">
      <c r="A91" s="8">
        <v>76</v>
      </c>
      <c r="B91" s="23">
        <v>82</v>
      </c>
      <c r="C91" s="425" t="s">
        <v>81</v>
      </c>
      <c r="D91" s="422">
        <v>558</v>
      </c>
      <c r="E91" s="426" t="s">
        <v>255</v>
      </c>
      <c r="F91" s="422">
        <v>539</v>
      </c>
      <c r="G91" s="426" t="s">
        <v>255</v>
      </c>
      <c r="H91" s="422">
        <v>613</v>
      </c>
      <c r="I91" s="426" t="s">
        <v>255</v>
      </c>
      <c r="J91" s="422">
        <v>673</v>
      </c>
      <c r="K91" s="426" t="s">
        <v>255</v>
      </c>
      <c r="L91" s="422">
        <v>696</v>
      </c>
      <c r="M91" s="426" t="s">
        <v>255</v>
      </c>
      <c r="N91" s="422">
        <v>732</v>
      </c>
      <c r="O91" s="426" t="s">
        <v>255</v>
      </c>
    </row>
    <row r="92" spans="1:15">
      <c r="A92" s="8">
        <v>93</v>
      </c>
      <c r="B92" s="23">
        <v>83</v>
      </c>
      <c r="C92" s="425" t="s">
        <v>102</v>
      </c>
      <c r="D92" s="422">
        <v>1194</v>
      </c>
      <c r="E92" s="426" t="s">
        <v>255</v>
      </c>
      <c r="F92" s="422">
        <v>1200</v>
      </c>
      <c r="G92" s="426" t="s">
        <v>255</v>
      </c>
      <c r="H92" s="422">
        <v>1285</v>
      </c>
      <c r="I92" s="426" t="s">
        <v>255</v>
      </c>
      <c r="J92" s="422">
        <v>1302</v>
      </c>
      <c r="K92" s="426" t="s">
        <v>255</v>
      </c>
      <c r="L92" s="422">
        <v>1286</v>
      </c>
      <c r="M92" s="426" t="s">
        <v>255</v>
      </c>
      <c r="N92" s="422">
        <v>1361</v>
      </c>
      <c r="O92" s="426" t="s">
        <v>255</v>
      </c>
    </row>
    <row r="93" spans="1:15">
      <c r="A93" s="8">
        <v>93</v>
      </c>
      <c r="B93" s="23">
        <v>84</v>
      </c>
      <c r="C93" s="425" t="s">
        <v>103</v>
      </c>
      <c r="D93" s="422">
        <v>1282</v>
      </c>
      <c r="E93" s="426" t="s">
        <v>255</v>
      </c>
      <c r="F93" s="422">
        <v>1178</v>
      </c>
      <c r="G93" s="426" t="s">
        <v>255</v>
      </c>
      <c r="H93" s="422">
        <v>1176</v>
      </c>
      <c r="I93" s="426" t="s">
        <v>255</v>
      </c>
      <c r="J93" s="422">
        <v>1137</v>
      </c>
      <c r="K93" s="426" t="s">
        <v>255</v>
      </c>
      <c r="L93" s="422">
        <v>1244</v>
      </c>
      <c r="M93" s="426" t="s">
        <v>255</v>
      </c>
      <c r="N93" s="422">
        <v>1293</v>
      </c>
      <c r="O93" s="426" t="s">
        <v>255</v>
      </c>
    </row>
    <row r="94" spans="1:15">
      <c r="A94" s="8">
        <v>52</v>
      </c>
      <c r="B94" s="23">
        <v>85</v>
      </c>
      <c r="C94" s="425" t="s">
        <v>51</v>
      </c>
      <c r="D94" s="422">
        <v>963</v>
      </c>
      <c r="E94" s="426" t="s">
        <v>255</v>
      </c>
      <c r="F94" s="422">
        <v>1010</v>
      </c>
      <c r="G94" s="426" t="s">
        <v>255</v>
      </c>
      <c r="H94" s="422">
        <v>1034</v>
      </c>
      <c r="I94" s="426" t="s">
        <v>255</v>
      </c>
      <c r="J94" s="422">
        <v>1055</v>
      </c>
      <c r="K94" s="426" t="s">
        <v>255</v>
      </c>
      <c r="L94" s="422">
        <v>1055</v>
      </c>
      <c r="M94" s="426" t="s">
        <v>256</v>
      </c>
      <c r="N94" s="422">
        <v>1140</v>
      </c>
      <c r="O94" s="426" t="s">
        <v>255</v>
      </c>
    </row>
    <row r="95" spans="1:15">
      <c r="A95" s="8">
        <v>75</v>
      </c>
      <c r="B95" s="23">
        <v>86</v>
      </c>
      <c r="C95" s="425" t="s">
        <v>67</v>
      </c>
      <c r="D95" s="422">
        <v>1030</v>
      </c>
      <c r="E95" s="426" t="s">
        <v>255</v>
      </c>
      <c r="F95" s="422">
        <v>1061</v>
      </c>
      <c r="G95" s="426" t="s">
        <v>256</v>
      </c>
      <c r="H95" s="422">
        <v>1174</v>
      </c>
      <c r="I95" s="426" t="s">
        <v>255</v>
      </c>
      <c r="J95" s="422">
        <v>1223</v>
      </c>
      <c r="K95" s="426" t="s">
        <v>255</v>
      </c>
      <c r="L95" s="422">
        <v>1101</v>
      </c>
      <c r="M95" s="426" t="s">
        <v>255</v>
      </c>
      <c r="N95" s="422">
        <v>1171</v>
      </c>
      <c r="O95" s="426" t="s">
        <v>255</v>
      </c>
    </row>
    <row r="96" spans="1:15">
      <c r="A96" s="8">
        <v>75</v>
      </c>
      <c r="B96" s="23">
        <v>87</v>
      </c>
      <c r="C96" s="425" t="s">
        <v>68</v>
      </c>
      <c r="D96" s="422">
        <v>822</v>
      </c>
      <c r="E96" s="426" t="s">
        <v>255</v>
      </c>
      <c r="F96" s="422">
        <v>767</v>
      </c>
      <c r="G96" s="426" t="s">
        <v>255</v>
      </c>
      <c r="H96" s="422">
        <v>789</v>
      </c>
      <c r="I96" s="426" t="s">
        <v>255</v>
      </c>
      <c r="J96" s="422">
        <v>766</v>
      </c>
      <c r="K96" s="426" t="s">
        <v>255</v>
      </c>
      <c r="L96" s="422">
        <v>749</v>
      </c>
      <c r="M96" s="426" t="s">
        <v>255</v>
      </c>
      <c r="N96" s="422">
        <v>724</v>
      </c>
      <c r="O96" s="426" t="s">
        <v>255</v>
      </c>
    </row>
    <row r="97" spans="1:15">
      <c r="A97" s="8">
        <v>44</v>
      </c>
      <c r="B97" s="23">
        <v>88</v>
      </c>
      <c r="C97" s="425" t="s">
        <v>45</v>
      </c>
      <c r="D97" s="422">
        <v>899</v>
      </c>
      <c r="E97" s="426" t="s">
        <v>255</v>
      </c>
      <c r="F97" s="422">
        <v>969</v>
      </c>
      <c r="G97" s="426" t="s">
        <v>255</v>
      </c>
      <c r="H97" s="422">
        <v>1023</v>
      </c>
      <c r="I97" s="426" t="s">
        <v>255</v>
      </c>
      <c r="J97" s="422">
        <v>1038</v>
      </c>
      <c r="K97" s="426" t="s">
        <v>255</v>
      </c>
      <c r="L97" s="422">
        <v>1034</v>
      </c>
      <c r="M97" s="426" t="s">
        <v>255</v>
      </c>
      <c r="N97" s="422">
        <v>941</v>
      </c>
      <c r="O97" s="426" t="s">
        <v>255</v>
      </c>
    </row>
    <row r="98" spans="1:15">
      <c r="A98" s="8">
        <v>27</v>
      </c>
      <c r="B98" s="23">
        <v>89</v>
      </c>
      <c r="C98" s="425" t="s">
        <v>23</v>
      </c>
      <c r="D98" s="422">
        <v>1119</v>
      </c>
      <c r="E98" s="426" t="s">
        <v>255</v>
      </c>
      <c r="F98" s="422">
        <v>1190</v>
      </c>
      <c r="G98" s="426" t="s">
        <v>255</v>
      </c>
      <c r="H98" s="422">
        <v>1264</v>
      </c>
      <c r="I98" s="426" t="s">
        <v>255</v>
      </c>
      <c r="J98" s="422">
        <v>1310</v>
      </c>
      <c r="K98" s="426" t="s">
        <v>255</v>
      </c>
      <c r="L98" s="422">
        <v>1340</v>
      </c>
      <c r="M98" s="426" t="s">
        <v>255</v>
      </c>
      <c r="N98" s="422">
        <v>1365</v>
      </c>
      <c r="O98" s="426" t="s">
        <v>255</v>
      </c>
    </row>
    <row r="99" spans="1:15">
      <c r="A99" s="8">
        <v>27</v>
      </c>
      <c r="B99" s="23">
        <v>90</v>
      </c>
      <c r="C99" s="425" t="s">
        <v>24</v>
      </c>
      <c r="D99" s="422">
        <v>280</v>
      </c>
      <c r="E99" s="426" t="s">
        <v>255</v>
      </c>
      <c r="F99" s="422">
        <v>294</v>
      </c>
      <c r="G99" s="426" t="s">
        <v>255</v>
      </c>
      <c r="H99" s="422">
        <v>291</v>
      </c>
      <c r="I99" s="426" t="s">
        <v>255</v>
      </c>
      <c r="J99" s="422">
        <v>306</v>
      </c>
      <c r="K99" s="426" t="s">
        <v>255</v>
      </c>
      <c r="L99" s="422">
        <v>308</v>
      </c>
      <c r="M99" s="426" t="s">
        <v>255</v>
      </c>
      <c r="N99" s="422">
        <v>334</v>
      </c>
      <c r="O99" s="426" t="s">
        <v>255</v>
      </c>
    </row>
    <row r="100" spans="1:15">
      <c r="A100" s="8">
        <v>11</v>
      </c>
      <c r="B100" s="23">
        <v>91</v>
      </c>
      <c r="C100" s="425" t="s">
        <v>4</v>
      </c>
      <c r="D100" s="422">
        <v>2618</v>
      </c>
      <c r="E100" s="426" t="s">
        <v>255</v>
      </c>
      <c r="F100" s="422">
        <v>2619</v>
      </c>
      <c r="G100" s="426" t="s">
        <v>255</v>
      </c>
      <c r="H100" s="422">
        <v>2638</v>
      </c>
      <c r="I100" s="426" t="s">
        <v>255</v>
      </c>
      <c r="J100" s="422">
        <v>2737</v>
      </c>
      <c r="K100" s="426" t="s">
        <v>255</v>
      </c>
      <c r="L100" s="422">
        <v>2721</v>
      </c>
      <c r="M100" s="426" t="s">
        <v>255</v>
      </c>
      <c r="N100" s="422">
        <v>2666</v>
      </c>
      <c r="O100" s="426" t="s">
        <v>255</v>
      </c>
    </row>
    <row r="101" spans="1:15">
      <c r="A101" s="8">
        <v>11</v>
      </c>
      <c r="B101" s="23">
        <v>92</v>
      </c>
      <c r="C101" s="425" t="s">
        <v>5</v>
      </c>
      <c r="D101" s="422">
        <v>2626</v>
      </c>
      <c r="E101" s="426" t="s">
        <v>255</v>
      </c>
      <c r="F101" s="422">
        <v>2566</v>
      </c>
      <c r="G101" s="426" t="s">
        <v>255</v>
      </c>
      <c r="H101" s="422">
        <v>2688</v>
      </c>
      <c r="I101" s="426" t="s">
        <v>255</v>
      </c>
      <c r="J101" s="422">
        <v>2685</v>
      </c>
      <c r="K101" s="426" t="s">
        <v>255</v>
      </c>
      <c r="L101" s="422">
        <v>2673</v>
      </c>
      <c r="M101" s="426" t="s">
        <v>255</v>
      </c>
      <c r="N101" s="422">
        <v>2668</v>
      </c>
      <c r="O101" s="426" t="s">
        <v>255</v>
      </c>
    </row>
    <row r="102" spans="1:15">
      <c r="A102" s="8">
        <v>11</v>
      </c>
      <c r="B102" s="23">
        <v>93</v>
      </c>
      <c r="C102" s="425" t="s">
        <v>6</v>
      </c>
      <c r="D102" s="422">
        <v>4603</v>
      </c>
      <c r="E102" s="426" t="s">
        <v>255</v>
      </c>
      <c r="F102" s="422">
        <v>4785</v>
      </c>
      <c r="G102" s="426" t="s">
        <v>255</v>
      </c>
      <c r="H102" s="422">
        <v>4818</v>
      </c>
      <c r="I102" s="426" t="s">
        <v>255</v>
      </c>
      <c r="J102" s="422">
        <v>4785</v>
      </c>
      <c r="K102" s="426" t="s">
        <v>255</v>
      </c>
      <c r="L102" s="422">
        <v>4597</v>
      </c>
      <c r="M102" s="426" t="s">
        <v>255</v>
      </c>
      <c r="N102" s="422">
        <v>4666</v>
      </c>
      <c r="O102" s="426" t="s">
        <v>255</v>
      </c>
    </row>
    <row r="103" spans="1:15">
      <c r="A103" s="8">
        <v>11</v>
      </c>
      <c r="B103" s="23">
        <v>94</v>
      </c>
      <c r="C103" s="425" t="s">
        <v>7</v>
      </c>
      <c r="D103" s="422">
        <v>2170</v>
      </c>
      <c r="E103" s="426" t="s">
        <v>255</v>
      </c>
      <c r="F103" s="422">
        <v>2237</v>
      </c>
      <c r="G103" s="426" t="s">
        <v>255</v>
      </c>
      <c r="H103" s="422">
        <v>2265</v>
      </c>
      <c r="I103" s="426" t="s">
        <v>255</v>
      </c>
      <c r="J103" s="422">
        <v>2285</v>
      </c>
      <c r="K103" s="426" t="s">
        <v>255</v>
      </c>
      <c r="L103" s="422">
        <v>2494</v>
      </c>
      <c r="M103" s="426" t="s">
        <v>255</v>
      </c>
      <c r="N103" s="422">
        <v>2726</v>
      </c>
      <c r="O103" s="426" t="s">
        <v>255</v>
      </c>
    </row>
    <row r="104" spans="1:15">
      <c r="A104" s="8">
        <v>11</v>
      </c>
      <c r="B104" s="23">
        <v>95</v>
      </c>
      <c r="C104" s="425" t="s">
        <v>8</v>
      </c>
      <c r="D104" s="422">
        <v>1823</v>
      </c>
      <c r="E104" s="426" t="s">
        <v>255</v>
      </c>
      <c r="F104" s="422">
        <v>1898</v>
      </c>
      <c r="G104" s="426" t="s">
        <v>255</v>
      </c>
      <c r="H104" s="422">
        <v>2013</v>
      </c>
      <c r="I104" s="426" t="s">
        <v>255</v>
      </c>
      <c r="J104" s="422">
        <v>2065</v>
      </c>
      <c r="K104" s="426" t="s">
        <v>255</v>
      </c>
      <c r="L104" s="422">
        <v>2174</v>
      </c>
      <c r="M104" s="426" t="s">
        <v>255</v>
      </c>
      <c r="N104" s="422">
        <v>2190</v>
      </c>
      <c r="O104" s="426" t="s">
        <v>255</v>
      </c>
    </row>
    <row r="105" spans="1:15">
      <c r="A105" s="8">
        <v>101</v>
      </c>
      <c r="B105" s="23">
        <v>971</v>
      </c>
      <c r="C105" s="425" t="s">
        <v>109</v>
      </c>
      <c r="D105" s="422">
        <v>1208</v>
      </c>
      <c r="E105" s="426" t="s">
        <v>255</v>
      </c>
      <c r="F105" s="422">
        <v>1114</v>
      </c>
      <c r="G105" s="426" t="s">
        <v>255</v>
      </c>
      <c r="H105" s="422">
        <v>1233</v>
      </c>
      <c r="I105" s="426" t="s">
        <v>255</v>
      </c>
      <c r="J105" s="422">
        <v>1080</v>
      </c>
      <c r="K105" s="426" t="s">
        <v>255</v>
      </c>
      <c r="L105" s="422">
        <v>1219</v>
      </c>
      <c r="M105" s="426" t="s">
        <v>255</v>
      </c>
      <c r="N105" s="422">
        <v>1304</v>
      </c>
      <c r="O105" s="426" t="s">
        <v>255</v>
      </c>
    </row>
    <row r="106" spans="1:15">
      <c r="A106" s="8">
        <v>102</v>
      </c>
      <c r="B106" s="23">
        <v>972</v>
      </c>
      <c r="C106" s="425" t="s">
        <v>110</v>
      </c>
      <c r="D106" s="422">
        <v>1364</v>
      </c>
      <c r="E106" s="426" t="s">
        <v>255</v>
      </c>
      <c r="F106" s="422">
        <v>1374</v>
      </c>
      <c r="G106" s="426" t="s">
        <v>256</v>
      </c>
      <c r="H106" s="422">
        <v>1415</v>
      </c>
      <c r="I106" s="426" t="s">
        <v>255</v>
      </c>
      <c r="J106" s="422">
        <v>1490</v>
      </c>
      <c r="K106" s="426" t="s">
        <v>255</v>
      </c>
      <c r="L106" s="422">
        <v>1510</v>
      </c>
      <c r="M106" s="426" t="s">
        <v>255</v>
      </c>
      <c r="N106" s="422">
        <v>1536</v>
      </c>
      <c r="O106" s="426" t="s">
        <v>255</v>
      </c>
    </row>
    <row r="107" spans="1:15">
      <c r="A107" s="8">
        <v>103</v>
      </c>
      <c r="B107" s="23">
        <v>973</v>
      </c>
      <c r="C107" s="425" t="s">
        <v>111</v>
      </c>
      <c r="D107" s="422">
        <v>625.25768589937638</v>
      </c>
      <c r="E107" s="426" t="s">
        <v>256</v>
      </c>
      <c r="F107" s="422">
        <v>770</v>
      </c>
      <c r="G107" s="426" t="s">
        <v>255</v>
      </c>
      <c r="H107" s="422">
        <v>782</v>
      </c>
      <c r="I107" s="426" t="s">
        <v>255</v>
      </c>
      <c r="J107" s="422">
        <v>782</v>
      </c>
      <c r="K107" s="426" t="s">
        <v>256</v>
      </c>
      <c r="L107" s="422">
        <v>954</v>
      </c>
      <c r="M107" s="426"/>
      <c r="N107" s="422">
        <v>648</v>
      </c>
      <c r="O107" s="426"/>
    </row>
    <row r="108" spans="1:15">
      <c r="A108" s="9">
        <v>104</v>
      </c>
      <c r="B108" s="9">
        <v>974</v>
      </c>
      <c r="C108" s="5" t="s">
        <v>310</v>
      </c>
      <c r="D108" s="422">
        <v>2377</v>
      </c>
      <c r="E108" s="426" t="s">
        <v>255</v>
      </c>
      <c r="F108" s="422">
        <v>2359</v>
      </c>
      <c r="G108" s="426" t="s">
        <v>255</v>
      </c>
      <c r="H108" s="422">
        <v>2359</v>
      </c>
      <c r="I108" s="426" t="s">
        <v>256</v>
      </c>
      <c r="J108" s="422">
        <v>2549</v>
      </c>
      <c r="K108" s="426" t="s">
        <v>255</v>
      </c>
      <c r="L108" s="422">
        <v>2992</v>
      </c>
      <c r="M108" s="426" t="s">
        <v>255</v>
      </c>
      <c r="N108" s="422">
        <v>2520</v>
      </c>
      <c r="O108" s="426" t="s">
        <v>255</v>
      </c>
    </row>
    <row r="109" spans="1:15">
      <c r="A109" s="597" t="s">
        <v>225</v>
      </c>
      <c r="B109" s="598"/>
      <c r="C109" s="599"/>
      <c r="D109" s="431">
        <v>145978</v>
      </c>
      <c r="E109" s="432"/>
      <c r="F109" s="431">
        <v>148444</v>
      </c>
      <c r="G109" s="433"/>
      <c r="H109" s="434">
        <v>150346</v>
      </c>
      <c r="I109" s="433"/>
      <c r="J109" s="434">
        <v>153691</v>
      </c>
      <c r="K109" s="433"/>
      <c r="L109" s="434">
        <v>155043</v>
      </c>
      <c r="M109" s="433"/>
      <c r="N109" s="434">
        <v>157784</v>
      </c>
      <c r="O109" s="433"/>
    </row>
    <row r="110" spans="1:15">
      <c r="A110" s="600" t="s">
        <v>330</v>
      </c>
      <c r="B110" s="601"/>
      <c r="C110" s="602"/>
      <c r="D110" s="435">
        <v>5574.2576858993762</v>
      </c>
      <c r="E110" s="436"/>
      <c r="F110" s="435">
        <v>5617</v>
      </c>
      <c r="G110" s="437"/>
      <c r="H110" s="438">
        <v>5789</v>
      </c>
      <c r="I110" s="437"/>
      <c r="J110" s="438">
        <v>5901</v>
      </c>
      <c r="K110" s="437"/>
      <c r="L110" s="438">
        <v>6675</v>
      </c>
      <c r="M110" s="437"/>
      <c r="N110" s="438">
        <v>6008</v>
      </c>
      <c r="O110" s="437"/>
    </row>
    <row r="111" spans="1:15">
      <c r="A111" s="594" t="s">
        <v>331</v>
      </c>
      <c r="B111" s="595"/>
      <c r="C111" s="596"/>
      <c r="D111" s="439">
        <v>151552.25768589939</v>
      </c>
      <c r="E111" s="440"/>
      <c r="F111" s="439">
        <v>154061</v>
      </c>
      <c r="G111" s="441"/>
      <c r="H111" s="442">
        <v>156135</v>
      </c>
      <c r="I111" s="441"/>
      <c r="J111" s="442">
        <v>159592</v>
      </c>
      <c r="K111" s="441"/>
      <c r="L111" s="442">
        <v>161718</v>
      </c>
      <c r="M111" s="441"/>
      <c r="N111" s="442">
        <v>163792</v>
      </c>
      <c r="O111" s="441"/>
    </row>
    <row r="112" spans="1:15">
      <c r="A112" s="498" t="s">
        <v>381</v>
      </c>
      <c r="B112" s="420"/>
      <c r="C112" s="420"/>
      <c r="D112" s="475"/>
      <c r="E112" s="475"/>
      <c r="F112" s="475"/>
      <c r="G112" s="475"/>
      <c r="H112" s="475"/>
      <c r="I112" s="475"/>
      <c r="J112" s="475"/>
      <c r="K112" s="475"/>
      <c r="L112" s="475"/>
      <c r="M112" s="475"/>
      <c r="N112" s="475"/>
      <c r="O112" s="475"/>
    </row>
    <row r="113" spans="1:15">
      <c r="A113" s="475"/>
      <c r="B113" s="475"/>
      <c r="C113" s="475"/>
      <c r="D113" s="475"/>
      <c r="E113" s="475"/>
      <c r="F113" s="475"/>
      <c r="G113" s="475"/>
      <c r="H113" s="475"/>
      <c r="I113" s="475"/>
      <c r="J113" s="475"/>
      <c r="K113" s="475"/>
      <c r="L113" s="475"/>
      <c r="M113" s="475"/>
      <c r="N113" s="475"/>
      <c r="O113" s="475"/>
    </row>
    <row r="114" spans="1:15">
      <c r="A114" s="475"/>
      <c r="B114" s="475"/>
      <c r="C114" s="475"/>
      <c r="D114" s="475"/>
      <c r="E114" s="475"/>
      <c r="F114" s="475"/>
      <c r="G114" s="475"/>
      <c r="H114" s="475"/>
      <c r="I114" s="475"/>
      <c r="J114" s="475"/>
      <c r="K114" s="475"/>
      <c r="L114" s="475"/>
      <c r="M114" s="475"/>
      <c r="N114" s="475"/>
      <c r="O114" s="475"/>
    </row>
    <row r="115" spans="1:15">
      <c r="A115" s="475"/>
      <c r="B115" s="475"/>
      <c r="C115" s="475"/>
      <c r="D115" s="475"/>
      <c r="E115" s="475"/>
      <c r="F115" s="475"/>
      <c r="G115" s="475"/>
      <c r="H115" s="475"/>
      <c r="I115" s="475"/>
      <c r="J115" s="475"/>
      <c r="K115" s="475"/>
      <c r="L115" s="475"/>
      <c r="M115" s="475"/>
      <c r="N115" s="475"/>
      <c r="O115" s="475"/>
    </row>
    <row r="116" spans="1:15">
      <c r="A116" s="475"/>
      <c r="B116" s="475"/>
      <c r="C116" s="475"/>
      <c r="D116" s="475"/>
      <c r="E116" s="475"/>
      <c r="F116" s="475"/>
      <c r="G116" s="475"/>
      <c r="H116" s="475"/>
      <c r="I116" s="475"/>
      <c r="J116" s="475"/>
      <c r="K116" s="475"/>
      <c r="L116" s="475"/>
      <c r="M116" s="475"/>
      <c r="N116" s="475"/>
      <c r="O116" s="475"/>
    </row>
    <row r="117" spans="1:15" ht="30">
      <c r="A117" s="28" t="s">
        <v>218</v>
      </c>
      <c r="B117" s="592" t="s">
        <v>214</v>
      </c>
      <c r="C117" s="593"/>
      <c r="D117" s="640">
        <v>2010</v>
      </c>
      <c r="E117" s="639"/>
      <c r="F117" s="638">
        <v>2011</v>
      </c>
      <c r="G117" s="639"/>
      <c r="H117" s="640">
        <v>2012</v>
      </c>
      <c r="I117" s="639"/>
      <c r="J117" s="640">
        <v>2013</v>
      </c>
      <c r="K117" s="639"/>
      <c r="L117" s="640">
        <v>2014</v>
      </c>
      <c r="M117" s="639"/>
      <c r="N117" s="640">
        <v>2015</v>
      </c>
      <c r="O117" s="639"/>
    </row>
    <row r="118" spans="1:15">
      <c r="A118" s="448">
        <v>84</v>
      </c>
      <c r="B118" s="32" t="s">
        <v>83</v>
      </c>
      <c r="C118" s="449"/>
      <c r="D118" s="450">
        <v>15251</v>
      </c>
      <c r="E118" s="499"/>
      <c r="F118" s="450">
        <v>16096</v>
      </c>
      <c r="G118" s="499"/>
      <c r="H118" s="450">
        <v>15416</v>
      </c>
      <c r="I118" s="499"/>
      <c r="J118" s="450">
        <v>15571</v>
      </c>
      <c r="K118" s="499"/>
      <c r="L118" s="450">
        <v>15663</v>
      </c>
      <c r="M118" s="499"/>
      <c r="N118" s="450">
        <v>15876</v>
      </c>
      <c r="O118" s="499"/>
    </row>
    <row r="119" spans="1:15">
      <c r="A119" s="454">
        <v>27</v>
      </c>
      <c r="B119" s="35" t="s">
        <v>17</v>
      </c>
      <c r="C119" s="455"/>
      <c r="D119" s="452">
        <v>7237</v>
      </c>
      <c r="E119" s="499"/>
      <c r="F119" s="452">
        <v>7338</v>
      </c>
      <c r="G119" s="499"/>
      <c r="H119" s="452">
        <v>7579</v>
      </c>
      <c r="I119" s="499"/>
      <c r="J119" s="452">
        <v>7780</v>
      </c>
      <c r="K119" s="499"/>
      <c r="L119" s="452">
        <v>7809</v>
      </c>
      <c r="M119" s="499"/>
      <c r="N119" s="452">
        <v>7853</v>
      </c>
      <c r="O119" s="499"/>
    </row>
    <row r="120" spans="1:15">
      <c r="A120" s="454">
        <v>53</v>
      </c>
      <c r="B120" s="35" t="s">
        <v>53</v>
      </c>
      <c r="C120" s="455"/>
      <c r="D120" s="452">
        <v>7896</v>
      </c>
      <c r="E120" s="499"/>
      <c r="F120" s="452">
        <v>7973</v>
      </c>
      <c r="G120" s="499"/>
      <c r="H120" s="452">
        <v>8194</v>
      </c>
      <c r="I120" s="499"/>
      <c r="J120" s="452">
        <v>8185</v>
      </c>
      <c r="K120" s="499"/>
      <c r="L120" s="452">
        <v>8273</v>
      </c>
      <c r="M120" s="499"/>
      <c r="N120" s="452">
        <v>8415</v>
      </c>
      <c r="O120" s="499"/>
    </row>
    <row r="121" spans="1:15">
      <c r="A121" s="454">
        <v>24</v>
      </c>
      <c r="B121" s="35" t="s">
        <v>10</v>
      </c>
      <c r="C121" s="455"/>
      <c r="D121" s="452">
        <v>5996</v>
      </c>
      <c r="E121" s="499"/>
      <c r="F121" s="452">
        <v>6051</v>
      </c>
      <c r="G121" s="499"/>
      <c r="H121" s="452">
        <v>6164</v>
      </c>
      <c r="I121" s="499"/>
      <c r="J121" s="452">
        <v>6210</v>
      </c>
      <c r="K121" s="499"/>
      <c r="L121" s="452">
        <v>5982</v>
      </c>
      <c r="M121" s="499"/>
      <c r="N121" s="452">
        <v>6089</v>
      </c>
      <c r="O121" s="499"/>
    </row>
    <row r="122" spans="1:15">
      <c r="A122" s="454">
        <v>94</v>
      </c>
      <c r="B122" s="35" t="s">
        <v>106</v>
      </c>
      <c r="C122" s="455"/>
      <c r="D122" s="452">
        <v>308</v>
      </c>
      <c r="E122" s="499"/>
      <c r="F122" s="452">
        <v>343</v>
      </c>
      <c r="G122" s="499"/>
      <c r="H122" s="452">
        <v>337</v>
      </c>
      <c r="I122" s="499"/>
      <c r="J122" s="452">
        <v>365</v>
      </c>
      <c r="K122" s="499"/>
      <c r="L122" s="452">
        <v>371</v>
      </c>
      <c r="M122" s="499"/>
      <c r="N122" s="452">
        <v>360</v>
      </c>
      <c r="O122" s="499"/>
    </row>
    <row r="123" spans="1:15">
      <c r="A123" s="454">
        <v>44</v>
      </c>
      <c r="B123" s="35" t="s">
        <v>220</v>
      </c>
      <c r="C123" s="455"/>
      <c r="D123" s="452">
        <v>13316</v>
      </c>
      <c r="E123" s="499"/>
      <c r="F123" s="452">
        <v>13729</v>
      </c>
      <c r="G123" s="499"/>
      <c r="H123" s="452">
        <v>13949</v>
      </c>
      <c r="I123" s="499"/>
      <c r="J123" s="452">
        <v>13962</v>
      </c>
      <c r="K123" s="499"/>
      <c r="L123" s="452">
        <v>14481</v>
      </c>
      <c r="M123" s="499"/>
      <c r="N123" s="452">
        <v>14658</v>
      </c>
      <c r="O123" s="499"/>
    </row>
    <row r="124" spans="1:15">
      <c r="A124" s="454">
        <v>32</v>
      </c>
      <c r="B124" s="35" t="s">
        <v>221</v>
      </c>
      <c r="C124" s="455"/>
      <c r="D124" s="452">
        <v>22440</v>
      </c>
      <c r="E124" s="499"/>
      <c r="F124" s="452">
        <v>22674</v>
      </c>
      <c r="G124" s="499"/>
      <c r="H124" s="452">
        <v>23004</v>
      </c>
      <c r="I124" s="499"/>
      <c r="J124" s="452">
        <v>24102</v>
      </c>
      <c r="K124" s="499"/>
      <c r="L124" s="452">
        <v>23849</v>
      </c>
      <c r="M124" s="499"/>
      <c r="N124" s="452">
        <v>23783</v>
      </c>
      <c r="O124" s="499"/>
    </row>
    <row r="125" spans="1:15">
      <c r="A125" s="454">
        <v>11</v>
      </c>
      <c r="B125" s="35" t="s">
        <v>1</v>
      </c>
      <c r="C125" s="455"/>
      <c r="D125" s="452">
        <v>24281</v>
      </c>
      <c r="E125" s="499"/>
      <c r="F125" s="452">
        <v>24738</v>
      </c>
      <c r="G125" s="499"/>
      <c r="H125" s="452">
        <v>25028</v>
      </c>
      <c r="I125" s="499"/>
      <c r="J125" s="452">
        <v>25137</v>
      </c>
      <c r="K125" s="499"/>
      <c r="L125" s="452">
        <v>25008</v>
      </c>
      <c r="M125" s="499"/>
      <c r="N125" s="452">
        <v>25056</v>
      </c>
      <c r="O125" s="499"/>
    </row>
    <row r="126" spans="1:15">
      <c r="A126" s="454">
        <v>28</v>
      </c>
      <c r="B126" s="35" t="s">
        <v>26</v>
      </c>
      <c r="C126" s="455"/>
      <c r="D126" s="452">
        <v>9781</v>
      </c>
      <c r="E126" s="499"/>
      <c r="F126" s="452">
        <v>9757</v>
      </c>
      <c r="G126" s="499"/>
      <c r="H126" s="452">
        <v>9942</v>
      </c>
      <c r="I126" s="499"/>
      <c r="J126" s="452">
        <v>10439</v>
      </c>
      <c r="K126" s="499"/>
      <c r="L126" s="452">
        <v>10526</v>
      </c>
      <c r="M126" s="499"/>
      <c r="N126" s="452">
        <v>10387</v>
      </c>
      <c r="O126" s="499"/>
    </row>
    <row r="127" spans="1:15">
      <c r="A127" s="454">
        <v>75</v>
      </c>
      <c r="B127" s="35" t="s">
        <v>222</v>
      </c>
      <c r="C127" s="455"/>
      <c r="D127" s="452">
        <v>13288</v>
      </c>
      <c r="E127" s="499"/>
      <c r="F127" s="452">
        <v>13435</v>
      </c>
      <c r="G127" s="499"/>
      <c r="H127" s="452">
        <v>13691</v>
      </c>
      <c r="I127" s="499"/>
      <c r="J127" s="452">
        <v>14109</v>
      </c>
      <c r="K127" s="499"/>
      <c r="L127" s="452">
        <v>14362</v>
      </c>
      <c r="M127" s="499"/>
      <c r="N127" s="452">
        <v>14824</v>
      </c>
      <c r="O127" s="499"/>
    </row>
    <row r="128" spans="1:15">
      <c r="A128" s="454">
        <v>76</v>
      </c>
      <c r="B128" s="35" t="s">
        <v>223</v>
      </c>
      <c r="C128" s="455"/>
      <c r="D128" s="452">
        <v>11633</v>
      </c>
      <c r="E128" s="499"/>
      <c r="F128" s="452">
        <v>11724</v>
      </c>
      <c r="G128" s="499"/>
      <c r="H128" s="452">
        <v>12067</v>
      </c>
      <c r="I128" s="499"/>
      <c r="J128" s="452">
        <v>12367</v>
      </c>
      <c r="K128" s="499"/>
      <c r="L128" s="452">
        <v>12915</v>
      </c>
      <c r="M128" s="499"/>
      <c r="N128" s="452">
        <v>13842</v>
      </c>
      <c r="O128" s="499"/>
    </row>
    <row r="129" spans="1:15">
      <c r="A129" s="454">
        <v>52</v>
      </c>
      <c r="B129" s="35" t="s">
        <v>47</v>
      </c>
      <c r="C129" s="455"/>
      <c r="D129" s="452">
        <v>7017</v>
      </c>
      <c r="E129" s="499"/>
      <c r="F129" s="452">
        <v>7006</v>
      </c>
      <c r="G129" s="499"/>
      <c r="H129" s="452">
        <v>7087</v>
      </c>
      <c r="I129" s="499"/>
      <c r="J129" s="452">
        <v>7470</v>
      </c>
      <c r="K129" s="499"/>
      <c r="L129" s="452">
        <v>7731</v>
      </c>
      <c r="M129" s="499"/>
      <c r="N129" s="452">
        <v>8100</v>
      </c>
      <c r="O129" s="499"/>
    </row>
    <row r="130" spans="1:15">
      <c r="A130" s="459">
        <v>93</v>
      </c>
      <c r="B130" s="35" t="s">
        <v>113</v>
      </c>
      <c r="C130" s="455"/>
      <c r="D130" s="452">
        <v>7534</v>
      </c>
      <c r="E130" s="499"/>
      <c r="F130" s="452">
        <v>7580</v>
      </c>
      <c r="G130" s="499"/>
      <c r="H130" s="452">
        <v>7888</v>
      </c>
      <c r="I130" s="499"/>
      <c r="J130" s="452">
        <v>7994</v>
      </c>
      <c r="K130" s="499"/>
      <c r="L130" s="452">
        <v>8073</v>
      </c>
      <c r="M130" s="499"/>
      <c r="N130" s="452">
        <v>8541</v>
      </c>
      <c r="O130" s="499"/>
    </row>
    <row r="131" spans="1:15">
      <c r="A131" s="460" t="s">
        <v>225</v>
      </c>
      <c r="B131" s="461"/>
      <c r="C131" s="462"/>
      <c r="D131" s="463">
        <v>145978</v>
      </c>
      <c r="E131" s="500"/>
      <c r="F131" s="463">
        <v>148444</v>
      </c>
      <c r="G131" s="500"/>
      <c r="H131" s="463">
        <v>150346</v>
      </c>
      <c r="I131" s="500"/>
      <c r="J131" s="463">
        <v>153691</v>
      </c>
      <c r="K131" s="500"/>
      <c r="L131" s="463">
        <v>155043</v>
      </c>
      <c r="M131" s="500"/>
      <c r="N131" s="463">
        <v>157784</v>
      </c>
      <c r="O131" s="500"/>
    </row>
    <row r="132" spans="1:15">
      <c r="A132" s="11">
        <v>101</v>
      </c>
      <c r="B132" s="40" t="s">
        <v>215</v>
      </c>
      <c r="C132" s="467"/>
      <c r="D132" s="452">
        <v>1208</v>
      </c>
      <c r="E132" s="499" t="s">
        <v>255</v>
      </c>
      <c r="F132" s="452">
        <v>1114</v>
      </c>
      <c r="G132" s="499" t="s">
        <v>255</v>
      </c>
      <c r="H132" s="452">
        <v>1233</v>
      </c>
      <c r="I132" s="499" t="s">
        <v>255</v>
      </c>
      <c r="J132" s="452">
        <v>1080</v>
      </c>
      <c r="K132" s="499" t="s">
        <v>255</v>
      </c>
      <c r="L132" s="452">
        <v>1219</v>
      </c>
      <c r="M132" s="499"/>
      <c r="N132" s="452">
        <v>1304</v>
      </c>
      <c r="O132" s="499"/>
    </row>
    <row r="133" spans="1:15">
      <c r="A133" s="11">
        <v>102</v>
      </c>
      <c r="B133" s="40" t="s">
        <v>216</v>
      </c>
      <c r="C133" s="467"/>
      <c r="D133" s="452">
        <v>1364</v>
      </c>
      <c r="E133" s="499" t="s">
        <v>255</v>
      </c>
      <c r="F133" s="452">
        <v>1374</v>
      </c>
      <c r="G133" s="499" t="s">
        <v>256</v>
      </c>
      <c r="H133" s="452">
        <v>1415</v>
      </c>
      <c r="I133" s="499" t="s">
        <v>255</v>
      </c>
      <c r="J133" s="452">
        <v>1490</v>
      </c>
      <c r="K133" s="499" t="s">
        <v>255</v>
      </c>
      <c r="L133" s="452">
        <v>1510</v>
      </c>
      <c r="M133" s="499"/>
      <c r="N133" s="452">
        <v>1536</v>
      </c>
      <c r="O133" s="499"/>
    </row>
    <row r="134" spans="1:15">
      <c r="A134" s="11">
        <v>103</v>
      </c>
      <c r="B134" s="40" t="s">
        <v>111</v>
      </c>
      <c r="C134" s="467"/>
      <c r="D134" s="452">
        <v>625.25768589937638</v>
      </c>
      <c r="E134" s="499" t="s">
        <v>256</v>
      </c>
      <c r="F134" s="452">
        <v>770</v>
      </c>
      <c r="G134" s="499" t="s">
        <v>255</v>
      </c>
      <c r="H134" s="452">
        <v>782</v>
      </c>
      <c r="I134" s="499" t="s">
        <v>255</v>
      </c>
      <c r="J134" s="452">
        <v>782</v>
      </c>
      <c r="K134" s="499" t="s">
        <v>256</v>
      </c>
      <c r="L134" s="452">
        <v>954</v>
      </c>
      <c r="M134" s="499"/>
      <c r="N134" s="452">
        <v>648</v>
      </c>
      <c r="O134" s="499"/>
    </row>
    <row r="135" spans="1:15">
      <c r="A135" s="11">
        <v>104</v>
      </c>
      <c r="B135" s="40" t="s">
        <v>112</v>
      </c>
      <c r="C135" s="467"/>
      <c r="D135" s="452">
        <v>2377</v>
      </c>
      <c r="E135" s="499" t="s">
        <v>255</v>
      </c>
      <c r="F135" s="452">
        <v>2359</v>
      </c>
      <c r="G135" s="499" t="s">
        <v>255</v>
      </c>
      <c r="H135" s="452">
        <v>2359</v>
      </c>
      <c r="I135" s="499" t="s">
        <v>256</v>
      </c>
      <c r="J135" s="452">
        <v>2549</v>
      </c>
      <c r="K135" s="499" t="s">
        <v>255</v>
      </c>
      <c r="L135" s="452">
        <v>2992</v>
      </c>
      <c r="M135" s="499"/>
      <c r="N135" s="452">
        <v>2520</v>
      </c>
      <c r="O135" s="499"/>
    </row>
    <row r="136" spans="1:15">
      <c r="A136" s="17" t="s">
        <v>224</v>
      </c>
      <c r="B136" s="468"/>
      <c r="C136" s="469"/>
      <c r="D136" s="463">
        <v>5574.2576858993762</v>
      </c>
      <c r="E136" s="500"/>
      <c r="F136" s="463">
        <v>5617</v>
      </c>
      <c r="G136" s="500"/>
      <c r="H136" s="463">
        <v>5789</v>
      </c>
      <c r="I136" s="500"/>
      <c r="J136" s="463">
        <v>5901</v>
      </c>
      <c r="K136" s="500"/>
      <c r="L136" s="463">
        <v>6675</v>
      </c>
      <c r="M136" s="500"/>
      <c r="N136" s="463">
        <v>6008</v>
      </c>
      <c r="O136" s="500"/>
    </row>
    <row r="137" spans="1:15">
      <c r="A137" s="641" t="s">
        <v>227</v>
      </c>
      <c r="B137" s="642"/>
      <c r="C137" s="643"/>
      <c r="D137" s="470">
        <v>151552.25768589939</v>
      </c>
      <c r="E137" s="501"/>
      <c r="F137" s="470">
        <v>154061</v>
      </c>
      <c r="G137" s="501"/>
      <c r="H137" s="470">
        <v>156135</v>
      </c>
      <c r="I137" s="501"/>
      <c r="J137" s="470">
        <v>159592</v>
      </c>
      <c r="K137" s="501"/>
      <c r="L137" s="470">
        <v>161718</v>
      </c>
      <c r="M137" s="501"/>
      <c r="N137" s="470">
        <v>163792</v>
      </c>
      <c r="O137" s="501"/>
    </row>
    <row r="138" spans="1:15" s="475" customFormat="1"/>
    <row r="139" spans="1:15" s="475" customFormat="1"/>
    <row r="140" spans="1:15" s="475" customFormat="1"/>
    <row r="141" spans="1:15" s="475" customFormat="1"/>
    <row r="142" spans="1:15" s="475" customFormat="1"/>
    <row r="143" spans="1:15" s="475" customFormat="1"/>
    <row r="144" spans="1:15" s="475" customFormat="1"/>
    <row r="145" s="475" customFormat="1"/>
    <row r="146" s="475" customFormat="1"/>
    <row r="147" s="475" customFormat="1"/>
    <row r="148" s="475" customFormat="1"/>
    <row r="149" s="475" customFormat="1"/>
    <row r="150" s="475" customFormat="1"/>
    <row r="151" s="475" customFormat="1"/>
    <row r="152" s="475" customFormat="1"/>
    <row r="153" s="475" customFormat="1"/>
    <row r="154" s="475" customFormat="1"/>
    <row r="155" s="475" customFormat="1"/>
    <row r="156" s="475" customFormat="1"/>
    <row r="157" s="475" customFormat="1"/>
    <row r="158" s="475" customFormat="1"/>
    <row r="159" s="475" customFormat="1"/>
    <row r="160" s="475" customFormat="1"/>
    <row r="161" s="475" customFormat="1"/>
    <row r="162" s="475" customFormat="1"/>
    <row r="163" s="475" customFormat="1"/>
    <row r="164" s="475" customFormat="1"/>
    <row r="165" s="475" customFormat="1"/>
    <row r="166" s="475" customFormat="1"/>
    <row r="167" s="475" customFormat="1"/>
    <row r="168" s="475" customFormat="1"/>
    <row r="169" s="475" customFormat="1"/>
    <row r="170" s="475" customFormat="1"/>
    <row r="171" s="475" customFormat="1"/>
    <row r="172" s="475" customFormat="1"/>
    <row r="173" s="475" customFormat="1"/>
    <row r="174" s="475" customFormat="1"/>
    <row r="175" s="475" customFormat="1"/>
    <row r="176" s="475" customFormat="1"/>
    <row r="177" s="475" customFormat="1"/>
    <row r="178" s="475" customFormat="1"/>
    <row r="179" s="475" customFormat="1"/>
    <row r="180" s="475" customFormat="1"/>
    <row r="181" s="475" customFormat="1"/>
    <row r="182" s="475" customFormat="1"/>
    <row r="183" s="475" customFormat="1"/>
    <row r="184" s="475" customFormat="1"/>
    <row r="185" s="475" customFormat="1"/>
    <row r="186" s="475" customFormat="1"/>
    <row r="187" s="475" customFormat="1"/>
    <row r="188" s="475" customFormat="1"/>
    <row r="189" s="475" customFormat="1"/>
    <row r="190" s="475" customFormat="1"/>
    <row r="191" s="475" customFormat="1"/>
    <row r="192" s="475" customFormat="1"/>
    <row r="193" s="475" customFormat="1"/>
    <row r="194" s="475" customFormat="1"/>
    <row r="195" s="475" customFormat="1"/>
    <row r="196" s="475" customFormat="1"/>
    <row r="197" s="475" customFormat="1"/>
    <row r="198" s="475" customFormat="1"/>
    <row r="199" s="475" customFormat="1"/>
    <row r="200" s="475" customFormat="1"/>
    <row r="201" s="475" customFormat="1"/>
    <row r="202" s="475" customFormat="1"/>
    <row r="203" s="475" customFormat="1"/>
    <row r="204" s="475" customFormat="1"/>
    <row r="205" s="475" customFormat="1"/>
    <row r="206" s="475" customFormat="1"/>
    <row r="207" s="475" customFormat="1"/>
    <row r="208" s="475" customFormat="1"/>
    <row r="209" s="475" customFormat="1"/>
    <row r="210" s="475" customFormat="1"/>
    <row r="211" s="475" customFormat="1"/>
    <row r="212" s="475" customFormat="1"/>
    <row r="213" s="475" customFormat="1"/>
    <row r="214" s="475" customFormat="1"/>
    <row r="215" s="475" customFormat="1"/>
    <row r="216" s="475" customFormat="1"/>
    <row r="217" s="475" customFormat="1"/>
    <row r="218" s="475" customFormat="1"/>
    <row r="219" s="475" customFormat="1"/>
    <row r="220" s="475" customFormat="1"/>
    <row r="221" s="475" customFormat="1"/>
    <row r="222" s="475" customFormat="1"/>
    <row r="223" s="475" customFormat="1"/>
    <row r="224" s="475" customFormat="1"/>
    <row r="225" s="475" customFormat="1"/>
    <row r="226" s="475" customFormat="1"/>
    <row r="227" s="475" customFormat="1"/>
    <row r="228" s="475" customFormat="1"/>
    <row r="229" s="475" customFormat="1"/>
    <row r="230" s="475" customFormat="1"/>
    <row r="231" s="475" customFormat="1"/>
    <row r="232" s="475" customFormat="1"/>
    <row r="233" s="475" customFormat="1"/>
    <row r="234" s="475" customFormat="1"/>
    <row r="235" s="475" customFormat="1"/>
    <row r="236" s="475" customFormat="1"/>
    <row r="237" s="475" customFormat="1"/>
    <row r="238" s="475" customFormat="1"/>
    <row r="239" s="475" customFormat="1"/>
    <row r="240" s="475" customFormat="1"/>
    <row r="241" s="475" customFormat="1"/>
    <row r="242" s="475" customFormat="1"/>
    <row r="243" s="475" customFormat="1"/>
    <row r="244" s="475" customFormat="1"/>
    <row r="245" s="475" customFormat="1"/>
    <row r="246" s="475" customFormat="1"/>
    <row r="247" s="475" customFormat="1"/>
    <row r="248" s="475" customFormat="1"/>
    <row r="249" s="475" customFormat="1"/>
    <row r="250" s="475" customFormat="1"/>
    <row r="251" s="475" customFormat="1"/>
    <row r="252" s="475" customFormat="1"/>
    <row r="253" s="475" customFormat="1"/>
    <row r="254" s="475" customFormat="1"/>
    <row r="255" s="475" customFormat="1"/>
    <row r="256" s="475" customFormat="1"/>
    <row r="257" s="475" customFormat="1"/>
    <row r="258" s="475" customFormat="1"/>
    <row r="259" s="475" customFormat="1"/>
    <row r="260" s="475" customFormat="1"/>
    <row r="261" s="475" customFormat="1"/>
    <row r="262" s="475" customFormat="1"/>
    <row r="263" s="475" customFormat="1"/>
    <row r="264" s="475" customFormat="1"/>
    <row r="265" s="475" customFormat="1"/>
    <row r="266" s="475" customFormat="1"/>
    <row r="267" s="475" customFormat="1"/>
    <row r="268" s="475" customFormat="1"/>
    <row r="269" s="475" customFormat="1"/>
    <row r="270" s="475" customFormat="1"/>
    <row r="271" s="475" customFormat="1"/>
    <row r="272" s="475" customFormat="1"/>
    <row r="273" s="475" customFormat="1"/>
    <row r="274" s="475" customFormat="1"/>
    <row r="275" s="475" customFormat="1"/>
    <row r="276" s="475" customFormat="1"/>
    <row r="277" s="475" customFormat="1"/>
    <row r="278" s="475" customFormat="1"/>
    <row r="279" s="475" customFormat="1"/>
    <row r="280" s="475" customFormat="1"/>
    <row r="281" s="475" customFormat="1"/>
    <row r="282" s="475" customFormat="1"/>
    <row r="283" s="475" customFormat="1"/>
    <row r="284" s="475" customFormat="1"/>
    <row r="285" s="475" customFormat="1"/>
    <row r="286" s="475" customFormat="1"/>
    <row r="287" s="475" customFormat="1"/>
    <row r="288" s="475" customFormat="1"/>
    <row r="289" s="475" customFormat="1"/>
    <row r="290" s="475" customFormat="1"/>
    <row r="291" s="475" customFormat="1"/>
    <row r="292" s="475" customFormat="1"/>
    <row r="293" s="475" customFormat="1"/>
    <row r="294" s="475" customFormat="1"/>
    <row r="295" s="475" customFormat="1"/>
    <row r="296" s="475" customFormat="1"/>
    <row r="297" s="475" customFormat="1"/>
    <row r="298" s="475" customFormat="1"/>
    <row r="299" s="475" customFormat="1"/>
    <row r="300" s="475" customFormat="1"/>
    <row r="301" s="475" customFormat="1"/>
    <row r="302" s="475" customFormat="1"/>
    <row r="303" s="475" customFormat="1"/>
    <row r="304" s="475" customFormat="1"/>
    <row r="305" s="475" customFormat="1"/>
    <row r="306" s="475" customFormat="1"/>
    <row r="307" s="475" customFormat="1"/>
    <row r="308" s="475" customFormat="1"/>
    <row r="309" s="475" customFormat="1"/>
    <row r="310" s="475" customFormat="1"/>
    <row r="311" s="475" customFormat="1"/>
    <row r="312" s="475" customFormat="1"/>
    <row r="313" s="475" customFormat="1"/>
    <row r="314" s="475" customFormat="1"/>
    <row r="315" s="475" customFormat="1"/>
    <row r="316" s="475" customFormat="1"/>
    <row r="317" s="475" customFormat="1"/>
    <row r="318" s="475" customFormat="1"/>
    <row r="319" s="475" customFormat="1"/>
    <row r="320" s="475" customFormat="1"/>
    <row r="321" s="475" customFormat="1"/>
    <row r="322" s="475" customFormat="1"/>
    <row r="323" s="475" customFormat="1"/>
    <row r="324" s="475" customFormat="1"/>
    <row r="325" s="475" customFormat="1"/>
    <row r="326" s="475" customFormat="1"/>
    <row r="327" s="475" customFormat="1"/>
    <row r="328" s="475" customFormat="1"/>
    <row r="329" s="475" customFormat="1"/>
    <row r="330" s="475" customFormat="1"/>
    <row r="331" s="475" customFormat="1"/>
    <row r="332" s="475" customFormat="1"/>
    <row r="333" s="475" customFormat="1"/>
    <row r="334" s="475" customFormat="1"/>
    <row r="335" s="475" customFormat="1"/>
    <row r="336" s="475" customFormat="1"/>
    <row r="337" s="475" customFormat="1"/>
    <row r="338" s="475" customFormat="1"/>
    <row r="339" s="475" customFormat="1"/>
    <row r="340" s="475" customFormat="1"/>
    <row r="341" s="475" customFormat="1"/>
    <row r="342" s="475" customFormat="1"/>
    <row r="343" s="475" customFormat="1"/>
    <row r="344" s="475" customFormat="1"/>
    <row r="345" s="475" customFormat="1"/>
    <row r="346" s="475" customFormat="1"/>
    <row r="347" s="475" customFormat="1"/>
    <row r="348" s="475" customFormat="1"/>
    <row r="349" s="475" customFormat="1"/>
    <row r="350" s="475" customFormat="1"/>
    <row r="351" s="475" customFormat="1"/>
    <row r="352" s="475" customFormat="1"/>
    <row r="353" s="475" customFormat="1"/>
    <row r="354" s="475" customFormat="1"/>
    <row r="355" s="475" customFormat="1"/>
    <row r="356" s="475" customFormat="1"/>
    <row r="357" s="475" customFormat="1"/>
    <row r="358" s="475" customFormat="1"/>
    <row r="359" s="475" customFormat="1"/>
    <row r="360" s="475" customFormat="1"/>
    <row r="361" s="475" customFormat="1"/>
    <row r="362" s="475" customFormat="1"/>
    <row r="363" s="475" customFormat="1"/>
    <row r="364" s="475" customFormat="1"/>
    <row r="365" s="475" customFormat="1"/>
    <row r="366" s="475" customFormat="1"/>
    <row r="367" s="475" customFormat="1"/>
    <row r="368" s="475" customFormat="1"/>
    <row r="369" s="475" customFormat="1"/>
    <row r="370" s="475" customFormat="1"/>
    <row r="371" s="475" customFormat="1"/>
    <row r="372" s="475" customFormat="1"/>
    <row r="373" s="475" customFormat="1"/>
    <row r="374" s="475" customFormat="1"/>
    <row r="375" s="475" customFormat="1"/>
    <row r="376" s="475" customFormat="1"/>
    <row r="377" s="475" customFormat="1"/>
    <row r="378" s="475" customFormat="1"/>
    <row r="379" s="475" customFormat="1"/>
    <row r="380" s="475" customFormat="1"/>
    <row r="381" s="475" customFormat="1"/>
    <row r="382" s="475" customFormat="1"/>
    <row r="383" s="475" customFormat="1"/>
    <row r="384" s="475" customFormat="1"/>
    <row r="385" s="475" customFormat="1"/>
    <row r="386" s="475" customFormat="1"/>
    <row r="387" s="475" customFormat="1"/>
    <row r="388" s="475" customFormat="1"/>
    <row r="389" s="475" customFormat="1"/>
    <row r="390" s="475" customFormat="1"/>
    <row r="391" s="475" customFormat="1"/>
    <row r="392" s="475" customFormat="1"/>
    <row r="393" s="475" customFormat="1"/>
    <row r="394" s="475" customFormat="1"/>
    <row r="395" s="475" customFormat="1"/>
    <row r="396" s="475" customFormat="1"/>
    <row r="397" s="475" customFormat="1"/>
    <row r="398" s="475" customFormat="1"/>
    <row r="399" s="475" customFormat="1"/>
    <row r="400" s="475" customFormat="1"/>
    <row r="401" s="475" customFormat="1"/>
    <row r="402" s="475" customFormat="1"/>
    <row r="403" s="475" customFormat="1"/>
    <row r="404" s="475" customFormat="1"/>
    <row r="405" s="475" customFormat="1"/>
    <row r="406" s="475" customFormat="1"/>
    <row r="407" s="475" customFormat="1"/>
    <row r="408" s="475" customFormat="1"/>
    <row r="409" s="475" customFormat="1"/>
    <row r="410" s="475" customFormat="1"/>
    <row r="411" s="475" customFormat="1"/>
    <row r="412" s="475" customFormat="1"/>
    <row r="413" s="475" customFormat="1"/>
    <row r="414" s="475" customFormat="1"/>
    <row r="415" s="475" customFormat="1"/>
    <row r="416" s="475" customFormat="1"/>
    <row r="417" s="475" customFormat="1"/>
    <row r="418" s="475" customFormat="1"/>
    <row r="419" s="475" customFormat="1"/>
    <row r="420" s="475" customFormat="1"/>
    <row r="421" s="475" customFormat="1"/>
    <row r="422" s="475" customFormat="1"/>
    <row r="423" s="475" customFormat="1"/>
    <row r="424" s="475" customFormat="1"/>
    <row r="425" s="475" customFormat="1"/>
    <row r="426" s="475" customFormat="1"/>
    <row r="427" s="475" customFormat="1"/>
    <row r="428" s="475" customFormat="1"/>
    <row r="429" s="475" customFormat="1"/>
    <row r="430" s="475" customFormat="1"/>
    <row r="431" s="475" customFormat="1"/>
    <row r="432" s="475" customFormat="1"/>
    <row r="433" s="475" customFormat="1"/>
    <row r="434" s="475" customFormat="1"/>
    <row r="435" s="475" customFormat="1"/>
    <row r="436" s="475" customFormat="1"/>
    <row r="437" s="475" customFormat="1"/>
    <row r="438" s="475" customFormat="1"/>
    <row r="439" s="475" customFormat="1"/>
    <row r="440" s="475" customFormat="1"/>
    <row r="441" s="475" customFormat="1"/>
    <row r="442" s="475" customFormat="1"/>
    <row r="443" s="475" customFormat="1"/>
    <row r="444" s="475" customFormat="1"/>
    <row r="445" s="475" customFormat="1"/>
    <row r="446" s="475" customFormat="1"/>
    <row r="447" s="475" customFormat="1"/>
    <row r="448" s="475" customFormat="1"/>
    <row r="449" s="475" customFormat="1"/>
    <row r="450" s="475" customFormat="1"/>
    <row r="451" s="475" customFormat="1"/>
    <row r="452" s="475" customFormat="1"/>
    <row r="453" s="475" customFormat="1"/>
    <row r="454" s="475" customFormat="1"/>
    <row r="455" s="475" customFormat="1"/>
    <row r="456" s="475" customFormat="1"/>
    <row r="457" s="475" customFormat="1"/>
    <row r="458" s="475" customFormat="1"/>
    <row r="459" s="475" customFormat="1"/>
    <row r="460" s="475" customFormat="1"/>
    <row r="461" s="475" customFormat="1"/>
    <row r="462" s="475" customFormat="1"/>
    <row r="463" s="475" customFormat="1"/>
    <row r="464" s="475" customFormat="1"/>
    <row r="465" s="475" customFormat="1"/>
    <row r="466" s="475" customFormat="1"/>
    <row r="467" s="475" customFormat="1"/>
    <row r="468" s="475" customFormat="1"/>
    <row r="469" s="475" customFormat="1"/>
    <row r="470" s="475" customFormat="1"/>
    <row r="471" s="475" customFormat="1"/>
    <row r="472" s="475" customFormat="1"/>
    <row r="473" s="475" customFormat="1"/>
    <row r="474" s="475" customFormat="1"/>
    <row r="475" s="475" customFormat="1"/>
    <row r="476" s="475" customFormat="1"/>
    <row r="477" s="475" customFormat="1"/>
    <row r="478" s="475" customFormat="1"/>
    <row r="479" s="475" customFormat="1"/>
    <row r="480" s="475" customFormat="1"/>
    <row r="481" s="475" customFormat="1"/>
    <row r="482" s="475" customFormat="1"/>
    <row r="483" s="475" customFormat="1"/>
    <row r="484" s="475" customFormat="1"/>
    <row r="485" s="475" customFormat="1"/>
    <row r="486" s="475" customFormat="1"/>
    <row r="487" s="475" customFormat="1"/>
    <row r="488" s="475" customFormat="1"/>
    <row r="489" s="475" customFormat="1"/>
    <row r="490" s="475" customFormat="1"/>
    <row r="491" s="475" customFormat="1"/>
    <row r="492" s="475" customFormat="1"/>
    <row r="493" s="475" customFormat="1"/>
    <row r="494" s="475" customFormat="1"/>
    <row r="495" s="475" customFormat="1"/>
    <row r="496" s="475" customFormat="1"/>
    <row r="497" s="475" customFormat="1"/>
    <row r="498" s="475" customFormat="1"/>
    <row r="499" s="475" customFormat="1"/>
    <row r="500" s="475" customFormat="1"/>
    <row r="501" s="475" customFormat="1"/>
    <row r="502" s="475" customFormat="1"/>
    <row r="503" s="475" customFormat="1"/>
    <row r="504" s="475" customFormat="1"/>
    <row r="505" s="475" customFormat="1"/>
    <row r="506" s="475" customFormat="1"/>
    <row r="507" s="475" customFormat="1"/>
    <row r="508" s="475" customFormat="1"/>
    <row r="509" s="475" customFormat="1"/>
    <row r="510" s="475" customFormat="1"/>
    <row r="511" s="475" customFormat="1"/>
    <row r="512" s="475" customFormat="1"/>
    <row r="513" s="475" customFormat="1"/>
    <row r="514" s="475" customFormat="1"/>
    <row r="515" s="475" customFormat="1"/>
    <row r="516" s="475" customFormat="1"/>
    <row r="517" s="475" customFormat="1"/>
    <row r="518" s="475" customFormat="1"/>
    <row r="519" s="475" customFormat="1"/>
    <row r="520" s="475" customFormat="1"/>
    <row r="521" s="475" customFormat="1"/>
    <row r="522" s="475" customFormat="1"/>
    <row r="523" s="475" customFormat="1"/>
    <row r="524" s="475" customFormat="1"/>
    <row r="525" s="475" customFormat="1"/>
    <row r="526" s="475" customFormat="1"/>
    <row r="527" s="475" customFormat="1"/>
    <row r="528" s="475" customFormat="1"/>
    <row r="529" s="475" customFormat="1"/>
    <row r="530" s="475" customFormat="1"/>
    <row r="531" s="475" customFormat="1"/>
    <row r="532" s="475" customFormat="1"/>
    <row r="533" s="475" customFormat="1"/>
    <row r="534" s="475" customFormat="1"/>
    <row r="535" s="475" customFormat="1"/>
    <row r="536" s="475" customFormat="1"/>
    <row r="537" s="475" customFormat="1"/>
    <row r="538" s="475" customFormat="1"/>
    <row r="539" s="475" customFormat="1"/>
    <row r="540" s="475" customFormat="1"/>
    <row r="541" s="475" customFormat="1"/>
    <row r="542" s="475" customFormat="1"/>
    <row r="543" s="475" customFormat="1"/>
    <row r="544" s="475" customFormat="1"/>
    <row r="545" s="475" customFormat="1"/>
    <row r="546" s="475" customFormat="1"/>
    <row r="547" s="475" customFormat="1"/>
    <row r="548" s="475" customFormat="1"/>
    <row r="549" s="475" customFormat="1"/>
    <row r="550" s="475" customFormat="1"/>
    <row r="551" s="475" customFormat="1"/>
    <row r="552" s="475" customFormat="1"/>
    <row r="553" s="475" customFormat="1"/>
    <row r="554" s="475" customFormat="1"/>
    <row r="555" s="475" customFormat="1"/>
    <row r="556" s="475" customFormat="1"/>
    <row r="557" s="475" customFormat="1"/>
    <row r="558" s="475" customFormat="1"/>
    <row r="559" s="475" customFormat="1"/>
    <row r="560" s="475" customFormat="1"/>
    <row r="561" s="475" customFormat="1"/>
    <row r="562" s="475" customFormat="1"/>
    <row r="563" s="475" customFormat="1"/>
    <row r="564" s="475" customFormat="1"/>
    <row r="565" s="475" customFormat="1"/>
    <row r="566" s="475" customFormat="1"/>
    <row r="567" s="475" customFormat="1"/>
    <row r="568" s="475" customFormat="1"/>
    <row r="569" s="475" customFormat="1"/>
    <row r="570" s="475" customFormat="1"/>
    <row r="571" s="475" customFormat="1"/>
    <row r="572" s="475" customFormat="1"/>
    <row r="573" s="475" customFormat="1"/>
    <row r="574" s="475" customFormat="1"/>
    <row r="575" s="475" customFormat="1"/>
    <row r="576" s="475" customFormat="1"/>
    <row r="577" s="475" customFormat="1"/>
    <row r="578" s="475" customFormat="1"/>
    <row r="579" s="475" customFormat="1"/>
    <row r="580" s="475" customFormat="1"/>
    <row r="581" s="475" customFormat="1"/>
    <row r="582" s="475" customFormat="1"/>
    <row r="583" s="475" customFormat="1"/>
    <row r="584" s="475" customFormat="1"/>
    <row r="585" s="475" customFormat="1"/>
    <row r="586" s="475" customFormat="1"/>
    <row r="587" s="475" customFormat="1"/>
    <row r="588" s="475" customFormat="1"/>
    <row r="589" s="475" customFormat="1"/>
    <row r="590" s="475" customFormat="1"/>
    <row r="591" s="475" customFormat="1"/>
    <row r="592" s="475" customFormat="1"/>
    <row r="593" s="475" customFormat="1"/>
    <row r="594" s="475" customFormat="1"/>
    <row r="595" s="475" customFormat="1"/>
    <row r="596" s="475" customFormat="1"/>
    <row r="597" s="475" customFormat="1"/>
    <row r="598" s="475" customFormat="1"/>
    <row r="599" s="475" customFormat="1"/>
    <row r="600" s="475" customFormat="1"/>
    <row r="601" s="475" customFormat="1"/>
    <row r="602" s="475" customFormat="1"/>
    <row r="603" s="475" customFormat="1"/>
    <row r="604" s="475" customFormat="1"/>
    <row r="605" s="475" customFormat="1"/>
    <row r="606" s="475" customFormat="1"/>
    <row r="607" s="475" customFormat="1"/>
    <row r="608" s="475" customFormat="1"/>
    <row r="609" s="475" customFormat="1"/>
    <row r="610" s="475" customFormat="1"/>
    <row r="611" s="475" customFormat="1"/>
    <row r="612" s="475" customFormat="1"/>
    <row r="613" s="475" customFormat="1"/>
    <row r="614" s="475" customFormat="1"/>
    <row r="615" s="475" customFormat="1"/>
    <row r="616" s="475" customFormat="1"/>
    <row r="617" s="475" customFormat="1"/>
    <row r="618" s="475" customFormat="1"/>
    <row r="619" s="475" customFormat="1"/>
    <row r="620" s="475" customFormat="1"/>
    <row r="621" s="475" customFormat="1"/>
    <row r="622" s="475" customFormat="1"/>
    <row r="623" s="475" customFormat="1"/>
    <row r="624" s="475" customFormat="1"/>
    <row r="625" s="475" customFormat="1"/>
    <row r="626" s="475" customFormat="1"/>
    <row r="627" s="475" customFormat="1"/>
    <row r="628" s="475" customFormat="1"/>
    <row r="629" s="475" customFormat="1"/>
    <row r="630" s="475" customFormat="1"/>
    <row r="631" s="475" customFormat="1"/>
    <row r="632" s="475" customFormat="1"/>
    <row r="633" s="475" customFormat="1"/>
    <row r="634" s="475" customFormat="1"/>
    <row r="635" s="475" customFormat="1"/>
    <row r="636" s="475" customFormat="1"/>
    <row r="637" s="475" customFormat="1"/>
    <row r="638" s="475" customFormat="1"/>
    <row r="639" s="475" customFormat="1"/>
  </sheetData>
  <mergeCells count="19">
    <mergeCell ref="A1:P1"/>
    <mergeCell ref="A2:I2"/>
    <mergeCell ref="D6:E6"/>
    <mergeCell ref="F6:G6"/>
    <mergeCell ref="H6:I6"/>
    <mergeCell ref="L117:M117"/>
    <mergeCell ref="N117:O117"/>
    <mergeCell ref="A137:C137"/>
    <mergeCell ref="L6:M6"/>
    <mergeCell ref="N6:O6"/>
    <mergeCell ref="A109:C109"/>
    <mergeCell ref="A110:C110"/>
    <mergeCell ref="A111:C111"/>
    <mergeCell ref="B117:C117"/>
    <mergeCell ref="D117:E117"/>
    <mergeCell ref="F117:G117"/>
    <mergeCell ref="H117:I117"/>
    <mergeCell ref="J117:K117"/>
    <mergeCell ref="J6:K6"/>
  </mergeCells>
  <hyperlinks>
    <hyperlink ref="N3" location="Sommaire!A1" display="RETOUR AU SOMMAIRE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AK370"/>
  <sheetViews>
    <sheetView workbookViewId="0">
      <selection activeCell="A3" sqref="A3:XFD3"/>
    </sheetView>
  </sheetViews>
  <sheetFormatPr baseColWidth="10" defaultRowHeight="15"/>
  <cols>
    <col min="1" max="1" width="7.7109375" customWidth="1"/>
    <col min="2" max="2" width="12.85546875" customWidth="1"/>
    <col min="3" max="3" width="25" customWidth="1"/>
    <col min="4" max="4" width="7.42578125" bestFit="1" customWidth="1"/>
    <col min="5" max="5" width="3.5703125" bestFit="1" customWidth="1"/>
    <col min="6" max="6" width="7.42578125" bestFit="1" customWidth="1"/>
    <col min="7" max="7" width="3" bestFit="1" customWidth="1"/>
    <col min="8" max="8" width="7.42578125" bestFit="1" customWidth="1"/>
    <col min="9" max="9" width="3.5703125" bestFit="1" customWidth="1"/>
    <col min="10" max="10" width="7.42578125" bestFit="1" customWidth="1"/>
    <col min="11" max="11" width="3.5703125" bestFit="1" customWidth="1"/>
    <col min="12" max="12" width="7.42578125" bestFit="1" customWidth="1"/>
    <col min="13" max="13" width="3" bestFit="1" customWidth="1"/>
    <col min="14" max="14" width="7.42578125" bestFit="1" customWidth="1"/>
    <col min="15" max="15" width="3" bestFit="1" customWidth="1"/>
    <col min="16" max="37" width="11.42578125" style="475"/>
  </cols>
  <sheetData>
    <row r="1" spans="1:16" ht="34.5" customHeight="1">
      <c r="A1" s="588" t="s">
        <v>442</v>
      </c>
      <c r="B1" s="588"/>
      <c r="C1" s="588"/>
      <c r="D1" s="588"/>
      <c r="E1" s="588"/>
      <c r="F1" s="588"/>
      <c r="G1" s="588"/>
      <c r="H1" s="588"/>
      <c r="I1" s="588"/>
      <c r="J1" s="588"/>
      <c r="K1" s="588"/>
      <c r="L1" s="588"/>
      <c r="M1" s="588"/>
      <c r="N1" s="588"/>
      <c r="O1" s="588"/>
      <c r="P1" s="588"/>
    </row>
    <row r="2" spans="1:16">
      <c r="A2" s="591" t="s">
        <v>251</v>
      </c>
      <c r="B2" s="591"/>
      <c r="C2" s="591"/>
      <c r="D2" s="591"/>
      <c r="E2" s="591"/>
      <c r="F2" s="591"/>
      <c r="G2" s="591"/>
      <c r="H2" s="591"/>
      <c r="I2" s="591"/>
      <c r="J2" s="475"/>
      <c r="K2" s="475"/>
      <c r="L2" s="475"/>
      <c r="M2" s="475"/>
      <c r="N2" s="475"/>
      <c r="O2" s="475"/>
    </row>
    <row r="3" spans="1:16" s="419" customFormat="1">
      <c r="A3" s="577" t="s">
        <v>252</v>
      </c>
      <c r="B3" s="577"/>
      <c r="C3" s="577"/>
      <c r="D3" s="577"/>
      <c r="E3" s="577"/>
      <c r="F3" s="577"/>
      <c r="G3" s="577"/>
      <c r="N3" s="571" t="s">
        <v>440</v>
      </c>
    </row>
    <row r="4" spans="1:16">
      <c r="B4" s="475"/>
      <c r="C4" s="475"/>
      <c r="D4" s="475"/>
      <c r="E4" s="475"/>
      <c r="F4" s="475"/>
      <c r="G4" s="475"/>
      <c r="H4" s="475"/>
      <c r="I4" s="475"/>
      <c r="J4" s="475"/>
      <c r="K4" s="475"/>
      <c r="L4" s="475"/>
      <c r="M4" s="475"/>
      <c r="N4" s="475"/>
      <c r="O4" s="475"/>
    </row>
    <row r="5" spans="1:16">
      <c r="A5" s="475"/>
      <c r="B5" s="475"/>
      <c r="C5" s="475"/>
      <c r="D5" s="475"/>
      <c r="E5" s="475"/>
      <c r="F5" s="475"/>
      <c r="G5" s="475"/>
      <c r="H5" s="475"/>
      <c r="I5" s="475"/>
      <c r="J5" s="475"/>
      <c r="K5" s="475"/>
      <c r="L5" s="475"/>
      <c r="M5" s="475"/>
      <c r="N5" s="475"/>
      <c r="O5" s="475"/>
    </row>
    <row r="6" spans="1:16" ht="30">
      <c r="A6" s="122" t="s">
        <v>218</v>
      </c>
      <c r="B6" s="123" t="s">
        <v>219</v>
      </c>
      <c r="C6" s="123" t="s">
        <v>213</v>
      </c>
      <c r="D6" s="640">
        <v>2010</v>
      </c>
      <c r="E6" s="639"/>
      <c r="F6" s="638">
        <v>2011</v>
      </c>
      <c r="G6" s="639"/>
      <c r="H6" s="640">
        <v>2012</v>
      </c>
      <c r="I6" s="639"/>
      <c r="J6" s="640">
        <v>2013</v>
      </c>
      <c r="K6" s="639"/>
      <c r="L6" s="640">
        <v>2014</v>
      </c>
      <c r="M6" s="639"/>
      <c r="N6" s="640">
        <v>2015</v>
      </c>
      <c r="O6" s="639"/>
    </row>
    <row r="7" spans="1:16">
      <c r="A7" s="7">
        <v>84</v>
      </c>
      <c r="B7" s="21" t="s">
        <v>115</v>
      </c>
      <c r="C7" s="421" t="s">
        <v>82</v>
      </c>
      <c r="D7" s="422">
        <v>874</v>
      </c>
      <c r="E7" s="426"/>
      <c r="F7" s="422">
        <v>997</v>
      </c>
      <c r="G7" s="426"/>
      <c r="H7" s="422">
        <v>979</v>
      </c>
      <c r="I7" s="426" t="s">
        <v>255</v>
      </c>
      <c r="J7" s="422">
        <v>1041</v>
      </c>
      <c r="K7" s="426" t="s">
        <v>255</v>
      </c>
      <c r="L7" s="422">
        <v>1150</v>
      </c>
      <c r="M7" s="426"/>
      <c r="N7" s="422">
        <v>1150</v>
      </c>
      <c r="O7" s="426"/>
    </row>
    <row r="8" spans="1:16">
      <c r="A8" s="8">
        <v>32</v>
      </c>
      <c r="B8" s="23" t="s">
        <v>116</v>
      </c>
      <c r="C8" s="425" t="s">
        <v>31</v>
      </c>
      <c r="D8" s="422">
        <v>1563</v>
      </c>
      <c r="E8" s="426"/>
      <c r="F8" s="422">
        <v>1602</v>
      </c>
      <c r="G8" s="426"/>
      <c r="H8" s="422">
        <v>1676</v>
      </c>
      <c r="I8" s="426" t="s">
        <v>255</v>
      </c>
      <c r="J8" s="422">
        <v>1720</v>
      </c>
      <c r="K8" s="426" t="s">
        <v>255</v>
      </c>
      <c r="L8" s="422">
        <v>1817</v>
      </c>
      <c r="M8" s="426"/>
      <c r="N8" s="422">
        <v>1779</v>
      </c>
      <c r="O8" s="426"/>
    </row>
    <row r="9" spans="1:16">
      <c r="A9" s="8">
        <v>84</v>
      </c>
      <c r="B9" s="23" t="s">
        <v>117</v>
      </c>
      <c r="C9" s="425" t="s">
        <v>84</v>
      </c>
      <c r="D9" s="422">
        <v>911</v>
      </c>
      <c r="E9" s="426"/>
      <c r="F9" s="422">
        <v>911</v>
      </c>
      <c r="G9" s="426" t="s">
        <v>256</v>
      </c>
      <c r="H9" s="422">
        <v>924</v>
      </c>
      <c r="I9" s="426" t="s">
        <v>255</v>
      </c>
      <c r="J9" s="422">
        <v>955</v>
      </c>
      <c r="K9" s="426" t="s">
        <v>255</v>
      </c>
      <c r="L9" s="422">
        <v>975</v>
      </c>
      <c r="M9" s="426"/>
      <c r="N9" s="422">
        <v>967</v>
      </c>
      <c r="O9" s="426"/>
    </row>
    <row r="10" spans="1:16">
      <c r="A10" s="8">
        <v>93</v>
      </c>
      <c r="B10" s="23" t="s">
        <v>118</v>
      </c>
      <c r="C10" s="425" t="s">
        <v>305</v>
      </c>
      <c r="D10" s="422">
        <v>270</v>
      </c>
      <c r="E10" s="426"/>
      <c r="F10" s="422">
        <v>293</v>
      </c>
      <c r="G10" s="426"/>
      <c r="H10" s="422">
        <v>319</v>
      </c>
      <c r="I10" s="426" t="s">
        <v>255</v>
      </c>
      <c r="J10" s="422">
        <v>333</v>
      </c>
      <c r="K10" s="426" t="s">
        <v>255</v>
      </c>
      <c r="L10" s="422">
        <v>288</v>
      </c>
      <c r="M10" s="426"/>
      <c r="N10" s="422">
        <v>390</v>
      </c>
      <c r="O10" s="426"/>
    </row>
    <row r="11" spans="1:16">
      <c r="A11" s="8">
        <v>93</v>
      </c>
      <c r="B11" s="23" t="s">
        <v>119</v>
      </c>
      <c r="C11" s="425" t="s">
        <v>99</v>
      </c>
      <c r="D11" s="422">
        <v>134</v>
      </c>
      <c r="E11" s="426"/>
      <c r="F11" s="422">
        <v>166</v>
      </c>
      <c r="G11" s="426"/>
      <c r="H11" s="422">
        <v>189</v>
      </c>
      <c r="I11" s="426" t="s">
        <v>255</v>
      </c>
      <c r="J11" s="422">
        <v>197</v>
      </c>
      <c r="K11" s="426" t="s">
        <v>255</v>
      </c>
      <c r="L11" s="422">
        <v>197</v>
      </c>
      <c r="M11" s="426"/>
      <c r="N11" s="422">
        <v>236</v>
      </c>
      <c r="O11" s="426"/>
    </row>
    <row r="12" spans="1:16">
      <c r="A12" s="8">
        <v>93</v>
      </c>
      <c r="B12" s="23" t="s">
        <v>120</v>
      </c>
      <c r="C12" s="425" t="s">
        <v>100</v>
      </c>
      <c r="D12" s="422">
        <v>1210</v>
      </c>
      <c r="E12" s="426"/>
      <c r="F12" s="422">
        <v>1210</v>
      </c>
      <c r="G12" s="426"/>
      <c r="H12" s="422">
        <v>1363</v>
      </c>
      <c r="I12" s="426" t="s">
        <v>255</v>
      </c>
      <c r="J12" s="422">
        <v>1338</v>
      </c>
      <c r="K12" s="426" t="s">
        <v>255</v>
      </c>
      <c r="L12" s="422">
        <v>1315</v>
      </c>
      <c r="M12" s="426"/>
      <c r="N12" s="422">
        <v>1463</v>
      </c>
      <c r="O12" s="426"/>
    </row>
    <row r="13" spans="1:16">
      <c r="A13" s="8">
        <v>84</v>
      </c>
      <c r="B13" s="23" t="s">
        <v>121</v>
      </c>
      <c r="C13" s="425" t="s">
        <v>85</v>
      </c>
      <c r="D13" s="422">
        <v>532</v>
      </c>
      <c r="E13" s="426"/>
      <c r="F13" s="422">
        <v>599</v>
      </c>
      <c r="G13" s="426"/>
      <c r="H13" s="422">
        <v>511</v>
      </c>
      <c r="I13" s="426" t="s">
        <v>255</v>
      </c>
      <c r="J13" s="422">
        <v>552</v>
      </c>
      <c r="K13" s="426" t="s">
        <v>255</v>
      </c>
      <c r="L13" s="422">
        <v>569</v>
      </c>
      <c r="M13" s="426"/>
      <c r="N13" s="422">
        <v>588</v>
      </c>
      <c r="O13" s="426"/>
    </row>
    <row r="14" spans="1:16">
      <c r="A14" s="8">
        <v>44</v>
      </c>
      <c r="B14" s="23" t="s">
        <v>122</v>
      </c>
      <c r="C14" s="425" t="s">
        <v>36</v>
      </c>
      <c r="D14" s="422">
        <v>937</v>
      </c>
      <c r="E14" s="426"/>
      <c r="F14" s="422">
        <v>771</v>
      </c>
      <c r="G14" s="426"/>
      <c r="H14" s="422">
        <v>843</v>
      </c>
      <c r="I14" s="426" t="s">
        <v>255</v>
      </c>
      <c r="J14" s="422">
        <v>891</v>
      </c>
      <c r="K14" s="426" t="s">
        <v>255</v>
      </c>
      <c r="L14" s="422">
        <v>945</v>
      </c>
      <c r="M14" s="426"/>
      <c r="N14" s="422">
        <v>984</v>
      </c>
      <c r="O14" s="426"/>
    </row>
    <row r="15" spans="1:16">
      <c r="A15" s="8">
        <v>76</v>
      </c>
      <c r="B15" s="23" t="s">
        <v>123</v>
      </c>
      <c r="C15" s="425" t="s">
        <v>69</v>
      </c>
      <c r="D15" s="422">
        <v>361</v>
      </c>
      <c r="E15" s="426"/>
      <c r="F15" s="422">
        <v>356</v>
      </c>
      <c r="G15" s="426"/>
      <c r="H15" s="422">
        <v>355</v>
      </c>
      <c r="I15" s="426" t="s">
        <v>255</v>
      </c>
      <c r="J15" s="422">
        <v>325</v>
      </c>
      <c r="K15" s="426" t="s">
        <v>255</v>
      </c>
      <c r="L15" s="422">
        <v>362</v>
      </c>
      <c r="M15" s="426"/>
      <c r="N15" s="422">
        <v>373</v>
      </c>
      <c r="O15" s="426"/>
    </row>
    <row r="16" spans="1:16">
      <c r="A16" s="8">
        <v>44</v>
      </c>
      <c r="B16" s="23">
        <v>10</v>
      </c>
      <c r="C16" s="425" t="s">
        <v>37</v>
      </c>
      <c r="D16" s="422">
        <v>832</v>
      </c>
      <c r="E16" s="426"/>
      <c r="F16" s="422">
        <v>821</v>
      </c>
      <c r="G16" s="426"/>
      <c r="H16" s="422">
        <v>880</v>
      </c>
      <c r="I16" s="426" t="s">
        <v>255</v>
      </c>
      <c r="J16" s="422">
        <v>938</v>
      </c>
      <c r="K16" s="426" t="s">
        <v>255</v>
      </c>
      <c r="L16" s="422">
        <v>967</v>
      </c>
      <c r="M16" s="426"/>
      <c r="N16" s="422">
        <v>980</v>
      </c>
      <c r="O16" s="426"/>
    </row>
    <row r="17" spans="1:15">
      <c r="A17" s="8">
        <v>76</v>
      </c>
      <c r="B17" s="23">
        <v>11</v>
      </c>
      <c r="C17" s="425" t="s">
        <v>70</v>
      </c>
      <c r="D17" s="422">
        <v>779</v>
      </c>
      <c r="E17" s="426"/>
      <c r="F17" s="422">
        <v>829</v>
      </c>
      <c r="G17" s="426"/>
      <c r="H17" s="422">
        <v>846</v>
      </c>
      <c r="I17" s="426" t="s">
        <v>255</v>
      </c>
      <c r="J17" s="422">
        <v>786</v>
      </c>
      <c r="K17" s="426" t="s">
        <v>255</v>
      </c>
      <c r="L17" s="422">
        <v>857</v>
      </c>
      <c r="M17" s="426"/>
      <c r="N17" s="422">
        <v>1028</v>
      </c>
      <c r="O17" s="426"/>
    </row>
    <row r="18" spans="1:15">
      <c r="A18" s="8">
        <v>76</v>
      </c>
      <c r="B18" s="23">
        <v>12</v>
      </c>
      <c r="C18" s="425" t="s">
        <v>71</v>
      </c>
      <c r="D18" s="422">
        <v>687</v>
      </c>
      <c r="E18" s="426"/>
      <c r="F18" s="422">
        <v>619</v>
      </c>
      <c r="G18" s="426"/>
      <c r="H18" s="422">
        <v>645</v>
      </c>
      <c r="I18" s="426" t="s">
        <v>255</v>
      </c>
      <c r="J18" s="422">
        <v>639</v>
      </c>
      <c r="K18" s="426" t="s">
        <v>255</v>
      </c>
      <c r="L18" s="422">
        <v>633</v>
      </c>
      <c r="M18" s="426"/>
      <c r="N18" s="422">
        <v>621</v>
      </c>
      <c r="O18" s="426"/>
    </row>
    <row r="19" spans="1:15">
      <c r="A19" s="8">
        <v>93</v>
      </c>
      <c r="B19" s="23">
        <v>13</v>
      </c>
      <c r="C19" s="425" t="s">
        <v>101</v>
      </c>
      <c r="D19" s="422">
        <v>2621</v>
      </c>
      <c r="E19" s="426"/>
      <c r="F19" s="422">
        <v>2729</v>
      </c>
      <c r="G19" s="426"/>
      <c r="H19" s="422">
        <v>2803</v>
      </c>
      <c r="I19" s="426" t="s">
        <v>255</v>
      </c>
      <c r="J19" s="422">
        <v>2918</v>
      </c>
      <c r="K19" s="426" t="s">
        <v>255</v>
      </c>
      <c r="L19" s="422">
        <v>3086</v>
      </c>
      <c r="M19" s="426"/>
      <c r="N19" s="422">
        <v>3101</v>
      </c>
      <c r="O19" s="426"/>
    </row>
    <row r="20" spans="1:15">
      <c r="A20" s="8">
        <v>28</v>
      </c>
      <c r="B20" s="23">
        <v>14</v>
      </c>
      <c r="C20" s="425" t="s">
        <v>25</v>
      </c>
      <c r="D20" s="422">
        <v>2052</v>
      </c>
      <c r="E20" s="426"/>
      <c r="F20" s="422">
        <v>2052</v>
      </c>
      <c r="G20" s="426" t="s">
        <v>256</v>
      </c>
      <c r="H20" s="422">
        <v>2074</v>
      </c>
      <c r="I20" s="426" t="s">
        <v>255</v>
      </c>
      <c r="J20" s="422">
        <v>2083</v>
      </c>
      <c r="K20" s="426" t="s">
        <v>255</v>
      </c>
      <c r="L20" s="422">
        <v>2091</v>
      </c>
      <c r="M20" s="426"/>
      <c r="N20" s="422">
        <v>2091</v>
      </c>
      <c r="O20" s="426" t="s">
        <v>256</v>
      </c>
    </row>
    <row r="21" spans="1:15">
      <c r="A21" s="8">
        <v>84</v>
      </c>
      <c r="B21" s="23">
        <v>15</v>
      </c>
      <c r="C21" s="425" t="s">
        <v>86</v>
      </c>
      <c r="D21" s="422">
        <v>178</v>
      </c>
      <c r="E21" s="426"/>
      <c r="F21" s="422">
        <v>186</v>
      </c>
      <c r="G21" s="426"/>
      <c r="H21" s="422">
        <v>177</v>
      </c>
      <c r="I21" s="426" t="s">
        <v>255</v>
      </c>
      <c r="J21" s="422">
        <v>164</v>
      </c>
      <c r="K21" s="426" t="s">
        <v>255</v>
      </c>
      <c r="L21" s="422">
        <v>173</v>
      </c>
      <c r="M21" s="426"/>
      <c r="N21" s="422">
        <v>183</v>
      </c>
      <c r="O21" s="426"/>
    </row>
    <row r="22" spans="1:15">
      <c r="A22" s="8">
        <v>75</v>
      </c>
      <c r="B22" s="23">
        <v>16</v>
      </c>
      <c r="C22" s="425" t="s">
        <v>57</v>
      </c>
      <c r="D22" s="422">
        <v>771</v>
      </c>
      <c r="E22" s="426"/>
      <c r="F22" s="422">
        <v>811</v>
      </c>
      <c r="G22" s="426"/>
      <c r="H22" s="422">
        <v>848</v>
      </c>
      <c r="I22" s="426" t="s">
        <v>255</v>
      </c>
      <c r="J22" s="422">
        <v>825</v>
      </c>
      <c r="K22" s="426" t="s">
        <v>255</v>
      </c>
      <c r="L22" s="422">
        <v>879</v>
      </c>
      <c r="M22" s="426"/>
      <c r="N22" s="422">
        <v>968</v>
      </c>
      <c r="O22" s="426"/>
    </row>
    <row r="23" spans="1:15">
      <c r="A23" s="8">
        <v>75</v>
      </c>
      <c r="B23" s="23">
        <v>17</v>
      </c>
      <c r="C23" s="425" t="s">
        <v>58</v>
      </c>
      <c r="D23" s="422">
        <v>1018</v>
      </c>
      <c r="E23" s="426"/>
      <c r="F23" s="422">
        <v>1083</v>
      </c>
      <c r="G23" s="426"/>
      <c r="H23" s="422">
        <v>1111</v>
      </c>
      <c r="I23" s="426" t="s">
        <v>255</v>
      </c>
      <c r="J23" s="422">
        <v>1223</v>
      </c>
      <c r="K23" s="426" t="s">
        <v>255</v>
      </c>
      <c r="L23" s="422">
        <v>1279</v>
      </c>
      <c r="M23" s="426"/>
      <c r="N23" s="422">
        <v>1380</v>
      </c>
      <c r="O23" s="426"/>
    </row>
    <row r="24" spans="1:15">
      <c r="A24" s="8">
        <v>24</v>
      </c>
      <c r="B24" s="23">
        <v>18</v>
      </c>
      <c r="C24" s="425" t="s">
        <v>9</v>
      </c>
      <c r="D24" s="422">
        <v>918</v>
      </c>
      <c r="E24" s="426"/>
      <c r="F24" s="422">
        <v>943</v>
      </c>
      <c r="G24" s="426"/>
      <c r="H24" s="422">
        <v>962</v>
      </c>
      <c r="I24" s="426" t="s">
        <v>255</v>
      </c>
      <c r="J24" s="422">
        <v>941</v>
      </c>
      <c r="K24" s="426" t="s">
        <v>255</v>
      </c>
      <c r="L24" s="422">
        <v>855</v>
      </c>
      <c r="M24" s="426"/>
      <c r="N24" s="422">
        <v>826</v>
      </c>
      <c r="O24" s="426"/>
    </row>
    <row r="25" spans="1:15">
      <c r="A25" s="8">
        <v>75</v>
      </c>
      <c r="B25" s="23">
        <v>19</v>
      </c>
      <c r="C25" s="425" t="s">
        <v>59</v>
      </c>
      <c r="D25" s="422">
        <v>370</v>
      </c>
      <c r="E25" s="426"/>
      <c r="F25" s="422">
        <v>407</v>
      </c>
      <c r="G25" s="426"/>
      <c r="H25" s="422">
        <v>416</v>
      </c>
      <c r="I25" s="426" t="s">
        <v>255</v>
      </c>
      <c r="J25" s="422">
        <v>414</v>
      </c>
      <c r="K25" s="426" t="s">
        <v>255</v>
      </c>
      <c r="L25" s="422">
        <v>428</v>
      </c>
      <c r="M25" s="426"/>
      <c r="N25" s="422">
        <v>393</v>
      </c>
      <c r="O25" s="426"/>
    </row>
    <row r="26" spans="1:15">
      <c r="A26" s="8">
        <v>94</v>
      </c>
      <c r="B26" s="23" t="s">
        <v>104</v>
      </c>
      <c r="C26" s="425" t="s">
        <v>306</v>
      </c>
      <c r="D26" s="422">
        <v>152</v>
      </c>
      <c r="E26" s="426"/>
      <c r="F26" s="422">
        <v>143</v>
      </c>
      <c r="G26" s="426"/>
      <c r="H26" s="422">
        <v>143</v>
      </c>
      <c r="I26" s="426" t="s">
        <v>256</v>
      </c>
      <c r="J26" s="422">
        <v>141</v>
      </c>
      <c r="K26" s="426" t="s">
        <v>255</v>
      </c>
      <c r="L26" s="422">
        <v>128</v>
      </c>
      <c r="M26" s="426"/>
      <c r="N26" s="422">
        <v>129</v>
      </c>
      <c r="O26" s="426"/>
    </row>
    <row r="27" spans="1:15">
      <c r="A27" s="8">
        <v>94</v>
      </c>
      <c r="B27" s="23" t="s">
        <v>107</v>
      </c>
      <c r="C27" s="425" t="s">
        <v>108</v>
      </c>
      <c r="D27" s="422">
        <v>115</v>
      </c>
      <c r="E27" s="426" t="s">
        <v>256</v>
      </c>
      <c r="F27" s="422">
        <v>152</v>
      </c>
      <c r="G27" s="426"/>
      <c r="H27" s="422">
        <v>142</v>
      </c>
      <c r="I27" s="426" t="s">
        <v>255</v>
      </c>
      <c r="J27" s="422">
        <v>166</v>
      </c>
      <c r="K27" s="426" t="s">
        <v>255</v>
      </c>
      <c r="L27" s="422">
        <v>183</v>
      </c>
      <c r="M27" s="426"/>
      <c r="N27" s="422">
        <v>176</v>
      </c>
      <c r="O27" s="426"/>
    </row>
    <row r="28" spans="1:15">
      <c r="A28" s="8">
        <v>27</v>
      </c>
      <c r="B28" s="23">
        <v>21</v>
      </c>
      <c r="C28" s="425" t="s">
        <v>16</v>
      </c>
      <c r="D28" s="422">
        <v>1240</v>
      </c>
      <c r="E28" s="426"/>
      <c r="F28" s="422">
        <v>1280</v>
      </c>
      <c r="G28" s="426"/>
      <c r="H28" s="422">
        <v>1290</v>
      </c>
      <c r="I28" s="426" t="s">
        <v>255</v>
      </c>
      <c r="J28" s="422">
        <v>1265</v>
      </c>
      <c r="K28" s="426" t="s">
        <v>255</v>
      </c>
      <c r="L28" s="422">
        <v>1273</v>
      </c>
      <c r="M28" s="426"/>
      <c r="N28" s="422">
        <v>1286</v>
      </c>
      <c r="O28" s="426"/>
    </row>
    <row r="29" spans="1:15">
      <c r="A29" s="8">
        <v>53</v>
      </c>
      <c r="B29" s="23">
        <v>22</v>
      </c>
      <c r="C29" s="425" t="s">
        <v>52</v>
      </c>
      <c r="D29" s="422">
        <v>1412</v>
      </c>
      <c r="E29" s="426"/>
      <c r="F29" s="422">
        <v>1341</v>
      </c>
      <c r="G29" s="426"/>
      <c r="H29" s="422">
        <v>1507</v>
      </c>
      <c r="I29" s="426" t="s">
        <v>255</v>
      </c>
      <c r="J29" s="422">
        <v>1417</v>
      </c>
      <c r="K29" s="426" t="s">
        <v>255</v>
      </c>
      <c r="L29" s="422">
        <v>1517</v>
      </c>
      <c r="M29" s="426"/>
      <c r="N29" s="422">
        <v>1650</v>
      </c>
      <c r="O29" s="426"/>
    </row>
    <row r="30" spans="1:15">
      <c r="A30" s="8">
        <v>75</v>
      </c>
      <c r="B30" s="23">
        <v>23</v>
      </c>
      <c r="C30" s="425" t="s">
        <v>60</v>
      </c>
      <c r="D30" s="422">
        <v>260</v>
      </c>
      <c r="E30" s="426"/>
      <c r="F30" s="422">
        <v>270</v>
      </c>
      <c r="G30" s="426"/>
      <c r="H30" s="422">
        <v>293</v>
      </c>
      <c r="I30" s="426" t="s">
        <v>255</v>
      </c>
      <c r="J30" s="422">
        <v>358</v>
      </c>
      <c r="K30" s="426" t="s">
        <v>255</v>
      </c>
      <c r="L30" s="422">
        <v>352</v>
      </c>
      <c r="M30" s="426"/>
      <c r="N30" s="422">
        <v>344</v>
      </c>
      <c r="O30" s="426"/>
    </row>
    <row r="31" spans="1:15">
      <c r="A31" s="8">
        <v>75</v>
      </c>
      <c r="B31" s="23">
        <v>24</v>
      </c>
      <c r="C31" s="425" t="s">
        <v>61</v>
      </c>
      <c r="D31" s="422">
        <v>737</v>
      </c>
      <c r="E31" s="426"/>
      <c r="F31" s="422">
        <v>740</v>
      </c>
      <c r="G31" s="426"/>
      <c r="H31" s="422">
        <v>740</v>
      </c>
      <c r="I31" s="426" t="s">
        <v>255</v>
      </c>
      <c r="J31" s="422">
        <v>796</v>
      </c>
      <c r="K31" s="426" t="s">
        <v>255</v>
      </c>
      <c r="L31" s="422">
        <v>870</v>
      </c>
      <c r="M31" s="426"/>
      <c r="N31" s="422">
        <v>914</v>
      </c>
      <c r="O31" s="426"/>
    </row>
    <row r="32" spans="1:15">
      <c r="A32" s="8">
        <v>27</v>
      </c>
      <c r="B32" s="23">
        <v>25</v>
      </c>
      <c r="C32" s="425" t="s">
        <v>18</v>
      </c>
      <c r="D32" s="422">
        <v>985</v>
      </c>
      <c r="E32" s="426"/>
      <c r="F32" s="422">
        <v>974</v>
      </c>
      <c r="G32" s="426"/>
      <c r="H32" s="422">
        <v>1025</v>
      </c>
      <c r="I32" s="426" t="s">
        <v>255</v>
      </c>
      <c r="J32" s="422">
        <v>1044</v>
      </c>
      <c r="K32" s="426" t="s">
        <v>255</v>
      </c>
      <c r="L32" s="422">
        <v>1086</v>
      </c>
      <c r="M32" s="426"/>
      <c r="N32" s="422">
        <v>1063</v>
      </c>
      <c r="O32" s="426"/>
    </row>
    <row r="33" spans="1:15">
      <c r="A33" s="8">
        <v>84</v>
      </c>
      <c r="B33" s="23">
        <v>26</v>
      </c>
      <c r="C33" s="425" t="s">
        <v>87</v>
      </c>
      <c r="D33" s="422">
        <v>803</v>
      </c>
      <c r="E33" s="426"/>
      <c r="F33" s="422">
        <v>1326</v>
      </c>
      <c r="G33" s="426"/>
      <c r="H33" s="422">
        <v>1059</v>
      </c>
      <c r="I33" s="426" t="s">
        <v>255</v>
      </c>
      <c r="J33" s="422">
        <v>948</v>
      </c>
      <c r="K33" s="426" t="s">
        <v>255</v>
      </c>
      <c r="L33" s="422">
        <v>1064</v>
      </c>
      <c r="M33" s="426"/>
      <c r="N33" s="422">
        <v>1054</v>
      </c>
      <c r="O33" s="426"/>
    </row>
    <row r="34" spans="1:15">
      <c r="A34" s="8">
        <v>28</v>
      </c>
      <c r="B34" s="23">
        <v>27</v>
      </c>
      <c r="C34" s="425" t="s">
        <v>27</v>
      </c>
      <c r="D34" s="422">
        <v>1353</v>
      </c>
      <c r="E34" s="426"/>
      <c r="F34" s="422">
        <v>1236</v>
      </c>
      <c r="G34" s="426"/>
      <c r="H34" s="422">
        <v>1379</v>
      </c>
      <c r="I34" s="426" t="s">
        <v>255</v>
      </c>
      <c r="J34" s="422">
        <v>1547</v>
      </c>
      <c r="K34" s="426" t="s">
        <v>255</v>
      </c>
      <c r="L34" s="422">
        <v>1637</v>
      </c>
      <c r="M34" s="426"/>
      <c r="N34" s="422">
        <v>1637</v>
      </c>
      <c r="O34" s="426" t="s">
        <v>256</v>
      </c>
    </row>
    <row r="35" spans="1:15">
      <c r="A35" s="8">
        <v>24</v>
      </c>
      <c r="B35" s="23">
        <v>28</v>
      </c>
      <c r="C35" s="425" t="s">
        <v>307</v>
      </c>
      <c r="D35" s="422">
        <v>1110</v>
      </c>
      <c r="E35" s="426"/>
      <c r="F35" s="422">
        <v>1045</v>
      </c>
      <c r="G35" s="426"/>
      <c r="H35" s="422">
        <v>1050</v>
      </c>
      <c r="I35" s="426" t="s">
        <v>255</v>
      </c>
      <c r="J35" s="422">
        <v>1130</v>
      </c>
      <c r="K35" s="426" t="s">
        <v>255</v>
      </c>
      <c r="L35" s="422">
        <v>1123</v>
      </c>
      <c r="M35" s="426"/>
      <c r="N35" s="422">
        <v>1175</v>
      </c>
      <c r="O35" s="426"/>
    </row>
    <row r="36" spans="1:15">
      <c r="A36" s="8">
        <v>53</v>
      </c>
      <c r="B36" s="23">
        <v>29</v>
      </c>
      <c r="C36" s="425" t="s">
        <v>54</v>
      </c>
      <c r="D36" s="422">
        <v>2228</v>
      </c>
      <c r="E36" s="426"/>
      <c r="F36" s="422">
        <v>2242</v>
      </c>
      <c r="G36" s="426"/>
      <c r="H36" s="422">
        <v>2209</v>
      </c>
      <c r="I36" s="426" t="s">
        <v>255</v>
      </c>
      <c r="J36" s="422">
        <v>2272</v>
      </c>
      <c r="K36" s="426" t="s">
        <v>255</v>
      </c>
      <c r="L36" s="422">
        <v>2300</v>
      </c>
      <c r="M36" s="426"/>
      <c r="N36" s="422">
        <v>2388</v>
      </c>
      <c r="O36" s="426"/>
    </row>
    <row r="37" spans="1:15">
      <c r="A37" s="8">
        <v>76</v>
      </c>
      <c r="B37" s="23">
        <v>30</v>
      </c>
      <c r="C37" s="425" t="s">
        <v>72</v>
      </c>
      <c r="D37" s="422">
        <v>1669</v>
      </c>
      <c r="E37" s="426"/>
      <c r="F37" s="422">
        <v>1669</v>
      </c>
      <c r="G37" s="426" t="s">
        <v>256</v>
      </c>
      <c r="H37" s="422">
        <v>1663</v>
      </c>
      <c r="I37" s="426" t="s">
        <v>255</v>
      </c>
      <c r="J37" s="422">
        <v>1663</v>
      </c>
      <c r="K37" s="426" t="s">
        <v>256</v>
      </c>
      <c r="L37" s="422">
        <v>1918</v>
      </c>
      <c r="M37" s="426"/>
      <c r="N37" s="422">
        <v>1918</v>
      </c>
      <c r="O37" s="426" t="s">
        <v>256</v>
      </c>
    </row>
    <row r="38" spans="1:15">
      <c r="A38" s="8">
        <v>76</v>
      </c>
      <c r="B38" s="23">
        <v>31</v>
      </c>
      <c r="C38" s="425" t="s">
        <v>73</v>
      </c>
      <c r="D38" s="422">
        <v>1883</v>
      </c>
      <c r="E38" s="426"/>
      <c r="F38" s="422">
        <v>1916</v>
      </c>
      <c r="G38" s="426"/>
      <c r="H38" s="422">
        <v>2061</v>
      </c>
      <c r="I38" s="426" t="s">
        <v>255</v>
      </c>
      <c r="J38" s="422">
        <v>2088</v>
      </c>
      <c r="K38" s="426" t="s">
        <v>255</v>
      </c>
      <c r="L38" s="422">
        <v>2183</v>
      </c>
      <c r="M38" s="426"/>
      <c r="N38" s="422">
        <v>2394</v>
      </c>
      <c r="O38" s="426"/>
    </row>
    <row r="39" spans="1:15">
      <c r="A39" s="8">
        <v>76</v>
      </c>
      <c r="B39" s="23">
        <v>32</v>
      </c>
      <c r="C39" s="425" t="s">
        <v>74</v>
      </c>
      <c r="D39" s="422">
        <v>348</v>
      </c>
      <c r="E39" s="426"/>
      <c r="F39" s="422">
        <v>346</v>
      </c>
      <c r="G39" s="426"/>
      <c r="H39" s="422">
        <v>373</v>
      </c>
      <c r="I39" s="426" t="s">
        <v>255</v>
      </c>
      <c r="J39" s="422">
        <v>394</v>
      </c>
      <c r="K39" s="426" t="s">
        <v>255</v>
      </c>
      <c r="L39" s="422">
        <v>436</v>
      </c>
      <c r="M39" s="426"/>
      <c r="N39" s="422">
        <v>491</v>
      </c>
      <c r="O39" s="426"/>
    </row>
    <row r="40" spans="1:15">
      <c r="A40" s="8">
        <v>75</v>
      </c>
      <c r="B40" s="23">
        <v>33</v>
      </c>
      <c r="C40" s="425" t="s">
        <v>62</v>
      </c>
      <c r="D40" s="422">
        <v>3081</v>
      </c>
      <c r="E40" s="426"/>
      <c r="F40" s="422">
        <v>3141</v>
      </c>
      <c r="G40" s="426"/>
      <c r="H40" s="422">
        <v>3131</v>
      </c>
      <c r="I40" s="426" t="s">
        <v>255</v>
      </c>
      <c r="J40" s="422">
        <v>3269</v>
      </c>
      <c r="K40" s="426" t="s">
        <v>255</v>
      </c>
      <c r="L40" s="422">
        <v>3251</v>
      </c>
      <c r="M40" s="426"/>
      <c r="N40" s="422">
        <v>3262</v>
      </c>
      <c r="O40" s="426"/>
    </row>
    <row r="41" spans="1:15">
      <c r="A41" s="8">
        <v>76</v>
      </c>
      <c r="B41" s="23">
        <v>34</v>
      </c>
      <c r="C41" s="425" t="s">
        <v>75</v>
      </c>
      <c r="D41" s="422">
        <v>1860</v>
      </c>
      <c r="E41" s="426"/>
      <c r="F41" s="422">
        <v>1860</v>
      </c>
      <c r="G41" s="426" t="s">
        <v>256</v>
      </c>
      <c r="H41" s="422">
        <v>2035</v>
      </c>
      <c r="I41" s="426" t="s">
        <v>255</v>
      </c>
      <c r="J41" s="422">
        <v>2173</v>
      </c>
      <c r="K41" s="426" t="s">
        <v>255</v>
      </c>
      <c r="L41" s="422">
        <v>2136</v>
      </c>
      <c r="M41" s="426"/>
      <c r="N41" s="422">
        <v>2263</v>
      </c>
      <c r="O41" s="426"/>
    </row>
    <row r="42" spans="1:15">
      <c r="A42" s="8">
        <v>53</v>
      </c>
      <c r="B42" s="23">
        <v>35</v>
      </c>
      <c r="C42" s="425" t="s">
        <v>55</v>
      </c>
      <c r="D42" s="422">
        <v>2559</v>
      </c>
      <c r="E42" s="426"/>
      <c r="F42" s="422">
        <v>2720</v>
      </c>
      <c r="G42" s="426"/>
      <c r="H42" s="422">
        <v>2757</v>
      </c>
      <c r="I42" s="426" t="s">
        <v>255</v>
      </c>
      <c r="J42" s="422">
        <v>2672</v>
      </c>
      <c r="K42" s="426" t="s">
        <v>255</v>
      </c>
      <c r="L42" s="422">
        <v>2622</v>
      </c>
      <c r="M42" s="426"/>
      <c r="N42" s="422">
        <v>2654</v>
      </c>
      <c r="O42" s="426"/>
    </row>
    <row r="43" spans="1:15">
      <c r="A43" s="8">
        <v>24</v>
      </c>
      <c r="B43" s="23">
        <v>36</v>
      </c>
      <c r="C43" s="425" t="s">
        <v>12</v>
      </c>
      <c r="D43" s="422">
        <v>448</v>
      </c>
      <c r="E43" s="426"/>
      <c r="F43" s="422">
        <v>448</v>
      </c>
      <c r="G43" s="426"/>
      <c r="H43" s="422">
        <v>430</v>
      </c>
      <c r="I43" s="426" t="s">
        <v>255</v>
      </c>
      <c r="J43" s="422">
        <v>441</v>
      </c>
      <c r="K43" s="426" t="s">
        <v>255</v>
      </c>
      <c r="L43" s="422">
        <v>471</v>
      </c>
      <c r="M43" s="426"/>
      <c r="N43" s="422">
        <v>470</v>
      </c>
      <c r="O43" s="426"/>
    </row>
    <row r="44" spans="1:15">
      <c r="A44" s="8">
        <v>24</v>
      </c>
      <c r="B44" s="23">
        <v>37</v>
      </c>
      <c r="C44" s="425" t="s">
        <v>13</v>
      </c>
      <c r="D44" s="422">
        <v>1220</v>
      </c>
      <c r="E44" s="426"/>
      <c r="F44" s="422">
        <v>1278</v>
      </c>
      <c r="G44" s="426"/>
      <c r="H44" s="422">
        <v>1250</v>
      </c>
      <c r="I44" s="426" t="s">
        <v>255</v>
      </c>
      <c r="J44" s="422">
        <v>1197</v>
      </c>
      <c r="K44" s="426" t="s">
        <v>255</v>
      </c>
      <c r="L44" s="422">
        <v>1180</v>
      </c>
      <c r="M44" s="426"/>
      <c r="N44" s="422">
        <v>1158</v>
      </c>
      <c r="O44" s="426"/>
    </row>
    <row r="45" spans="1:15">
      <c r="A45" s="8">
        <v>84</v>
      </c>
      <c r="B45" s="23">
        <v>38</v>
      </c>
      <c r="C45" s="425" t="s">
        <v>88</v>
      </c>
      <c r="D45" s="422">
        <v>2368</v>
      </c>
      <c r="E45" s="426"/>
      <c r="F45" s="422">
        <v>2478</v>
      </c>
      <c r="G45" s="426"/>
      <c r="H45" s="422">
        <v>2282</v>
      </c>
      <c r="I45" s="426" t="s">
        <v>255</v>
      </c>
      <c r="J45" s="422">
        <v>2370</v>
      </c>
      <c r="K45" s="426" t="s">
        <v>255</v>
      </c>
      <c r="L45" s="422">
        <v>2397</v>
      </c>
      <c r="M45" s="426"/>
      <c r="N45" s="422">
        <v>2310</v>
      </c>
      <c r="O45" s="426"/>
    </row>
    <row r="46" spans="1:15">
      <c r="A46" s="8">
        <v>27</v>
      </c>
      <c r="B46" s="23">
        <v>39</v>
      </c>
      <c r="C46" s="425" t="s">
        <v>19</v>
      </c>
      <c r="D46" s="422">
        <v>635</v>
      </c>
      <c r="E46" s="426"/>
      <c r="F46" s="422">
        <v>717</v>
      </c>
      <c r="G46" s="426"/>
      <c r="H46" s="422">
        <v>722</v>
      </c>
      <c r="I46" s="426" t="s">
        <v>255</v>
      </c>
      <c r="J46" s="422">
        <v>778</v>
      </c>
      <c r="K46" s="426" t="s">
        <v>255</v>
      </c>
      <c r="L46" s="422">
        <v>745</v>
      </c>
      <c r="M46" s="426"/>
      <c r="N46" s="422">
        <v>726</v>
      </c>
      <c r="O46" s="426"/>
    </row>
    <row r="47" spans="1:15">
      <c r="A47" s="8">
        <v>75</v>
      </c>
      <c r="B47" s="23">
        <v>40</v>
      </c>
      <c r="C47" s="425" t="s">
        <v>63</v>
      </c>
      <c r="D47" s="422">
        <v>991</v>
      </c>
      <c r="E47" s="426"/>
      <c r="F47" s="422">
        <v>1043</v>
      </c>
      <c r="G47" s="426"/>
      <c r="H47" s="422">
        <v>978</v>
      </c>
      <c r="I47" s="426" t="s">
        <v>255</v>
      </c>
      <c r="J47" s="422">
        <v>1018</v>
      </c>
      <c r="K47" s="426" t="s">
        <v>255</v>
      </c>
      <c r="L47" s="422">
        <v>1036</v>
      </c>
      <c r="M47" s="426"/>
      <c r="N47" s="422">
        <v>1071</v>
      </c>
      <c r="O47" s="426"/>
    </row>
    <row r="48" spans="1:15">
      <c r="A48" s="8">
        <v>24</v>
      </c>
      <c r="B48" s="23">
        <v>41</v>
      </c>
      <c r="C48" s="425" t="s">
        <v>14</v>
      </c>
      <c r="D48" s="422">
        <v>578</v>
      </c>
      <c r="E48" s="426"/>
      <c r="F48" s="422">
        <v>609</v>
      </c>
      <c r="G48" s="426"/>
      <c r="H48" s="422">
        <v>649</v>
      </c>
      <c r="I48" s="426" t="s">
        <v>255</v>
      </c>
      <c r="J48" s="422">
        <v>655</v>
      </c>
      <c r="K48" s="426" t="s">
        <v>255</v>
      </c>
      <c r="L48" s="422">
        <v>694</v>
      </c>
      <c r="M48" s="426"/>
      <c r="N48" s="422">
        <v>805</v>
      </c>
      <c r="O48" s="426"/>
    </row>
    <row r="49" spans="1:15">
      <c r="A49" s="8">
        <v>84</v>
      </c>
      <c r="B49" s="23">
        <v>42</v>
      </c>
      <c r="C49" s="425" t="s">
        <v>89</v>
      </c>
      <c r="D49" s="422">
        <v>1523</v>
      </c>
      <c r="E49" s="426"/>
      <c r="F49" s="422">
        <v>1653</v>
      </c>
      <c r="G49" s="426"/>
      <c r="H49" s="422">
        <v>1695</v>
      </c>
      <c r="I49" s="426" t="s">
        <v>255</v>
      </c>
      <c r="J49" s="422">
        <v>1708</v>
      </c>
      <c r="K49" s="426" t="s">
        <v>255</v>
      </c>
      <c r="L49" s="422">
        <v>1752</v>
      </c>
      <c r="M49" s="426"/>
      <c r="N49" s="422">
        <v>1728</v>
      </c>
      <c r="O49" s="426"/>
    </row>
    <row r="50" spans="1:15">
      <c r="A50" s="8">
        <v>84</v>
      </c>
      <c r="B50" s="23">
        <v>43</v>
      </c>
      <c r="C50" s="425" t="s">
        <v>90</v>
      </c>
      <c r="D50" s="422">
        <v>308</v>
      </c>
      <c r="E50" s="426"/>
      <c r="F50" s="422">
        <v>346</v>
      </c>
      <c r="G50" s="426"/>
      <c r="H50" s="422">
        <v>412</v>
      </c>
      <c r="I50" s="426" t="s">
        <v>255</v>
      </c>
      <c r="J50" s="422">
        <v>475</v>
      </c>
      <c r="K50" s="426" t="s">
        <v>255</v>
      </c>
      <c r="L50" s="422">
        <v>547</v>
      </c>
      <c r="M50" s="426"/>
      <c r="N50" s="422">
        <v>614</v>
      </c>
      <c r="O50" s="426"/>
    </row>
    <row r="51" spans="1:15">
      <c r="A51" s="8">
        <v>52</v>
      </c>
      <c r="B51" s="23">
        <v>44</v>
      </c>
      <c r="C51" s="425" t="s">
        <v>46</v>
      </c>
      <c r="D51" s="422">
        <v>1817</v>
      </c>
      <c r="E51" s="426"/>
      <c r="F51" s="422">
        <v>1775</v>
      </c>
      <c r="G51" s="426"/>
      <c r="H51" s="422">
        <v>1909</v>
      </c>
      <c r="I51" s="426" t="s">
        <v>255</v>
      </c>
      <c r="J51" s="422">
        <v>2010</v>
      </c>
      <c r="K51" s="426" t="s">
        <v>255</v>
      </c>
      <c r="L51" s="422">
        <v>2084</v>
      </c>
      <c r="M51" s="426"/>
      <c r="N51" s="422">
        <v>2146</v>
      </c>
      <c r="O51" s="426"/>
    </row>
    <row r="52" spans="1:15">
      <c r="A52" s="8">
        <v>24</v>
      </c>
      <c r="B52" s="23">
        <v>45</v>
      </c>
      <c r="C52" s="425" t="s">
        <v>15</v>
      </c>
      <c r="D52" s="422">
        <v>1266</v>
      </c>
      <c r="E52" s="426"/>
      <c r="F52" s="422">
        <v>1281</v>
      </c>
      <c r="G52" s="426"/>
      <c r="H52" s="422">
        <v>1367</v>
      </c>
      <c r="I52" s="426" t="s">
        <v>255</v>
      </c>
      <c r="J52" s="422">
        <v>1400</v>
      </c>
      <c r="K52" s="426" t="s">
        <v>255</v>
      </c>
      <c r="L52" s="422">
        <v>1220</v>
      </c>
      <c r="M52" s="426"/>
      <c r="N52" s="422">
        <v>1225</v>
      </c>
      <c r="O52" s="426"/>
    </row>
    <row r="53" spans="1:15">
      <c r="A53" s="8">
        <v>76</v>
      </c>
      <c r="B53" s="23">
        <v>46</v>
      </c>
      <c r="C53" s="425" t="s">
        <v>76</v>
      </c>
      <c r="D53" s="422">
        <v>278</v>
      </c>
      <c r="E53" s="426"/>
      <c r="F53" s="422">
        <v>270</v>
      </c>
      <c r="G53" s="426"/>
      <c r="H53" s="422">
        <v>279</v>
      </c>
      <c r="I53" s="426" t="s">
        <v>255</v>
      </c>
      <c r="J53" s="422">
        <v>303</v>
      </c>
      <c r="K53" s="426" t="s">
        <v>255</v>
      </c>
      <c r="L53" s="422">
        <v>329</v>
      </c>
      <c r="M53" s="426"/>
      <c r="N53" s="422">
        <v>349</v>
      </c>
      <c r="O53" s="426"/>
    </row>
    <row r="54" spans="1:15">
      <c r="A54" s="8">
        <v>75</v>
      </c>
      <c r="B54" s="23">
        <v>47</v>
      </c>
      <c r="C54" s="425" t="s">
        <v>64</v>
      </c>
      <c r="D54" s="422">
        <v>482</v>
      </c>
      <c r="E54" s="426"/>
      <c r="F54" s="422">
        <v>521</v>
      </c>
      <c r="G54" s="426"/>
      <c r="H54" s="422">
        <v>551</v>
      </c>
      <c r="I54" s="426" t="s">
        <v>255</v>
      </c>
      <c r="J54" s="422">
        <v>591</v>
      </c>
      <c r="K54" s="426" t="s">
        <v>255</v>
      </c>
      <c r="L54" s="422">
        <v>621</v>
      </c>
      <c r="M54" s="426"/>
      <c r="N54" s="422">
        <v>684</v>
      </c>
      <c r="O54" s="426"/>
    </row>
    <row r="55" spans="1:15">
      <c r="A55" s="8">
        <v>76</v>
      </c>
      <c r="B55" s="23">
        <v>48</v>
      </c>
      <c r="C55" s="425" t="s">
        <v>77</v>
      </c>
      <c r="D55" s="422">
        <v>93</v>
      </c>
      <c r="E55" s="426"/>
      <c r="F55" s="422">
        <v>89</v>
      </c>
      <c r="G55" s="426"/>
      <c r="H55" s="422">
        <v>86</v>
      </c>
      <c r="I55" s="426" t="s">
        <v>255</v>
      </c>
      <c r="J55" s="422">
        <v>99</v>
      </c>
      <c r="K55" s="426" t="s">
        <v>255</v>
      </c>
      <c r="L55" s="422">
        <v>99</v>
      </c>
      <c r="M55" s="426"/>
      <c r="N55" s="422">
        <v>118</v>
      </c>
      <c r="O55" s="426"/>
    </row>
    <row r="56" spans="1:15">
      <c r="A56" s="8">
        <v>52</v>
      </c>
      <c r="B56" s="23">
        <v>49</v>
      </c>
      <c r="C56" s="425" t="s">
        <v>48</v>
      </c>
      <c r="D56" s="422">
        <v>1744</v>
      </c>
      <c r="E56" s="426"/>
      <c r="F56" s="422">
        <v>1765</v>
      </c>
      <c r="G56" s="426"/>
      <c r="H56" s="422">
        <v>1589</v>
      </c>
      <c r="I56" s="426" t="s">
        <v>255</v>
      </c>
      <c r="J56" s="422">
        <v>1819</v>
      </c>
      <c r="K56" s="426" t="s">
        <v>255</v>
      </c>
      <c r="L56" s="422">
        <v>1894</v>
      </c>
      <c r="M56" s="426"/>
      <c r="N56" s="422">
        <v>1908</v>
      </c>
      <c r="O56" s="426"/>
    </row>
    <row r="57" spans="1:15">
      <c r="A57" s="8">
        <v>28</v>
      </c>
      <c r="B57" s="23">
        <v>50</v>
      </c>
      <c r="C57" s="425" t="s">
        <v>28</v>
      </c>
      <c r="D57" s="422">
        <v>1123</v>
      </c>
      <c r="E57" s="426"/>
      <c r="F57" s="422">
        <v>1196</v>
      </c>
      <c r="G57" s="426"/>
      <c r="H57" s="422">
        <v>1253</v>
      </c>
      <c r="I57" s="426" t="s">
        <v>255</v>
      </c>
      <c r="J57" s="422">
        <v>1320</v>
      </c>
      <c r="K57" s="426" t="s">
        <v>255</v>
      </c>
      <c r="L57" s="422">
        <v>1360</v>
      </c>
      <c r="M57" s="426"/>
      <c r="N57" s="422">
        <v>1296</v>
      </c>
      <c r="O57" s="426"/>
    </row>
    <row r="58" spans="1:15">
      <c r="A58" s="8">
        <v>44</v>
      </c>
      <c r="B58" s="23">
        <v>51</v>
      </c>
      <c r="C58" s="425" t="s">
        <v>38</v>
      </c>
      <c r="D58" s="422">
        <v>1267</v>
      </c>
      <c r="E58" s="426"/>
      <c r="F58" s="422">
        <v>1367</v>
      </c>
      <c r="G58" s="426"/>
      <c r="H58" s="422">
        <v>1327</v>
      </c>
      <c r="I58" s="426" t="s">
        <v>255</v>
      </c>
      <c r="J58" s="422">
        <v>1342</v>
      </c>
      <c r="K58" s="426" t="s">
        <v>255</v>
      </c>
      <c r="L58" s="422">
        <v>1387</v>
      </c>
      <c r="M58" s="426"/>
      <c r="N58" s="422">
        <v>1472</v>
      </c>
      <c r="O58" s="426"/>
    </row>
    <row r="59" spans="1:15">
      <c r="A59" s="8">
        <v>44</v>
      </c>
      <c r="B59" s="23">
        <v>52</v>
      </c>
      <c r="C59" s="425" t="s">
        <v>39</v>
      </c>
      <c r="D59" s="422">
        <v>561</v>
      </c>
      <c r="E59" s="426"/>
      <c r="F59" s="422">
        <v>593</v>
      </c>
      <c r="G59" s="426"/>
      <c r="H59" s="422">
        <v>567</v>
      </c>
      <c r="I59" s="426" t="s">
        <v>255</v>
      </c>
      <c r="J59" s="422">
        <v>564</v>
      </c>
      <c r="K59" s="426" t="s">
        <v>255</v>
      </c>
      <c r="L59" s="422">
        <v>616</v>
      </c>
      <c r="M59" s="426"/>
      <c r="N59" s="422">
        <v>568</v>
      </c>
      <c r="O59" s="426"/>
    </row>
    <row r="60" spans="1:15">
      <c r="A60" s="8">
        <v>52</v>
      </c>
      <c r="B60" s="23">
        <v>53</v>
      </c>
      <c r="C60" s="425" t="s">
        <v>49</v>
      </c>
      <c r="D60" s="422">
        <v>682</v>
      </c>
      <c r="E60" s="426"/>
      <c r="F60" s="422">
        <v>682</v>
      </c>
      <c r="G60" s="426"/>
      <c r="H60" s="422">
        <v>719</v>
      </c>
      <c r="I60" s="426" t="s">
        <v>255</v>
      </c>
      <c r="J60" s="422">
        <v>725</v>
      </c>
      <c r="K60" s="426" t="s">
        <v>255</v>
      </c>
      <c r="L60" s="422">
        <v>807</v>
      </c>
      <c r="M60" s="426"/>
      <c r="N60" s="422">
        <v>909</v>
      </c>
      <c r="O60" s="426"/>
    </row>
    <row r="61" spans="1:15">
      <c r="A61" s="8">
        <v>44</v>
      </c>
      <c r="B61" s="23">
        <v>54</v>
      </c>
      <c r="C61" s="425" t="s">
        <v>40</v>
      </c>
      <c r="D61" s="422">
        <v>1438</v>
      </c>
      <c r="E61" s="426"/>
      <c r="F61" s="422">
        <v>1509</v>
      </c>
      <c r="G61" s="426"/>
      <c r="H61" s="422">
        <v>1493</v>
      </c>
      <c r="I61" s="426" t="s">
        <v>255</v>
      </c>
      <c r="J61" s="422">
        <v>1474</v>
      </c>
      <c r="K61" s="426" t="s">
        <v>255</v>
      </c>
      <c r="L61" s="422">
        <v>1554</v>
      </c>
      <c r="M61" s="426"/>
      <c r="N61" s="422">
        <v>1629</v>
      </c>
      <c r="O61" s="426"/>
    </row>
    <row r="62" spans="1:15">
      <c r="A62" s="8">
        <v>44</v>
      </c>
      <c r="B62" s="23">
        <v>55</v>
      </c>
      <c r="C62" s="425" t="s">
        <v>41</v>
      </c>
      <c r="D62" s="422">
        <v>590</v>
      </c>
      <c r="E62" s="426"/>
      <c r="F62" s="422">
        <v>575</v>
      </c>
      <c r="G62" s="426"/>
      <c r="H62" s="422">
        <v>574</v>
      </c>
      <c r="I62" s="426" t="s">
        <v>255</v>
      </c>
      <c r="J62" s="422">
        <v>587</v>
      </c>
      <c r="K62" s="426" t="s">
        <v>255</v>
      </c>
      <c r="L62" s="422">
        <v>587</v>
      </c>
      <c r="M62" s="426"/>
      <c r="N62" s="422">
        <v>614</v>
      </c>
      <c r="O62" s="426"/>
    </row>
    <row r="63" spans="1:15">
      <c r="A63" s="8">
        <v>53</v>
      </c>
      <c r="B63" s="23">
        <v>56</v>
      </c>
      <c r="C63" s="425" t="s">
        <v>56</v>
      </c>
      <c r="D63" s="422">
        <v>979</v>
      </c>
      <c r="E63" s="426"/>
      <c r="F63" s="422">
        <v>985</v>
      </c>
      <c r="G63" s="426"/>
      <c r="H63" s="422">
        <v>1092</v>
      </c>
      <c r="I63" s="426" t="s">
        <v>255</v>
      </c>
      <c r="J63" s="422">
        <v>1222</v>
      </c>
      <c r="K63" s="426" t="s">
        <v>255</v>
      </c>
      <c r="L63" s="422">
        <v>1253</v>
      </c>
      <c r="M63" s="426"/>
      <c r="N63" s="422">
        <v>1212</v>
      </c>
      <c r="O63" s="426"/>
    </row>
    <row r="64" spans="1:15">
      <c r="A64" s="8">
        <v>44</v>
      </c>
      <c r="B64" s="23">
        <v>57</v>
      </c>
      <c r="C64" s="425" t="s">
        <v>42</v>
      </c>
      <c r="D64" s="422">
        <v>1485</v>
      </c>
      <c r="E64" s="426"/>
      <c r="F64" s="422">
        <v>1568</v>
      </c>
      <c r="G64" s="426"/>
      <c r="H64" s="422">
        <v>1689</v>
      </c>
      <c r="I64" s="426" t="s">
        <v>255</v>
      </c>
      <c r="J64" s="422">
        <v>1658</v>
      </c>
      <c r="K64" s="426" t="s">
        <v>255</v>
      </c>
      <c r="L64" s="422">
        <v>1858</v>
      </c>
      <c r="M64" s="426"/>
      <c r="N64" s="422">
        <v>1984</v>
      </c>
      <c r="O64" s="426"/>
    </row>
    <row r="65" spans="1:15">
      <c r="A65" s="8">
        <v>27</v>
      </c>
      <c r="B65" s="23">
        <v>58</v>
      </c>
      <c r="C65" s="425" t="s">
        <v>20</v>
      </c>
      <c r="D65" s="422">
        <v>717</v>
      </c>
      <c r="E65" s="426"/>
      <c r="F65" s="422">
        <v>717</v>
      </c>
      <c r="G65" s="426"/>
      <c r="H65" s="422">
        <v>797</v>
      </c>
      <c r="I65" s="426" t="s">
        <v>255</v>
      </c>
      <c r="J65" s="422">
        <v>821</v>
      </c>
      <c r="K65" s="426" t="s">
        <v>255</v>
      </c>
      <c r="L65" s="422">
        <v>816</v>
      </c>
      <c r="M65" s="426"/>
      <c r="N65" s="422">
        <v>782</v>
      </c>
      <c r="O65" s="426"/>
    </row>
    <row r="66" spans="1:15">
      <c r="A66" s="8">
        <v>32</v>
      </c>
      <c r="B66" s="23">
        <v>59</v>
      </c>
      <c r="C66" s="425" t="s">
        <v>32</v>
      </c>
      <c r="D66" s="422">
        <v>10295</v>
      </c>
      <c r="E66" s="426"/>
      <c r="F66" s="422">
        <v>10604</v>
      </c>
      <c r="G66" s="426"/>
      <c r="H66" s="422">
        <v>10876</v>
      </c>
      <c r="I66" s="426" t="s">
        <v>255</v>
      </c>
      <c r="J66" s="422">
        <v>11481</v>
      </c>
      <c r="K66" s="426" t="s">
        <v>255</v>
      </c>
      <c r="L66" s="422">
        <v>11149</v>
      </c>
      <c r="M66" s="426"/>
      <c r="N66" s="422">
        <v>10938</v>
      </c>
      <c r="O66" s="426"/>
    </row>
    <row r="67" spans="1:15">
      <c r="A67" s="8">
        <v>32</v>
      </c>
      <c r="B67" s="23">
        <v>60</v>
      </c>
      <c r="C67" s="425" t="s">
        <v>33</v>
      </c>
      <c r="D67" s="422">
        <v>1664</v>
      </c>
      <c r="E67" s="426"/>
      <c r="F67" s="422">
        <v>1590</v>
      </c>
      <c r="G67" s="426"/>
      <c r="H67" s="422">
        <v>1539</v>
      </c>
      <c r="I67" s="426" t="s">
        <v>255</v>
      </c>
      <c r="J67" s="422">
        <v>1515</v>
      </c>
      <c r="K67" s="426" t="s">
        <v>255</v>
      </c>
      <c r="L67" s="422">
        <v>1542</v>
      </c>
      <c r="M67" s="426"/>
      <c r="N67" s="422">
        <v>1560</v>
      </c>
      <c r="O67" s="426"/>
    </row>
    <row r="68" spans="1:15">
      <c r="A68" s="8">
        <v>28</v>
      </c>
      <c r="B68" s="23">
        <v>61</v>
      </c>
      <c r="C68" s="425" t="s">
        <v>29</v>
      </c>
      <c r="D68" s="422">
        <v>895</v>
      </c>
      <c r="E68" s="426"/>
      <c r="F68" s="422">
        <v>911</v>
      </c>
      <c r="G68" s="426"/>
      <c r="H68" s="422">
        <v>949</v>
      </c>
      <c r="I68" s="426" t="s">
        <v>255</v>
      </c>
      <c r="J68" s="422">
        <v>984</v>
      </c>
      <c r="K68" s="426" t="s">
        <v>255</v>
      </c>
      <c r="L68" s="422">
        <v>941</v>
      </c>
      <c r="M68" s="426"/>
      <c r="N68" s="422">
        <v>998</v>
      </c>
      <c r="O68" s="426"/>
    </row>
    <row r="69" spans="1:15">
      <c r="A69" s="8">
        <v>32</v>
      </c>
      <c r="B69" s="23">
        <v>62</v>
      </c>
      <c r="C69" s="425" t="s">
        <v>34</v>
      </c>
      <c r="D69" s="422">
        <v>5182</v>
      </c>
      <c r="E69" s="426"/>
      <c r="F69" s="422">
        <v>5279</v>
      </c>
      <c r="G69" s="426"/>
      <c r="H69" s="422">
        <v>5412</v>
      </c>
      <c r="I69" s="426" t="s">
        <v>255</v>
      </c>
      <c r="J69" s="422">
        <v>5644</v>
      </c>
      <c r="K69" s="426" t="s">
        <v>255</v>
      </c>
      <c r="L69" s="422">
        <v>5739</v>
      </c>
      <c r="M69" s="426"/>
      <c r="N69" s="422">
        <v>5925</v>
      </c>
      <c r="O69" s="426"/>
    </row>
    <row r="70" spans="1:15">
      <c r="A70" s="8">
        <v>84</v>
      </c>
      <c r="B70" s="23">
        <v>63</v>
      </c>
      <c r="C70" s="425" t="s">
        <v>91</v>
      </c>
      <c r="D70" s="422">
        <v>812</v>
      </c>
      <c r="E70" s="426"/>
      <c r="F70" s="422">
        <v>759</v>
      </c>
      <c r="G70" s="426"/>
      <c r="H70" s="422">
        <v>797</v>
      </c>
      <c r="I70" s="426" t="s">
        <v>255</v>
      </c>
      <c r="J70" s="422">
        <v>843</v>
      </c>
      <c r="K70" s="426" t="s">
        <v>255</v>
      </c>
      <c r="L70" s="422">
        <v>905</v>
      </c>
      <c r="M70" s="426"/>
      <c r="N70" s="422">
        <v>963</v>
      </c>
      <c r="O70" s="426"/>
    </row>
    <row r="71" spans="1:15">
      <c r="A71" s="8">
        <v>75</v>
      </c>
      <c r="B71" s="23">
        <v>64</v>
      </c>
      <c r="C71" s="425" t="s">
        <v>65</v>
      </c>
      <c r="D71" s="422">
        <v>1095</v>
      </c>
      <c r="E71" s="426"/>
      <c r="F71" s="422">
        <v>1154</v>
      </c>
      <c r="G71" s="426"/>
      <c r="H71" s="422">
        <v>1194</v>
      </c>
      <c r="I71" s="426" t="s">
        <v>255</v>
      </c>
      <c r="J71" s="422">
        <v>1156</v>
      </c>
      <c r="K71" s="426" t="s">
        <v>255</v>
      </c>
      <c r="L71" s="422">
        <v>1256</v>
      </c>
      <c r="M71" s="426"/>
      <c r="N71" s="422">
        <v>1339</v>
      </c>
      <c r="O71" s="426"/>
    </row>
    <row r="72" spans="1:15">
      <c r="A72" s="8">
        <v>76</v>
      </c>
      <c r="B72" s="23">
        <v>65</v>
      </c>
      <c r="C72" s="425" t="s">
        <v>78</v>
      </c>
      <c r="D72" s="422">
        <v>457</v>
      </c>
      <c r="E72" s="426"/>
      <c r="F72" s="422">
        <v>475</v>
      </c>
      <c r="G72" s="426"/>
      <c r="H72" s="422">
        <v>466</v>
      </c>
      <c r="I72" s="426" t="s">
        <v>255</v>
      </c>
      <c r="J72" s="422">
        <v>485</v>
      </c>
      <c r="K72" s="426" t="s">
        <v>255</v>
      </c>
      <c r="L72" s="422">
        <v>473</v>
      </c>
      <c r="M72" s="426"/>
      <c r="N72" s="422">
        <v>473</v>
      </c>
      <c r="O72" s="426" t="s">
        <v>256</v>
      </c>
    </row>
    <row r="73" spans="1:15">
      <c r="A73" s="8">
        <v>76</v>
      </c>
      <c r="B73" s="23">
        <v>66</v>
      </c>
      <c r="C73" s="425" t="s">
        <v>79</v>
      </c>
      <c r="D73" s="422">
        <v>761</v>
      </c>
      <c r="E73" s="426"/>
      <c r="F73" s="422">
        <v>732</v>
      </c>
      <c r="G73" s="426"/>
      <c r="H73" s="422">
        <v>764</v>
      </c>
      <c r="I73" s="426" t="s">
        <v>255</v>
      </c>
      <c r="J73" s="422">
        <v>764</v>
      </c>
      <c r="K73" s="426" t="s">
        <v>256</v>
      </c>
      <c r="L73" s="422">
        <v>923</v>
      </c>
      <c r="M73" s="426"/>
      <c r="N73" s="422">
        <v>1105</v>
      </c>
      <c r="O73" s="426"/>
    </row>
    <row r="74" spans="1:15">
      <c r="A74" s="8">
        <v>44</v>
      </c>
      <c r="B74" s="23">
        <v>67</v>
      </c>
      <c r="C74" s="425" t="s">
        <v>43</v>
      </c>
      <c r="D74" s="422">
        <v>2269</v>
      </c>
      <c r="E74" s="426"/>
      <c r="F74" s="422">
        <v>2599</v>
      </c>
      <c r="G74" s="426"/>
      <c r="H74" s="422">
        <v>2718</v>
      </c>
      <c r="I74" s="426" t="s">
        <v>255</v>
      </c>
      <c r="J74" s="422">
        <v>2626</v>
      </c>
      <c r="K74" s="426" t="s">
        <v>255</v>
      </c>
      <c r="L74" s="422">
        <v>2654</v>
      </c>
      <c r="M74" s="426"/>
      <c r="N74" s="422">
        <v>2616</v>
      </c>
      <c r="O74" s="426"/>
    </row>
    <row r="75" spans="1:15">
      <c r="A75" s="8">
        <v>44</v>
      </c>
      <c r="B75" s="23">
        <v>68</v>
      </c>
      <c r="C75" s="425" t="s">
        <v>44</v>
      </c>
      <c r="D75" s="422">
        <v>1487</v>
      </c>
      <c r="E75" s="426"/>
      <c r="F75" s="422">
        <v>1502</v>
      </c>
      <c r="G75" s="426"/>
      <c r="H75" s="422">
        <v>1402</v>
      </c>
      <c r="I75" s="426" t="s">
        <v>256</v>
      </c>
      <c r="J75" s="422">
        <v>1429</v>
      </c>
      <c r="K75" s="426" t="s">
        <v>255</v>
      </c>
      <c r="L75" s="422">
        <v>1511</v>
      </c>
      <c r="M75" s="426"/>
      <c r="N75" s="422">
        <v>1521</v>
      </c>
      <c r="O75" s="426"/>
    </row>
    <row r="76" spans="1:15">
      <c r="A76" s="8">
        <v>84</v>
      </c>
      <c r="B76" s="23">
        <v>69</v>
      </c>
      <c r="C76" s="425" t="s">
        <v>308</v>
      </c>
      <c r="D76" s="560">
        <v>2670</v>
      </c>
      <c r="E76" s="426"/>
      <c r="F76" s="560">
        <v>2771</v>
      </c>
      <c r="G76" s="426"/>
      <c r="H76" s="560">
        <v>2683</v>
      </c>
      <c r="I76" s="426" t="s">
        <v>255</v>
      </c>
      <c r="J76" s="560">
        <v>2716</v>
      </c>
      <c r="K76" s="426" t="s">
        <v>255</v>
      </c>
      <c r="L76" s="560">
        <v>2402</v>
      </c>
      <c r="M76" s="426"/>
      <c r="N76" s="560">
        <v>2696</v>
      </c>
      <c r="O76" s="426"/>
    </row>
    <row r="77" spans="1:15">
      <c r="A77" s="43">
        <v>84</v>
      </c>
      <c r="B77" s="44" t="s">
        <v>92</v>
      </c>
      <c r="C77" s="427" t="s">
        <v>308</v>
      </c>
      <c r="D77" s="428" t="s">
        <v>380</v>
      </c>
      <c r="E77" s="515"/>
      <c r="F77" s="428" t="s">
        <v>380</v>
      </c>
      <c r="G77" s="515"/>
      <c r="H77" s="428" t="s">
        <v>380</v>
      </c>
      <c r="I77" s="515"/>
      <c r="J77" s="428" t="s">
        <v>380</v>
      </c>
      <c r="K77" s="515"/>
      <c r="L77" s="428" t="s">
        <v>380</v>
      </c>
      <c r="M77" s="515"/>
      <c r="N77" s="428">
        <v>524</v>
      </c>
      <c r="O77" s="559"/>
    </row>
    <row r="78" spans="1:15">
      <c r="A78" s="43">
        <v>84</v>
      </c>
      <c r="B78" s="44" t="s">
        <v>94</v>
      </c>
      <c r="C78" s="427" t="s">
        <v>309</v>
      </c>
      <c r="D78" s="428" t="s">
        <v>380</v>
      </c>
      <c r="E78" s="515"/>
      <c r="F78" s="428" t="s">
        <v>380</v>
      </c>
      <c r="G78" s="515"/>
      <c r="H78" s="428" t="s">
        <v>380</v>
      </c>
      <c r="I78" s="515"/>
      <c r="J78" s="428" t="s">
        <v>380</v>
      </c>
      <c r="K78" s="515"/>
      <c r="L78" s="428" t="s">
        <v>380</v>
      </c>
      <c r="M78" s="515"/>
      <c r="N78" s="428">
        <v>2172</v>
      </c>
      <c r="O78" s="559"/>
    </row>
    <row r="79" spans="1:15">
      <c r="A79" s="8">
        <v>27</v>
      </c>
      <c r="B79" s="23">
        <v>70</v>
      </c>
      <c r="C79" s="425" t="s">
        <v>21</v>
      </c>
      <c r="D79" s="422">
        <v>587</v>
      </c>
      <c r="E79" s="426"/>
      <c r="F79" s="422">
        <v>589</v>
      </c>
      <c r="G79" s="426"/>
      <c r="H79" s="422">
        <v>599</v>
      </c>
      <c r="I79" s="426" t="s">
        <v>255</v>
      </c>
      <c r="J79" s="422">
        <v>643</v>
      </c>
      <c r="K79" s="426" t="s">
        <v>255</v>
      </c>
      <c r="L79" s="422">
        <v>686</v>
      </c>
      <c r="M79" s="426"/>
      <c r="N79" s="422">
        <v>720</v>
      </c>
      <c r="O79" s="426"/>
    </row>
    <row r="80" spans="1:15">
      <c r="A80" s="8">
        <v>27</v>
      </c>
      <c r="B80" s="23">
        <v>71</v>
      </c>
      <c r="C80" s="425" t="s">
        <v>22</v>
      </c>
      <c r="D80" s="422">
        <v>981</v>
      </c>
      <c r="E80" s="426"/>
      <c r="F80" s="422">
        <v>948</v>
      </c>
      <c r="G80" s="426"/>
      <c r="H80" s="422">
        <v>977</v>
      </c>
      <c r="I80" s="426" t="s">
        <v>255</v>
      </c>
      <c r="J80" s="422">
        <v>1051</v>
      </c>
      <c r="K80" s="426" t="s">
        <v>255</v>
      </c>
      <c r="L80" s="422">
        <v>997</v>
      </c>
      <c r="M80" s="426"/>
      <c r="N80" s="422">
        <v>1034</v>
      </c>
      <c r="O80" s="426"/>
    </row>
    <row r="81" spans="1:15">
      <c r="A81" s="8">
        <v>52</v>
      </c>
      <c r="B81" s="23">
        <v>72</v>
      </c>
      <c r="C81" s="425" t="s">
        <v>50</v>
      </c>
      <c r="D81" s="422">
        <v>1092</v>
      </c>
      <c r="E81" s="426"/>
      <c r="F81" s="422">
        <v>1088</v>
      </c>
      <c r="G81" s="426"/>
      <c r="H81" s="422">
        <v>1119</v>
      </c>
      <c r="I81" s="426" t="s">
        <v>255</v>
      </c>
      <c r="J81" s="422">
        <v>1149</v>
      </c>
      <c r="K81" s="426" t="s">
        <v>255</v>
      </c>
      <c r="L81" s="422">
        <v>1194</v>
      </c>
      <c r="M81" s="426"/>
      <c r="N81" s="422">
        <v>1259</v>
      </c>
      <c r="O81" s="426"/>
    </row>
    <row r="82" spans="1:15">
      <c r="A82" s="8">
        <v>84</v>
      </c>
      <c r="B82" s="23">
        <v>73</v>
      </c>
      <c r="C82" s="425" t="s">
        <v>96</v>
      </c>
      <c r="D82" s="422">
        <v>895</v>
      </c>
      <c r="E82" s="426"/>
      <c r="F82" s="422">
        <v>915</v>
      </c>
      <c r="G82" s="426"/>
      <c r="H82" s="422">
        <v>966</v>
      </c>
      <c r="I82" s="426" t="s">
        <v>255</v>
      </c>
      <c r="J82" s="422">
        <v>959</v>
      </c>
      <c r="K82" s="426" t="s">
        <v>255</v>
      </c>
      <c r="L82" s="422">
        <v>954</v>
      </c>
      <c r="M82" s="426"/>
      <c r="N82" s="422">
        <v>931</v>
      </c>
      <c r="O82" s="426"/>
    </row>
    <row r="83" spans="1:15">
      <c r="A83" s="8">
        <v>84</v>
      </c>
      <c r="B83" s="23">
        <v>74</v>
      </c>
      <c r="C83" s="425" t="s">
        <v>97</v>
      </c>
      <c r="D83" s="422">
        <v>865</v>
      </c>
      <c r="E83" s="426"/>
      <c r="F83" s="422">
        <v>844</v>
      </c>
      <c r="G83" s="426"/>
      <c r="H83" s="422">
        <v>826</v>
      </c>
      <c r="I83" s="426" t="s">
        <v>255</v>
      </c>
      <c r="J83" s="422">
        <v>854</v>
      </c>
      <c r="K83" s="426" t="s">
        <v>255</v>
      </c>
      <c r="L83" s="422">
        <v>914</v>
      </c>
      <c r="M83" s="426"/>
      <c r="N83" s="422">
        <v>917</v>
      </c>
      <c r="O83" s="426"/>
    </row>
    <row r="84" spans="1:15">
      <c r="A84" s="8">
        <v>11</v>
      </c>
      <c r="B84" s="23">
        <v>75</v>
      </c>
      <c r="C84" s="425" t="s">
        <v>0</v>
      </c>
      <c r="D84" s="422">
        <v>5253</v>
      </c>
      <c r="E84" s="426"/>
      <c r="F84" s="422">
        <v>5464</v>
      </c>
      <c r="G84" s="426"/>
      <c r="H84" s="422">
        <v>5390</v>
      </c>
      <c r="I84" s="426" t="s">
        <v>255</v>
      </c>
      <c r="J84" s="422">
        <v>5328</v>
      </c>
      <c r="K84" s="426" t="s">
        <v>255</v>
      </c>
      <c r="L84" s="422">
        <v>4906</v>
      </c>
      <c r="M84" s="426"/>
      <c r="N84" s="422">
        <v>4614</v>
      </c>
      <c r="O84" s="426"/>
    </row>
    <row r="85" spans="1:15">
      <c r="A85" s="8">
        <v>28</v>
      </c>
      <c r="B85" s="23">
        <v>76</v>
      </c>
      <c r="C85" s="425" t="s">
        <v>30</v>
      </c>
      <c r="D85" s="422">
        <v>3580</v>
      </c>
      <c r="E85" s="426"/>
      <c r="F85" s="422">
        <v>3588</v>
      </c>
      <c r="G85" s="426"/>
      <c r="H85" s="422">
        <v>3515</v>
      </c>
      <c r="I85" s="426" t="s">
        <v>255</v>
      </c>
      <c r="J85" s="422">
        <v>3685</v>
      </c>
      <c r="K85" s="426" t="s">
        <v>255</v>
      </c>
      <c r="L85" s="422">
        <v>3691</v>
      </c>
      <c r="M85" s="426"/>
      <c r="N85" s="422">
        <v>3569</v>
      </c>
      <c r="O85" s="426"/>
    </row>
    <row r="86" spans="1:15">
      <c r="A86" s="8">
        <v>11</v>
      </c>
      <c r="B86" s="23">
        <v>77</v>
      </c>
      <c r="C86" s="425" t="s">
        <v>2</v>
      </c>
      <c r="D86" s="422">
        <v>2526</v>
      </c>
      <c r="E86" s="426"/>
      <c r="F86" s="422">
        <v>2595</v>
      </c>
      <c r="G86" s="426"/>
      <c r="H86" s="422">
        <v>2627</v>
      </c>
      <c r="I86" s="426" t="s">
        <v>255</v>
      </c>
      <c r="J86" s="422">
        <v>2601</v>
      </c>
      <c r="K86" s="426" t="s">
        <v>255</v>
      </c>
      <c r="L86" s="422">
        <v>2675</v>
      </c>
      <c r="M86" s="426"/>
      <c r="N86" s="422">
        <v>2796</v>
      </c>
      <c r="O86" s="426"/>
    </row>
    <row r="87" spans="1:15">
      <c r="A87" s="8">
        <v>11</v>
      </c>
      <c r="B87" s="23">
        <v>78</v>
      </c>
      <c r="C87" s="425" t="s">
        <v>3</v>
      </c>
      <c r="D87" s="422">
        <v>1926</v>
      </c>
      <c r="E87" s="426"/>
      <c r="F87" s="422">
        <v>1902</v>
      </c>
      <c r="G87" s="426"/>
      <c r="H87" s="422">
        <v>1973</v>
      </c>
      <c r="I87" s="426" t="s">
        <v>255</v>
      </c>
      <c r="J87" s="422">
        <v>2029</v>
      </c>
      <c r="K87" s="426" t="s">
        <v>255</v>
      </c>
      <c r="L87" s="422">
        <v>2108</v>
      </c>
      <c r="M87" s="426"/>
      <c r="N87" s="422">
        <v>2077</v>
      </c>
      <c r="O87" s="426"/>
    </row>
    <row r="88" spans="1:15">
      <c r="A88" s="8">
        <v>75</v>
      </c>
      <c r="B88" s="23">
        <v>79</v>
      </c>
      <c r="C88" s="425" t="s">
        <v>66</v>
      </c>
      <c r="D88" s="422">
        <v>877</v>
      </c>
      <c r="E88" s="426"/>
      <c r="F88" s="422">
        <v>709</v>
      </c>
      <c r="G88" s="426"/>
      <c r="H88" s="422">
        <v>728</v>
      </c>
      <c r="I88" s="426" t="s">
        <v>255</v>
      </c>
      <c r="J88" s="422">
        <v>756</v>
      </c>
      <c r="K88" s="426" t="s">
        <v>255</v>
      </c>
      <c r="L88" s="422">
        <v>805</v>
      </c>
      <c r="M88" s="426"/>
      <c r="N88" s="422">
        <v>893</v>
      </c>
      <c r="O88" s="426"/>
    </row>
    <row r="89" spans="1:15">
      <c r="A89" s="8">
        <v>32</v>
      </c>
      <c r="B89" s="23">
        <v>80</v>
      </c>
      <c r="C89" s="425" t="s">
        <v>35</v>
      </c>
      <c r="D89" s="422">
        <v>1448</v>
      </c>
      <c r="E89" s="426"/>
      <c r="F89" s="422">
        <v>1399</v>
      </c>
      <c r="G89" s="426"/>
      <c r="H89" s="422">
        <v>1438</v>
      </c>
      <c r="I89" s="426" t="s">
        <v>255</v>
      </c>
      <c r="J89" s="422">
        <v>1575</v>
      </c>
      <c r="K89" s="426" t="s">
        <v>255</v>
      </c>
      <c r="L89" s="422">
        <v>1564</v>
      </c>
      <c r="M89" s="426"/>
      <c r="N89" s="422">
        <v>1573</v>
      </c>
      <c r="O89" s="426"/>
    </row>
    <row r="90" spans="1:15">
      <c r="A90" s="8">
        <v>76</v>
      </c>
      <c r="B90" s="23">
        <v>81</v>
      </c>
      <c r="C90" s="425" t="s">
        <v>80</v>
      </c>
      <c r="D90" s="422">
        <v>772</v>
      </c>
      <c r="E90" s="426"/>
      <c r="F90" s="422">
        <v>870</v>
      </c>
      <c r="G90" s="426"/>
      <c r="H90" s="422">
        <v>804</v>
      </c>
      <c r="I90" s="426" t="s">
        <v>255</v>
      </c>
      <c r="J90" s="422">
        <v>831</v>
      </c>
      <c r="K90" s="426" t="s">
        <v>255</v>
      </c>
      <c r="L90" s="422">
        <v>800</v>
      </c>
      <c r="M90" s="426"/>
      <c r="N90" s="422">
        <v>875</v>
      </c>
      <c r="O90" s="426"/>
    </row>
    <row r="91" spans="1:15">
      <c r="A91" s="8">
        <v>76</v>
      </c>
      <c r="B91" s="23">
        <v>82</v>
      </c>
      <c r="C91" s="425" t="s">
        <v>81</v>
      </c>
      <c r="D91" s="422">
        <v>400</v>
      </c>
      <c r="E91" s="426"/>
      <c r="F91" s="422">
        <v>396</v>
      </c>
      <c r="G91" s="426"/>
      <c r="H91" s="422">
        <v>485</v>
      </c>
      <c r="I91" s="426" t="s">
        <v>255</v>
      </c>
      <c r="J91" s="422">
        <v>535</v>
      </c>
      <c r="K91" s="426" t="s">
        <v>255</v>
      </c>
      <c r="L91" s="422">
        <v>562</v>
      </c>
      <c r="M91" s="426"/>
      <c r="N91" s="422">
        <v>610</v>
      </c>
      <c r="O91" s="426"/>
    </row>
    <row r="92" spans="1:15">
      <c r="A92" s="8">
        <v>93</v>
      </c>
      <c r="B92" s="23">
        <v>83</v>
      </c>
      <c r="C92" s="425" t="s">
        <v>102</v>
      </c>
      <c r="D92" s="422">
        <v>985</v>
      </c>
      <c r="E92" s="426"/>
      <c r="F92" s="422">
        <v>995</v>
      </c>
      <c r="G92" s="426"/>
      <c r="H92" s="422">
        <v>1065</v>
      </c>
      <c r="I92" s="426" t="s">
        <v>255</v>
      </c>
      <c r="J92" s="422">
        <v>1097</v>
      </c>
      <c r="K92" s="426" t="s">
        <v>255</v>
      </c>
      <c r="L92" s="422">
        <v>1081</v>
      </c>
      <c r="M92" s="426"/>
      <c r="N92" s="422">
        <v>1163</v>
      </c>
      <c r="O92" s="426"/>
    </row>
    <row r="93" spans="1:15">
      <c r="A93" s="8">
        <v>93</v>
      </c>
      <c r="B93" s="23">
        <v>84</v>
      </c>
      <c r="C93" s="425" t="s">
        <v>103</v>
      </c>
      <c r="D93" s="422">
        <v>1067</v>
      </c>
      <c r="E93" s="426"/>
      <c r="F93" s="422">
        <v>1032</v>
      </c>
      <c r="G93" s="426"/>
      <c r="H93" s="422">
        <v>990</v>
      </c>
      <c r="I93" s="426" t="s">
        <v>255</v>
      </c>
      <c r="J93" s="422">
        <v>1015</v>
      </c>
      <c r="K93" s="426" t="s">
        <v>255</v>
      </c>
      <c r="L93" s="422">
        <v>1094</v>
      </c>
      <c r="M93" s="426"/>
      <c r="N93" s="422">
        <v>1139</v>
      </c>
      <c r="O93" s="426"/>
    </row>
    <row r="94" spans="1:15">
      <c r="A94" s="8">
        <v>52</v>
      </c>
      <c r="B94" s="23">
        <v>85</v>
      </c>
      <c r="C94" s="425" t="s">
        <v>51</v>
      </c>
      <c r="D94" s="422">
        <v>865</v>
      </c>
      <c r="E94" s="426"/>
      <c r="F94" s="422">
        <v>904</v>
      </c>
      <c r="G94" s="426"/>
      <c r="H94" s="422">
        <v>931</v>
      </c>
      <c r="I94" s="426" t="s">
        <v>255</v>
      </c>
      <c r="J94" s="422">
        <v>957</v>
      </c>
      <c r="K94" s="426" t="s">
        <v>255</v>
      </c>
      <c r="L94" s="422">
        <v>957</v>
      </c>
      <c r="M94" s="426" t="s">
        <v>256</v>
      </c>
      <c r="N94" s="422">
        <v>1019</v>
      </c>
      <c r="O94" s="426"/>
    </row>
    <row r="95" spans="1:15">
      <c r="A95" s="8">
        <v>75</v>
      </c>
      <c r="B95" s="23">
        <v>86</v>
      </c>
      <c r="C95" s="425" t="s">
        <v>67</v>
      </c>
      <c r="D95" s="422">
        <v>1010</v>
      </c>
      <c r="E95" s="426"/>
      <c r="F95" s="422">
        <v>1041</v>
      </c>
      <c r="G95" s="426"/>
      <c r="H95" s="422">
        <v>1105</v>
      </c>
      <c r="I95" s="426" t="s">
        <v>255</v>
      </c>
      <c r="J95" s="422">
        <v>1150</v>
      </c>
      <c r="K95" s="426" t="s">
        <v>255</v>
      </c>
      <c r="L95" s="422">
        <v>1038</v>
      </c>
      <c r="M95" s="426"/>
      <c r="N95" s="422">
        <v>1108</v>
      </c>
      <c r="O95" s="426"/>
    </row>
    <row r="96" spans="1:15">
      <c r="A96" s="8">
        <v>75</v>
      </c>
      <c r="B96" s="23">
        <v>87</v>
      </c>
      <c r="C96" s="425" t="s">
        <v>68</v>
      </c>
      <c r="D96" s="422">
        <v>664</v>
      </c>
      <c r="E96" s="426"/>
      <c r="F96" s="422">
        <v>596</v>
      </c>
      <c r="G96" s="426"/>
      <c r="H96" s="422">
        <v>634</v>
      </c>
      <c r="I96" s="426" t="s">
        <v>255</v>
      </c>
      <c r="J96" s="422">
        <v>651</v>
      </c>
      <c r="K96" s="426" t="s">
        <v>255</v>
      </c>
      <c r="L96" s="422">
        <v>637</v>
      </c>
      <c r="M96" s="426"/>
      <c r="N96" s="422">
        <v>635</v>
      </c>
      <c r="O96" s="426"/>
    </row>
    <row r="97" spans="1:15">
      <c r="A97" s="8">
        <v>44</v>
      </c>
      <c r="B97" s="23">
        <v>88</v>
      </c>
      <c r="C97" s="425" t="s">
        <v>45</v>
      </c>
      <c r="D97" s="422">
        <v>806</v>
      </c>
      <c r="E97" s="426"/>
      <c r="F97" s="422">
        <v>857</v>
      </c>
      <c r="G97" s="426"/>
      <c r="H97" s="422">
        <v>925</v>
      </c>
      <c r="I97" s="426" t="s">
        <v>255</v>
      </c>
      <c r="J97" s="422">
        <v>947</v>
      </c>
      <c r="K97" s="426" t="s">
        <v>255</v>
      </c>
      <c r="L97" s="422">
        <v>930</v>
      </c>
      <c r="M97" s="426"/>
      <c r="N97" s="422">
        <v>841</v>
      </c>
      <c r="O97" s="426"/>
    </row>
    <row r="98" spans="1:15">
      <c r="A98" s="8">
        <v>27</v>
      </c>
      <c r="B98" s="23">
        <v>89</v>
      </c>
      <c r="C98" s="425" t="s">
        <v>23</v>
      </c>
      <c r="D98" s="422">
        <v>1039</v>
      </c>
      <c r="E98" s="426"/>
      <c r="F98" s="422">
        <v>1095</v>
      </c>
      <c r="G98" s="426"/>
      <c r="H98" s="422">
        <v>1171</v>
      </c>
      <c r="I98" s="426" t="s">
        <v>255</v>
      </c>
      <c r="J98" s="422">
        <v>1212</v>
      </c>
      <c r="K98" s="426" t="s">
        <v>255</v>
      </c>
      <c r="L98" s="422">
        <v>1255</v>
      </c>
      <c r="M98" s="426"/>
      <c r="N98" s="422">
        <v>1281</v>
      </c>
      <c r="O98" s="426"/>
    </row>
    <row r="99" spans="1:15">
      <c r="A99" s="8">
        <v>27</v>
      </c>
      <c r="B99" s="23">
        <v>90</v>
      </c>
      <c r="C99" s="425" t="s">
        <v>24</v>
      </c>
      <c r="D99" s="422">
        <v>254</v>
      </c>
      <c r="E99" s="426"/>
      <c r="F99" s="422">
        <v>268</v>
      </c>
      <c r="G99" s="426"/>
      <c r="H99" s="422">
        <v>267</v>
      </c>
      <c r="I99" s="426" t="s">
        <v>255</v>
      </c>
      <c r="J99" s="422">
        <v>282</v>
      </c>
      <c r="K99" s="426" t="s">
        <v>255</v>
      </c>
      <c r="L99" s="422">
        <v>297</v>
      </c>
      <c r="M99" s="426"/>
      <c r="N99" s="422">
        <v>323</v>
      </c>
      <c r="O99" s="426"/>
    </row>
    <row r="100" spans="1:15">
      <c r="A100" s="8">
        <v>11</v>
      </c>
      <c r="B100" s="23">
        <v>91</v>
      </c>
      <c r="C100" s="425" t="s">
        <v>4</v>
      </c>
      <c r="D100" s="422">
        <v>2418</v>
      </c>
      <c r="E100" s="426"/>
      <c r="F100" s="422">
        <v>2449</v>
      </c>
      <c r="G100" s="426"/>
      <c r="H100" s="422">
        <v>2482</v>
      </c>
      <c r="I100" s="426" t="s">
        <v>255</v>
      </c>
      <c r="J100" s="422">
        <v>2583</v>
      </c>
      <c r="K100" s="426" t="s">
        <v>255</v>
      </c>
      <c r="L100" s="422">
        <v>2576</v>
      </c>
      <c r="M100" s="426"/>
      <c r="N100" s="422">
        <v>2521</v>
      </c>
      <c r="O100" s="426"/>
    </row>
    <row r="101" spans="1:15">
      <c r="A101" s="8">
        <v>11</v>
      </c>
      <c r="B101" s="23">
        <v>92</v>
      </c>
      <c r="C101" s="425" t="s">
        <v>5</v>
      </c>
      <c r="D101" s="422">
        <v>2282</v>
      </c>
      <c r="E101" s="426"/>
      <c r="F101" s="422">
        <v>2278</v>
      </c>
      <c r="G101" s="426"/>
      <c r="H101" s="422">
        <v>2415</v>
      </c>
      <c r="I101" s="426" t="s">
        <v>255</v>
      </c>
      <c r="J101" s="422">
        <v>2438</v>
      </c>
      <c r="K101" s="426" t="s">
        <v>255</v>
      </c>
      <c r="L101" s="422">
        <v>2435</v>
      </c>
      <c r="M101" s="426"/>
      <c r="N101" s="422">
        <v>2460</v>
      </c>
      <c r="O101" s="426"/>
    </row>
    <row r="102" spans="1:15">
      <c r="A102" s="8">
        <v>11</v>
      </c>
      <c r="B102" s="23">
        <v>93</v>
      </c>
      <c r="C102" s="425" t="s">
        <v>6</v>
      </c>
      <c r="D102" s="422">
        <v>4032</v>
      </c>
      <c r="E102" s="426"/>
      <c r="F102" s="422">
        <v>4199</v>
      </c>
      <c r="G102" s="426"/>
      <c r="H102" s="422">
        <v>4246</v>
      </c>
      <c r="I102" s="426" t="s">
        <v>255</v>
      </c>
      <c r="J102" s="422">
        <v>4229</v>
      </c>
      <c r="K102" s="426" t="s">
        <v>255</v>
      </c>
      <c r="L102" s="422">
        <v>4128</v>
      </c>
      <c r="M102" s="426"/>
      <c r="N102" s="422">
        <v>4204</v>
      </c>
      <c r="O102" s="426"/>
    </row>
    <row r="103" spans="1:15">
      <c r="A103" s="8">
        <v>11</v>
      </c>
      <c r="B103" s="23">
        <v>94</v>
      </c>
      <c r="C103" s="425" t="s">
        <v>7</v>
      </c>
      <c r="D103" s="422">
        <v>1919</v>
      </c>
      <c r="E103" s="426"/>
      <c r="F103" s="422">
        <v>1985</v>
      </c>
      <c r="G103" s="426"/>
      <c r="H103" s="422">
        <v>2017</v>
      </c>
      <c r="I103" s="426" t="s">
        <v>255</v>
      </c>
      <c r="J103" s="422">
        <v>2068</v>
      </c>
      <c r="K103" s="426" t="s">
        <v>255</v>
      </c>
      <c r="L103" s="422">
        <v>2287</v>
      </c>
      <c r="M103" s="426"/>
      <c r="N103" s="422">
        <v>2497</v>
      </c>
      <c r="O103" s="426"/>
    </row>
    <row r="104" spans="1:15">
      <c r="A104" s="8">
        <v>11</v>
      </c>
      <c r="B104" s="23">
        <v>95</v>
      </c>
      <c r="C104" s="425" t="s">
        <v>8</v>
      </c>
      <c r="D104" s="422">
        <v>1559</v>
      </c>
      <c r="E104" s="426"/>
      <c r="F104" s="422">
        <v>1648</v>
      </c>
      <c r="G104" s="426"/>
      <c r="H104" s="422">
        <v>1798</v>
      </c>
      <c r="I104" s="426" t="s">
        <v>255</v>
      </c>
      <c r="J104" s="422">
        <v>1862</v>
      </c>
      <c r="K104" s="426" t="s">
        <v>255</v>
      </c>
      <c r="L104" s="422">
        <v>1969</v>
      </c>
      <c r="M104" s="426"/>
      <c r="N104" s="422">
        <v>2031</v>
      </c>
      <c r="O104" s="426"/>
    </row>
    <row r="105" spans="1:15">
      <c r="A105" s="8">
        <v>101</v>
      </c>
      <c r="B105" s="23">
        <v>971</v>
      </c>
      <c r="C105" s="425" t="s">
        <v>109</v>
      </c>
      <c r="D105" s="422">
        <v>894</v>
      </c>
      <c r="E105" s="426"/>
      <c r="F105" s="422">
        <v>768</v>
      </c>
      <c r="G105" s="426"/>
      <c r="H105" s="422">
        <v>979</v>
      </c>
      <c r="I105" s="426" t="s">
        <v>255</v>
      </c>
      <c r="J105" s="422">
        <v>845</v>
      </c>
      <c r="K105" s="426" t="s">
        <v>255</v>
      </c>
      <c r="L105" s="422">
        <v>962</v>
      </c>
      <c r="M105" s="426"/>
      <c r="N105" s="422">
        <v>1040</v>
      </c>
      <c r="O105" s="426"/>
    </row>
    <row r="106" spans="1:15">
      <c r="A106" s="8">
        <v>102</v>
      </c>
      <c r="B106" s="23">
        <v>972</v>
      </c>
      <c r="C106" s="425" t="s">
        <v>110</v>
      </c>
      <c r="D106" s="422">
        <v>1085</v>
      </c>
      <c r="E106" s="426"/>
      <c r="F106" s="422">
        <v>1095</v>
      </c>
      <c r="G106" s="426"/>
      <c r="H106" s="422">
        <v>1150</v>
      </c>
      <c r="I106" s="426" t="s">
        <v>255</v>
      </c>
      <c r="J106" s="422">
        <v>1211</v>
      </c>
      <c r="K106" s="426" t="s">
        <v>255</v>
      </c>
      <c r="L106" s="422">
        <v>1230</v>
      </c>
      <c r="M106" s="426"/>
      <c r="N106" s="422">
        <v>1295</v>
      </c>
      <c r="O106" s="426"/>
    </row>
    <row r="107" spans="1:15">
      <c r="A107" s="8">
        <v>103</v>
      </c>
      <c r="B107" s="23">
        <v>973</v>
      </c>
      <c r="C107" s="425" t="s">
        <v>111</v>
      </c>
      <c r="D107" s="422">
        <v>463</v>
      </c>
      <c r="E107" s="426" t="s">
        <v>256</v>
      </c>
      <c r="F107" s="422">
        <v>624</v>
      </c>
      <c r="G107" s="426"/>
      <c r="H107" s="422">
        <v>648</v>
      </c>
      <c r="I107" s="426" t="s">
        <v>255</v>
      </c>
      <c r="J107" s="422">
        <v>648</v>
      </c>
      <c r="K107" s="426" t="s">
        <v>256</v>
      </c>
      <c r="L107" s="422">
        <v>770</v>
      </c>
      <c r="M107" s="426"/>
      <c r="N107" s="422">
        <v>417</v>
      </c>
      <c r="O107" s="426"/>
    </row>
    <row r="108" spans="1:15">
      <c r="A108" s="9">
        <v>104</v>
      </c>
      <c r="B108" s="9">
        <v>974</v>
      </c>
      <c r="C108" s="5" t="s">
        <v>310</v>
      </c>
      <c r="D108" s="422">
        <v>1962</v>
      </c>
      <c r="E108" s="426"/>
      <c r="F108" s="422">
        <v>1968</v>
      </c>
      <c r="G108" s="426"/>
      <c r="H108" s="422">
        <v>1968</v>
      </c>
      <c r="I108" s="426" t="s">
        <v>256</v>
      </c>
      <c r="J108" s="422">
        <v>2029</v>
      </c>
      <c r="K108" s="426" t="s">
        <v>255</v>
      </c>
      <c r="L108" s="422">
        <v>2392</v>
      </c>
      <c r="M108" s="426"/>
      <c r="N108" s="422">
        <v>2016</v>
      </c>
      <c r="O108" s="426"/>
    </row>
    <row r="109" spans="1:15">
      <c r="A109" s="597" t="s">
        <v>225</v>
      </c>
      <c r="B109" s="598"/>
      <c r="C109" s="599"/>
      <c r="D109" s="431">
        <v>129095</v>
      </c>
      <c r="E109" s="432"/>
      <c r="F109" s="431">
        <v>132281</v>
      </c>
      <c r="G109" s="433"/>
      <c r="H109" s="434">
        <v>134781</v>
      </c>
      <c r="I109" s="433"/>
      <c r="J109" s="434">
        <v>138333</v>
      </c>
      <c r="K109" s="433"/>
      <c r="L109" s="434">
        <v>140287</v>
      </c>
      <c r="M109" s="433"/>
      <c r="N109" s="434">
        <v>143301</v>
      </c>
      <c r="O109" s="433"/>
    </row>
    <row r="110" spans="1:15">
      <c r="A110" s="600" t="s">
        <v>330</v>
      </c>
      <c r="B110" s="601"/>
      <c r="C110" s="602"/>
      <c r="D110" s="435">
        <v>4404</v>
      </c>
      <c r="E110" s="436"/>
      <c r="F110" s="435">
        <v>4455</v>
      </c>
      <c r="G110" s="437"/>
      <c r="H110" s="438">
        <v>4745</v>
      </c>
      <c r="I110" s="437"/>
      <c r="J110" s="438">
        <v>4733</v>
      </c>
      <c r="K110" s="437"/>
      <c r="L110" s="438">
        <v>5354</v>
      </c>
      <c r="M110" s="437"/>
      <c r="N110" s="438">
        <v>4768</v>
      </c>
      <c r="O110" s="437"/>
    </row>
    <row r="111" spans="1:15">
      <c r="A111" s="594" t="s">
        <v>331</v>
      </c>
      <c r="B111" s="595"/>
      <c r="C111" s="596"/>
      <c r="D111" s="439">
        <v>133499</v>
      </c>
      <c r="E111" s="440"/>
      <c r="F111" s="439">
        <v>136736</v>
      </c>
      <c r="G111" s="441"/>
      <c r="H111" s="442">
        <v>139526</v>
      </c>
      <c r="I111" s="441"/>
      <c r="J111" s="442">
        <v>143066</v>
      </c>
      <c r="K111" s="441"/>
      <c r="L111" s="442">
        <v>145641</v>
      </c>
      <c r="M111" s="441"/>
      <c r="N111" s="442">
        <v>148069</v>
      </c>
      <c r="O111" s="441"/>
    </row>
    <row r="112" spans="1:15">
      <c r="A112" s="498" t="s">
        <v>381</v>
      </c>
      <c r="B112" s="420"/>
      <c r="C112" s="420"/>
      <c r="D112" s="475"/>
      <c r="E112" s="475"/>
      <c r="F112" s="475"/>
      <c r="G112" s="475"/>
      <c r="H112" s="475"/>
      <c r="I112" s="475"/>
      <c r="J112" s="475"/>
      <c r="K112" s="475"/>
      <c r="L112" s="475"/>
      <c r="M112" s="475"/>
      <c r="N112" s="475"/>
      <c r="O112" s="475"/>
    </row>
    <row r="113" spans="1:15">
      <c r="A113" s="475"/>
      <c r="B113" s="475"/>
      <c r="C113" s="475"/>
      <c r="D113" s="475"/>
      <c r="E113" s="475"/>
      <c r="F113" s="475"/>
      <c r="G113" s="475"/>
      <c r="H113" s="475"/>
      <c r="I113" s="475"/>
      <c r="J113" s="475"/>
      <c r="K113" s="475"/>
      <c r="L113" s="475"/>
      <c r="M113" s="475"/>
      <c r="N113" s="475"/>
      <c r="O113" s="475"/>
    </row>
    <row r="114" spans="1:15">
      <c r="A114" s="475"/>
      <c r="B114" s="475"/>
      <c r="C114" s="475"/>
      <c r="D114" s="475"/>
      <c r="E114" s="475"/>
      <c r="F114" s="475"/>
      <c r="G114" s="475"/>
      <c r="H114" s="475"/>
      <c r="I114" s="475"/>
      <c r="J114" s="475"/>
      <c r="K114" s="475"/>
      <c r="L114" s="475"/>
      <c r="M114" s="475"/>
      <c r="N114" s="475"/>
      <c r="O114" s="475"/>
    </row>
    <row r="115" spans="1:15">
      <c r="A115" s="475"/>
      <c r="B115" s="475"/>
      <c r="C115" s="475"/>
      <c r="D115" s="475"/>
      <c r="E115" s="475"/>
      <c r="F115" s="475"/>
      <c r="G115" s="475"/>
      <c r="H115" s="475"/>
      <c r="I115" s="475"/>
      <c r="J115" s="475"/>
      <c r="K115" s="475"/>
      <c r="L115" s="475"/>
      <c r="M115" s="475"/>
      <c r="N115" s="475"/>
      <c r="O115" s="475"/>
    </row>
    <row r="116" spans="1:15">
      <c r="A116" s="474" t="s">
        <v>382</v>
      </c>
      <c r="B116" s="475"/>
      <c r="C116" s="475"/>
      <c r="D116" s="475"/>
      <c r="E116" s="475"/>
      <c r="F116" s="475"/>
      <c r="G116" s="475"/>
      <c r="H116" s="475"/>
      <c r="I116" s="475"/>
      <c r="J116" s="475"/>
      <c r="K116" s="475"/>
      <c r="L116" s="475"/>
      <c r="M116" s="475"/>
      <c r="N116" s="475"/>
      <c r="O116" s="475"/>
    </row>
    <row r="117" spans="1:15" ht="30">
      <c r="A117" s="28" t="s">
        <v>218</v>
      </c>
      <c r="B117" s="592" t="s">
        <v>214</v>
      </c>
      <c r="C117" s="593"/>
      <c r="D117" s="640">
        <v>2010</v>
      </c>
      <c r="E117" s="639"/>
      <c r="F117" s="638">
        <v>2011</v>
      </c>
      <c r="G117" s="639"/>
      <c r="H117" s="640">
        <v>2012</v>
      </c>
      <c r="I117" s="639"/>
      <c r="J117" s="640">
        <v>2013</v>
      </c>
      <c r="K117" s="639"/>
      <c r="L117" s="640">
        <v>2014</v>
      </c>
      <c r="M117" s="639"/>
      <c r="N117" s="640">
        <v>2015</v>
      </c>
      <c r="O117" s="639"/>
    </row>
    <row r="118" spans="1:15">
      <c r="A118" s="448">
        <v>84</v>
      </c>
      <c r="B118" s="32" t="s">
        <v>83</v>
      </c>
      <c r="C118" s="449"/>
      <c r="D118" s="450">
        <v>12739</v>
      </c>
      <c r="E118" s="561"/>
      <c r="F118" s="450">
        <v>13785</v>
      </c>
      <c r="G118" s="561"/>
      <c r="H118" s="450">
        <v>13311</v>
      </c>
      <c r="I118" s="561"/>
      <c r="J118" s="450">
        <v>13585</v>
      </c>
      <c r="K118" s="561"/>
      <c r="L118" s="450">
        <v>13802</v>
      </c>
      <c r="M118" s="561"/>
      <c r="N118" s="450">
        <v>14101</v>
      </c>
      <c r="O118" s="561"/>
    </row>
    <row r="119" spans="1:15">
      <c r="A119" s="454">
        <v>27</v>
      </c>
      <c r="B119" s="35" t="s">
        <v>17</v>
      </c>
      <c r="C119" s="455"/>
      <c r="D119" s="452">
        <v>6438</v>
      </c>
      <c r="E119" s="561"/>
      <c r="F119" s="452">
        <v>6588</v>
      </c>
      <c r="G119" s="561"/>
      <c r="H119" s="452">
        <v>6848</v>
      </c>
      <c r="I119" s="561"/>
      <c r="J119" s="452">
        <v>7096</v>
      </c>
      <c r="K119" s="561"/>
      <c r="L119" s="452">
        <v>7155</v>
      </c>
      <c r="M119" s="561"/>
      <c r="N119" s="452">
        <v>7215</v>
      </c>
      <c r="O119" s="561"/>
    </row>
    <row r="120" spans="1:15">
      <c r="A120" s="454">
        <v>53</v>
      </c>
      <c r="B120" s="35" t="s">
        <v>53</v>
      </c>
      <c r="C120" s="455"/>
      <c r="D120" s="452">
        <v>7178</v>
      </c>
      <c r="E120" s="561"/>
      <c r="F120" s="452">
        <v>7288</v>
      </c>
      <c r="G120" s="561"/>
      <c r="H120" s="452">
        <v>7565</v>
      </c>
      <c r="I120" s="561"/>
      <c r="J120" s="452">
        <v>7583</v>
      </c>
      <c r="K120" s="561"/>
      <c r="L120" s="452">
        <v>7692</v>
      </c>
      <c r="M120" s="561"/>
      <c r="N120" s="452">
        <v>7904</v>
      </c>
      <c r="O120" s="561"/>
    </row>
    <row r="121" spans="1:15">
      <c r="A121" s="454">
        <v>24</v>
      </c>
      <c r="B121" s="35" t="s">
        <v>10</v>
      </c>
      <c r="C121" s="455"/>
      <c r="D121" s="452">
        <v>5540</v>
      </c>
      <c r="E121" s="561"/>
      <c r="F121" s="452">
        <v>5604</v>
      </c>
      <c r="G121" s="561"/>
      <c r="H121" s="452">
        <v>5708</v>
      </c>
      <c r="I121" s="561"/>
      <c r="J121" s="452">
        <v>5764</v>
      </c>
      <c r="K121" s="561"/>
      <c r="L121" s="452">
        <v>5543</v>
      </c>
      <c r="M121" s="561"/>
      <c r="N121" s="452">
        <v>5659</v>
      </c>
      <c r="O121" s="561"/>
    </row>
    <row r="122" spans="1:15">
      <c r="A122" s="454">
        <v>94</v>
      </c>
      <c r="B122" s="35" t="s">
        <v>106</v>
      </c>
      <c r="C122" s="455"/>
      <c r="D122" s="452">
        <v>267</v>
      </c>
      <c r="E122" s="561"/>
      <c r="F122" s="452">
        <v>295</v>
      </c>
      <c r="G122" s="561"/>
      <c r="H122" s="452">
        <v>285</v>
      </c>
      <c r="I122" s="561"/>
      <c r="J122" s="452">
        <v>307</v>
      </c>
      <c r="K122" s="561"/>
      <c r="L122" s="452">
        <v>311</v>
      </c>
      <c r="M122" s="561"/>
      <c r="N122" s="452">
        <v>305</v>
      </c>
      <c r="O122" s="561"/>
    </row>
    <row r="123" spans="1:15">
      <c r="A123" s="454">
        <v>44</v>
      </c>
      <c r="B123" s="35" t="s">
        <v>220</v>
      </c>
      <c r="C123" s="455"/>
      <c r="D123" s="452">
        <v>11672</v>
      </c>
      <c r="E123" s="561"/>
      <c r="F123" s="452">
        <v>12162</v>
      </c>
      <c r="G123" s="561"/>
      <c r="H123" s="452">
        <v>12418</v>
      </c>
      <c r="I123" s="561"/>
      <c r="J123" s="452">
        <v>12456</v>
      </c>
      <c r="K123" s="561"/>
      <c r="L123" s="452">
        <v>13009</v>
      </c>
      <c r="M123" s="561"/>
      <c r="N123" s="452">
        <v>13209</v>
      </c>
      <c r="O123" s="561"/>
    </row>
    <row r="124" spans="1:15">
      <c r="A124" s="454">
        <v>32</v>
      </c>
      <c r="B124" s="35" t="s">
        <v>221</v>
      </c>
      <c r="C124" s="455"/>
      <c r="D124" s="452">
        <v>20152</v>
      </c>
      <c r="E124" s="561"/>
      <c r="F124" s="452">
        <v>20474</v>
      </c>
      <c r="G124" s="561"/>
      <c r="H124" s="452">
        <v>20941</v>
      </c>
      <c r="I124" s="561"/>
      <c r="J124" s="452">
        <v>21935</v>
      </c>
      <c r="K124" s="561"/>
      <c r="L124" s="452">
        <v>21811</v>
      </c>
      <c r="M124" s="561"/>
      <c r="N124" s="452">
        <v>21775</v>
      </c>
      <c r="O124" s="561"/>
    </row>
    <row r="125" spans="1:15">
      <c r="A125" s="454">
        <v>11</v>
      </c>
      <c r="B125" s="35" t="s">
        <v>1</v>
      </c>
      <c r="C125" s="455"/>
      <c r="D125" s="452">
        <v>21915</v>
      </c>
      <c r="E125" s="561"/>
      <c r="F125" s="452">
        <v>22520</v>
      </c>
      <c r="G125" s="561"/>
      <c r="H125" s="452">
        <v>22948</v>
      </c>
      <c r="I125" s="561"/>
      <c r="J125" s="452">
        <v>23138</v>
      </c>
      <c r="K125" s="561"/>
      <c r="L125" s="452">
        <v>23084</v>
      </c>
      <c r="M125" s="561"/>
      <c r="N125" s="452">
        <v>23200</v>
      </c>
      <c r="O125" s="561"/>
    </row>
    <row r="126" spans="1:15">
      <c r="A126" s="454">
        <v>28</v>
      </c>
      <c r="B126" s="35" t="s">
        <v>26</v>
      </c>
      <c r="C126" s="455"/>
      <c r="D126" s="452">
        <v>9003</v>
      </c>
      <c r="E126" s="561"/>
      <c r="F126" s="452">
        <v>8983</v>
      </c>
      <c r="G126" s="561"/>
      <c r="H126" s="452">
        <v>9170</v>
      </c>
      <c r="I126" s="561"/>
      <c r="J126" s="452">
        <v>9619</v>
      </c>
      <c r="K126" s="561"/>
      <c r="L126" s="452">
        <v>9720</v>
      </c>
      <c r="M126" s="561"/>
      <c r="N126" s="452">
        <v>9591</v>
      </c>
      <c r="O126" s="561"/>
    </row>
    <row r="127" spans="1:15">
      <c r="A127" s="454">
        <v>75</v>
      </c>
      <c r="B127" s="35" t="s">
        <v>222</v>
      </c>
      <c r="C127" s="455"/>
      <c r="D127" s="452">
        <v>11356</v>
      </c>
      <c r="E127" s="561"/>
      <c r="F127" s="452">
        <v>11516</v>
      </c>
      <c r="G127" s="561"/>
      <c r="H127" s="452">
        <v>11729</v>
      </c>
      <c r="I127" s="561"/>
      <c r="J127" s="452">
        <v>12207</v>
      </c>
      <c r="K127" s="561"/>
      <c r="L127" s="452">
        <v>12452</v>
      </c>
      <c r="M127" s="561"/>
      <c r="N127" s="452">
        <v>12991</v>
      </c>
      <c r="O127" s="561"/>
    </row>
    <row r="128" spans="1:15">
      <c r="A128" s="454">
        <v>76</v>
      </c>
      <c r="B128" s="35" t="s">
        <v>223</v>
      </c>
      <c r="C128" s="455"/>
      <c r="D128" s="452">
        <v>10348</v>
      </c>
      <c r="E128" s="561"/>
      <c r="F128" s="452">
        <v>10427</v>
      </c>
      <c r="G128" s="561"/>
      <c r="H128" s="452">
        <v>10862</v>
      </c>
      <c r="I128" s="561"/>
      <c r="J128" s="452">
        <v>11085</v>
      </c>
      <c r="K128" s="561"/>
      <c r="L128" s="452">
        <v>11711</v>
      </c>
      <c r="M128" s="561"/>
      <c r="N128" s="452">
        <v>12618</v>
      </c>
      <c r="O128" s="561"/>
    </row>
    <row r="129" spans="1:15">
      <c r="A129" s="454">
        <v>52</v>
      </c>
      <c r="B129" s="35" t="s">
        <v>47</v>
      </c>
      <c r="C129" s="455"/>
      <c r="D129" s="452">
        <v>6200</v>
      </c>
      <c r="E129" s="561"/>
      <c r="F129" s="452">
        <v>6214</v>
      </c>
      <c r="G129" s="561"/>
      <c r="H129" s="452">
        <v>6267</v>
      </c>
      <c r="I129" s="561"/>
      <c r="J129" s="452">
        <v>6660</v>
      </c>
      <c r="K129" s="561"/>
      <c r="L129" s="452">
        <v>6936</v>
      </c>
      <c r="M129" s="561"/>
      <c r="N129" s="452">
        <v>7241</v>
      </c>
      <c r="O129" s="561"/>
    </row>
    <row r="130" spans="1:15">
      <c r="A130" s="459">
        <v>93</v>
      </c>
      <c r="B130" s="35" t="s">
        <v>113</v>
      </c>
      <c r="C130" s="455"/>
      <c r="D130" s="452">
        <v>6287</v>
      </c>
      <c r="E130" s="561"/>
      <c r="F130" s="452">
        <v>6425</v>
      </c>
      <c r="G130" s="561"/>
      <c r="H130" s="452">
        <v>6729</v>
      </c>
      <c r="I130" s="561"/>
      <c r="J130" s="452">
        <v>6898</v>
      </c>
      <c r="K130" s="561"/>
      <c r="L130" s="452">
        <v>7061</v>
      </c>
      <c r="M130" s="561"/>
      <c r="N130" s="452">
        <v>7492</v>
      </c>
      <c r="O130" s="561"/>
    </row>
    <row r="131" spans="1:15">
      <c r="A131" s="460" t="s">
        <v>225</v>
      </c>
      <c r="B131" s="461"/>
      <c r="C131" s="462"/>
      <c r="D131" s="463">
        <v>129095</v>
      </c>
      <c r="E131" s="562"/>
      <c r="F131" s="463">
        <v>132281</v>
      </c>
      <c r="G131" s="562"/>
      <c r="H131" s="463">
        <v>134781</v>
      </c>
      <c r="I131" s="562"/>
      <c r="J131" s="463">
        <v>138333</v>
      </c>
      <c r="K131" s="562"/>
      <c r="L131" s="463">
        <v>140287</v>
      </c>
      <c r="M131" s="562"/>
      <c r="N131" s="463">
        <v>143301</v>
      </c>
      <c r="O131" s="562"/>
    </row>
    <row r="132" spans="1:15">
      <c r="A132" s="11">
        <v>101</v>
      </c>
      <c r="B132" s="502" t="s">
        <v>215</v>
      </c>
      <c r="C132" s="467"/>
      <c r="D132" s="452">
        <v>894</v>
      </c>
      <c r="E132" s="561"/>
      <c r="F132" s="452">
        <v>768</v>
      </c>
      <c r="G132" s="561"/>
      <c r="H132" s="452">
        <v>979</v>
      </c>
      <c r="I132" s="561"/>
      <c r="J132" s="452">
        <v>845</v>
      </c>
      <c r="K132" s="561"/>
      <c r="L132" s="452">
        <v>962</v>
      </c>
      <c r="M132" s="561"/>
      <c r="N132" s="452">
        <v>1040</v>
      </c>
      <c r="O132" s="561"/>
    </row>
    <row r="133" spans="1:15">
      <c r="A133" s="11">
        <v>102</v>
      </c>
      <c r="B133" s="502" t="s">
        <v>216</v>
      </c>
      <c r="C133" s="467"/>
      <c r="D133" s="452">
        <v>1085</v>
      </c>
      <c r="E133" s="561"/>
      <c r="F133" s="452">
        <v>1095</v>
      </c>
      <c r="G133" s="561"/>
      <c r="H133" s="452">
        <v>1150</v>
      </c>
      <c r="I133" s="561"/>
      <c r="J133" s="452">
        <v>1211</v>
      </c>
      <c r="K133" s="561"/>
      <c r="L133" s="452">
        <v>1230</v>
      </c>
      <c r="M133" s="561"/>
      <c r="N133" s="452">
        <v>1295</v>
      </c>
      <c r="O133" s="561"/>
    </row>
    <row r="134" spans="1:15">
      <c r="A134" s="11">
        <v>103</v>
      </c>
      <c r="B134" s="502" t="s">
        <v>111</v>
      </c>
      <c r="C134" s="467"/>
      <c r="D134" s="452">
        <v>463</v>
      </c>
      <c r="E134" s="561" t="s">
        <v>256</v>
      </c>
      <c r="F134" s="452">
        <v>624</v>
      </c>
      <c r="G134" s="561"/>
      <c r="H134" s="452">
        <v>648</v>
      </c>
      <c r="I134" s="561"/>
      <c r="J134" s="452">
        <v>648</v>
      </c>
      <c r="K134" s="561" t="s">
        <v>256</v>
      </c>
      <c r="L134" s="452">
        <v>770</v>
      </c>
      <c r="M134" s="561"/>
      <c r="N134" s="452">
        <v>417</v>
      </c>
      <c r="O134" s="561"/>
    </row>
    <row r="135" spans="1:15">
      <c r="A135" s="11">
        <v>104</v>
      </c>
      <c r="B135" s="502" t="s">
        <v>112</v>
      </c>
      <c r="C135" s="467"/>
      <c r="D135" s="452">
        <v>1962</v>
      </c>
      <c r="E135" s="561"/>
      <c r="F135" s="452">
        <v>1968</v>
      </c>
      <c r="G135" s="561"/>
      <c r="H135" s="452">
        <v>1968</v>
      </c>
      <c r="I135" s="561" t="s">
        <v>256</v>
      </c>
      <c r="J135" s="452">
        <v>2029</v>
      </c>
      <c r="K135" s="561" t="s">
        <v>255</v>
      </c>
      <c r="L135" s="452">
        <v>2392</v>
      </c>
      <c r="M135" s="561"/>
      <c r="N135" s="452">
        <v>2016</v>
      </c>
      <c r="O135" s="561"/>
    </row>
    <row r="136" spans="1:15">
      <c r="A136" s="17" t="s">
        <v>224</v>
      </c>
      <c r="B136" s="468"/>
      <c r="C136" s="469"/>
      <c r="D136" s="463">
        <v>4404</v>
      </c>
      <c r="E136" s="562"/>
      <c r="F136" s="463">
        <v>4455</v>
      </c>
      <c r="G136" s="562"/>
      <c r="H136" s="463">
        <v>4745</v>
      </c>
      <c r="I136" s="562"/>
      <c r="J136" s="463">
        <v>4733</v>
      </c>
      <c r="K136" s="562"/>
      <c r="L136" s="463">
        <v>5354</v>
      </c>
      <c r="M136" s="562"/>
      <c r="N136" s="463">
        <v>4768</v>
      </c>
      <c r="O136" s="562"/>
    </row>
    <row r="137" spans="1:15">
      <c r="A137" s="641" t="s">
        <v>227</v>
      </c>
      <c r="B137" s="642"/>
      <c r="C137" s="643"/>
      <c r="D137" s="470">
        <v>133499</v>
      </c>
      <c r="E137" s="563"/>
      <c r="F137" s="470">
        <v>136736</v>
      </c>
      <c r="G137" s="563"/>
      <c r="H137" s="470">
        <v>139526</v>
      </c>
      <c r="I137" s="563"/>
      <c r="J137" s="470">
        <v>143066</v>
      </c>
      <c r="K137" s="563"/>
      <c r="L137" s="470">
        <v>145641</v>
      </c>
      <c r="M137" s="563"/>
      <c r="N137" s="470">
        <v>148069</v>
      </c>
      <c r="O137" s="563"/>
    </row>
    <row r="138" spans="1:15" s="475" customFormat="1"/>
    <row r="139" spans="1:15" s="475" customFormat="1"/>
    <row r="140" spans="1:15" s="475" customFormat="1"/>
    <row r="141" spans="1:15" s="475" customFormat="1"/>
    <row r="142" spans="1:15" s="475" customFormat="1"/>
    <row r="143" spans="1:15" s="475" customFormat="1"/>
    <row r="144" spans="1:15" s="475" customFormat="1"/>
    <row r="145" s="475" customFormat="1"/>
    <row r="146" s="475" customFormat="1"/>
    <row r="147" s="475" customFormat="1"/>
    <row r="148" s="475" customFormat="1"/>
    <row r="149" s="475" customFormat="1"/>
    <row r="150" s="475" customFormat="1"/>
    <row r="151" s="475" customFormat="1"/>
    <row r="152" s="475" customFormat="1"/>
    <row r="153" s="475" customFormat="1"/>
    <row r="154" s="475" customFormat="1"/>
    <row r="155" s="475" customFormat="1"/>
    <row r="156" s="475" customFormat="1"/>
    <row r="157" s="475" customFormat="1"/>
    <row r="158" s="475" customFormat="1"/>
    <row r="159" s="475" customFormat="1"/>
    <row r="160" s="475" customFormat="1"/>
    <row r="161" s="475" customFormat="1"/>
    <row r="162" s="475" customFormat="1"/>
    <row r="163" s="475" customFormat="1"/>
    <row r="164" s="475" customFormat="1"/>
    <row r="165" s="475" customFormat="1"/>
    <row r="166" s="475" customFormat="1"/>
    <row r="167" s="475" customFormat="1"/>
    <row r="168" s="475" customFormat="1"/>
    <row r="169" s="475" customFormat="1"/>
    <row r="170" s="475" customFormat="1"/>
    <row r="171" s="475" customFormat="1"/>
    <row r="172" s="475" customFormat="1"/>
    <row r="173" s="475" customFormat="1"/>
    <row r="174" s="475" customFormat="1"/>
    <row r="175" s="475" customFormat="1"/>
    <row r="176" s="475" customFormat="1"/>
    <row r="177" s="475" customFormat="1"/>
    <row r="178" s="475" customFormat="1"/>
    <row r="179" s="475" customFormat="1"/>
    <row r="180" s="475" customFormat="1"/>
    <row r="181" s="475" customFormat="1"/>
    <row r="182" s="475" customFormat="1"/>
    <row r="183" s="475" customFormat="1"/>
    <row r="184" s="475" customFormat="1"/>
    <row r="185" s="475" customFormat="1"/>
    <row r="186" s="475" customFormat="1"/>
    <row r="187" s="475" customFormat="1"/>
    <row r="188" s="475" customFormat="1"/>
    <row r="189" s="475" customFormat="1"/>
    <row r="190" s="475" customFormat="1"/>
    <row r="191" s="475" customFormat="1"/>
    <row r="192" s="475" customFormat="1"/>
    <row r="193" s="475" customFormat="1"/>
    <row r="194" s="475" customFormat="1"/>
    <row r="195" s="475" customFormat="1"/>
    <row r="196" s="475" customFormat="1"/>
    <row r="197" s="475" customFormat="1"/>
    <row r="198" s="475" customFormat="1"/>
    <row r="199" s="475" customFormat="1"/>
    <row r="200" s="475" customFormat="1"/>
    <row r="201" s="475" customFormat="1"/>
    <row r="202" s="475" customFormat="1"/>
    <row r="203" s="475" customFormat="1"/>
    <row r="204" s="475" customFormat="1"/>
    <row r="205" s="475" customFormat="1"/>
    <row r="206" s="475" customFormat="1"/>
    <row r="207" s="475" customFormat="1"/>
    <row r="208" s="475" customFormat="1"/>
    <row r="209" s="475" customFormat="1"/>
    <row r="210" s="475" customFormat="1"/>
    <row r="211" s="475" customFormat="1"/>
    <row r="212" s="475" customFormat="1"/>
    <row r="213" s="475" customFormat="1"/>
    <row r="214" s="475" customFormat="1"/>
    <row r="215" s="475" customFormat="1"/>
    <row r="216" s="475" customFormat="1"/>
    <row r="217" s="475" customFormat="1"/>
    <row r="218" s="475" customFormat="1"/>
    <row r="219" s="475" customFormat="1"/>
    <row r="220" s="475" customFormat="1"/>
    <row r="221" s="475" customFormat="1"/>
    <row r="222" s="475" customFormat="1"/>
    <row r="223" s="475" customFormat="1"/>
    <row r="224" s="475" customFormat="1"/>
    <row r="225" s="475" customFormat="1"/>
    <row r="226" s="475" customFormat="1"/>
    <row r="227" s="475" customFormat="1"/>
    <row r="228" s="475" customFormat="1"/>
    <row r="229" s="475" customFormat="1"/>
    <row r="230" s="475" customFormat="1"/>
    <row r="231" s="475" customFormat="1"/>
    <row r="232" s="475" customFormat="1"/>
    <row r="233" s="475" customFormat="1"/>
    <row r="234" s="475" customFormat="1"/>
    <row r="235" s="475" customFormat="1"/>
    <row r="236" s="475" customFormat="1"/>
    <row r="237" s="475" customFormat="1"/>
    <row r="238" s="475" customFormat="1"/>
    <row r="239" s="475" customFormat="1"/>
    <row r="240" s="475" customFormat="1"/>
    <row r="241" s="475" customFormat="1"/>
    <row r="242" s="475" customFormat="1"/>
    <row r="243" s="475" customFormat="1"/>
    <row r="244" s="475" customFormat="1"/>
    <row r="245" s="475" customFormat="1"/>
    <row r="246" s="475" customFormat="1"/>
    <row r="247" s="475" customFormat="1"/>
    <row r="248" s="475" customFormat="1"/>
    <row r="249" s="475" customFormat="1"/>
    <row r="250" s="475" customFormat="1"/>
    <row r="251" s="475" customFormat="1"/>
    <row r="252" s="475" customFormat="1"/>
    <row r="253" s="475" customFormat="1"/>
    <row r="254" s="475" customFormat="1"/>
    <row r="255" s="475" customFormat="1"/>
    <row r="256" s="475" customFormat="1"/>
    <row r="257" s="475" customFormat="1"/>
    <row r="258" s="475" customFormat="1"/>
    <row r="259" s="475" customFormat="1"/>
    <row r="260" s="475" customFormat="1"/>
    <row r="261" s="475" customFormat="1"/>
    <row r="262" s="475" customFormat="1"/>
    <row r="263" s="475" customFormat="1"/>
    <row r="264" s="475" customFormat="1"/>
    <row r="265" s="475" customFormat="1"/>
    <row r="266" s="475" customFormat="1"/>
    <row r="267" s="475" customFormat="1"/>
    <row r="268" s="475" customFormat="1"/>
    <row r="269" s="475" customFormat="1"/>
    <row r="270" s="475" customFormat="1"/>
    <row r="271" s="475" customFormat="1"/>
    <row r="272" s="475" customFormat="1"/>
    <row r="273" s="475" customFormat="1"/>
    <row r="274" s="475" customFormat="1"/>
    <row r="275" s="475" customFormat="1"/>
    <row r="276" s="475" customFormat="1"/>
    <row r="277" s="475" customFormat="1"/>
    <row r="278" s="475" customFormat="1"/>
    <row r="279" s="475" customFormat="1"/>
    <row r="280" s="475" customFormat="1"/>
    <row r="281" s="475" customFormat="1"/>
    <row r="282" s="475" customFormat="1"/>
    <row r="283" s="475" customFormat="1"/>
    <row r="284" s="475" customFormat="1"/>
    <row r="285" s="475" customFormat="1"/>
    <row r="286" s="475" customFormat="1"/>
    <row r="287" s="475" customFormat="1"/>
    <row r="288" s="475" customFormat="1"/>
    <row r="289" s="475" customFormat="1"/>
    <row r="290" s="475" customFormat="1"/>
    <row r="291" s="475" customFormat="1"/>
    <row r="292" s="475" customFormat="1"/>
    <row r="293" s="475" customFormat="1"/>
    <row r="294" s="475" customFormat="1"/>
    <row r="295" s="475" customFormat="1"/>
    <row r="296" s="475" customFormat="1"/>
    <row r="297" s="475" customFormat="1"/>
    <row r="298" s="475" customFormat="1"/>
    <row r="299" s="475" customFormat="1"/>
    <row r="300" s="475" customFormat="1"/>
    <row r="301" s="475" customFormat="1"/>
    <row r="302" s="475" customFormat="1"/>
    <row r="303" s="475" customFormat="1"/>
    <row r="304" s="475" customFormat="1"/>
    <row r="305" s="475" customFormat="1"/>
    <row r="306" s="475" customFormat="1"/>
    <row r="307" s="475" customFormat="1"/>
    <row r="308" s="475" customFormat="1"/>
    <row r="309" s="475" customFormat="1"/>
    <row r="310" s="475" customFormat="1"/>
    <row r="311" s="475" customFormat="1"/>
    <row r="312" s="475" customFormat="1"/>
    <row r="313" s="475" customFormat="1"/>
    <row r="314" s="475" customFormat="1"/>
    <row r="315" s="475" customFormat="1"/>
    <row r="316" s="475" customFormat="1"/>
    <row r="317" s="475" customFormat="1"/>
    <row r="318" s="475" customFormat="1"/>
    <row r="319" s="475" customFormat="1"/>
    <row r="320" s="475" customFormat="1"/>
    <row r="321" s="475" customFormat="1"/>
    <row r="322" s="475" customFormat="1"/>
    <row r="323" s="475" customFormat="1"/>
    <row r="324" s="475" customFormat="1"/>
    <row r="325" s="475" customFormat="1"/>
    <row r="326" s="475" customFormat="1"/>
    <row r="327" s="475" customFormat="1"/>
    <row r="328" s="475" customFormat="1"/>
    <row r="329" s="475" customFormat="1"/>
    <row r="330" s="475" customFormat="1"/>
    <row r="331" s="475" customFormat="1"/>
    <row r="332" s="475" customFormat="1"/>
    <row r="333" s="475" customFormat="1"/>
    <row r="334" s="475" customFormat="1"/>
    <row r="335" s="475" customFormat="1"/>
    <row r="336" s="475" customFormat="1"/>
    <row r="337" s="475" customFormat="1"/>
    <row r="338" s="475" customFormat="1"/>
    <row r="339" s="475" customFormat="1"/>
    <row r="340" s="475" customFormat="1"/>
    <row r="341" s="475" customFormat="1"/>
    <row r="342" s="475" customFormat="1"/>
    <row r="343" s="475" customFormat="1"/>
    <row r="344" s="475" customFormat="1"/>
    <row r="345" s="475" customFormat="1"/>
    <row r="346" s="475" customFormat="1"/>
    <row r="347" s="475" customFormat="1"/>
    <row r="348" s="475" customFormat="1"/>
    <row r="349" s="475" customFormat="1"/>
    <row r="350" s="475" customFormat="1"/>
    <row r="351" s="475" customFormat="1"/>
    <row r="352" s="475" customFormat="1"/>
    <row r="353" s="475" customFormat="1"/>
    <row r="354" s="475" customFormat="1"/>
    <row r="355" s="475" customFormat="1"/>
    <row r="356" s="475" customFormat="1"/>
    <row r="357" s="475" customFormat="1"/>
    <row r="358" s="475" customFormat="1"/>
    <row r="359" s="475" customFormat="1"/>
    <row r="360" s="475" customFormat="1"/>
    <row r="361" s="475" customFormat="1"/>
    <row r="362" s="475" customFormat="1"/>
    <row r="363" s="475" customFormat="1"/>
    <row r="364" s="475" customFormat="1"/>
    <row r="365" s="475" customFormat="1"/>
    <row r="366" s="475" customFormat="1"/>
    <row r="367" s="475" customFormat="1"/>
    <row r="368" s="475" customFormat="1"/>
    <row r="369" s="475" customFormat="1"/>
    <row r="370" s="475" customFormat="1"/>
  </sheetData>
  <mergeCells count="19">
    <mergeCell ref="A1:P1"/>
    <mergeCell ref="A2:I2"/>
    <mergeCell ref="D6:E6"/>
    <mergeCell ref="F6:G6"/>
    <mergeCell ref="H6:I6"/>
    <mergeCell ref="L117:M117"/>
    <mergeCell ref="N117:O117"/>
    <mergeCell ref="A137:C137"/>
    <mergeCell ref="L6:M6"/>
    <mergeCell ref="N6:O6"/>
    <mergeCell ref="A109:C109"/>
    <mergeCell ref="A110:C110"/>
    <mergeCell ref="A111:C111"/>
    <mergeCell ref="B117:C117"/>
    <mergeCell ref="D117:E117"/>
    <mergeCell ref="F117:G117"/>
    <mergeCell ref="H117:I117"/>
    <mergeCell ref="J117:K117"/>
    <mergeCell ref="J6:K6"/>
  </mergeCells>
  <hyperlinks>
    <hyperlink ref="N3" location="Sommaire!A1" display="RETOUR AU SOMMAIRE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AK623"/>
  <sheetViews>
    <sheetView workbookViewId="0">
      <selection activeCell="A3" sqref="A3:XFD3"/>
    </sheetView>
  </sheetViews>
  <sheetFormatPr baseColWidth="10" defaultRowHeight="15"/>
  <cols>
    <col min="1" max="1" width="7.5703125" customWidth="1"/>
    <col min="2" max="2" width="12.7109375" customWidth="1"/>
    <col min="3" max="3" width="25.42578125" customWidth="1"/>
    <col min="4" max="4" width="6.42578125" bestFit="1" customWidth="1"/>
    <col min="5" max="5" width="3.5703125" bestFit="1" customWidth="1"/>
    <col min="6" max="6" width="6.42578125" bestFit="1" customWidth="1"/>
    <col min="7" max="7" width="3.5703125" bestFit="1" customWidth="1"/>
    <col min="8" max="8" width="6.42578125" bestFit="1" customWidth="1"/>
    <col min="9" max="9" width="3.5703125" bestFit="1" customWidth="1"/>
    <col min="10" max="10" width="6.42578125" bestFit="1" customWidth="1"/>
    <col min="11" max="11" width="3.5703125" bestFit="1" customWidth="1"/>
    <col min="12" max="12" width="6.42578125" bestFit="1" customWidth="1"/>
    <col min="13" max="13" width="3.5703125" bestFit="1" customWidth="1"/>
    <col min="14" max="14" width="6.42578125" bestFit="1" customWidth="1"/>
    <col min="15" max="15" width="3" bestFit="1" customWidth="1"/>
    <col min="16" max="37" width="11.42578125" style="475"/>
  </cols>
  <sheetData>
    <row r="1" spans="1:15">
      <c r="A1" s="18" t="s">
        <v>415</v>
      </c>
      <c r="B1" s="6"/>
      <c r="C1" s="1"/>
      <c r="D1" s="1"/>
      <c r="E1" s="1"/>
      <c r="F1" s="1"/>
      <c r="G1" s="402"/>
      <c r="H1" s="402"/>
      <c r="I1" s="402"/>
      <c r="J1" s="475"/>
      <c r="K1" s="475"/>
      <c r="L1" s="475"/>
      <c r="M1" s="475"/>
      <c r="N1" s="475"/>
      <c r="O1" s="475"/>
    </row>
    <row r="2" spans="1:15">
      <c r="A2" s="591" t="s">
        <v>251</v>
      </c>
      <c r="B2" s="591"/>
      <c r="C2" s="591"/>
      <c r="D2" s="591"/>
      <c r="E2" s="591"/>
      <c r="F2" s="591"/>
      <c r="G2" s="591"/>
      <c r="H2" s="591"/>
      <c r="I2" s="591"/>
      <c r="J2" s="475"/>
      <c r="K2" s="475"/>
      <c r="L2" s="475"/>
      <c r="M2" s="475"/>
      <c r="N2" s="475"/>
      <c r="O2" s="475"/>
    </row>
    <row r="3" spans="1:15" s="419" customFormat="1">
      <c r="A3" s="577" t="s">
        <v>252</v>
      </c>
      <c r="B3" s="577"/>
      <c r="C3" s="577"/>
      <c r="D3" s="577"/>
      <c r="E3" s="577"/>
      <c r="F3" s="577"/>
      <c r="G3" s="577"/>
      <c r="N3" s="571" t="s">
        <v>440</v>
      </c>
    </row>
    <row r="4" spans="1:15">
      <c r="B4" s="475"/>
      <c r="C4" s="475"/>
      <c r="D4" s="475"/>
      <c r="E4" s="475"/>
      <c r="F4" s="475"/>
      <c r="G4" s="475"/>
      <c r="H4" s="475"/>
      <c r="I4" s="475"/>
      <c r="J4" s="475"/>
      <c r="K4" s="475"/>
      <c r="L4" s="475"/>
      <c r="M4" s="475"/>
      <c r="N4" s="475"/>
      <c r="O4" s="475"/>
    </row>
    <row r="5" spans="1:15">
      <c r="A5" s="475"/>
      <c r="B5" s="475"/>
      <c r="C5" s="475"/>
      <c r="D5" s="475"/>
      <c r="E5" s="475"/>
      <c r="F5" s="475"/>
      <c r="G5" s="475"/>
      <c r="H5" s="475"/>
      <c r="I5" s="475"/>
      <c r="J5" s="475"/>
      <c r="K5" s="475"/>
      <c r="L5" s="475"/>
      <c r="M5" s="475"/>
      <c r="N5" s="475"/>
      <c r="O5" s="475"/>
    </row>
    <row r="6" spans="1:15" ht="30">
      <c r="A6" s="122" t="s">
        <v>218</v>
      </c>
      <c r="B6" s="123" t="s">
        <v>219</v>
      </c>
      <c r="C6" s="123" t="s">
        <v>213</v>
      </c>
      <c r="D6" s="640">
        <v>2010</v>
      </c>
      <c r="E6" s="639"/>
      <c r="F6" s="638">
        <v>2011</v>
      </c>
      <c r="G6" s="639"/>
      <c r="H6" s="640">
        <v>2012</v>
      </c>
      <c r="I6" s="639"/>
      <c r="J6" s="640">
        <v>2013</v>
      </c>
      <c r="K6" s="639"/>
      <c r="L6" s="640">
        <v>2014</v>
      </c>
      <c r="M6" s="639"/>
      <c r="N6" s="640">
        <v>2015</v>
      </c>
      <c r="O6" s="639"/>
    </row>
    <row r="7" spans="1:15">
      <c r="A7" s="7">
        <v>84</v>
      </c>
      <c r="B7" s="21" t="s">
        <v>115</v>
      </c>
      <c r="C7" s="421" t="s">
        <v>82</v>
      </c>
      <c r="D7" s="422">
        <v>435</v>
      </c>
      <c r="E7" s="426"/>
      <c r="F7" s="422">
        <v>478</v>
      </c>
      <c r="G7" s="426"/>
      <c r="H7" s="422">
        <v>482</v>
      </c>
      <c r="I7" s="426"/>
      <c r="J7" s="422">
        <v>504</v>
      </c>
      <c r="K7" s="426"/>
      <c r="L7" s="422">
        <v>538</v>
      </c>
      <c r="M7" s="426"/>
      <c r="N7" s="422">
        <v>545</v>
      </c>
      <c r="O7" s="426"/>
    </row>
    <row r="8" spans="1:15">
      <c r="A8" s="8">
        <v>32</v>
      </c>
      <c r="B8" s="23" t="s">
        <v>116</v>
      </c>
      <c r="C8" s="425" t="s">
        <v>31</v>
      </c>
      <c r="D8" s="422">
        <v>1121</v>
      </c>
      <c r="E8" s="426"/>
      <c r="F8" s="422">
        <v>1167</v>
      </c>
      <c r="G8" s="426"/>
      <c r="H8" s="422">
        <v>1231</v>
      </c>
      <c r="I8" s="426"/>
      <c r="J8" s="422">
        <v>1315</v>
      </c>
      <c r="K8" s="426"/>
      <c r="L8" s="422">
        <v>1374</v>
      </c>
      <c r="M8" s="426"/>
      <c r="N8" s="422">
        <v>1327</v>
      </c>
      <c r="O8" s="426"/>
    </row>
    <row r="9" spans="1:15">
      <c r="A9" s="8">
        <v>84</v>
      </c>
      <c r="B9" s="23" t="s">
        <v>117</v>
      </c>
      <c r="C9" s="425" t="s">
        <v>84</v>
      </c>
      <c r="D9" s="422">
        <v>692</v>
      </c>
      <c r="E9" s="426"/>
      <c r="F9" s="422">
        <v>692</v>
      </c>
      <c r="G9" s="426" t="s">
        <v>256</v>
      </c>
      <c r="H9" s="422">
        <v>672</v>
      </c>
      <c r="I9" s="426"/>
      <c r="J9" s="422">
        <v>684</v>
      </c>
      <c r="K9" s="426"/>
      <c r="L9" s="422">
        <v>690</v>
      </c>
      <c r="M9" s="426"/>
      <c r="N9" s="422">
        <v>655</v>
      </c>
      <c r="O9" s="426"/>
    </row>
    <row r="10" spans="1:15">
      <c r="A10" s="8">
        <v>93</v>
      </c>
      <c r="B10" s="23" t="s">
        <v>118</v>
      </c>
      <c r="C10" s="425" t="s">
        <v>305</v>
      </c>
      <c r="D10" s="422">
        <v>148</v>
      </c>
      <c r="E10" s="426" t="s">
        <v>256</v>
      </c>
      <c r="F10" s="422">
        <v>159</v>
      </c>
      <c r="G10" s="426" t="s">
        <v>256</v>
      </c>
      <c r="H10" s="422">
        <v>183</v>
      </c>
      <c r="I10" s="426" t="s">
        <v>256</v>
      </c>
      <c r="J10" s="422">
        <v>216</v>
      </c>
      <c r="K10" s="426"/>
      <c r="L10" s="422">
        <v>172</v>
      </c>
      <c r="M10" s="426" t="s">
        <v>256</v>
      </c>
      <c r="N10" s="422">
        <v>195</v>
      </c>
      <c r="O10" s="426"/>
    </row>
    <row r="11" spans="1:15">
      <c r="A11" s="8">
        <v>93</v>
      </c>
      <c r="B11" s="23" t="s">
        <v>119</v>
      </c>
      <c r="C11" s="425" t="s">
        <v>99</v>
      </c>
      <c r="D11" s="422">
        <v>69</v>
      </c>
      <c r="E11" s="426" t="s">
        <v>256</v>
      </c>
      <c r="F11" s="422">
        <v>81</v>
      </c>
      <c r="G11" s="426"/>
      <c r="H11" s="422">
        <v>76</v>
      </c>
      <c r="I11" s="426"/>
      <c r="J11" s="422">
        <v>83</v>
      </c>
      <c r="K11" s="426"/>
      <c r="L11" s="422">
        <v>86</v>
      </c>
      <c r="M11" s="426"/>
      <c r="N11" s="422">
        <v>65</v>
      </c>
      <c r="O11" s="426"/>
    </row>
    <row r="12" spans="1:15">
      <c r="A12" s="8">
        <v>93</v>
      </c>
      <c r="B12" s="23" t="s">
        <v>120</v>
      </c>
      <c r="C12" s="425" t="s">
        <v>100</v>
      </c>
      <c r="D12" s="422">
        <v>498</v>
      </c>
      <c r="E12" s="426" t="s">
        <v>256</v>
      </c>
      <c r="F12" s="422">
        <v>485</v>
      </c>
      <c r="G12" s="426" t="s">
        <v>256</v>
      </c>
      <c r="H12" s="422">
        <v>526</v>
      </c>
      <c r="I12" s="426"/>
      <c r="J12" s="422">
        <v>552</v>
      </c>
      <c r="K12" s="426"/>
      <c r="L12" s="422">
        <v>554</v>
      </c>
      <c r="M12" s="426"/>
      <c r="N12" s="422">
        <v>586</v>
      </c>
      <c r="O12" s="426"/>
    </row>
    <row r="13" spans="1:15">
      <c r="A13" s="8">
        <v>84</v>
      </c>
      <c r="B13" s="23" t="s">
        <v>121</v>
      </c>
      <c r="C13" s="425" t="s">
        <v>85</v>
      </c>
      <c r="D13" s="422">
        <v>312</v>
      </c>
      <c r="E13" s="426" t="s">
        <v>256</v>
      </c>
      <c r="F13" s="422">
        <v>351</v>
      </c>
      <c r="G13" s="426" t="s">
        <v>256</v>
      </c>
      <c r="H13" s="422">
        <v>285</v>
      </c>
      <c r="I13" s="426" t="s">
        <v>256</v>
      </c>
      <c r="J13" s="422">
        <v>331</v>
      </c>
      <c r="K13" s="426"/>
      <c r="L13" s="422">
        <v>328</v>
      </c>
      <c r="M13" s="426"/>
      <c r="N13" s="422">
        <v>382</v>
      </c>
      <c r="O13" s="426"/>
    </row>
    <row r="14" spans="1:15">
      <c r="A14" s="8">
        <v>44</v>
      </c>
      <c r="B14" s="23" t="s">
        <v>122</v>
      </c>
      <c r="C14" s="425" t="s">
        <v>36</v>
      </c>
      <c r="D14" s="422">
        <v>635</v>
      </c>
      <c r="E14" s="426"/>
      <c r="F14" s="422">
        <v>575</v>
      </c>
      <c r="G14" s="426"/>
      <c r="H14" s="422">
        <v>610</v>
      </c>
      <c r="I14" s="426"/>
      <c r="J14" s="422">
        <v>608</v>
      </c>
      <c r="K14" s="426"/>
      <c r="L14" s="422">
        <v>602</v>
      </c>
      <c r="M14" s="426"/>
      <c r="N14" s="422">
        <v>603</v>
      </c>
      <c r="O14" s="426"/>
    </row>
    <row r="15" spans="1:15">
      <c r="A15" s="8">
        <v>76</v>
      </c>
      <c r="B15" s="23" t="s">
        <v>123</v>
      </c>
      <c r="C15" s="425" t="s">
        <v>69</v>
      </c>
      <c r="D15" s="422">
        <v>283</v>
      </c>
      <c r="E15" s="426"/>
      <c r="F15" s="422">
        <v>278</v>
      </c>
      <c r="G15" s="426"/>
      <c r="H15" s="422">
        <v>289</v>
      </c>
      <c r="I15" s="426" t="s">
        <v>256</v>
      </c>
      <c r="J15" s="422">
        <v>271</v>
      </c>
      <c r="K15" s="426"/>
      <c r="L15" s="422">
        <v>313</v>
      </c>
      <c r="M15" s="426"/>
      <c r="N15" s="422">
        <v>324</v>
      </c>
      <c r="O15" s="426"/>
    </row>
    <row r="16" spans="1:15">
      <c r="A16" s="8">
        <v>44</v>
      </c>
      <c r="B16" s="23">
        <v>10</v>
      </c>
      <c r="C16" s="425" t="s">
        <v>37</v>
      </c>
      <c r="D16" s="422">
        <v>511</v>
      </c>
      <c r="E16" s="426"/>
      <c r="F16" s="422">
        <v>503</v>
      </c>
      <c r="G16" s="426"/>
      <c r="H16" s="422">
        <v>492</v>
      </c>
      <c r="I16" s="426"/>
      <c r="J16" s="422">
        <v>516</v>
      </c>
      <c r="K16" s="426"/>
      <c r="L16" s="422">
        <v>524</v>
      </c>
      <c r="M16" s="426"/>
      <c r="N16" s="422">
        <v>519</v>
      </c>
      <c r="O16" s="426"/>
    </row>
    <row r="17" spans="1:15">
      <c r="A17" s="8">
        <v>76</v>
      </c>
      <c r="B17" s="23">
        <v>11</v>
      </c>
      <c r="C17" s="425" t="s">
        <v>70</v>
      </c>
      <c r="D17" s="422">
        <v>501</v>
      </c>
      <c r="E17" s="426"/>
      <c r="F17" s="422">
        <v>494</v>
      </c>
      <c r="G17" s="426"/>
      <c r="H17" s="422">
        <v>517</v>
      </c>
      <c r="I17" s="426"/>
      <c r="J17" s="422">
        <v>446</v>
      </c>
      <c r="K17" s="426"/>
      <c r="L17" s="422">
        <v>501</v>
      </c>
      <c r="M17" s="426"/>
      <c r="N17" s="422">
        <v>569</v>
      </c>
      <c r="O17" s="426"/>
    </row>
    <row r="18" spans="1:15">
      <c r="A18" s="8">
        <v>76</v>
      </c>
      <c r="B18" s="23">
        <v>12</v>
      </c>
      <c r="C18" s="425" t="s">
        <v>71</v>
      </c>
      <c r="D18" s="422">
        <v>490</v>
      </c>
      <c r="E18" s="426" t="s">
        <v>256</v>
      </c>
      <c r="F18" s="422">
        <v>440</v>
      </c>
      <c r="G18" s="426" t="s">
        <v>256</v>
      </c>
      <c r="H18" s="422">
        <v>430</v>
      </c>
      <c r="I18" s="426"/>
      <c r="J18" s="422">
        <v>434</v>
      </c>
      <c r="K18" s="426"/>
      <c r="L18" s="422">
        <v>429</v>
      </c>
      <c r="M18" s="426"/>
      <c r="N18" s="422">
        <v>436</v>
      </c>
      <c r="O18" s="426"/>
    </row>
    <row r="19" spans="1:15">
      <c r="A19" s="8">
        <v>93</v>
      </c>
      <c r="B19" s="23">
        <v>13</v>
      </c>
      <c r="C19" s="425" t="s">
        <v>101</v>
      </c>
      <c r="D19" s="422">
        <v>986</v>
      </c>
      <c r="E19" s="426"/>
      <c r="F19" s="422">
        <v>812</v>
      </c>
      <c r="G19" s="426"/>
      <c r="H19" s="422">
        <v>830</v>
      </c>
      <c r="I19" s="426"/>
      <c r="J19" s="422">
        <v>838</v>
      </c>
      <c r="K19" s="426"/>
      <c r="L19" s="422">
        <v>832</v>
      </c>
      <c r="M19" s="426"/>
      <c r="N19" s="422">
        <v>806</v>
      </c>
      <c r="O19" s="426"/>
    </row>
    <row r="20" spans="1:15">
      <c r="A20" s="8">
        <v>28</v>
      </c>
      <c r="B20" s="23">
        <v>14</v>
      </c>
      <c r="C20" s="425" t="s">
        <v>25</v>
      </c>
      <c r="D20" s="422">
        <v>1275</v>
      </c>
      <c r="E20" s="426"/>
      <c r="F20" s="422">
        <v>1275</v>
      </c>
      <c r="G20" s="426" t="s">
        <v>256</v>
      </c>
      <c r="H20" s="422">
        <v>1271</v>
      </c>
      <c r="I20" s="426"/>
      <c r="J20" s="422">
        <v>1280</v>
      </c>
      <c r="K20" s="426"/>
      <c r="L20" s="422">
        <v>1344</v>
      </c>
      <c r="M20" s="426"/>
      <c r="N20" s="422">
        <v>1344</v>
      </c>
      <c r="O20" s="426" t="s">
        <v>256</v>
      </c>
    </row>
    <row r="21" spans="1:15">
      <c r="A21" s="8">
        <v>84</v>
      </c>
      <c r="B21" s="23">
        <v>15</v>
      </c>
      <c r="C21" s="425" t="s">
        <v>86</v>
      </c>
      <c r="D21" s="422">
        <v>122</v>
      </c>
      <c r="E21" s="426"/>
      <c r="F21" s="422">
        <v>127</v>
      </c>
      <c r="G21" s="426"/>
      <c r="H21" s="422">
        <v>120</v>
      </c>
      <c r="I21" s="426"/>
      <c r="J21" s="422">
        <v>108</v>
      </c>
      <c r="K21" s="426"/>
      <c r="L21" s="422">
        <v>111</v>
      </c>
      <c r="M21" s="426"/>
      <c r="N21" s="422">
        <v>114</v>
      </c>
      <c r="O21" s="426"/>
    </row>
    <row r="22" spans="1:15">
      <c r="A22" s="8">
        <v>75</v>
      </c>
      <c r="B22" s="23">
        <v>16</v>
      </c>
      <c r="C22" s="425" t="s">
        <v>57</v>
      </c>
      <c r="D22" s="422">
        <v>606</v>
      </c>
      <c r="E22" s="426"/>
      <c r="F22" s="422">
        <v>581</v>
      </c>
      <c r="G22" s="426"/>
      <c r="H22" s="422">
        <v>608</v>
      </c>
      <c r="I22" s="426"/>
      <c r="J22" s="422">
        <v>603</v>
      </c>
      <c r="K22" s="426"/>
      <c r="L22" s="422">
        <v>687</v>
      </c>
      <c r="M22" s="426"/>
      <c r="N22" s="422">
        <v>742</v>
      </c>
      <c r="O22" s="426"/>
    </row>
    <row r="23" spans="1:15">
      <c r="A23" s="8">
        <v>75</v>
      </c>
      <c r="B23" s="23">
        <v>17</v>
      </c>
      <c r="C23" s="425" t="s">
        <v>58</v>
      </c>
      <c r="D23" s="422">
        <v>699</v>
      </c>
      <c r="E23" s="426"/>
      <c r="F23" s="422">
        <v>810</v>
      </c>
      <c r="G23" s="426"/>
      <c r="H23" s="422">
        <v>827</v>
      </c>
      <c r="I23" s="426"/>
      <c r="J23" s="422">
        <v>728</v>
      </c>
      <c r="K23" s="426"/>
      <c r="L23" s="422">
        <v>760</v>
      </c>
      <c r="M23" s="426" t="s">
        <v>256</v>
      </c>
      <c r="N23" s="422">
        <v>819</v>
      </c>
      <c r="O23" s="426" t="s">
        <v>256</v>
      </c>
    </row>
    <row r="24" spans="1:15">
      <c r="A24" s="8">
        <v>24</v>
      </c>
      <c r="B24" s="23">
        <v>18</v>
      </c>
      <c r="C24" s="425" t="s">
        <v>9</v>
      </c>
      <c r="D24" s="422">
        <v>672</v>
      </c>
      <c r="E24" s="426"/>
      <c r="F24" s="422">
        <v>665</v>
      </c>
      <c r="G24" s="426"/>
      <c r="H24" s="422">
        <v>684</v>
      </c>
      <c r="I24" s="426"/>
      <c r="J24" s="422">
        <v>648</v>
      </c>
      <c r="K24" s="426"/>
      <c r="L24" s="422">
        <v>597</v>
      </c>
      <c r="M24" s="426"/>
      <c r="N24" s="422">
        <v>597</v>
      </c>
      <c r="O24" s="426"/>
    </row>
    <row r="25" spans="1:15">
      <c r="A25" s="8">
        <v>75</v>
      </c>
      <c r="B25" s="23">
        <v>19</v>
      </c>
      <c r="C25" s="425" t="s">
        <v>59</v>
      </c>
      <c r="D25" s="422">
        <v>296</v>
      </c>
      <c r="E25" s="426"/>
      <c r="F25" s="422">
        <v>307</v>
      </c>
      <c r="G25" s="426"/>
      <c r="H25" s="422">
        <v>333</v>
      </c>
      <c r="I25" s="426"/>
      <c r="J25" s="422">
        <v>336</v>
      </c>
      <c r="K25" s="426"/>
      <c r="L25" s="422">
        <v>365</v>
      </c>
      <c r="M25" s="426"/>
      <c r="N25" s="422">
        <v>349</v>
      </c>
      <c r="O25" s="426"/>
    </row>
    <row r="26" spans="1:15">
      <c r="A26" s="8">
        <v>94</v>
      </c>
      <c r="B26" s="23" t="s">
        <v>104</v>
      </c>
      <c r="C26" s="425" t="s">
        <v>306</v>
      </c>
      <c r="D26" s="422">
        <v>128</v>
      </c>
      <c r="E26" s="426"/>
      <c r="F26" s="422">
        <v>125</v>
      </c>
      <c r="G26" s="426"/>
      <c r="H26" s="422">
        <v>125</v>
      </c>
      <c r="I26" s="426" t="s">
        <v>256</v>
      </c>
      <c r="J26" s="422">
        <v>130</v>
      </c>
      <c r="K26" s="426"/>
      <c r="L26" s="422">
        <v>114</v>
      </c>
      <c r="M26" s="426"/>
      <c r="N26" s="422">
        <v>108</v>
      </c>
      <c r="O26" s="426"/>
    </row>
    <row r="27" spans="1:15">
      <c r="A27" s="8">
        <v>94</v>
      </c>
      <c r="B27" s="23" t="s">
        <v>107</v>
      </c>
      <c r="C27" s="425" t="s">
        <v>108</v>
      </c>
      <c r="D27" s="422">
        <v>52</v>
      </c>
      <c r="E27" s="426" t="s">
        <v>256</v>
      </c>
      <c r="F27" s="422">
        <v>78</v>
      </c>
      <c r="G27" s="426"/>
      <c r="H27" s="422">
        <v>79</v>
      </c>
      <c r="I27" s="426"/>
      <c r="J27" s="422">
        <v>81</v>
      </c>
      <c r="K27" s="426"/>
      <c r="L27" s="422">
        <v>81</v>
      </c>
      <c r="M27" s="426"/>
      <c r="N27" s="422">
        <v>74</v>
      </c>
      <c r="O27" s="426"/>
    </row>
    <row r="28" spans="1:15">
      <c r="A28" s="8">
        <v>27</v>
      </c>
      <c r="B28" s="23">
        <v>21</v>
      </c>
      <c r="C28" s="425" t="s">
        <v>16</v>
      </c>
      <c r="D28" s="422">
        <v>749</v>
      </c>
      <c r="E28" s="426"/>
      <c r="F28" s="422">
        <v>753</v>
      </c>
      <c r="G28" s="426"/>
      <c r="H28" s="422">
        <v>754</v>
      </c>
      <c r="I28" s="426"/>
      <c r="J28" s="422">
        <v>731</v>
      </c>
      <c r="K28" s="426"/>
      <c r="L28" s="422">
        <v>757</v>
      </c>
      <c r="M28" s="426"/>
      <c r="N28" s="422">
        <v>746</v>
      </c>
      <c r="O28" s="426"/>
    </row>
    <row r="29" spans="1:15">
      <c r="A29" s="8">
        <v>53</v>
      </c>
      <c r="B29" s="23">
        <v>22</v>
      </c>
      <c r="C29" s="425" t="s">
        <v>52</v>
      </c>
      <c r="D29" s="422">
        <v>998</v>
      </c>
      <c r="E29" s="426"/>
      <c r="F29" s="422">
        <v>1007</v>
      </c>
      <c r="G29" s="426"/>
      <c r="H29" s="422">
        <v>1102</v>
      </c>
      <c r="I29" s="426"/>
      <c r="J29" s="422">
        <v>1042</v>
      </c>
      <c r="K29" s="426"/>
      <c r="L29" s="422">
        <v>1132</v>
      </c>
      <c r="M29" s="426" t="s">
        <v>256</v>
      </c>
      <c r="N29" s="422">
        <v>1004</v>
      </c>
      <c r="O29" s="426"/>
    </row>
    <row r="30" spans="1:15">
      <c r="A30" s="8">
        <v>75</v>
      </c>
      <c r="B30" s="23">
        <v>23</v>
      </c>
      <c r="C30" s="425" t="s">
        <v>60</v>
      </c>
      <c r="D30" s="422">
        <v>200</v>
      </c>
      <c r="E30" s="426" t="s">
        <v>256</v>
      </c>
      <c r="F30" s="422">
        <v>218</v>
      </c>
      <c r="G30" s="426"/>
      <c r="H30" s="422">
        <v>230</v>
      </c>
      <c r="I30" s="426"/>
      <c r="J30" s="422">
        <v>293</v>
      </c>
      <c r="K30" s="426"/>
      <c r="L30" s="422">
        <v>290</v>
      </c>
      <c r="M30" s="426"/>
      <c r="N30" s="422">
        <v>279</v>
      </c>
      <c r="O30" s="426"/>
    </row>
    <row r="31" spans="1:15">
      <c r="A31" s="8">
        <v>75</v>
      </c>
      <c r="B31" s="23">
        <v>24</v>
      </c>
      <c r="C31" s="425" t="s">
        <v>61</v>
      </c>
      <c r="D31" s="422">
        <v>474</v>
      </c>
      <c r="E31" s="426"/>
      <c r="F31" s="422">
        <v>490</v>
      </c>
      <c r="G31" s="426"/>
      <c r="H31" s="422">
        <v>502</v>
      </c>
      <c r="I31" s="426"/>
      <c r="J31" s="422">
        <v>538</v>
      </c>
      <c r="K31" s="426"/>
      <c r="L31" s="422">
        <v>598</v>
      </c>
      <c r="M31" s="426"/>
      <c r="N31" s="422">
        <v>618</v>
      </c>
      <c r="O31" s="426"/>
    </row>
    <row r="32" spans="1:15">
      <c r="A32" s="8">
        <v>27</v>
      </c>
      <c r="B32" s="23">
        <v>25</v>
      </c>
      <c r="C32" s="425" t="s">
        <v>18</v>
      </c>
      <c r="D32" s="422">
        <v>674</v>
      </c>
      <c r="E32" s="426"/>
      <c r="F32" s="422">
        <v>688</v>
      </c>
      <c r="G32" s="426"/>
      <c r="H32" s="422">
        <v>705</v>
      </c>
      <c r="I32" s="426"/>
      <c r="J32" s="422">
        <v>657</v>
      </c>
      <c r="K32" s="426"/>
      <c r="L32" s="422">
        <v>678</v>
      </c>
      <c r="M32" s="426"/>
      <c r="N32" s="422">
        <v>615</v>
      </c>
      <c r="O32" s="426"/>
    </row>
    <row r="33" spans="1:15">
      <c r="A33" s="8">
        <v>84</v>
      </c>
      <c r="B33" s="23">
        <v>26</v>
      </c>
      <c r="C33" s="425" t="s">
        <v>87</v>
      </c>
      <c r="D33" s="422">
        <v>566</v>
      </c>
      <c r="E33" s="426"/>
      <c r="F33" s="422">
        <v>925</v>
      </c>
      <c r="G33" s="426" t="s">
        <v>256</v>
      </c>
      <c r="H33" s="422">
        <v>547</v>
      </c>
      <c r="I33" s="426"/>
      <c r="J33" s="422">
        <v>607</v>
      </c>
      <c r="K33" s="426"/>
      <c r="L33" s="422">
        <v>596</v>
      </c>
      <c r="M33" s="426"/>
      <c r="N33" s="422">
        <v>590</v>
      </c>
      <c r="O33" s="426"/>
    </row>
    <row r="34" spans="1:15">
      <c r="A34" s="8">
        <v>28</v>
      </c>
      <c r="B34" s="23">
        <v>27</v>
      </c>
      <c r="C34" s="425" t="s">
        <v>27</v>
      </c>
      <c r="D34" s="422">
        <v>780</v>
      </c>
      <c r="E34" s="426"/>
      <c r="F34" s="422">
        <v>654</v>
      </c>
      <c r="G34" s="426"/>
      <c r="H34" s="422">
        <v>704</v>
      </c>
      <c r="I34" s="426"/>
      <c r="J34" s="422">
        <v>892</v>
      </c>
      <c r="K34" s="426"/>
      <c r="L34" s="422">
        <v>965</v>
      </c>
      <c r="M34" s="426" t="s">
        <v>256</v>
      </c>
      <c r="N34" s="422">
        <v>965</v>
      </c>
      <c r="O34" s="426" t="s">
        <v>256</v>
      </c>
    </row>
    <row r="35" spans="1:15">
      <c r="A35" s="8">
        <v>24</v>
      </c>
      <c r="B35" s="23">
        <v>28</v>
      </c>
      <c r="C35" s="425" t="s">
        <v>307</v>
      </c>
      <c r="D35" s="422">
        <v>468</v>
      </c>
      <c r="E35" s="426"/>
      <c r="F35" s="422">
        <v>483</v>
      </c>
      <c r="G35" s="426"/>
      <c r="H35" s="422">
        <v>474</v>
      </c>
      <c r="I35" s="426"/>
      <c r="J35" s="422">
        <v>475</v>
      </c>
      <c r="K35" s="426"/>
      <c r="L35" s="422">
        <v>506</v>
      </c>
      <c r="M35" s="426"/>
      <c r="N35" s="422">
        <v>524</v>
      </c>
      <c r="O35" s="426" t="s">
        <v>256</v>
      </c>
    </row>
    <row r="36" spans="1:15">
      <c r="A36" s="8">
        <v>53</v>
      </c>
      <c r="B36" s="23">
        <v>29</v>
      </c>
      <c r="C36" s="425" t="s">
        <v>54</v>
      </c>
      <c r="D36" s="422">
        <v>1384</v>
      </c>
      <c r="E36" s="426"/>
      <c r="F36" s="422">
        <v>1390</v>
      </c>
      <c r="G36" s="426"/>
      <c r="H36" s="422">
        <v>1390</v>
      </c>
      <c r="I36" s="426"/>
      <c r="J36" s="422">
        <v>1349</v>
      </c>
      <c r="K36" s="426"/>
      <c r="L36" s="422">
        <v>1324</v>
      </c>
      <c r="M36" s="426"/>
      <c r="N36" s="422">
        <v>1314</v>
      </c>
      <c r="O36" s="426"/>
    </row>
    <row r="37" spans="1:15">
      <c r="A37" s="8">
        <v>76</v>
      </c>
      <c r="B37" s="23">
        <v>30</v>
      </c>
      <c r="C37" s="425" t="s">
        <v>72</v>
      </c>
      <c r="D37" s="422">
        <v>834</v>
      </c>
      <c r="E37" s="426"/>
      <c r="F37" s="422">
        <v>834</v>
      </c>
      <c r="G37" s="426" t="s">
        <v>256</v>
      </c>
      <c r="H37" s="422">
        <v>720</v>
      </c>
      <c r="I37" s="426"/>
      <c r="J37" s="422">
        <v>720</v>
      </c>
      <c r="K37" s="426" t="s">
        <v>256</v>
      </c>
      <c r="L37" s="422">
        <v>841</v>
      </c>
      <c r="M37" s="426"/>
      <c r="N37" s="422">
        <v>841</v>
      </c>
      <c r="O37" s="426" t="s">
        <v>256</v>
      </c>
    </row>
    <row r="38" spans="1:15">
      <c r="A38" s="8">
        <v>76</v>
      </c>
      <c r="B38" s="23">
        <v>31</v>
      </c>
      <c r="C38" s="425" t="s">
        <v>73</v>
      </c>
      <c r="D38" s="422">
        <v>974</v>
      </c>
      <c r="E38" s="426" t="s">
        <v>256</v>
      </c>
      <c r="F38" s="422">
        <v>965</v>
      </c>
      <c r="G38" s="426"/>
      <c r="H38" s="422">
        <v>1024</v>
      </c>
      <c r="I38" s="426" t="s">
        <v>256</v>
      </c>
      <c r="J38" s="422">
        <v>1041</v>
      </c>
      <c r="K38" s="426"/>
      <c r="L38" s="422">
        <v>892</v>
      </c>
      <c r="M38" s="426"/>
      <c r="N38" s="422">
        <v>946</v>
      </c>
      <c r="O38" s="426"/>
    </row>
    <row r="39" spans="1:15">
      <c r="A39" s="8">
        <v>76</v>
      </c>
      <c r="B39" s="23">
        <v>32</v>
      </c>
      <c r="C39" s="425" t="s">
        <v>74</v>
      </c>
      <c r="D39" s="422">
        <v>232</v>
      </c>
      <c r="E39" s="426"/>
      <c r="F39" s="422">
        <v>234</v>
      </c>
      <c r="G39" s="426"/>
      <c r="H39" s="422">
        <v>267</v>
      </c>
      <c r="I39" s="426"/>
      <c r="J39" s="422">
        <v>268</v>
      </c>
      <c r="K39" s="426"/>
      <c r="L39" s="422">
        <v>290</v>
      </c>
      <c r="M39" s="426"/>
      <c r="N39" s="422">
        <v>334</v>
      </c>
      <c r="O39" s="426"/>
    </row>
    <row r="40" spans="1:15">
      <c r="A40" s="8">
        <v>75</v>
      </c>
      <c r="B40" s="23">
        <v>33</v>
      </c>
      <c r="C40" s="425" t="s">
        <v>62</v>
      </c>
      <c r="D40" s="422">
        <v>1601</v>
      </c>
      <c r="E40" s="426"/>
      <c r="F40" s="422">
        <v>1493</v>
      </c>
      <c r="G40" s="426"/>
      <c r="H40" s="422">
        <v>1479</v>
      </c>
      <c r="I40" s="426"/>
      <c r="J40" s="422">
        <v>1442</v>
      </c>
      <c r="K40" s="426"/>
      <c r="L40" s="422">
        <v>1399</v>
      </c>
      <c r="M40" s="426"/>
      <c r="N40" s="422">
        <v>1348</v>
      </c>
      <c r="O40" s="426"/>
    </row>
    <row r="41" spans="1:15">
      <c r="A41" s="8">
        <v>76</v>
      </c>
      <c r="B41" s="23">
        <v>34</v>
      </c>
      <c r="C41" s="425" t="s">
        <v>75</v>
      </c>
      <c r="D41" s="422">
        <v>1218</v>
      </c>
      <c r="E41" s="426" t="s">
        <v>256</v>
      </c>
      <c r="F41" s="422">
        <v>1218</v>
      </c>
      <c r="G41" s="426" t="s">
        <v>256</v>
      </c>
      <c r="H41" s="422">
        <v>1293</v>
      </c>
      <c r="I41" s="426"/>
      <c r="J41" s="422">
        <v>1319</v>
      </c>
      <c r="K41" s="426"/>
      <c r="L41" s="422">
        <v>1270</v>
      </c>
      <c r="M41" s="426"/>
      <c r="N41" s="422">
        <v>1250</v>
      </c>
      <c r="O41" s="426"/>
    </row>
    <row r="42" spans="1:15">
      <c r="A42" s="8">
        <v>53</v>
      </c>
      <c r="B42" s="23">
        <v>35</v>
      </c>
      <c r="C42" s="425" t="s">
        <v>55</v>
      </c>
      <c r="D42" s="422">
        <v>1631</v>
      </c>
      <c r="E42" s="426"/>
      <c r="F42" s="422">
        <v>1667</v>
      </c>
      <c r="G42" s="426"/>
      <c r="H42" s="422">
        <v>1748</v>
      </c>
      <c r="I42" s="426"/>
      <c r="J42" s="422">
        <v>1670</v>
      </c>
      <c r="K42" s="426"/>
      <c r="L42" s="422">
        <v>1647</v>
      </c>
      <c r="M42" s="426"/>
      <c r="N42" s="422">
        <v>1578</v>
      </c>
      <c r="O42" s="426"/>
    </row>
    <row r="43" spans="1:15">
      <c r="A43" s="8">
        <v>24</v>
      </c>
      <c r="B43" s="23">
        <v>36</v>
      </c>
      <c r="C43" s="425" t="s">
        <v>12</v>
      </c>
      <c r="D43" s="422">
        <v>348</v>
      </c>
      <c r="E43" s="426"/>
      <c r="F43" s="422">
        <v>360</v>
      </c>
      <c r="G43" s="426"/>
      <c r="H43" s="422">
        <v>335</v>
      </c>
      <c r="I43" s="426"/>
      <c r="J43" s="422">
        <v>331</v>
      </c>
      <c r="K43" s="426"/>
      <c r="L43" s="422">
        <v>357</v>
      </c>
      <c r="M43" s="426"/>
      <c r="N43" s="422">
        <v>353</v>
      </c>
      <c r="O43" s="426"/>
    </row>
    <row r="44" spans="1:15">
      <c r="A44" s="8">
        <v>24</v>
      </c>
      <c r="B44" s="23">
        <v>37</v>
      </c>
      <c r="C44" s="425" t="s">
        <v>13</v>
      </c>
      <c r="D44" s="422">
        <v>695</v>
      </c>
      <c r="E44" s="426"/>
      <c r="F44" s="422">
        <v>691</v>
      </c>
      <c r="G44" s="426"/>
      <c r="H44" s="422">
        <v>677</v>
      </c>
      <c r="I44" s="426"/>
      <c r="J44" s="422">
        <v>639</v>
      </c>
      <c r="K44" s="426"/>
      <c r="L44" s="422">
        <v>622</v>
      </c>
      <c r="M44" s="426"/>
      <c r="N44" s="422">
        <v>611</v>
      </c>
      <c r="O44" s="426"/>
    </row>
    <row r="45" spans="1:15">
      <c r="A45" s="8">
        <v>84</v>
      </c>
      <c r="B45" s="23">
        <v>38</v>
      </c>
      <c r="C45" s="425" t="s">
        <v>88</v>
      </c>
      <c r="D45" s="422">
        <v>1033.2724784908607</v>
      </c>
      <c r="E45" s="426" t="s">
        <v>256</v>
      </c>
      <c r="F45" s="422">
        <v>1081</v>
      </c>
      <c r="G45" s="426" t="s">
        <v>256</v>
      </c>
      <c r="H45" s="422">
        <v>1054</v>
      </c>
      <c r="I45" s="426" t="s">
        <v>256</v>
      </c>
      <c r="J45" s="422">
        <v>1020</v>
      </c>
      <c r="K45" s="426"/>
      <c r="L45" s="422">
        <v>1068</v>
      </c>
      <c r="M45" s="426"/>
      <c r="N45" s="422">
        <v>1102</v>
      </c>
      <c r="O45" s="426"/>
    </row>
    <row r="46" spans="1:15">
      <c r="A46" s="8">
        <v>27</v>
      </c>
      <c r="B46" s="23">
        <v>39</v>
      </c>
      <c r="C46" s="425" t="s">
        <v>19</v>
      </c>
      <c r="D46" s="422">
        <v>314</v>
      </c>
      <c r="E46" s="426"/>
      <c r="F46" s="422">
        <v>346</v>
      </c>
      <c r="G46" s="426"/>
      <c r="H46" s="422">
        <v>344</v>
      </c>
      <c r="I46" s="426"/>
      <c r="J46" s="422">
        <v>355</v>
      </c>
      <c r="K46" s="426"/>
      <c r="L46" s="422">
        <v>335</v>
      </c>
      <c r="M46" s="426"/>
      <c r="N46" s="422">
        <v>337</v>
      </c>
      <c r="O46" s="426"/>
    </row>
    <row r="47" spans="1:15">
      <c r="A47" s="8">
        <v>75</v>
      </c>
      <c r="B47" s="23">
        <v>40</v>
      </c>
      <c r="C47" s="425" t="s">
        <v>63</v>
      </c>
      <c r="D47" s="422">
        <v>722</v>
      </c>
      <c r="E47" s="426"/>
      <c r="F47" s="422">
        <v>713</v>
      </c>
      <c r="G47" s="426" t="s">
        <v>256</v>
      </c>
      <c r="H47" s="422">
        <v>748</v>
      </c>
      <c r="I47" s="426"/>
      <c r="J47" s="422">
        <v>751</v>
      </c>
      <c r="K47" s="426"/>
      <c r="L47" s="422">
        <v>763</v>
      </c>
      <c r="M47" s="426"/>
      <c r="N47" s="422">
        <v>761</v>
      </c>
      <c r="O47" s="426"/>
    </row>
    <row r="48" spans="1:15">
      <c r="A48" s="8">
        <v>24</v>
      </c>
      <c r="B48" s="23">
        <v>41</v>
      </c>
      <c r="C48" s="425" t="s">
        <v>14</v>
      </c>
      <c r="D48" s="422">
        <v>392</v>
      </c>
      <c r="E48" s="426"/>
      <c r="F48" s="422">
        <v>428</v>
      </c>
      <c r="G48" s="426"/>
      <c r="H48" s="422">
        <v>447</v>
      </c>
      <c r="I48" s="426"/>
      <c r="J48" s="422">
        <v>430</v>
      </c>
      <c r="K48" s="426"/>
      <c r="L48" s="422">
        <v>437</v>
      </c>
      <c r="M48" s="426"/>
      <c r="N48" s="422">
        <v>458</v>
      </c>
      <c r="O48" s="426"/>
    </row>
    <row r="49" spans="1:15">
      <c r="A49" s="8">
        <v>84</v>
      </c>
      <c r="B49" s="23">
        <v>42</v>
      </c>
      <c r="C49" s="425" t="s">
        <v>89</v>
      </c>
      <c r="D49" s="422">
        <v>649</v>
      </c>
      <c r="E49" s="426"/>
      <c r="F49" s="422">
        <v>681</v>
      </c>
      <c r="G49" s="426"/>
      <c r="H49" s="422">
        <v>700</v>
      </c>
      <c r="I49" s="426"/>
      <c r="J49" s="422">
        <v>713</v>
      </c>
      <c r="K49" s="426"/>
      <c r="L49" s="422">
        <v>747</v>
      </c>
      <c r="M49" s="426"/>
      <c r="N49" s="422">
        <v>721</v>
      </c>
      <c r="O49" s="426"/>
    </row>
    <row r="50" spans="1:15">
      <c r="A50" s="8">
        <v>84</v>
      </c>
      <c r="B50" s="23">
        <v>43</v>
      </c>
      <c r="C50" s="425" t="s">
        <v>90</v>
      </c>
      <c r="D50" s="422">
        <v>149</v>
      </c>
      <c r="E50" s="426"/>
      <c r="F50" s="422">
        <v>153</v>
      </c>
      <c r="G50" s="426"/>
      <c r="H50" s="422">
        <v>164</v>
      </c>
      <c r="I50" s="426"/>
      <c r="J50" s="422">
        <v>162</v>
      </c>
      <c r="K50" s="426"/>
      <c r="L50" s="422">
        <v>176</v>
      </c>
      <c r="M50" s="426"/>
      <c r="N50" s="422">
        <v>187</v>
      </c>
      <c r="O50" s="426"/>
    </row>
    <row r="51" spans="1:15">
      <c r="A51" s="8">
        <v>52</v>
      </c>
      <c r="B51" s="23">
        <v>44</v>
      </c>
      <c r="C51" s="425" t="s">
        <v>46</v>
      </c>
      <c r="D51" s="422">
        <v>807</v>
      </c>
      <c r="E51" s="426"/>
      <c r="F51" s="422">
        <v>766</v>
      </c>
      <c r="G51" s="426"/>
      <c r="H51" s="422">
        <v>769</v>
      </c>
      <c r="I51" s="426"/>
      <c r="J51" s="422">
        <v>786</v>
      </c>
      <c r="K51" s="426"/>
      <c r="L51" s="422">
        <v>824</v>
      </c>
      <c r="M51" s="426"/>
      <c r="N51" s="422">
        <v>824</v>
      </c>
      <c r="O51" s="426"/>
    </row>
    <row r="52" spans="1:15">
      <c r="A52" s="8">
        <v>24</v>
      </c>
      <c r="B52" s="23">
        <v>45</v>
      </c>
      <c r="C52" s="425" t="s">
        <v>15</v>
      </c>
      <c r="D52" s="422">
        <v>706</v>
      </c>
      <c r="E52" s="426" t="s">
        <v>256</v>
      </c>
      <c r="F52" s="422">
        <v>637</v>
      </c>
      <c r="G52" s="426"/>
      <c r="H52" s="422">
        <v>644</v>
      </c>
      <c r="I52" s="426" t="s">
        <v>256</v>
      </c>
      <c r="J52" s="422">
        <v>720</v>
      </c>
      <c r="K52" s="426"/>
      <c r="L52" s="422">
        <v>656</v>
      </c>
      <c r="M52" s="426" t="s">
        <v>256</v>
      </c>
      <c r="N52" s="422">
        <v>646</v>
      </c>
      <c r="O52" s="426" t="s">
        <v>256</v>
      </c>
    </row>
    <row r="53" spans="1:15">
      <c r="A53" s="8">
        <v>76</v>
      </c>
      <c r="B53" s="23">
        <v>46</v>
      </c>
      <c r="C53" s="425" t="s">
        <v>76</v>
      </c>
      <c r="D53" s="422">
        <v>181</v>
      </c>
      <c r="E53" s="426"/>
      <c r="F53" s="422">
        <v>188</v>
      </c>
      <c r="G53" s="426"/>
      <c r="H53" s="422">
        <v>193</v>
      </c>
      <c r="I53" s="426"/>
      <c r="J53" s="422">
        <v>215</v>
      </c>
      <c r="K53" s="426"/>
      <c r="L53" s="422">
        <v>204</v>
      </c>
      <c r="M53" s="426"/>
      <c r="N53" s="422">
        <v>240</v>
      </c>
      <c r="O53" s="426"/>
    </row>
    <row r="54" spans="1:15">
      <c r="A54" s="8">
        <v>75</v>
      </c>
      <c r="B54" s="23">
        <v>47</v>
      </c>
      <c r="C54" s="425" t="s">
        <v>64</v>
      </c>
      <c r="D54" s="422">
        <v>246</v>
      </c>
      <c r="E54" s="426"/>
      <c r="F54" s="422">
        <v>230</v>
      </c>
      <c r="G54" s="426"/>
      <c r="H54" s="422">
        <v>228</v>
      </c>
      <c r="I54" s="426"/>
      <c r="J54" s="422">
        <v>241</v>
      </c>
      <c r="K54" s="426"/>
      <c r="L54" s="422">
        <v>249</v>
      </c>
      <c r="M54" s="426"/>
      <c r="N54" s="422">
        <v>259</v>
      </c>
      <c r="O54" s="426"/>
    </row>
    <row r="55" spans="1:15">
      <c r="A55" s="8">
        <v>76</v>
      </c>
      <c r="B55" s="23">
        <v>48</v>
      </c>
      <c r="C55" s="425" t="s">
        <v>77</v>
      </c>
      <c r="D55" s="422">
        <v>33</v>
      </c>
      <c r="E55" s="426"/>
      <c r="F55" s="422">
        <v>38</v>
      </c>
      <c r="G55" s="426"/>
      <c r="H55" s="422">
        <v>37</v>
      </c>
      <c r="I55" s="426"/>
      <c r="J55" s="422">
        <v>39</v>
      </c>
      <c r="K55" s="426"/>
      <c r="L55" s="422">
        <v>44</v>
      </c>
      <c r="M55" s="426"/>
      <c r="N55" s="422">
        <v>43</v>
      </c>
      <c r="O55" s="426"/>
    </row>
    <row r="56" spans="1:15">
      <c r="A56" s="8">
        <v>52</v>
      </c>
      <c r="B56" s="23">
        <v>49</v>
      </c>
      <c r="C56" s="425" t="s">
        <v>48</v>
      </c>
      <c r="D56" s="422">
        <v>773</v>
      </c>
      <c r="E56" s="426"/>
      <c r="F56" s="422">
        <v>837</v>
      </c>
      <c r="G56" s="426"/>
      <c r="H56" s="422">
        <v>617</v>
      </c>
      <c r="I56" s="426"/>
      <c r="J56" s="422">
        <v>690</v>
      </c>
      <c r="K56" s="426"/>
      <c r="L56" s="422">
        <v>839</v>
      </c>
      <c r="M56" s="426"/>
      <c r="N56" s="422">
        <v>836</v>
      </c>
      <c r="O56" s="426"/>
    </row>
    <row r="57" spans="1:15">
      <c r="A57" s="8">
        <v>28</v>
      </c>
      <c r="B57" s="23">
        <v>50</v>
      </c>
      <c r="C57" s="425" t="s">
        <v>28</v>
      </c>
      <c r="D57" s="422">
        <v>637</v>
      </c>
      <c r="E57" s="426"/>
      <c r="F57" s="422">
        <v>639</v>
      </c>
      <c r="G57" s="426"/>
      <c r="H57" s="422">
        <v>642</v>
      </c>
      <c r="I57" s="426"/>
      <c r="J57" s="422">
        <v>694</v>
      </c>
      <c r="K57" s="426"/>
      <c r="L57" s="422">
        <v>723</v>
      </c>
      <c r="M57" s="426"/>
      <c r="N57" s="422">
        <v>721</v>
      </c>
      <c r="O57" s="426"/>
    </row>
    <row r="58" spans="1:15">
      <c r="A58" s="8">
        <v>44</v>
      </c>
      <c r="B58" s="23">
        <v>51</v>
      </c>
      <c r="C58" s="425" t="s">
        <v>38</v>
      </c>
      <c r="D58" s="422">
        <v>802</v>
      </c>
      <c r="E58" s="426"/>
      <c r="F58" s="422">
        <v>895</v>
      </c>
      <c r="G58" s="426"/>
      <c r="H58" s="422">
        <v>816</v>
      </c>
      <c r="I58" s="426"/>
      <c r="J58" s="422">
        <v>836</v>
      </c>
      <c r="K58" s="426"/>
      <c r="L58" s="422">
        <v>883</v>
      </c>
      <c r="M58" s="426"/>
      <c r="N58" s="422">
        <v>923</v>
      </c>
      <c r="O58" s="426"/>
    </row>
    <row r="59" spans="1:15">
      <c r="A59" s="8">
        <v>44</v>
      </c>
      <c r="B59" s="23">
        <v>52</v>
      </c>
      <c r="C59" s="425" t="s">
        <v>39</v>
      </c>
      <c r="D59" s="422">
        <v>461</v>
      </c>
      <c r="E59" s="426" t="s">
        <v>256</v>
      </c>
      <c r="F59" s="422">
        <v>509</v>
      </c>
      <c r="G59" s="426" t="s">
        <v>256</v>
      </c>
      <c r="H59" s="422">
        <v>431</v>
      </c>
      <c r="I59" s="426"/>
      <c r="J59" s="422">
        <v>445</v>
      </c>
      <c r="K59" s="426"/>
      <c r="L59" s="422">
        <v>484</v>
      </c>
      <c r="M59" s="426"/>
      <c r="N59" s="422">
        <v>392</v>
      </c>
      <c r="O59" s="426"/>
    </row>
    <row r="60" spans="1:15">
      <c r="A60" s="8">
        <v>52</v>
      </c>
      <c r="B60" s="23">
        <v>53</v>
      </c>
      <c r="C60" s="425" t="s">
        <v>49</v>
      </c>
      <c r="D60" s="422">
        <v>479</v>
      </c>
      <c r="E60" s="426"/>
      <c r="F60" s="422">
        <v>521</v>
      </c>
      <c r="G60" s="426"/>
      <c r="H60" s="422">
        <v>556</v>
      </c>
      <c r="I60" s="426"/>
      <c r="J60" s="422">
        <v>583</v>
      </c>
      <c r="K60" s="426"/>
      <c r="L60" s="422">
        <v>622</v>
      </c>
      <c r="M60" s="426"/>
      <c r="N60" s="422">
        <v>661</v>
      </c>
      <c r="O60" s="426"/>
    </row>
    <row r="61" spans="1:15">
      <c r="A61" s="8">
        <v>44</v>
      </c>
      <c r="B61" s="23">
        <v>54</v>
      </c>
      <c r="C61" s="425" t="s">
        <v>40</v>
      </c>
      <c r="D61" s="422">
        <v>604</v>
      </c>
      <c r="E61" s="426"/>
      <c r="F61" s="422">
        <v>594</v>
      </c>
      <c r="G61" s="426"/>
      <c r="H61" s="422">
        <v>586</v>
      </c>
      <c r="I61" s="426"/>
      <c r="J61" s="422">
        <v>568</v>
      </c>
      <c r="K61" s="426"/>
      <c r="L61" s="422">
        <v>562</v>
      </c>
      <c r="M61" s="426"/>
      <c r="N61" s="422">
        <v>576</v>
      </c>
      <c r="O61" s="426"/>
    </row>
    <row r="62" spans="1:15">
      <c r="A62" s="8">
        <v>44</v>
      </c>
      <c r="B62" s="23">
        <v>55</v>
      </c>
      <c r="C62" s="425" t="s">
        <v>41</v>
      </c>
      <c r="D62" s="422">
        <v>341</v>
      </c>
      <c r="E62" s="426"/>
      <c r="F62" s="422">
        <v>337</v>
      </c>
      <c r="G62" s="426"/>
      <c r="H62" s="422">
        <v>313</v>
      </c>
      <c r="I62" s="426"/>
      <c r="J62" s="422">
        <v>332</v>
      </c>
      <c r="K62" s="426"/>
      <c r="L62" s="422">
        <v>332</v>
      </c>
      <c r="M62" s="426"/>
      <c r="N62" s="422">
        <v>345</v>
      </c>
      <c r="O62" s="426"/>
    </row>
    <row r="63" spans="1:15">
      <c r="A63" s="8">
        <v>53</v>
      </c>
      <c r="B63" s="23">
        <v>56</v>
      </c>
      <c r="C63" s="425" t="s">
        <v>56</v>
      </c>
      <c r="D63" s="422">
        <v>742</v>
      </c>
      <c r="E63" s="426"/>
      <c r="F63" s="422">
        <v>714</v>
      </c>
      <c r="G63" s="426"/>
      <c r="H63" s="422">
        <v>792</v>
      </c>
      <c r="I63" s="426"/>
      <c r="J63" s="422">
        <v>863</v>
      </c>
      <c r="K63" s="426"/>
      <c r="L63" s="422">
        <v>986</v>
      </c>
      <c r="M63" s="426"/>
      <c r="N63" s="422">
        <v>889</v>
      </c>
      <c r="O63" s="426"/>
    </row>
    <row r="64" spans="1:15">
      <c r="A64" s="8">
        <v>44</v>
      </c>
      <c r="B64" s="23">
        <v>57</v>
      </c>
      <c r="C64" s="425" t="s">
        <v>42</v>
      </c>
      <c r="D64" s="422">
        <v>381</v>
      </c>
      <c r="E64" s="426"/>
      <c r="F64" s="422">
        <v>336</v>
      </c>
      <c r="G64" s="426"/>
      <c r="H64" s="422">
        <v>351</v>
      </c>
      <c r="I64" s="426"/>
      <c r="J64" s="422">
        <v>333</v>
      </c>
      <c r="K64" s="426"/>
      <c r="L64" s="422">
        <v>356</v>
      </c>
      <c r="M64" s="426"/>
      <c r="N64" s="422">
        <v>376</v>
      </c>
      <c r="O64" s="426"/>
    </row>
    <row r="65" spans="1:15">
      <c r="A65" s="8">
        <v>27</v>
      </c>
      <c r="B65" s="23">
        <v>58</v>
      </c>
      <c r="C65" s="425" t="s">
        <v>20</v>
      </c>
      <c r="D65" s="422">
        <v>539</v>
      </c>
      <c r="E65" s="426"/>
      <c r="F65" s="422">
        <v>538</v>
      </c>
      <c r="G65" s="426"/>
      <c r="H65" s="422">
        <v>600</v>
      </c>
      <c r="I65" s="426"/>
      <c r="J65" s="422">
        <v>598</v>
      </c>
      <c r="K65" s="426"/>
      <c r="L65" s="422">
        <v>677</v>
      </c>
      <c r="M65" s="426"/>
      <c r="N65" s="422">
        <v>629</v>
      </c>
      <c r="O65" s="426"/>
    </row>
    <row r="66" spans="1:15">
      <c r="A66" s="8">
        <v>32</v>
      </c>
      <c r="B66" s="23">
        <v>59</v>
      </c>
      <c r="C66" s="425" t="s">
        <v>32</v>
      </c>
      <c r="D66" s="422">
        <v>6023</v>
      </c>
      <c r="E66" s="426"/>
      <c r="F66" s="422">
        <v>6196</v>
      </c>
      <c r="G66" s="426"/>
      <c r="H66" s="422">
        <v>6089</v>
      </c>
      <c r="I66" s="426"/>
      <c r="J66" s="422">
        <v>6330</v>
      </c>
      <c r="K66" s="426"/>
      <c r="L66" s="422">
        <v>6328</v>
      </c>
      <c r="M66" s="426"/>
      <c r="N66" s="422">
        <v>5751</v>
      </c>
      <c r="O66" s="426"/>
    </row>
    <row r="67" spans="1:15">
      <c r="A67" s="8">
        <v>32</v>
      </c>
      <c r="B67" s="23">
        <v>60</v>
      </c>
      <c r="C67" s="425" t="s">
        <v>33</v>
      </c>
      <c r="D67" s="422">
        <v>505</v>
      </c>
      <c r="E67" s="426"/>
      <c r="F67" s="422">
        <v>529</v>
      </c>
      <c r="G67" s="426"/>
      <c r="H67" s="422">
        <v>529</v>
      </c>
      <c r="I67" s="426"/>
      <c r="J67" s="422">
        <v>528</v>
      </c>
      <c r="K67" s="426"/>
      <c r="L67" s="422">
        <v>575</v>
      </c>
      <c r="M67" s="426"/>
      <c r="N67" s="422">
        <v>583</v>
      </c>
      <c r="O67" s="426"/>
    </row>
    <row r="68" spans="1:15">
      <c r="A68" s="8">
        <v>28</v>
      </c>
      <c r="B68" s="23">
        <v>61</v>
      </c>
      <c r="C68" s="425" t="s">
        <v>29</v>
      </c>
      <c r="D68" s="422">
        <v>687</v>
      </c>
      <c r="E68" s="426"/>
      <c r="F68" s="422">
        <v>708</v>
      </c>
      <c r="G68" s="426"/>
      <c r="H68" s="422">
        <v>752</v>
      </c>
      <c r="I68" s="426"/>
      <c r="J68" s="422">
        <v>760</v>
      </c>
      <c r="K68" s="426"/>
      <c r="L68" s="422">
        <v>734</v>
      </c>
      <c r="M68" s="426"/>
      <c r="N68" s="422">
        <v>752</v>
      </c>
      <c r="O68" s="426"/>
    </row>
    <row r="69" spans="1:15">
      <c r="A69" s="8">
        <v>32</v>
      </c>
      <c r="B69" s="23">
        <v>62</v>
      </c>
      <c r="C69" s="425" t="s">
        <v>34</v>
      </c>
      <c r="D69" s="422">
        <v>3527</v>
      </c>
      <c r="E69" s="426"/>
      <c r="F69" s="422">
        <v>3575</v>
      </c>
      <c r="G69" s="426"/>
      <c r="H69" s="422">
        <v>3593</v>
      </c>
      <c r="I69" s="426"/>
      <c r="J69" s="422">
        <v>3712</v>
      </c>
      <c r="K69" s="426"/>
      <c r="L69" s="422">
        <v>3708</v>
      </c>
      <c r="M69" s="426"/>
      <c r="N69" s="422">
        <v>3760</v>
      </c>
      <c r="O69" s="426"/>
    </row>
    <row r="70" spans="1:15">
      <c r="A70" s="8">
        <v>84</v>
      </c>
      <c r="B70" s="23">
        <v>63</v>
      </c>
      <c r="C70" s="425" t="s">
        <v>91</v>
      </c>
      <c r="D70" s="422">
        <v>415</v>
      </c>
      <c r="E70" s="426"/>
      <c r="F70" s="422">
        <v>393</v>
      </c>
      <c r="G70" s="426"/>
      <c r="H70" s="422">
        <v>381</v>
      </c>
      <c r="I70" s="426"/>
      <c r="J70" s="422">
        <v>383</v>
      </c>
      <c r="K70" s="426"/>
      <c r="L70" s="422">
        <v>363</v>
      </c>
      <c r="M70" s="426"/>
      <c r="N70" s="422">
        <v>358</v>
      </c>
      <c r="O70" s="426"/>
    </row>
    <row r="71" spans="1:15">
      <c r="A71" s="8">
        <v>75</v>
      </c>
      <c r="B71" s="23">
        <v>64</v>
      </c>
      <c r="C71" s="425" t="s">
        <v>65</v>
      </c>
      <c r="D71" s="422">
        <v>584</v>
      </c>
      <c r="E71" s="426"/>
      <c r="F71" s="422">
        <v>592</v>
      </c>
      <c r="G71" s="426"/>
      <c r="H71" s="422">
        <v>597</v>
      </c>
      <c r="I71" s="426"/>
      <c r="J71" s="422">
        <v>547</v>
      </c>
      <c r="K71" s="426"/>
      <c r="L71" s="422">
        <v>589</v>
      </c>
      <c r="M71" s="426"/>
      <c r="N71" s="422">
        <v>681</v>
      </c>
      <c r="O71" s="426"/>
    </row>
    <row r="72" spans="1:15">
      <c r="A72" s="8">
        <v>76</v>
      </c>
      <c r="B72" s="23">
        <v>65</v>
      </c>
      <c r="C72" s="425" t="s">
        <v>78</v>
      </c>
      <c r="D72" s="422">
        <v>334</v>
      </c>
      <c r="E72" s="426"/>
      <c r="F72" s="422">
        <v>347</v>
      </c>
      <c r="G72" s="426"/>
      <c r="H72" s="422">
        <v>327</v>
      </c>
      <c r="I72" s="426"/>
      <c r="J72" s="422">
        <v>350</v>
      </c>
      <c r="K72" s="426"/>
      <c r="L72" s="422">
        <v>359</v>
      </c>
      <c r="M72" s="426" t="s">
        <v>256</v>
      </c>
      <c r="N72" s="422">
        <v>359</v>
      </c>
      <c r="O72" s="426" t="s">
        <v>256</v>
      </c>
    </row>
    <row r="73" spans="1:15">
      <c r="A73" s="8">
        <v>76</v>
      </c>
      <c r="B73" s="23">
        <v>66</v>
      </c>
      <c r="C73" s="425" t="s">
        <v>79</v>
      </c>
      <c r="D73" s="422">
        <v>465</v>
      </c>
      <c r="E73" s="426"/>
      <c r="F73" s="422">
        <v>425</v>
      </c>
      <c r="G73" s="426"/>
      <c r="H73" s="422">
        <v>435</v>
      </c>
      <c r="I73" s="426"/>
      <c r="J73" s="422">
        <v>435</v>
      </c>
      <c r="K73" s="426" t="s">
        <v>256</v>
      </c>
      <c r="L73" s="422">
        <v>515</v>
      </c>
      <c r="M73" s="426" t="s">
        <v>256</v>
      </c>
      <c r="N73" s="422">
        <v>540</v>
      </c>
      <c r="O73" s="426" t="s">
        <v>256</v>
      </c>
    </row>
    <row r="74" spans="1:15">
      <c r="A74" s="8">
        <v>44</v>
      </c>
      <c r="B74" s="23">
        <v>67</v>
      </c>
      <c r="C74" s="425" t="s">
        <v>43</v>
      </c>
      <c r="D74" s="422">
        <v>804</v>
      </c>
      <c r="E74" s="426"/>
      <c r="F74" s="422">
        <v>907</v>
      </c>
      <c r="G74" s="426" t="s">
        <v>256</v>
      </c>
      <c r="H74" s="422">
        <v>922</v>
      </c>
      <c r="I74" s="426"/>
      <c r="J74" s="422">
        <v>942</v>
      </c>
      <c r="K74" s="426"/>
      <c r="L74" s="422">
        <v>838</v>
      </c>
      <c r="M74" s="426"/>
      <c r="N74" s="422">
        <v>841</v>
      </c>
      <c r="O74" s="426" t="s">
        <v>256</v>
      </c>
    </row>
    <row r="75" spans="1:15">
      <c r="A75" s="8">
        <v>44</v>
      </c>
      <c r="B75" s="23">
        <v>68</v>
      </c>
      <c r="C75" s="425" t="s">
        <v>44</v>
      </c>
      <c r="D75" s="422">
        <v>402</v>
      </c>
      <c r="E75" s="426"/>
      <c r="F75" s="422">
        <v>445</v>
      </c>
      <c r="G75" s="426"/>
      <c r="H75" s="422">
        <v>425</v>
      </c>
      <c r="I75" s="426"/>
      <c r="J75" s="422">
        <v>486</v>
      </c>
      <c r="K75" s="426"/>
      <c r="L75" s="422">
        <v>439</v>
      </c>
      <c r="M75" s="426"/>
      <c r="N75" s="422">
        <v>477</v>
      </c>
      <c r="O75" s="426"/>
    </row>
    <row r="76" spans="1:15">
      <c r="A76" s="8">
        <v>84</v>
      </c>
      <c r="B76" s="23">
        <v>69</v>
      </c>
      <c r="C76" s="425" t="s">
        <v>308</v>
      </c>
      <c r="D76" s="422">
        <v>1026</v>
      </c>
      <c r="E76" s="426"/>
      <c r="F76" s="422">
        <v>1058</v>
      </c>
      <c r="G76" s="426"/>
      <c r="H76" s="422">
        <v>994</v>
      </c>
      <c r="I76" s="426"/>
      <c r="J76" s="422">
        <v>987</v>
      </c>
      <c r="K76" s="426"/>
      <c r="L76" s="422">
        <v>910</v>
      </c>
      <c r="M76" s="426"/>
      <c r="N76" s="422">
        <v>934</v>
      </c>
      <c r="O76" s="426"/>
    </row>
    <row r="77" spans="1:15">
      <c r="A77" s="43">
        <v>84</v>
      </c>
      <c r="B77" s="44" t="s">
        <v>92</v>
      </c>
      <c r="C77" s="427" t="s">
        <v>308</v>
      </c>
      <c r="D77" s="428" t="s">
        <v>380</v>
      </c>
      <c r="E77" s="559"/>
      <c r="F77" s="428" t="s">
        <v>380</v>
      </c>
      <c r="G77" s="559"/>
      <c r="H77" s="428" t="s">
        <v>380</v>
      </c>
      <c r="I77" s="559"/>
      <c r="J77" s="428" t="s">
        <v>380</v>
      </c>
      <c r="K77" s="559"/>
      <c r="L77" s="428" t="s">
        <v>380</v>
      </c>
      <c r="M77" s="559"/>
      <c r="N77" s="428">
        <v>258</v>
      </c>
      <c r="O77" s="559"/>
    </row>
    <row r="78" spans="1:15">
      <c r="A78" s="43">
        <v>84</v>
      </c>
      <c r="B78" s="44" t="s">
        <v>94</v>
      </c>
      <c r="C78" s="427" t="s">
        <v>309</v>
      </c>
      <c r="D78" s="428" t="s">
        <v>380</v>
      </c>
      <c r="E78" s="559"/>
      <c r="F78" s="428" t="s">
        <v>380</v>
      </c>
      <c r="G78" s="559"/>
      <c r="H78" s="428" t="s">
        <v>380</v>
      </c>
      <c r="I78" s="559"/>
      <c r="J78" s="428" t="s">
        <v>380</v>
      </c>
      <c r="K78" s="559"/>
      <c r="L78" s="428" t="s">
        <v>380</v>
      </c>
      <c r="M78" s="559"/>
      <c r="N78" s="428">
        <v>676</v>
      </c>
      <c r="O78" s="559"/>
    </row>
    <row r="79" spans="1:15">
      <c r="A79" s="8">
        <v>27</v>
      </c>
      <c r="B79" s="23">
        <v>70</v>
      </c>
      <c r="C79" s="425" t="s">
        <v>21</v>
      </c>
      <c r="D79" s="422">
        <v>267</v>
      </c>
      <c r="E79" s="426"/>
      <c r="F79" s="422">
        <v>301</v>
      </c>
      <c r="G79" s="426"/>
      <c r="H79" s="422">
        <v>298</v>
      </c>
      <c r="I79" s="426"/>
      <c r="J79" s="422">
        <v>314</v>
      </c>
      <c r="K79" s="426"/>
      <c r="L79" s="422">
        <v>337</v>
      </c>
      <c r="M79" s="426"/>
      <c r="N79" s="422">
        <v>372</v>
      </c>
      <c r="O79" s="426"/>
    </row>
    <row r="80" spans="1:15">
      <c r="A80" s="8">
        <v>27</v>
      </c>
      <c r="B80" s="23">
        <v>71</v>
      </c>
      <c r="C80" s="425" t="s">
        <v>22</v>
      </c>
      <c r="D80" s="422">
        <v>539</v>
      </c>
      <c r="E80" s="426"/>
      <c r="F80" s="422">
        <v>548</v>
      </c>
      <c r="G80" s="426"/>
      <c r="H80" s="422">
        <v>544</v>
      </c>
      <c r="I80" s="426"/>
      <c r="J80" s="422">
        <v>566</v>
      </c>
      <c r="K80" s="426"/>
      <c r="L80" s="422">
        <v>502</v>
      </c>
      <c r="M80" s="426"/>
      <c r="N80" s="422">
        <v>471</v>
      </c>
      <c r="O80" s="426"/>
    </row>
    <row r="81" spans="1:15">
      <c r="A81" s="8">
        <v>52</v>
      </c>
      <c r="B81" s="23">
        <v>72</v>
      </c>
      <c r="C81" s="425" t="s">
        <v>50</v>
      </c>
      <c r="D81" s="422">
        <v>676</v>
      </c>
      <c r="E81" s="426"/>
      <c r="F81" s="422">
        <v>711</v>
      </c>
      <c r="G81" s="426"/>
      <c r="H81" s="422">
        <v>701</v>
      </c>
      <c r="I81" s="426"/>
      <c r="J81" s="422">
        <v>667</v>
      </c>
      <c r="K81" s="426"/>
      <c r="L81" s="422">
        <v>684</v>
      </c>
      <c r="M81" s="426"/>
      <c r="N81" s="422">
        <v>738</v>
      </c>
      <c r="O81" s="426"/>
    </row>
    <row r="82" spans="1:15">
      <c r="A82" s="8">
        <v>84</v>
      </c>
      <c r="B82" s="23">
        <v>73</v>
      </c>
      <c r="C82" s="425" t="s">
        <v>96</v>
      </c>
      <c r="D82" s="422">
        <v>473</v>
      </c>
      <c r="E82" s="426"/>
      <c r="F82" s="422">
        <v>450</v>
      </c>
      <c r="G82" s="426"/>
      <c r="H82" s="422">
        <v>479</v>
      </c>
      <c r="I82" s="426"/>
      <c r="J82" s="422">
        <v>465</v>
      </c>
      <c r="K82" s="426"/>
      <c r="L82" s="422">
        <v>450</v>
      </c>
      <c r="M82" s="426"/>
      <c r="N82" s="422">
        <v>438</v>
      </c>
      <c r="O82" s="426"/>
    </row>
    <row r="83" spans="1:15">
      <c r="A83" s="8">
        <v>84</v>
      </c>
      <c r="B83" s="23">
        <v>74</v>
      </c>
      <c r="C83" s="425" t="s">
        <v>97</v>
      </c>
      <c r="D83" s="422">
        <v>254</v>
      </c>
      <c r="E83" s="426"/>
      <c r="F83" s="422">
        <v>255</v>
      </c>
      <c r="G83" s="426"/>
      <c r="H83" s="422">
        <v>242</v>
      </c>
      <c r="I83" s="426"/>
      <c r="J83" s="422">
        <v>272</v>
      </c>
      <c r="K83" s="426"/>
      <c r="L83" s="422">
        <v>266</v>
      </c>
      <c r="M83" s="426"/>
      <c r="N83" s="422">
        <v>266</v>
      </c>
      <c r="O83" s="426"/>
    </row>
    <row r="84" spans="1:15">
      <c r="A84" s="8">
        <v>11</v>
      </c>
      <c r="B84" s="23">
        <v>75</v>
      </c>
      <c r="C84" s="425" t="s">
        <v>0</v>
      </c>
      <c r="D84" s="422">
        <v>1916</v>
      </c>
      <c r="E84" s="426"/>
      <c r="F84" s="422">
        <v>1939</v>
      </c>
      <c r="G84" s="426"/>
      <c r="H84" s="422">
        <v>1916</v>
      </c>
      <c r="I84" s="426"/>
      <c r="J84" s="422">
        <v>1814</v>
      </c>
      <c r="K84" s="426"/>
      <c r="L84" s="422">
        <v>1715</v>
      </c>
      <c r="M84" s="426"/>
      <c r="N84" s="422">
        <v>1657</v>
      </c>
      <c r="O84" s="426"/>
    </row>
    <row r="85" spans="1:15">
      <c r="A85" s="8">
        <v>28</v>
      </c>
      <c r="B85" s="23">
        <v>76</v>
      </c>
      <c r="C85" s="425" t="s">
        <v>30</v>
      </c>
      <c r="D85" s="422">
        <v>1764</v>
      </c>
      <c r="E85" s="426"/>
      <c r="F85" s="422">
        <v>1810</v>
      </c>
      <c r="G85" s="426"/>
      <c r="H85" s="422">
        <v>1728</v>
      </c>
      <c r="I85" s="426"/>
      <c r="J85" s="422">
        <v>1781</v>
      </c>
      <c r="K85" s="426"/>
      <c r="L85" s="422">
        <v>1679</v>
      </c>
      <c r="M85" s="426"/>
      <c r="N85" s="422">
        <v>1653</v>
      </c>
      <c r="O85" s="426"/>
    </row>
    <row r="86" spans="1:15">
      <c r="A86" s="8">
        <v>11</v>
      </c>
      <c r="B86" s="23">
        <v>77</v>
      </c>
      <c r="C86" s="425" t="s">
        <v>2</v>
      </c>
      <c r="D86" s="422">
        <v>1232</v>
      </c>
      <c r="E86" s="426"/>
      <c r="F86" s="422">
        <v>1280</v>
      </c>
      <c r="G86" s="426"/>
      <c r="H86" s="422">
        <v>1314</v>
      </c>
      <c r="I86" s="426"/>
      <c r="J86" s="422">
        <v>1333</v>
      </c>
      <c r="K86" s="426"/>
      <c r="L86" s="422">
        <v>1414</v>
      </c>
      <c r="M86" s="426"/>
      <c r="N86" s="422">
        <v>1349</v>
      </c>
      <c r="O86" s="426"/>
    </row>
    <row r="87" spans="1:15">
      <c r="A87" s="8">
        <v>11</v>
      </c>
      <c r="B87" s="23">
        <v>78</v>
      </c>
      <c r="C87" s="425" t="s">
        <v>3</v>
      </c>
      <c r="D87" s="422">
        <v>714</v>
      </c>
      <c r="E87" s="426"/>
      <c r="F87" s="422">
        <v>758</v>
      </c>
      <c r="G87" s="426"/>
      <c r="H87" s="422">
        <v>744</v>
      </c>
      <c r="I87" s="426"/>
      <c r="J87" s="422">
        <v>737</v>
      </c>
      <c r="K87" s="426"/>
      <c r="L87" s="422">
        <v>704</v>
      </c>
      <c r="M87" s="426"/>
      <c r="N87" s="422">
        <v>705</v>
      </c>
      <c r="O87" s="426"/>
    </row>
    <row r="88" spans="1:15">
      <c r="A88" s="8">
        <v>75</v>
      </c>
      <c r="B88" s="23">
        <v>79</v>
      </c>
      <c r="C88" s="425" t="s">
        <v>66</v>
      </c>
      <c r="D88" s="422">
        <v>544</v>
      </c>
      <c r="E88" s="426" t="s">
        <v>256</v>
      </c>
      <c r="F88" s="422">
        <v>435</v>
      </c>
      <c r="G88" s="426"/>
      <c r="H88" s="422">
        <v>465</v>
      </c>
      <c r="I88" s="426"/>
      <c r="J88" s="422">
        <v>444</v>
      </c>
      <c r="K88" s="426"/>
      <c r="L88" s="422">
        <v>440</v>
      </c>
      <c r="M88" s="426"/>
      <c r="N88" s="422">
        <v>504</v>
      </c>
      <c r="O88" s="426"/>
    </row>
    <row r="89" spans="1:15">
      <c r="A89" s="8">
        <v>32</v>
      </c>
      <c r="B89" s="23">
        <v>80</v>
      </c>
      <c r="C89" s="425" t="s">
        <v>35</v>
      </c>
      <c r="D89" s="422">
        <v>978</v>
      </c>
      <c r="E89" s="426"/>
      <c r="F89" s="422">
        <v>921</v>
      </c>
      <c r="G89" s="426"/>
      <c r="H89" s="422">
        <v>946</v>
      </c>
      <c r="I89" s="426"/>
      <c r="J89" s="422">
        <v>875</v>
      </c>
      <c r="K89" s="426"/>
      <c r="L89" s="422">
        <v>919</v>
      </c>
      <c r="M89" s="426"/>
      <c r="N89" s="422">
        <v>930</v>
      </c>
      <c r="O89" s="426"/>
    </row>
    <row r="90" spans="1:15">
      <c r="A90" s="8">
        <v>76</v>
      </c>
      <c r="B90" s="23">
        <v>81</v>
      </c>
      <c r="C90" s="425" t="s">
        <v>80</v>
      </c>
      <c r="D90" s="422">
        <v>401</v>
      </c>
      <c r="E90" s="426"/>
      <c r="F90" s="422">
        <v>491</v>
      </c>
      <c r="G90" s="426" t="s">
        <v>256</v>
      </c>
      <c r="H90" s="422">
        <v>468</v>
      </c>
      <c r="I90" s="426" t="s">
        <v>256</v>
      </c>
      <c r="J90" s="422">
        <v>479</v>
      </c>
      <c r="K90" s="426"/>
      <c r="L90" s="422">
        <v>436</v>
      </c>
      <c r="M90" s="426"/>
      <c r="N90" s="422">
        <v>437</v>
      </c>
      <c r="O90" s="426"/>
    </row>
    <row r="91" spans="1:15">
      <c r="A91" s="8">
        <v>76</v>
      </c>
      <c r="B91" s="23">
        <v>82</v>
      </c>
      <c r="C91" s="425" t="s">
        <v>81</v>
      </c>
      <c r="D91" s="422">
        <v>273</v>
      </c>
      <c r="E91" s="426"/>
      <c r="F91" s="422">
        <v>286</v>
      </c>
      <c r="G91" s="426"/>
      <c r="H91" s="422">
        <v>350</v>
      </c>
      <c r="I91" s="426"/>
      <c r="J91" s="422">
        <v>365</v>
      </c>
      <c r="K91" s="426"/>
      <c r="L91" s="422">
        <v>376</v>
      </c>
      <c r="M91" s="426"/>
      <c r="N91" s="422">
        <v>422</v>
      </c>
      <c r="O91" s="426"/>
    </row>
    <row r="92" spans="1:15">
      <c r="A92" s="8">
        <v>93</v>
      </c>
      <c r="B92" s="23">
        <v>83</v>
      </c>
      <c r="C92" s="425" t="s">
        <v>102</v>
      </c>
      <c r="D92" s="422">
        <v>421</v>
      </c>
      <c r="E92" s="426"/>
      <c r="F92" s="422">
        <v>422</v>
      </c>
      <c r="G92" s="426"/>
      <c r="H92" s="422">
        <v>439</v>
      </c>
      <c r="I92" s="426"/>
      <c r="J92" s="422">
        <v>451</v>
      </c>
      <c r="K92" s="426"/>
      <c r="L92" s="422">
        <v>429</v>
      </c>
      <c r="M92" s="426"/>
      <c r="N92" s="422">
        <v>444</v>
      </c>
      <c r="O92" s="426"/>
    </row>
    <row r="93" spans="1:15">
      <c r="A93" s="8">
        <v>93</v>
      </c>
      <c r="B93" s="23">
        <v>84</v>
      </c>
      <c r="C93" s="425" t="s">
        <v>103</v>
      </c>
      <c r="D93" s="422">
        <v>553</v>
      </c>
      <c r="E93" s="426"/>
      <c r="F93" s="422">
        <v>542</v>
      </c>
      <c r="G93" s="426"/>
      <c r="H93" s="422">
        <v>520</v>
      </c>
      <c r="I93" s="426"/>
      <c r="J93" s="422">
        <v>494</v>
      </c>
      <c r="K93" s="426"/>
      <c r="L93" s="422">
        <v>546</v>
      </c>
      <c r="M93" s="426"/>
      <c r="N93" s="422">
        <v>567</v>
      </c>
      <c r="O93" s="426"/>
    </row>
    <row r="94" spans="1:15">
      <c r="A94" s="8">
        <v>52</v>
      </c>
      <c r="B94" s="23">
        <v>85</v>
      </c>
      <c r="C94" s="425" t="s">
        <v>51</v>
      </c>
      <c r="D94" s="422">
        <v>627</v>
      </c>
      <c r="E94" s="426"/>
      <c r="F94" s="422">
        <v>654</v>
      </c>
      <c r="G94" s="426"/>
      <c r="H94" s="422">
        <v>668</v>
      </c>
      <c r="I94" s="426"/>
      <c r="J94" s="422">
        <v>669</v>
      </c>
      <c r="K94" s="426"/>
      <c r="L94" s="422">
        <v>669</v>
      </c>
      <c r="M94" s="426" t="s">
        <v>256</v>
      </c>
      <c r="N94" s="422">
        <v>672</v>
      </c>
      <c r="O94" s="426" t="s">
        <v>256</v>
      </c>
    </row>
    <row r="95" spans="1:15">
      <c r="A95" s="8">
        <v>75</v>
      </c>
      <c r="B95" s="23">
        <v>86</v>
      </c>
      <c r="C95" s="425" t="s">
        <v>67</v>
      </c>
      <c r="D95" s="422">
        <v>625</v>
      </c>
      <c r="E95" s="426"/>
      <c r="F95" s="422">
        <v>669</v>
      </c>
      <c r="G95" s="426"/>
      <c r="H95" s="422">
        <v>724</v>
      </c>
      <c r="I95" s="426" t="s">
        <v>256</v>
      </c>
      <c r="J95" s="422">
        <v>792</v>
      </c>
      <c r="K95" s="426"/>
      <c r="L95" s="422">
        <v>681</v>
      </c>
      <c r="M95" s="426" t="s">
        <v>256</v>
      </c>
      <c r="N95" s="422">
        <v>730</v>
      </c>
      <c r="O95" s="426" t="s">
        <v>256</v>
      </c>
    </row>
    <row r="96" spans="1:15">
      <c r="A96" s="8">
        <v>75</v>
      </c>
      <c r="B96" s="23">
        <v>87</v>
      </c>
      <c r="C96" s="425" t="s">
        <v>68</v>
      </c>
      <c r="D96" s="422">
        <v>441</v>
      </c>
      <c r="E96" s="426"/>
      <c r="F96" s="422">
        <v>401</v>
      </c>
      <c r="G96" s="426" t="s">
        <v>256</v>
      </c>
      <c r="H96" s="422">
        <v>436</v>
      </c>
      <c r="I96" s="426"/>
      <c r="J96" s="422">
        <v>444</v>
      </c>
      <c r="K96" s="426"/>
      <c r="L96" s="422">
        <v>439</v>
      </c>
      <c r="M96" s="426" t="s">
        <v>256</v>
      </c>
      <c r="N96" s="422">
        <v>430</v>
      </c>
      <c r="O96" s="426"/>
    </row>
    <row r="97" spans="1:15">
      <c r="A97" s="8">
        <v>44</v>
      </c>
      <c r="B97" s="23">
        <v>88</v>
      </c>
      <c r="C97" s="425" t="s">
        <v>45</v>
      </c>
      <c r="D97" s="422">
        <v>456</v>
      </c>
      <c r="E97" s="426"/>
      <c r="F97" s="422">
        <v>467</v>
      </c>
      <c r="G97" s="426"/>
      <c r="H97" s="422">
        <v>481</v>
      </c>
      <c r="I97" s="426"/>
      <c r="J97" s="422">
        <v>476</v>
      </c>
      <c r="K97" s="426"/>
      <c r="L97" s="422">
        <v>489</v>
      </c>
      <c r="M97" s="426"/>
      <c r="N97" s="422">
        <v>492</v>
      </c>
      <c r="O97" s="426"/>
    </row>
    <row r="98" spans="1:15">
      <c r="A98" s="8">
        <v>27</v>
      </c>
      <c r="B98" s="23">
        <v>89</v>
      </c>
      <c r="C98" s="425" t="s">
        <v>23</v>
      </c>
      <c r="D98" s="422">
        <v>565</v>
      </c>
      <c r="E98" s="426"/>
      <c r="F98" s="422">
        <v>583</v>
      </c>
      <c r="G98" s="426"/>
      <c r="H98" s="422">
        <v>601</v>
      </c>
      <c r="I98" s="426"/>
      <c r="J98" s="422">
        <v>628</v>
      </c>
      <c r="K98" s="426"/>
      <c r="L98" s="422">
        <v>606</v>
      </c>
      <c r="M98" s="426"/>
      <c r="N98" s="422">
        <v>592</v>
      </c>
      <c r="O98" s="426"/>
    </row>
    <row r="99" spans="1:15">
      <c r="A99" s="8">
        <v>27</v>
      </c>
      <c r="B99" s="23">
        <v>90</v>
      </c>
      <c r="C99" s="425" t="s">
        <v>24</v>
      </c>
      <c r="D99" s="422">
        <v>153</v>
      </c>
      <c r="E99" s="426"/>
      <c r="F99" s="422">
        <v>158</v>
      </c>
      <c r="G99" s="426"/>
      <c r="H99" s="422">
        <v>158</v>
      </c>
      <c r="I99" s="426"/>
      <c r="J99" s="422">
        <v>156</v>
      </c>
      <c r="K99" s="426"/>
      <c r="L99" s="422">
        <v>171</v>
      </c>
      <c r="M99" s="426"/>
      <c r="N99" s="422">
        <v>180</v>
      </c>
      <c r="O99" s="426"/>
    </row>
    <row r="100" spans="1:15">
      <c r="A100" s="8">
        <v>11</v>
      </c>
      <c r="B100" s="23">
        <v>91</v>
      </c>
      <c r="C100" s="425" t="s">
        <v>4</v>
      </c>
      <c r="D100" s="422">
        <v>901</v>
      </c>
      <c r="E100" s="426"/>
      <c r="F100" s="422">
        <v>898</v>
      </c>
      <c r="G100" s="426"/>
      <c r="H100" s="422">
        <v>867</v>
      </c>
      <c r="I100" s="426"/>
      <c r="J100" s="422">
        <v>882</v>
      </c>
      <c r="K100" s="426"/>
      <c r="L100" s="422">
        <v>858</v>
      </c>
      <c r="M100" s="426"/>
      <c r="N100" s="422">
        <v>870</v>
      </c>
      <c r="O100" s="426"/>
    </row>
    <row r="101" spans="1:15">
      <c r="A101" s="8">
        <v>11</v>
      </c>
      <c r="B101" s="23">
        <v>92</v>
      </c>
      <c r="C101" s="425" t="s">
        <v>5</v>
      </c>
      <c r="D101" s="422">
        <v>955</v>
      </c>
      <c r="E101" s="426"/>
      <c r="F101" s="422">
        <v>1047</v>
      </c>
      <c r="G101" s="426"/>
      <c r="H101" s="422">
        <v>1044</v>
      </c>
      <c r="I101" s="426"/>
      <c r="J101" s="422">
        <v>1012</v>
      </c>
      <c r="K101" s="426"/>
      <c r="L101" s="422">
        <v>1056</v>
      </c>
      <c r="M101" s="426"/>
      <c r="N101" s="422">
        <v>1048</v>
      </c>
      <c r="O101" s="426"/>
    </row>
    <row r="102" spans="1:15">
      <c r="A102" s="8">
        <v>11</v>
      </c>
      <c r="B102" s="23">
        <v>93</v>
      </c>
      <c r="C102" s="425" t="s">
        <v>6</v>
      </c>
      <c r="D102" s="422">
        <v>1636</v>
      </c>
      <c r="E102" s="426"/>
      <c r="F102" s="422">
        <v>1600</v>
      </c>
      <c r="G102" s="426"/>
      <c r="H102" s="422">
        <v>1633</v>
      </c>
      <c r="I102" s="426"/>
      <c r="J102" s="422">
        <v>1660</v>
      </c>
      <c r="K102" s="426"/>
      <c r="L102" s="422">
        <v>1696</v>
      </c>
      <c r="M102" s="426"/>
      <c r="N102" s="422">
        <v>1679</v>
      </c>
      <c r="O102" s="426"/>
    </row>
    <row r="103" spans="1:15">
      <c r="A103" s="8">
        <v>11</v>
      </c>
      <c r="B103" s="23">
        <v>94</v>
      </c>
      <c r="C103" s="425" t="s">
        <v>7</v>
      </c>
      <c r="D103" s="422">
        <v>553</v>
      </c>
      <c r="E103" s="426" t="s">
        <v>256</v>
      </c>
      <c r="F103" s="422">
        <v>600</v>
      </c>
      <c r="G103" s="426"/>
      <c r="H103" s="422">
        <v>549</v>
      </c>
      <c r="I103" s="426"/>
      <c r="J103" s="422">
        <v>588</v>
      </c>
      <c r="K103" s="426"/>
      <c r="L103" s="422">
        <v>612</v>
      </c>
      <c r="M103" s="426"/>
      <c r="N103" s="422">
        <v>629</v>
      </c>
      <c r="O103" s="426"/>
    </row>
    <row r="104" spans="1:15">
      <c r="A104" s="8">
        <v>11</v>
      </c>
      <c r="B104" s="23">
        <v>95</v>
      </c>
      <c r="C104" s="425" t="s">
        <v>8</v>
      </c>
      <c r="D104" s="422">
        <v>756</v>
      </c>
      <c r="E104" s="426" t="s">
        <v>256</v>
      </c>
      <c r="F104" s="422">
        <v>745</v>
      </c>
      <c r="G104" s="426" t="s">
        <v>256</v>
      </c>
      <c r="H104" s="422">
        <v>741</v>
      </c>
      <c r="I104" s="426"/>
      <c r="J104" s="422">
        <v>733</v>
      </c>
      <c r="K104" s="426"/>
      <c r="L104" s="422">
        <v>733</v>
      </c>
      <c r="M104" s="426"/>
      <c r="N104" s="422">
        <v>710</v>
      </c>
      <c r="O104" s="426"/>
    </row>
    <row r="105" spans="1:15">
      <c r="A105" s="8">
        <v>101</v>
      </c>
      <c r="B105" s="23">
        <v>971</v>
      </c>
      <c r="C105" s="425" t="s">
        <v>109</v>
      </c>
      <c r="D105" s="422">
        <v>555</v>
      </c>
      <c r="E105" s="426"/>
      <c r="F105" s="422">
        <v>480</v>
      </c>
      <c r="G105" s="426" t="s">
        <v>256</v>
      </c>
      <c r="H105" s="422">
        <v>554</v>
      </c>
      <c r="I105" s="426"/>
      <c r="J105" s="422">
        <v>491</v>
      </c>
      <c r="K105" s="426"/>
      <c r="L105" s="422">
        <v>564</v>
      </c>
      <c r="M105" s="426"/>
      <c r="N105" s="422">
        <v>579</v>
      </c>
      <c r="O105" s="426"/>
    </row>
    <row r="106" spans="1:15">
      <c r="A106" s="8">
        <v>102</v>
      </c>
      <c r="B106" s="23">
        <v>972</v>
      </c>
      <c r="C106" s="425" t="s">
        <v>110</v>
      </c>
      <c r="D106" s="422">
        <v>646</v>
      </c>
      <c r="E106" s="426"/>
      <c r="F106" s="422">
        <v>671</v>
      </c>
      <c r="G106" s="426"/>
      <c r="H106" s="422">
        <v>694</v>
      </c>
      <c r="I106" s="426"/>
      <c r="J106" s="422">
        <v>893</v>
      </c>
      <c r="K106" s="426"/>
      <c r="L106" s="422">
        <v>877</v>
      </c>
      <c r="M106" s="426"/>
      <c r="N106" s="422">
        <v>944</v>
      </c>
      <c r="O106" s="426"/>
    </row>
    <row r="107" spans="1:15">
      <c r="A107" s="8">
        <v>103</v>
      </c>
      <c r="B107" s="23">
        <v>973</v>
      </c>
      <c r="C107" s="425" t="s">
        <v>111</v>
      </c>
      <c r="D107" s="422">
        <v>307</v>
      </c>
      <c r="E107" s="426" t="s">
        <v>256</v>
      </c>
      <c r="F107" s="422">
        <v>484</v>
      </c>
      <c r="G107" s="426"/>
      <c r="H107" s="422">
        <v>473</v>
      </c>
      <c r="I107" s="426"/>
      <c r="J107" s="422">
        <v>473</v>
      </c>
      <c r="K107" s="426" t="s">
        <v>256</v>
      </c>
      <c r="L107" s="422">
        <v>601</v>
      </c>
      <c r="M107" s="426" t="s">
        <v>256</v>
      </c>
      <c r="N107" s="422">
        <v>357</v>
      </c>
      <c r="O107" s="426"/>
    </row>
    <row r="108" spans="1:15">
      <c r="A108" s="9">
        <v>104</v>
      </c>
      <c r="B108" s="9">
        <v>974</v>
      </c>
      <c r="C108" s="5" t="s">
        <v>310</v>
      </c>
      <c r="D108" s="422">
        <v>1579</v>
      </c>
      <c r="E108" s="426"/>
      <c r="F108" s="422">
        <v>1617</v>
      </c>
      <c r="G108" s="426"/>
      <c r="H108" s="422">
        <v>1617</v>
      </c>
      <c r="I108" s="426" t="s">
        <v>256</v>
      </c>
      <c r="J108" s="422">
        <v>1696</v>
      </c>
      <c r="K108" s="426"/>
      <c r="L108" s="422">
        <v>1750</v>
      </c>
      <c r="M108" s="426"/>
      <c r="N108" s="422">
        <v>1687</v>
      </c>
      <c r="O108" s="426"/>
    </row>
    <row r="109" spans="1:15">
      <c r="A109" s="597" t="s">
        <v>225</v>
      </c>
      <c r="B109" s="598"/>
      <c r="C109" s="599"/>
      <c r="D109" s="431">
        <v>68793.272478490864</v>
      </c>
      <c r="E109" s="432"/>
      <c r="F109" s="431">
        <v>69880</v>
      </c>
      <c r="G109" s="433"/>
      <c r="H109" s="434">
        <v>69753</v>
      </c>
      <c r="I109" s="433"/>
      <c r="J109" s="434">
        <v>70657</v>
      </c>
      <c r="K109" s="433"/>
      <c r="L109" s="434">
        <v>71398</v>
      </c>
      <c r="M109" s="433"/>
      <c r="N109" s="434">
        <v>71022</v>
      </c>
      <c r="O109" s="433"/>
    </row>
    <row r="110" spans="1:15">
      <c r="A110" s="600" t="s">
        <v>330</v>
      </c>
      <c r="B110" s="601"/>
      <c r="C110" s="602"/>
      <c r="D110" s="435">
        <v>3087</v>
      </c>
      <c r="E110" s="436"/>
      <c r="F110" s="435">
        <v>3252</v>
      </c>
      <c r="G110" s="437"/>
      <c r="H110" s="438">
        <v>3338</v>
      </c>
      <c r="I110" s="437"/>
      <c r="J110" s="438">
        <v>3553</v>
      </c>
      <c r="K110" s="437"/>
      <c r="L110" s="438">
        <v>3792</v>
      </c>
      <c r="M110" s="437"/>
      <c r="N110" s="438">
        <v>3567</v>
      </c>
      <c r="O110" s="437"/>
    </row>
    <row r="111" spans="1:15">
      <c r="A111" s="594" t="s">
        <v>331</v>
      </c>
      <c r="B111" s="595"/>
      <c r="C111" s="596"/>
      <c r="D111" s="439">
        <v>71880.272478490864</v>
      </c>
      <c r="E111" s="440"/>
      <c r="F111" s="439">
        <v>73132</v>
      </c>
      <c r="G111" s="441"/>
      <c r="H111" s="442">
        <v>73091</v>
      </c>
      <c r="I111" s="441"/>
      <c r="J111" s="442">
        <v>74210</v>
      </c>
      <c r="K111" s="441"/>
      <c r="L111" s="442">
        <v>75190</v>
      </c>
      <c r="M111" s="441"/>
      <c r="N111" s="442">
        <v>74589</v>
      </c>
      <c r="O111" s="441"/>
    </row>
    <row r="112" spans="1:15">
      <c r="A112" s="498" t="s">
        <v>381</v>
      </c>
      <c r="B112" s="420"/>
      <c r="C112" s="420"/>
      <c r="D112" s="475"/>
      <c r="E112" s="475"/>
      <c r="F112" s="475"/>
      <c r="G112" s="475"/>
      <c r="H112" s="475"/>
      <c r="I112" s="475"/>
      <c r="J112" s="475"/>
      <c r="K112" s="475"/>
      <c r="L112" s="475"/>
      <c r="M112" s="475"/>
      <c r="N112" s="475"/>
      <c r="O112" s="475"/>
    </row>
    <row r="113" spans="1:15">
      <c r="A113" s="475"/>
      <c r="B113" s="475"/>
      <c r="C113" s="475"/>
      <c r="D113" s="475"/>
      <c r="E113" s="475"/>
      <c r="F113" s="475"/>
      <c r="G113" s="475"/>
      <c r="H113" s="475"/>
      <c r="I113" s="475"/>
      <c r="J113" s="475"/>
      <c r="K113" s="475"/>
      <c r="L113" s="475"/>
      <c r="M113" s="475"/>
      <c r="N113" s="475"/>
      <c r="O113" s="475"/>
    </row>
    <row r="114" spans="1:15">
      <c r="A114" s="475"/>
      <c r="B114" s="475"/>
      <c r="C114" s="475"/>
      <c r="D114" s="475"/>
      <c r="E114" s="475"/>
      <c r="F114" s="475"/>
      <c r="G114" s="475"/>
      <c r="H114" s="475"/>
      <c r="I114" s="475"/>
      <c r="J114" s="475"/>
      <c r="K114" s="475"/>
      <c r="L114" s="475"/>
      <c r="M114" s="475"/>
      <c r="N114" s="475"/>
      <c r="O114" s="475"/>
    </row>
    <row r="115" spans="1:15">
      <c r="A115" s="475"/>
      <c r="B115" s="475"/>
      <c r="C115" s="475"/>
      <c r="D115" s="475"/>
      <c r="E115" s="475"/>
      <c r="F115" s="475"/>
      <c r="G115" s="475"/>
      <c r="H115" s="475"/>
      <c r="I115" s="475"/>
      <c r="J115" s="475"/>
      <c r="K115" s="475"/>
      <c r="L115" s="475"/>
      <c r="M115" s="475"/>
      <c r="N115" s="475"/>
      <c r="O115" s="475"/>
    </row>
    <row r="116" spans="1:15">
      <c r="A116" s="474" t="s">
        <v>383</v>
      </c>
      <c r="B116" s="475"/>
      <c r="C116" s="475"/>
      <c r="D116" s="475"/>
      <c r="E116" s="475"/>
      <c r="F116" s="475"/>
      <c r="G116" s="475"/>
      <c r="H116" s="475"/>
      <c r="I116" s="475"/>
      <c r="J116" s="475"/>
      <c r="K116" s="475"/>
      <c r="L116" s="475"/>
      <c r="M116" s="475"/>
      <c r="N116" s="475"/>
      <c r="O116" s="475"/>
    </row>
    <row r="117" spans="1:15" ht="30">
      <c r="A117" s="28" t="s">
        <v>218</v>
      </c>
      <c r="B117" s="592" t="s">
        <v>214</v>
      </c>
      <c r="C117" s="593"/>
      <c r="D117" s="640">
        <v>2010</v>
      </c>
      <c r="E117" s="639"/>
      <c r="F117" s="638">
        <v>2011</v>
      </c>
      <c r="G117" s="639"/>
      <c r="H117" s="640">
        <v>2012</v>
      </c>
      <c r="I117" s="639"/>
      <c r="J117" s="640">
        <v>2013</v>
      </c>
      <c r="K117" s="639"/>
      <c r="L117" s="640">
        <v>2014</v>
      </c>
      <c r="M117" s="639"/>
      <c r="N117" s="640">
        <v>2015</v>
      </c>
      <c r="O117" s="639"/>
    </row>
    <row r="118" spans="1:15">
      <c r="A118" s="448">
        <v>84</v>
      </c>
      <c r="B118" s="32" t="s">
        <v>83</v>
      </c>
      <c r="C118" s="449"/>
      <c r="D118" s="450">
        <v>6126.2724784908605</v>
      </c>
      <c r="E118" s="564"/>
      <c r="F118" s="450">
        <v>6644</v>
      </c>
      <c r="G118" s="564"/>
      <c r="H118" s="450">
        <v>6120</v>
      </c>
      <c r="I118" s="564"/>
      <c r="J118" s="450">
        <v>6236</v>
      </c>
      <c r="K118" s="564"/>
      <c r="L118" s="450">
        <v>6243</v>
      </c>
      <c r="M118" s="564"/>
      <c r="N118" s="450">
        <v>6292</v>
      </c>
      <c r="O118" s="499"/>
    </row>
    <row r="119" spans="1:15">
      <c r="A119" s="454">
        <v>27</v>
      </c>
      <c r="B119" s="35" t="s">
        <v>17</v>
      </c>
      <c r="C119" s="455"/>
      <c r="D119" s="452">
        <v>3800</v>
      </c>
      <c r="E119" s="564"/>
      <c r="F119" s="452">
        <v>3915</v>
      </c>
      <c r="G119" s="564"/>
      <c r="H119" s="452">
        <v>4004</v>
      </c>
      <c r="I119" s="564"/>
      <c r="J119" s="452">
        <v>4005</v>
      </c>
      <c r="K119" s="564"/>
      <c r="L119" s="452">
        <v>4063</v>
      </c>
      <c r="M119" s="564"/>
      <c r="N119" s="452">
        <v>3942</v>
      </c>
      <c r="O119" s="499"/>
    </row>
    <row r="120" spans="1:15">
      <c r="A120" s="454">
        <v>53</v>
      </c>
      <c r="B120" s="35" t="s">
        <v>53</v>
      </c>
      <c r="C120" s="455"/>
      <c r="D120" s="452">
        <v>4755</v>
      </c>
      <c r="E120" s="564"/>
      <c r="F120" s="452">
        <v>4778</v>
      </c>
      <c r="G120" s="564"/>
      <c r="H120" s="452">
        <v>5032</v>
      </c>
      <c r="I120" s="564"/>
      <c r="J120" s="452">
        <v>4924</v>
      </c>
      <c r="K120" s="564"/>
      <c r="L120" s="452">
        <v>5089</v>
      </c>
      <c r="M120" s="564"/>
      <c r="N120" s="452">
        <v>4785</v>
      </c>
      <c r="O120" s="499"/>
    </row>
    <row r="121" spans="1:15">
      <c r="A121" s="454">
        <v>24</v>
      </c>
      <c r="B121" s="35" t="s">
        <v>10</v>
      </c>
      <c r="C121" s="455"/>
      <c r="D121" s="452">
        <v>3281</v>
      </c>
      <c r="E121" s="564"/>
      <c r="F121" s="452">
        <v>3264</v>
      </c>
      <c r="G121" s="564"/>
      <c r="H121" s="452">
        <v>3261</v>
      </c>
      <c r="I121" s="564"/>
      <c r="J121" s="452">
        <v>3243</v>
      </c>
      <c r="K121" s="564"/>
      <c r="L121" s="452">
        <v>3175</v>
      </c>
      <c r="M121" s="564"/>
      <c r="N121" s="452">
        <v>3189</v>
      </c>
      <c r="O121" s="499"/>
    </row>
    <row r="122" spans="1:15">
      <c r="A122" s="454">
        <v>94</v>
      </c>
      <c r="B122" s="35" t="s">
        <v>106</v>
      </c>
      <c r="C122" s="455"/>
      <c r="D122" s="452">
        <v>180</v>
      </c>
      <c r="E122" s="564"/>
      <c r="F122" s="452">
        <v>203</v>
      </c>
      <c r="G122" s="564"/>
      <c r="H122" s="452">
        <v>204</v>
      </c>
      <c r="I122" s="564"/>
      <c r="J122" s="452">
        <v>211</v>
      </c>
      <c r="K122" s="564"/>
      <c r="L122" s="452">
        <v>195</v>
      </c>
      <c r="M122" s="564"/>
      <c r="N122" s="452">
        <v>182</v>
      </c>
      <c r="O122" s="499"/>
    </row>
    <row r="123" spans="1:15">
      <c r="A123" s="454">
        <v>44</v>
      </c>
      <c r="B123" s="35" t="s">
        <v>220</v>
      </c>
      <c r="C123" s="455"/>
      <c r="D123" s="452">
        <v>5397</v>
      </c>
      <c r="E123" s="564"/>
      <c r="F123" s="452">
        <v>5568</v>
      </c>
      <c r="G123" s="564"/>
      <c r="H123" s="452">
        <v>5427</v>
      </c>
      <c r="I123" s="564"/>
      <c r="J123" s="452">
        <v>5542</v>
      </c>
      <c r="K123" s="564"/>
      <c r="L123" s="452">
        <v>5509</v>
      </c>
      <c r="M123" s="564"/>
      <c r="N123" s="452">
        <v>5544</v>
      </c>
      <c r="O123" s="499"/>
    </row>
    <row r="124" spans="1:15">
      <c r="A124" s="454">
        <v>32</v>
      </c>
      <c r="B124" s="35" t="s">
        <v>221</v>
      </c>
      <c r="C124" s="455"/>
      <c r="D124" s="452">
        <v>12154</v>
      </c>
      <c r="E124" s="564"/>
      <c r="F124" s="452">
        <v>12388</v>
      </c>
      <c r="G124" s="564"/>
      <c r="H124" s="452">
        <v>12388</v>
      </c>
      <c r="I124" s="564"/>
      <c r="J124" s="452">
        <v>12760</v>
      </c>
      <c r="K124" s="564"/>
      <c r="L124" s="452">
        <v>12904</v>
      </c>
      <c r="M124" s="564"/>
      <c r="N124" s="452">
        <v>12351</v>
      </c>
      <c r="O124" s="499"/>
    </row>
    <row r="125" spans="1:15">
      <c r="A125" s="454">
        <v>11</v>
      </c>
      <c r="B125" s="35" t="s">
        <v>1</v>
      </c>
      <c r="C125" s="455"/>
      <c r="D125" s="452">
        <v>8663</v>
      </c>
      <c r="E125" s="564"/>
      <c r="F125" s="452">
        <v>8867</v>
      </c>
      <c r="G125" s="564"/>
      <c r="H125" s="452">
        <v>8808</v>
      </c>
      <c r="I125" s="564"/>
      <c r="J125" s="452">
        <v>8759</v>
      </c>
      <c r="K125" s="564"/>
      <c r="L125" s="452">
        <v>8788</v>
      </c>
      <c r="M125" s="564"/>
      <c r="N125" s="452">
        <v>8647</v>
      </c>
      <c r="O125" s="499"/>
    </row>
    <row r="126" spans="1:15">
      <c r="A126" s="454">
        <v>28</v>
      </c>
      <c r="B126" s="35" t="s">
        <v>26</v>
      </c>
      <c r="C126" s="455"/>
      <c r="D126" s="452">
        <v>5143</v>
      </c>
      <c r="E126" s="564"/>
      <c r="F126" s="452">
        <v>5086</v>
      </c>
      <c r="G126" s="564"/>
      <c r="H126" s="452">
        <v>5097</v>
      </c>
      <c r="I126" s="564"/>
      <c r="J126" s="452">
        <v>5407</v>
      </c>
      <c r="K126" s="564"/>
      <c r="L126" s="452">
        <v>5445</v>
      </c>
      <c r="M126" s="564"/>
      <c r="N126" s="452">
        <v>5435</v>
      </c>
      <c r="O126" s="499"/>
    </row>
    <row r="127" spans="1:15">
      <c r="A127" s="454">
        <v>75</v>
      </c>
      <c r="B127" s="35" t="s">
        <v>222</v>
      </c>
      <c r="C127" s="455"/>
      <c r="D127" s="452">
        <v>7038</v>
      </c>
      <c r="E127" s="564"/>
      <c r="F127" s="452">
        <v>6939</v>
      </c>
      <c r="G127" s="564"/>
      <c r="H127" s="452">
        <v>7177</v>
      </c>
      <c r="I127" s="564"/>
      <c r="J127" s="452">
        <v>7159</v>
      </c>
      <c r="K127" s="564"/>
      <c r="L127" s="452">
        <v>7260</v>
      </c>
      <c r="M127" s="564"/>
      <c r="N127" s="452">
        <v>7520</v>
      </c>
      <c r="O127" s="499"/>
    </row>
    <row r="128" spans="1:15">
      <c r="A128" s="454">
        <v>76</v>
      </c>
      <c r="B128" s="35" t="s">
        <v>223</v>
      </c>
      <c r="C128" s="455"/>
      <c r="D128" s="452">
        <v>6219</v>
      </c>
      <c r="E128" s="564"/>
      <c r="F128" s="452">
        <v>6238</v>
      </c>
      <c r="G128" s="564"/>
      <c r="H128" s="452">
        <v>6350</v>
      </c>
      <c r="I128" s="564"/>
      <c r="J128" s="452">
        <v>6382</v>
      </c>
      <c r="K128" s="564"/>
      <c r="L128" s="452">
        <v>6470</v>
      </c>
      <c r="M128" s="564"/>
      <c r="N128" s="452">
        <v>6741</v>
      </c>
      <c r="O128" s="499"/>
    </row>
    <row r="129" spans="1:15">
      <c r="A129" s="454">
        <v>52</v>
      </c>
      <c r="B129" s="35" t="s">
        <v>47</v>
      </c>
      <c r="C129" s="455"/>
      <c r="D129" s="452">
        <v>3362</v>
      </c>
      <c r="E129" s="564"/>
      <c r="F129" s="452">
        <v>3489</v>
      </c>
      <c r="G129" s="564"/>
      <c r="H129" s="452">
        <v>3311</v>
      </c>
      <c r="I129" s="564"/>
      <c r="J129" s="452">
        <v>3395</v>
      </c>
      <c r="K129" s="564"/>
      <c r="L129" s="452">
        <v>3638</v>
      </c>
      <c r="M129" s="564"/>
      <c r="N129" s="452">
        <v>3731</v>
      </c>
      <c r="O129" s="499"/>
    </row>
    <row r="130" spans="1:15">
      <c r="A130" s="459">
        <v>93</v>
      </c>
      <c r="B130" s="35" t="s">
        <v>113</v>
      </c>
      <c r="C130" s="455"/>
      <c r="D130" s="452">
        <v>2675</v>
      </c>
      <c r="E130" s="564"/>
      <c r="F130" s="452">
        <v>2501</v>
      </c>
      <c r="G130" s="564"/>
      <c r="H130" s="452">
        <v>2574</v>
      </c>
      <c r="I130" s="564"/>
      <c r="J130" s="452">
        <v>2634</v>
      </c>
      <c r="K130" s="564"/>
      <c r="L130" s="452">
        <v>2619</v>
      </c>
      <c r="M130" s="564"/>
      <c r="N130" s="452">
        <v>2663</v>
      </c>
      <c r="O130" s="499"/>
    </row>
    <row r="131" spans="1:15">
      <c r="A131" s="460" t="s">
        <v>225</v>
      </c>
      <c r="B131" s="461"/>
      <c r="C131" s="462"/>
      <c r="D131" s="463">
        <v>68793.272478490864</v>
      </c>
      <c r="E131" s="565"/>
      <c r="F131" s="463">
        <v>69880</v>
      </c>
      <c r="G131" s="565"/>
      <c r="H131" s="463">
        <v>69753</v>
      </c>
      <c r="I131" s="565"/>
      <c r="J131" s="463">
        <v>70657</v>
      </c>
      <c r="K131" s="565"/>
      <c r="L131" s="463">
        <v>71398</v>
      </c>
      <c r="M131" s="565"/>
      <c r="N131" s="463">
        <v>71022</v>
      </c>
      <c r="O131" s="500"/>
    </row>
    <row r="132" spans="1:15">
      <c r="A132" s="11">
        <v>101</v>
      </c>
      <c r="B132" s="40" t="s">
        <v>215</v>
      </c>
      <c r="C132" s="467"/>
      <c r="D132" s="452">
        <v>555</v>
      </c>
      <c r="E132" s="564"/>
      <c r="F132" s="452">
        <v>480</v>
      </c>
      <c r="G132" s="564" t="s">
        <v>256</v>
      </c>
      <c r="H132" s="452">
        <v>554</v>
      </c>
      <c r="I132" s="564"/>
      <c r="J132" s="452">
        <v>491</v>
      </c>
      <c r="K132" s="564"/>
      <c r="L132" s="452">
        <v>564</v>
      </c>
      <c r="M132" s="564"/>
      <c r="N132" s="452">
        <v>579</v>
      </c>
      <c r="O132" s="499"/>
    </row>
    <row r="133" spans="1:15">
      <c r="A133" s="11">
        <v>102</v>
      </c>
      <c r="B133" s="40" t="s">
        <v>216</v>
      </c>
      <c r="C133" s="467"/>
      <c r="D133" s="452">
        <v>646</v>
      </c>
      <c r="E133" s="564"/>
      <c r="F133" s="452">
        <v>671</v>
      </c>
      <c r="G133" s="564"/>
      <c r="H133" s="452">
        <v>694</v>
      </c>
      <c r="I133" s="564"/>
      <c r="J133" s="452">
        <v>893</v>
      </c>
      <c r="K133" s="564"/>
      <c r="L133" s="452">
        <v>877</v>
      </c>
      <c r="M133" s="564"/>
      <c r="N133" s="452">
        <v>944</v>
      </c>
      <c r="O133" s="499"/>
    </row>
    <row r="134" spans="1:15">
      <c r="A134" s="11">
        <v>103</v>
      </c>
      <c r="B134" s="40" t="s">
        <v>111</v>
      </c>
      <c r="C134" s="467"/>
      <c r="D134" s="452">
        <v>307</v>
      </c>
      <c r="E134" s="564" t="s">
        <v>256</v>
      </c>
      <c r="F134" s="452">
        <v>484</v>
      </c>
      <c r="G134" s="564"/>
      <c r="H134" s="452">
        <v>473</v>
      </c>
      <c r="I134" s="564"/>
      <c r="J134" s="452">
        <v>473</v>
      </c>
      <c r="K134" s="564" t="s">
        <v>256</v>
      </c>
      <c r="L134" s="452">
        <v>601</v>
      </c>
      <c r="M134" s="564" t="s">
        <v>256</v>
      </c>
      <c r="N134" s="452">
        <v>357</v>
      </c>
      <c r="O134" s="499"/>
    </row>
    <row r="135" spans="1:15">
      <c r="A135" s="11">
        <v>104</v>
      </c>
      <c r="B135" s="40" t="s">
        <v>112</v>
      </c>
      <c r="C135" s="467"/>
      <c r="D135" s="452">
        <v>1579</v>
      </c>
      <c r="E135" s="564"/>
      <c r="F135" s="452">
        <v>1617</v>
      </c>
      <c r="G135" s="564"/>
      <c r="H135" s="452">
        <v>1617</v>
      </c>
      <c r="I135" s="564" t="s">
        <v>256</v>
      </c>
      <c r="J135" s="452">
        <v>1696</v>
      </c>
      <c r="K135" s="564"/>
      <c r="L135" s="452">
        <v>1750</v>
      </c>
      <c r="M135" s="564"/>
      <c r="N135" s="452">
        <v>1687</v>
      </c>
      <c r="O135" s="499"/>
    </row>
    <row r="136" spans="1:15">
      <c r="A136" s="17" t="s">
        <v>224</v>
      </c>
      <c r="B136" s="468"/>
      <c r="C136" s="469"/>
      <c r="D136" s="463">
        <v>3087</v>
      </c>
      <c r="E136" s="565"/>
      <c r="F136" s="463">
        <v>3252</v>
      </c>
      <c r="G136" s="565"/>
      <c r="H136" s="463">
        <v>3338</v>
      </c>
      <c r="I136" s="565"/>
      <c r="J136" s="463">
        <v>3553</v>
      </c>
      <c r="K136" s="565"/>
      <c r="L136" s="463">
        <v>3792</v>
      </c>
      <c r="M136" s="565"/>
      <c r="N136" s="463">
        <v>3567</v>
      </c>
      <c r="O136" s="500"/>
    </row>
    <row r="137" spans="1:15">
      <c r="A137" s="641" t="s">
        <v>227</v>
      </c>
      <c r="B137" s="642"/>
      <c r="C137" s="643"/>
      <c r="D137" s="470">
        <v>71880.272478490864</v>
      </c>
      <c r="E137" s="566"/>
      <c r="F137" s="470">
        <v>73132</v>
      </c>
      <c r="G137" s="566"/>
      <c r="H137" s="470">
        <v>73091</v>
      </c>
      <c r="I137" s="566"/>
      <c r="J137" s="470">
        <v>74210</v>
      </c>
      <c r="K137" s="566"/>
      <c r="L137" s="470">
        <v>75190</v>
      </c>
      <c r="M137" s="566"/>
      <c r="N137" s="470">
        <v>74589</v>
      </c>
      <c r="O137" s="501"/>
    </row>
    <row r="138" spans="1:15">
      <c r="A138" s="475"/>
      <c r="B138" s="475"/>
      <c r="C138" s="475"/>
      <c r="D138" s="475"/>
      <c r="E138" s="475"/>
      <c r="F138" s="475"/>
      <c r="G138" s="475"/>
      <c r="H138" s="475"/>
      <c r="I138" s="475"/>
      <c r="J138" s="475"/>
      <c r="K138" s="475"/>
      <c r="L138" s="475"/>
      <c r="M138" s="475"/>
      <c r="N138" s="475"/>
      <c r="O138" s="475"/>
    </row>
    <row r="139" spans="1:15">
      <c r="A139" s="475"/>
      <c r="B139" s="475"/>
      <c r="C139" s="475"/>
      <c r="D139" s="475"/>
      <c r="E139" s="475"/>
      <c r="F139" s="475"/>
      <c r="G139" s="475"/>
      <c r="H139" s="475"/>
      <c r="I139" s="475"/>
      <c r="J139" s="475"/>
      <c r="K139" s="475"/>
      <c r="L139" s="475"/>
      <c r="M139" s="475"/>
      <c r="N139" s="475"/>
      <c r="O139" s="475"/>
    </row>
    <row r="140" spans="1:15" s="475" customFormat="1"/>
    <row r="141" spans="1:15" s="475" customFormat="1"/>
    <row r="142" spans="1:15" s="475" customFormat="1"/>
    <row r="143" spans="1:15" s="475" customFormat="1"/>
    <row r="144" spans="1:15" s="475" customFormat="1"/>
    <row r="145" s="475" customFormat="1"/>
    <row r="146" s="475" customFormat="1"/>
    <row r="147" s="475" customFormat="1"/>
    <row r="148" s="475" customFormat="1"/>
    <row r="149" s="475" customFormat="1"/>
    <row r="150" s="475" customFormat="1"/>
    <row r="151" s="475" customFormat="1"/>
    <row r="152" s="475" customFormat="1"/>
    <row r="153" s="475" customFormat="1"/>
    <row r="154" s="475" customFormat="1"/>
    <row r="155" s="475" customFormat="1"/>
    <row r="156" s="475" customFormat="1"/>
    <row r="157" s="475" customFormat="1"/>
    <row r="158" s="475" customFormat="1"/>
    <row r="159" s="475" customFormat="1"/>
    <row r="160" s="475" customFormat="1"/>
    <row r="161" s="475" customFormat="1"/>
    <row r="162" s="475" customFormat="1"/>
    <row r="163" s="475" customFormat="1"/>
    <row r="164" s="475" customFormat="1"/>
    <row r="165" s="475" customFormat="1"/>
    <row r="166" s="475" customFormat="1"/>
    <row r="167" s="475" customFormat="1"/>
    <row r="168" s="475" customFormat="1"/>
    <row r="169" s="475" customFormat="1"/>
    <row r="170" s="475" customFormat="1"/>
    <row r="171" s="475" customFormat="1"/>
    <row r="172" s="475" customFormat="1"/>
    <row r="173" s="475" customFormat="1"/>
    <row r="174" s="475" customFormat="1"/>
    <row r="175" s="475" customFormat="1"/>
    <row r="176" s="475" customFormat="1"/>
    <row r="177" s="475" customFormat="1"/>
    <row r="178" s="475" customFormat="1"/>
    <row r="179" s="475" customFormat="1"/>
    <row r="180" s="475" customFormat="1"/>
    <row r="181" s="475" customFormat="1"/>
    <row r="182" s="475" customFormat="1"/>
    <row r="183" s="475" customFormat="1"/>
    <row r="184" s="475" customFormat="1"/>
    <row r="185" s="475" customFormat="1"/>
    <row r="186" s="475" customFormat="1"/>
    <row r="187" s="475" customFormat="1"/>
    <row r="188" s="475" customFormat="1"/>
    <row r="189" s="475" customFormat="1"/>
    <row r="190" s="475" customFormat="1"/>
    <row r="191" s="475" customFormat="1"/>
    <row r="192" s="475" customFormat="1"/>
    <row r="193" s="475" customFormat="1"/>
    <row r="194" s="475" customFormat="1"/>
    <row r="195" s="475" customFormat="1"/>
    <row r="196" s="475" customFormat="1"/>
    <row r="197" s="475" customFormat="1"/>
    <row r="198" s="475" customFormat="1"/>
    <row r="199" s="475" customFormat="1"/>
    <row r="200" s="475" customFormat="1"/>
    <row r="201" s="475" customFormat="1"/>
    <row r="202" s="475" customFormat="1"/>
    <row r="203" s="475" customFormat="1"/>
    <row r="204" s="475" customFormat="1"/>
    <row r="205" s="475" customFormat="1"/>
    <row r="206" s="475" customFormat="1"/>
    <row r="207" s="475" customFormat="1"/>
    <row r="208" s="475" customFormat="1"/>
    <row r="209" s="475" customFormat="1"/>
    <row r="210" s="475" customFormat="1"/>
    <row r="211" s="475" customFormat="1"/>
    <row r="212" s="475" customFormat="1"/>
    <row r="213" s="475" customFormat="1"/>
    <row r="214" s="475" customFormat="1"/>
    <row r="215" s="475" customFormat="1"/>
    <row r="216" s="475" customFormat="1"/>
    <row r="217" s="475" customFormat="1"/>
    <row r="218" s="475" customFormat="1"/>
    <row r="219" s="475" customFormat="1"/>
    <row r="220" s="475" customFormat="1"/>
    <row r="221" s="475" customFormat="1"/>
    <row r="222" s="475" customFormat="1"/>
    <row r="223" s="475" customFormat="1"/>
    <row r="224" s="475" customFormat="1"/>
    <row r="225" s="475" customFormat="1"/>
    <row r="226" s="475" customFormat="1"/>
    <row r="227" s="475" customFormat="1"/>
    <row r="228" s="475" customFormat="1"/>
    <row r="229" s="475" customFormat="1"/>
    <row r="230" s="475" customFormat="1"/>
    <row r="231" s="475" customFormat="1"/>
    <row r="232" s="475" customFormat="1"/>
    <row r="233" s="475" customFormat="1"/>
    <row r="234" s="475" customFormat="1"/>
    <row r="235" s="475" customFormat="1"/>
    <row r="236" s="475" customFormat="1"/>
    <row r="237" s="475" customFormat="1"/>
    <row r="238" s="475" customFormat="1"/>
    <row r="239" s="475" customFormat="1"/>
    <row r="240" s="475" customFormat="1"/>
    <row r="241" s="475" customFormat="1"/>
    <row r="242" s="475" customFormat="1"/>
    <row r="243" s="475" customFormat="1"/>
    <row r="244" s="475" customFormat="1"/>
    <row r="245" s="475" customFormat="1"/>
    <row r="246" s="475" customFormat="1"/>
    <row r="247" s="475" customFormat="1"/>
    <row r="248" s="475" customFormat="1"/>
    <row r="249" s="475" customFormat="1"/>
    <row r="250" s="475" customFormat="1"/>
    <row r="251" s="475" customFormat="1"/>
    <row r="252" s="475" customFormat="1"/>
    <row r="253" s="475" customFormat="1"/>
    <row r="254" s="475" customFormat="1"/>
    <row r="255" s="475" customFormat="1"/>
    <row r="256" s="475" customFormat="1"/>
    <row r="257" s="475" customFormat="1"/>
    <row r="258" s="475" customFormat="1"/>
    <row r="259" s="475" customFormat="1"/>
    <row r="260" s="475" customFormat="1"/>
    <row r="261" s="475" customFormat="1"/>
    <row r="262" s="475" customFormat="1"/>
    <row r="263" s="475" customFormat="1"/>
    <row r="264" s="475" customFormat="1"/>
    <row r="265" s="475" customFormat="1"/>
    <row r="266" s="475" customFormat="1"/>
    <row r="267" s="475" customFormat="1"/>
    <row r="268" s="475" customFormat="1"/>
    <row r="269" s="475" customFormat="1"/>
    <row r="270" s="475" customFormat="1"/>
    <row r="271" s="475" customFormat="1"/>
    <row r="272" s="475" customFormat="1"/>
    <row r="273" s="475" customFormat="1"/>
    <row r="274" s="475" customFormat="1"/>
    <row r="275" s="475" customFormat="1"/>
    <row r="276" s="475" customFormat="1"/>
    <row r="277" s="475" customFormat="1"/>
    <row r="278" s="475" customFormat="1"/>
    <row r="279" s="475" customFormat="1"/>
    <row r="280" s="475" customFormat="1"/>
    <row r="281" s="475" customFormat="1"/>
    <row r="282" s="475" customFormat="1"/>
    <row r="283" s="475" customFormat="1"/>
    <row r="284" s="475" customFormat="1"/>
    <row r="285" s="475" customFormat="1"/>
    <row r="286" s="475" customFormat="1"/>
    <row r="287" s="475" customFormat="1"/>
    <row r="288" s="475" customFormat="1"/>
    <row r="289" s="475" customFormat="1"/>
    <row r="290" s="475" customFormat="1"/>
    <row r="291" s="475" customFormat="1"/>
    <row r="292" s="475" customFormat="1"/>
    <row r="293" s="475" customFormat="1"/>
    <row r="294" s="475" customFormat="1"/>
    <row r="295" s="475" customFormat="1"/>
    <row r="296" s="475" customFormat="1"/>
    <row r="297" s="475" customFormat="1"/>
    <row r="298" s="475" customFormat="1"/>
    <row r="299" s="475" customFormat="1"/>
    <row r="300" s="475" customFormat="1"/>
    <row r="301" s="475" customFormat="1"/>
    <row r="302" s="475" customFormat="1"/>
    <row r="303" s="475" customFormat="1"/>
    <row r="304" s="475" customFormat="1"/>
    <row r="305" s="475" customFormat="1"/>
    <row r="306" s="475" customFormat="1"/>
    <row r="307" s="475" customFormat="1"/>
    <row r="308" s="475" customFormat="1"/>
    <row r="309" s="475" customFormat="1"/>
    <row r="310" s="475" customFormat="1"/>
    <row r="311" s="475" customFormat="1"/>
    <row r="312" s="475" customFormat="1"/>
    <row r="313" s="475" customFormat="1"/>
    <row r="314" s="475" customFormat="1"/>
    <row r="315" s="475" customFormat="1"/>
    <row r="316" s="475" customFormat="1"/>
    <row r="317" s="475" customFormat="1"/>
    <row r="318" s="475" customFormat="1"/>
    <row r="319" s="475" customFormat="1"/>
    <row r="320" s="475" customFormat="1"/>
    <row r="321" s="475" customFormat="1"/>
    <row r="322" s="475" customFormat="1"/>
    <row r="323" s="475" customFormat="1"/>
    <row r="324" s="475" customFormat="1"/>
    <row r="325" s="475" customFormat="1"/>
    <row r="326" s="475" customFormat="1"/>
    <row r="327" s="475" customFormat="1"/>
    <row r="328" s="475" customFormat="1"/>
    <row r="329" s="475" customFormat="1"/>
    <row r="330" s="475" customFormat="1"/>
    <row r="331" s="475" customFormat="1"/>
    <row r="332" s="475" customFormat="1"/>
    <row r="333" s="475" customFormat="1"/>
    <row r="334" s="475" customFormat="1"/>
    <row r="335" s="475" customFormat="1"/>
    <row r="336" s="475" customFormat="1"/>
    <row r="337" s="475" customFormat="1"/>
    <row r="338" s="475" customFormat="1"/>
    <row r="339" s="475" customFormat="1"/>
    <row r="340" s="475" customFormat="1"/>
    <row r="341" s="475" customFormat="1"/>
    <row r="342" s="475" customFormat="1"/>
    <row r="343" s="475" customFormat="1"/>
    <row r="344" s="475" customFormat="1"/>
    <row r="345" s="475" customFormat="1"/>
    <row r="346" s="475" customFormat="1"/>
    <row r="347" s="475" customFormat="1"/>
    <row r="348" s="475" customFormat="1"/>
    <row r="349" s="475" customFormat="1"/>
    <row r="350" s="475" customFormat="1"/>
    <row r="351" s="475" customFormat="1"/>
    <row r="352" s="475" customFormat="1"/>
    <row r="353" s="475" customFormat="1"/>
    <row r="354" s="475" customFormat="1"/>
    <row r="355" s="475" customFormat="1"/>
    <row r="356" s="475" customFormat="1"/>
    <row r="357" s="475" customFormat="1"/>
    <row r="358" s="475" customFormat="1"/>
    <row r="359" s="475" customFormat="1"/>
    <row r="360" s="475" customFormat="1"/>
    <row r="361" s="475" customFormat="1"/>
    <row r="362" s="475" customFormat="1"/>
    <row r="363" s="475" customFormat="1"/>
    <row r="364" s="475" customFormat="1"/>
    <row r="365" s="475" customFormat="1"/>
    <row r="366" s="475" customFormat="1"/>
    <row r="367" s="475" customFormat="1"/>
    <row r="368" s="475" customFormat="1"/>
    <row r="369" s="475" customFormat="1"/>
    <row r="370" s="475" customFormat="1"/>
    <row r="371" s="475" customFormat="1"/>
    <row r="372" s="475" customFormat="1"/>
    <row r="373" s="475" customFormat="1"/>
    <row r="374" s="475" customFormat="1"/>
    <row r="375" s="475" customFormat="1"/>
    <row r="376" s="475" customFormat="1"/>
    <row r="377" s="475" customFormat="1"/>
    <row r="378" s="475" customFormat="1"/>
    <row r="379" s="475" customFormat="1"/>
    <row r="380" s="475" customFormat="1"/>
    <row r="381" s="475" customFormat="1"/>
    <row r="382" s="475" customFormat="1"/>
    <row r="383" s="475" customFormat="1"/>
    <row r="384" s="475" customFormat="1"/>
    <row r="385" s="475" customFormat="1"/>
    <row r="386" s="475" customFormat="1"/>
    <row r="387" s="475" customFormat="1"/>
    <row r="388" s="475" customFormat="1"/>
    <row r="389" s="475" customFormat="1"/>
    <row r="390" s="475" customFormat="1"/>
    <row r="391" s="475" customFormat="1"/>
    <row r="392" s="475" customFormat="1"/>
    <row r="393" s="475" customFormat="1"/>
    <row r="394" s="475" customFormat="1"/>
    <row r="395" s="475" customFormat="1"/>
    <row r="396" s="475" customFormat="1"/>
    <row r="397" s="475" customFormat="1"/>
    <row r="398" s="475" customFormat="1"/>
    <row r="399" s="475" customFormat="1"/>
    <row r="400" s="475" customFormat="1"/>
    <row r="401" s="475" customFormat="1"/>
    <row r="402" s="475" customFormat="1"/>
    <row r="403" s="475" customFormat="1"/>
    <row r="404" s="475" customFormat="1"/>
    <row r="405" s="475" customFormat="1"/>
    <row r="406" s="475" customFormat="1"/>
    <row r="407" s="475" customFormat="1"/>
    <row r="408" s="475" customFormat="1"/>
    <row r="409" s="475" customFormat="1"/>
    <row r="410" s="475" customFormat="1"/>
    <row r="411" s="475" customFormat="1"/>
    <row r="412" s="475" customFormat="1"/>
    <row r="413" s="475" customFormat="1"/>
    <row r="414" s="475" customFormat="1"/>
    <row r="415" s="475" customFormat="1"/>
    <row r="416" s="475" customFormat="1"/>
    <row r="417" s="475" customFormat="1"/>
    <row r="418" s="475" customFormat="1"/>
    <row r="419" s="475" customFormat="1"/>
    <row r="420" s="475" customFormat="1"/>
    <row r="421" s="475" customFormat="1"/>
    <row r="422" s="475" customFormat="1"/>
    <row r="423" s="475" customFormat="1"/>
    <row r="424" s="475" customFormat="1"/>
    <row r="425" s="475" customFormat="1"/>
    <row r="426" s="475" customFormat="1"/>
    <row r="427" s="475" customFormat="1"/>
    <row r="428" s="475" customFormat="1"/>
    <row r="429" s="475" customFormat="1"/>
    <row r="430" s="475" customFormat="1"/>
    <row r="431" s="475" customFormat="1"/>
    <row r="432" s="475" customFormat="1"/>
    <row r="433" s="475" customFormat="1"/>
    <row r="434" s="475" customFormat="1"/>
    <row r="435" s="475" customFormat="1"/>
    <row r="436" s="475" customFormat="1"/>
    <row r="437" s="475" customFormat="1"/>
    <row r="438" s="475" customFormat="1"/>
    <row r="439" s="475" customFormat="1"/>
    <row r="440" s="475" customFormat="1"/>
    <row r="441" s="475" customFormat="1"/>
    <row r="442" s="475" customFormat="1"/>
    <row r="443" s="475" customFormat="1"/>
    <row r="444" s="475" customFormat="1"/>
    <row r="445" s="475" customFormat="1"/>
    <row r="446" s="475" customFormat="1"/>
    <row r="447" s="475" customFormat="1"/>
    <row r="448" s="475" customFormat="1"/>
    <row r="449" s="475" customFormat="1"/>
    <row r="450" s="475" customFormat="1"/>
    <row r="451" s="475" customFormat="1"/>
    <row r="452" s="475" customFormat="1"/>
    <row r="453" s="475" customFormat="1"/>
    <row r="454" s="475" customFormat="1"/>
    <row r="455" s="475" customFormat="1"/>
    <row r="456" s="475" customFormat="1"/>
    <row r="457" s="475" customFormat="1"/>
    <row r="458" s="475" customFormat="1"/>
    <row r="459" s="475" customFormat="1"/>
    <row r="460" s="475" customFormat="1"/>
    <row r="461" s="475" customFormat="1"/>
    <row r="462" s="475" customFormat="1"/>
    <row r="463" s="475" customFormat="1"/>
    <row r="464" s="475" customFormat="1"/>
    <row r="465" s="475" customFormat="1"/>
    <row r="466" s="475" customFormat="1"/>
    <row r="467" s="475" customFormat="1"/>
    <row r="468" s="475" customFormat="1"/>
    <row r="469" s="475" customFormat="1"/>
    <row r="470" s="475" customFormat="1"/>
    <row r="471" s="475" customFormat="1"/>
    <row r="472" s="475" customFormat="1"/>
    <row r="473" s="475" customFormat="1"/>
    <row r="474" s="475" customFormat="1"/>
    <row r="475" s="475" customFormat="1"/>
    <row r="476" s="475" customFormat="1"/>
    <row r="477" s="475" customFormat="1"/>
    <row r="478" s="475" customFormat="1"/>
    <row r="479" s="475" customFormat="1"/>
    <row r="480" s="475" customFormat="1"/>
    <row r="481" s="475" customFormat="1"/>
    <row r="482" s="475" customFormat="1"/>
    <row r="483" s="475" customFormat="1"/>
    <row r="484" s="475" customFormat="1"/>
    <row r="485" s="475" customFormat="1"/>
    <row r="486" s="475" customFormat="1"/>
    <row r="487" s="475" customFormat="1"/>
    <row r="488" s="475" customFormat="1"/>
    <row r="489" s="475" customFormat="1"/>
    <row r="490" s="475" customFormat="1"/>
    <row r="491" s="475" customFormat="1"/>
    <row r="492" s="475" customFormat="1"/>
    <row r="493" s="475" customFormat="1"/>
    <row r="494" s="475" customFormat="1"/>
    <row r="495" s="475" customFormat="1"/>
    <row r="496" s="475" customFormat="1"/>
    <row r="497" s="475" customFormat="1"/>
    <row r="498" s="475" customFormat="1"/>
    <row r="499" s="475" customFormat="1"/>
    <row r="500" s="475" customFormat="1"/>
    <row r="501" s="475" customFormat="1"/>
    <row r="502" s="475" customFormat="1"/>
    <row r="503" s="475" customFormat="1"/>
    <row r="504" s="475" customFormat="1"/>
    <row r="505" s="475" customFormat="1"/>
    <row r="506" s="475" customFormat="1"/>
    <row r="507" s="475" customFormat="1"/>
    <row r="508" s="475" customFormat="1"/>
    <row r="509" s="475" customFormat="1"/>
    <row r="510" s="475" customFormat="1"/>
    <row r="511" s="475" customFormat="1"/>
    <row r="512" s="475" customFormat="1"/>
    <row r="513" s="475" customFormat="1"/>
    <row r="514" s="475" customFormat="1"/>
    <row r="515" s="475" customFormat="1"/>
    <row r="516" s="475" customFormat="1"/>
    <row r="517" s="475" customFormat="1"/>
    <row r="518" s="475" customFormat="1"/>
    <row r="519" s="475" customFormat="1"/>
    <row r="520" s="475" customFormat="1"/>
    <row r="521" s="475" customFormat="1"/>
    <row r="522" s="475" customFormat="1"/>
    <row r="523" s="475" customFormat="1"/>
    <row r="524" s="475" customFormat="1"/>
    <row r="525" s="475" customFormat="1"/>
    <row r="526" s="475" customFormat="1"/>
    <row r="527" s="475" customFormat="1"/>
    <row r="528" s="475" customFormat="1"/>
    <row r="529" s="475" customFormat="1"/>
    <row r="530" s="475" customFormat="1"/>
    <row r="531" s="475" customFormat="1"/>
    <row r="532" s="475" customFormat="1"/>
    <row r="533" s="475" customFormat="1"/>
    <row r="534" s="475" customFormat="1"/>
    <row r="535" s="475" customFormat="1"/>
    <row r="536" s="475" customFormat="1"/>
    <row r="537" s="475" customFormat="1"/>
    <row r="538" s="475" customFormat="1"/>
    <row r="539" s="475" customFormat="1"/>
    <row r="540" s="475" customFormat="1"/>
    <row r="541" s="475" customFormat="1"/>
    <row r="542" s="475" customFormat="1"/>
    <row r="543" s="475" customFormat="1"/>
    <row r="544" s="475" customFormat="1"/>
    <row r="545" s="475" customFormat="1"/>
    <row r="546" s="475" customFormat="1"/>
    <row r="547" s="475" customFormat="1"/>
    <row r="548" s="475" customFormat="1"/>
    <row r="549" s="475" customFormat="1"/>
    <row r="550" s="475" customFormat="1"/>
    <row r="551" s="475" customFormat="1"/>
    <row r="552" s="475" customFormat="1"/>
    <row r="553" s="475" customFormat="1"/>
    <row r="554" s="475" customFormat="1"/>
    <row r="555" s="475" customFormat="1"/>
    <row r="556" s="475" customFormat="1"/>
    <row r="557" s="475" customFormat="1"/>
    <row r="558" s="475" customFormat="1"/>
    <row r="559" s="475" customFormat="1"/>
    <row r="560" s="475" customFormat="1"/>
    <row r="561" s="475" customFormat="1"/>
    <row r="562" s="475" customFormat="1"/>
    <row r="563" s="475" customFormat="1"/>
    <row r="564" s="475" customFormat="1"/>
    <row r="565" s="475" customFormat="1"/>
    <row r="566" s="475" customFormat="1"/>
    <row r="567" s="475" customFormat="1"/>
    <row r="568" s="475" customFormat="1"/>
    <row r="569" s="475" customFormat="1"/>
    <row r="570" s="475" customFormat="1"/>
    <row r="571" s="475" customFormat="1"/>
    <row r="572" s="475" customFormat="1"/>
    <row r="573" s="475" customFormat="1"/>
    <row r="574" s="475" customFormat="1"/>
    <row r="575" s="475" customFormat="1"/>
    <row r="576" s="475" customFormat="1"/>
    <row r="577" s="475" customFormat="1"/>
    <row r="578" s="475" customFormat="1"/>
    <row r="579" s="475" customFormat="1"/>
    <row r="580" s="475" customFormat="1"/>
    <row r="581" s="475" customFormat="1"/>
    <row r="582" s="475" customFormat="1"/>
    <row r="583" s="475" customFormat="1"/>
    <row r="584" s="475" customFormat="1"/>
    <row r="585" s="475" customFormat="1"/>
    <row r="586" s="475" customFormat="1"/>
    <row r="587" s="475" customFormat="1"/>
    <row r="588" s="475" customFormat="1"/>
    <row r="589" s="475" customFormat="1"/>
    <row r="590" s="475" customFormat="1"/>
    <row r="591" s="475" customFormat="1"/>
    <row r="592" s="475" customFormat="1"/>
    <row r="593" s="475" customFormat="1"/>
    <row r="594" s="475" customFormat="1"/>
    <row r="595" s="475" customFormat="1"/>
    <row r="596" s="475" customFormat="1"/>
    <row r="597" s="475" customFormat="1"/>
    <row r="598" s="475" customFormat="1"/>
    <row r="599" s="475" customFormat="1"/>
    <row r="600" s="475" customFormat="1"/>
    <row r="601" s="475" customFormat="1"/>
    <row r="602" s="475" customFormat="1"/>
    <row r="603" s="475" customFormat="1"/>
    <row r="604" s="475" customFormat="1"/>
    <row r="605" s="475" customFormat="1"/>
    <row r="606" s="475" customFormat="1"/>
    <row r="607" s="475" customFormat="1"/>
    <row r="608" s="475" customFormat="1"/>
    <row r="609" s="475" customFormat="1"/>
    <row r="610" s="475" customFormat="1"/>
    <row r="611" s="475" customFormat="1"/>
    <row r="612" s="475" customFormat="1"/>
    <row r="613" s="475" customFormat="1"/>
    <row r="614" s="475" customFormat="1"/>
    <row r="615" s="475" customFormat="1"/>
    <row r="616" s="475" customFormat="1"/>
    <row r="617" s="475" customFormat="1"/>
    <row r="618" s="475" customFormat="1"/>
    <row r="619" s="475" customFormat="1"/>
    <row r="620" s="475" customFormat="1"/>
    <row r="621" s="475" customFormat="1"/>
    <row r="622" s="475" customFormat="1"/>
    <row r="623" s="475" customFormat="1"/>
  </sheetData>
  <mergeCells count="18">
    <mergeCell ref="A2:I2"/>
    <mergeCell ref="D6:E6"/>
    <mergeCell ref="F6:G6"/>
    <mergeCell ref="H6:I6"/>
    <mergeCell ref="L117:M117"/>
    <mergeCell ref="N117:O117"/>
    <mergeCell ref="A137:C137"/>
    <mergeCell ref="L6:M6"/>
    <mergeCell ref="N6:O6"/>
    <mergeCell ref="A109:C109"/>
    <mergeCell ref="A110:C110"/>
    <mergeCell ref="A111:C111"/>
    <mergeCell ref="B117:C117"/>
    <mergeCell ref="D117:E117"/>
    <mergeCell ref="F117:G117"/>
    <mergeCell ref="H117:I117"/>
    <mergeCell ref="J117:K117"/>
    <mergeCell ref="J6:K6"/>
  </mergeCells>
  <hyperlinks>
    <hyperlink ref="N3" location="Sommaire!A1" display="RETOUR AU SOMMAIRE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AY452"/>
  <sheetViews>
    <sheetView workbookViewId="0">
      <selection activeCell="R31" sqref="R31"/>
    </sheetView>
  </sheetViews>
  <sheetFormatPr baseColWidth="10" defaultRowHeight="15"/>
  <cols>
    <col min="1" max="1" width="7" customWidth="1"/>
    <col min="2" max="2" width="12.7109375" customWidth="1"/>
    <col min="3" max="3" width="25.28515625" customWidth="1"/>
    <col min="4" max="4" width="6.42578125" bestFit="1" customWidth="1"/>
    <col min="5" max="5" width="3.5703125" bestFit="1" customWidth="1"/>
    <col min="6" max="6" width="6.42578125" bestFit="1" customWidth="1"/>
    <col min="7" max="7" width="3.5703125" bestFit="1" customWidth="1"/>
    <col min="8" max="8" width="6.42578125" bestFit="1" customWidth="1"/>
    <col min="9" max="9" width="3.5703125" bestFit="1" customWidth="1"/>
    <col min="10" max="10" width="6.42578125" bestFit="1" customWidth="1"/>
    <col min="11" max="11" width="3.5703125" bestFit="1" customWidth="1"/>
    <col min="12" max="12" width="6.42578125" bestFit="1" customWidth="1"/>
    <col min="13" max="13" width="3.5703125" bestFit="1" customWidth="1"/>
    <col min="14" max="14" width="6.42578125" bestFit="1" customWidth="1"/>
    <col min="15" max="15" width="3" bestFit="1" customWidth="1"/>
    <col min="16" max="51" width="11.42578125" style="475"/>
  </cols>
  <sheetData>
    <row r="1" spans="1:15">
      <c r="A1" s="18" t="s">
        <v>384</v>
      </c>
      <c r="B1" s="6"/>
      <c r="C1" s="1"/>
      <c r="D1" s="1"/>
      <c r="E1" s="1"/>
      <c r="F1" s="1"/>
      <c r="G1" s="402"/>
      <c r="H1" s="402"/>
      <c r="I1" s="402"/>
      <c r="J1" s="475"/>
      <c r="K1" s="475"/>
      <c r="L1" s="475"/>
      <c r="M1" s="475"/>
      <c r="N1" s="475"/>
      <c r="O1" s="475"/>
    </row>
    <row r="2" spans="1:15">
      <c r="A2" s="591" t="s">
        <v>251</v>
      </c>
      <c r="B2" s="591"/>
      <c r="C2" s="591"/>
      <c r="D2" s="591"/>
      <c r="E2" s="591"/>
      <c r="F2" s="591"/>
      <c r="G2" s="591"/>
      <c r="H2" s="591"/>
      <c r="I2" s="591"/>
      <c r="J2" s="475"/>
      <c r="K2" s="475"/>
      <c r="L2" s="475"/>
      <c r="M2" s="475"/>
      <c r="N2" s="475"/>
      <c r="O2" s="475"/>
    </row>
    <row r="3" spans="1:15" s="419" customFormat="1">
      <c r="A3" s="577" t="s">
        <v>252</v>
      </c>
      <c r="B3" s="577"/>
      <c r="C3" s="577"/>
      <c r="D3" s="577"/>
      <c r="E3" s="577"/>
      <c r="F3" s="577"/>
      <c r="G3" s="577"/>
      <c r="N3" s="571" t="s">
        <v>440</v>
      </c>
    </row>
    <row r="4" spans="1:15">
      <c r="B4" s="475"/>
      <c r="C4" s="475"/>
      <c r="D4" s="475"/>
      <c r="E4" s="475"/>
      <c r="F4" s="475"/>
      <c r="G4" s="475"/>
      <c r="H4" s="475"/>
      <c r="I4" s="475"/>
      <c r="J4" s="475"/>
      <c r="K4" s="475"/>
      <c r="L4" s="475"/>
      <c r="M4" s="475"/>
      <c r="N4" s="475"/>
      <c r="O4" s="475"/>
    </row>
    <row r="5" spans="1:15">
      <c r="A5" s="475"/>
      <c r="B5" s="475"/>
      <c r="C5" s="475"/>
      <c r="D5" s="475"/>
      <c r="E5" s="475"/>
      <c r="F5" s="475"/>
      <c r="G5" s="475"/>
      <c r="H5" s="475"/>
      <c r="I5" s="475"/>
      <c r="J5" s="475"/>
      <c r="K5" s="475"/>
      <c r="L5" s="475"/>
      <c r="M5" s="475"/>
      <c r="N5" s="475"/>
      <c r="O5" s="475"/>
    </row>
    <row r="6" spans="1:15" ht="45">
      <c r="A6" s="401" t="s">
        <v>218</v>
      </c>
      <c r="B6" s="28" t="s">
        <v>219</v>
      </c>
      <c r="C6" s="123" t="s">
        <v>213</v>
      </c>
      <c r="D6" s="640">
        <v>2010</v>
      </c>
      <c r="E6" s="639"/>
      <c r="F6" s="638">
        <v>2011</v>
      </c>
      <c r="G6" s="639"/>
      <c r="H6" s="640">
        <v>2012</v>
      </c>
      <c r="I6" s="639"/>
      <c r="J6" s="640">
        <v>2013</v>
      </c>
      <c r="K6" s="639"/>
      <c r="L6" s="640">
        <v>2014</v>
      </c>
      <c r="M6" s="639"/>
      <c r="N6" s="640">
        <v>2015</v>
      </c>
      <c r="O6" s="639"/>
    </row>
    <row r="7" spans="1:15">
      <c r="A7" s="7">
        <v>84</v>
      </c>
      <c r="B7" s="21" t="s">
        <v>115</v>
      </c>
      <c r="C7" s="421" t="s">
        <v>82</v>
      </c>
      <c r="D7" s="422">
        <v>361</v>
      </c>
      <c r="E7" s="426"/>
      <c r="F7" s="422">
        <v>374</v>
      </c>
      <c r="G7" s="426"/>
      <c r="H7" s="422">
        <v>346</v>
      </c>
      <c r="I7" s="426"/>
      <c r="J7" s="422">
        <v>367</v>
      </c>
      <c r="K7" s="426"/>
      <c r="L7" s="422">
        <v>417</v>
      </c>
      <c r="M7" s="426"/>
      <c r="N7" s="422">
        <v>406</v>
      </c>
      <c r="O7" s="426"/>
    </row>
    <row r="8" spans="1:15">
      <c r="A8" s="8">
        <v>32</v>
      </c>
      <c r="B8" s="23" t="s">
        <v>116</v>
      </c>
      <c r="C8" s="425" t="s">
        <v>31</v>
      </c>
      <c r="D8" s="422">
        <v>286</v>
      </c>
      <c r="E8" s="426"/>
      <c r="F8" s="422">
        <v>286</v>
      </c>
      <c r="G8" s="426"/>
      <c r="H8" s="422">
        <v>274</v>
      </c>
      <c r="I8" s="426"/>
      <c r="J8" s="422">
        <v>324</v>
      </c>
      <c r="K8" s="426"/>
      <c r="L8" s="422">
        <v>337</v>
      </c>
      <c r="M8" s="426"/>
      <c r="N8" s="422">
        <v>326</v>
      </c>
      <c r="O8" s="426"/>
    </row>
    <row r="9" spans="1:15">
      <c r="A9" s="8">
        <v>84</v>
      </c>
      <c r="B9" s="23" t="s">
        <v>117</v>
      </c>
      <c r="C9" s="425" t="s">
        <v>84</v>
      </c>
      <c r="D9" s="422">
        <v>203</v>
      </c>
      <c r="E9" s="426"/>
      <c r="F9" s="422">
        <v>203</v>
      </c>
      <c r="G9" s="426" t="s">
        <v>256</v>
      </c>
      <c r="H9" s="422">
        <v>230</v>
      </c>
      <c r="I9" s="426"/>
      <c r="J9" s="422">
        <v>264</v>
      </c>
      <c r="K9" s="426"/>
      <c r="L9" s="422">
        <v>248</v>
      </c>
      <c r="M9" s="426"/>
      <c r="N9" s="422">
        <v>177</v>
      </c>
      <c r="O9" s="426"/>
    </row>
    <row r="10" spans="1:15">
      <c r="A10" s="8">
        <v>93</v>
      </c>
      <c r="B10" s="23" t="s">
        <v>118</v>
      </c>
      <c r="C10" s="425" t="s">
        <v>305</v>
      </c>
      <c r="D10" s="422">
        <v>115</v>
      </c>
      <c r="E10" s="426" t="s">
        <v>256</v>
      </c>
      <c r="F10" s="422">
        <v>127</v>
      </c>
      <c r="G10" s="426" t="s">
        <v>256</v>
      </c>
      <c r="H10" s="422">
        <v>133</v>
      </c>
      <c r="I10" s="426" t="s">
        <v>256</v>
      </c>
      <c r="J10" s="422">
        <v>107</v>
      </c>
      <c r="K10" s="426"/>
      <c r="L10" s="422">
        <v>105</v>
      </c>
      <c r="M10" s="426"/>
      <c r="N10" s="422">
        <v>166</v>
      </c>
      <c r="O10" s="426"/>
    </row>
    <row r="11" spans="1:15">
      <c r="A11" s="8">
        <v>93</v>
      </c>
      <c r="B11" s="23" t="s">
        <v>119</v>
      </c>
      <c r="C11" s="425" t="s">
        <v>99</v>
      </c>
      <c r="D11" s="422">
        <v>48</v>
      </c>
      <c r="E11" s="426" t="s">
        <v>256</v>
      </c>
      <c r="F11" s="422">
        <v>63</v>
      </c>
      <c r="G11" s="426"/>
      <c r="H11" s="422">
        <v>68</v>
      </c>
      <c r="I11" s="426"/>
      <c r="J11" s="422">
        <v>109</v>
      </c>
      <c r="K11" s="426"/>
      <c r="L11" s="422">
        <v>100</v>
      </c>
      <c r="M11" s="426"/>
      <c r="N11" s="422">
        <v>149</v>
      </c>
      <c r="O11" s="426"/>
    </row>
    <row r="12" spans="1:15">
      <c r="A12" s="8">
        <v>93</v>
      </c>
      <c r="B12" s="23" t="s">
        <v>120</v>
      </c>
      <c r="C12" s="425" t="s">
        <v>100</v>
      </c>
      <c r="D12" s="422">
        <v>654</v>
      </c>
      <c r="E12" s="426"/>
      <c r="F12" s="422">
        <v>667</v>
      </c>
      <c r="G12" s="426"/>
      <c r="H12" s="422">
        <v>778</v>
      </c>
      <c r="I12" s="426"/>
      <c r="J12" s="422">
        <v>678</v>
      </c>
      <c r="K12" s="426"/>
      <c r="L12" s="422">
        <v>684</v>
      </c>
      <c r="M12" s="426"/>
      <c r="N12" s="422">
        <v>703</v>
      </c>
      <c r="O12" s="426"/>
    </row>
    <row r="13" spans="1:15">
      <c r="A13" s="8">
        <v>84</v>
      </c>
      <c r="B13" s="23" t="s">
        <v>121</v>
      </c>
      <c r="C13" s="425" t="s">
        <v>85</v>
      </c>
      <c r="D13" s="422">
        <v>174</v>
      </c>
      <c r="E13" s="426" t="s">
        <v>256</v>
      </c>
      <c r="F13" s="422">
        <v>196</v>
      </c>
      <c r="G13" s="426" t="s">
        <v>256</v>
      </c>
      <c r="H13" s="422">
        <v>173</v>
      </c>
      <c r="I13" s="426" t="s">
        <v>256</v>
      </c>
      <c r="J13" s="422">
        <v>181</v>
      </c>
      <c r="K13" s="426"/>
      <c r="L13" s="422">
        <v>182</v>
      </c>
      <c r="M13" s="426"/>
      <c r="N13" s="422">
        <v>155</v>
      </c>
      <c r="O13" s="426"/>
    </row>
    <row r="14" spans="1:15">
      <c r="A14" s="8">
        <v>44</v>
      </c>
      <c r="B14" s="23" t="s">
        <v>122</v>
      </c>
      <c r="C14" s="425" t="s">
        <v>36</v>
      </c>
      <c r="D14" s="422">
        <v>289</v>
      </c>
      <c r="E14" s="426"/>
      <c r="F14" s="422">
        <v>189</v>
      </c>
      <c r="G14" s="426"/>
      <c r="H14" s="422">
        <v>221</v>
      </c>
      <c r="I14" s="426"/>
      <c r="J14" s="422">
        <v>280</v>
      </c>
      <c r="K14" s="426"/>
      <c r="L14" s="422">
        <v>261</v>
      </c>
      <c r="M14" s="426"/>
      <c r="N14" s="422">
        <v>314</v>
      </c>
      <c r="O14" s="426"/>
    </row>
    <row r="15" spans="1:15">
      <c r="A15" s="8">
        <v>76</v>
      </c>
      <c r="B15" s="23" t="s">
        <v>123</v>
      </c>
      <c r="C15" s="425" t="s">
        <v>69</v>
      </c>
      <c r="D15" s="422">
        <v>66</v>
      </c>
      <c r="E15" s="426"/>
      <c r="F15" s="422">
        <v>58</v>
      </c>
      <c r="G15" s="426"/>
      <c r="H15" s="422">
        <v>61</v>
      </c>
      <c r="I15" s="426" t="s">
        <v>256</v>
      </c>
      <c r="J15" s="422">
        <v>54</v>
      </c>
      <c r="K15" s="426"/>
      <c r="L15" s="422">
        <v>49</v>
      </c>
      <c r="M15" s="426"/>
      <c r="N15" s="422">
        <v>49</v>
      </c>
      <c r="O15" s="426"/>
    </row>
    <row r="16" spans="1:15">
      <c r="A16" s="8">
        <v>44</v>
      </c>
      <c r="B16" s="23">
        <v>10</v>
      </c>
      <c r="C16" s="425" t="s">
        <v>37</v>
      </c>
      <c r="D16" s="422">
        <v>290</v>
      </c>
      <c r="E16" s="426"/>
      <c r="F16" s="422">
        <v>282</v>
      </c>
      <c r="G16" s="426"/>
      <c r="H16" s="422">
        <v>303</v>
      </c>
      <c r="I16" s="426"/>
      <c r="J16" s="422">
        <v>326</v>
      </c>
      <c r="K16" s="426"/>
      <c r="L16" s="422">
        <v>331</v>
      </c>
      <c r="M16" s="426"/>
      <c r="N16" s="422">
        <v>340</v>
      </c>
      <c r="O16" s="426"/>
    </row>
    <row r="17" spans="1:15">
      <c r="A17" s="8">
        <v>76</v>
      </c>
      <c r="B17" s="23">
        <v>11</v>
      </c>
      <c r="C17" s="425" t="s">
        <v>70</v>
      </c>
      <c r="D17" s="422">
        <v>256</v>
      </c>
      <c r="E17" s="426"/>
      <c r="F17" s="422">
        <v>287</v>
      </c>
      <c r="G17" s="426"/>
      <c r="H17" s="422">
        <v>264</v>
      </c>
      <c r="I17" s="426" t="s">
        <v>256</v>
      </c>
      <c r="J17" s="422">
        <v>294</v>
      </c>
      <c r="K17" s="426"/>
      <c r="L17" s="422">
        <v>300</v>
      </c>
      <c r="M17" s="426"/>
      <c r="N17" s="422">
        <v>394</v>
      </c>
      <c r="O17" s="426"/>
    </row>
    <row r="18" spans="1:15">
      <c r="A18" s="8">
        <v>76</v>
      </c>
      <c r="B18" s="23">
        <v>12</v>
      </c>
      <c r="C18" s="425" t="s">
        <v>71</v>
      </c>
      <c r="D18" s="422">
        <v>165</v>
      </c>
      <c r="E18" s="426" t="s">
        <v>256</v>
      </c>
      <c r="F18" s="422">
        <v>147</v>
      </c>
      <c r="G18" s="426" t="s">
        <v>256</v>
      </c>
      <c r="H18" s="422">
        <v>158</v>
      </c>
      <c r="I18" s="426"/>
      <c r="J18" s="422">
        <v>150</v>
      </c>
      <c r="K18" s="426"/>
      <c r="L18" s="422">
        <v>138</v>
      </c>
      <c r="M18" s="426"/>
      <c r="N18" s="422">
        <v>145</v>
      </c>
      <c r="O18" s="426"/>
    </row>
    <row r="19" spans="1:15">
      <c r="A19" s="8">
        <v>93</v>
      </c>
      <c r="B19" s="23">
        <v>13</v>
      </c>
      <c r="C19" s="425" t="s">
        <v>101</v>
      </c>
      <c r="D19" s="422">
        <v>1519</v>
      </c>
      <c r="E19" s="426"/>
      <c r="F19" s="422">
        <v>1707</v>
      </c>
      <c r="G19" s="426"/>
      <c r="H19" s="422">
        <v>1779</v>
      </c>
      <c r="I19" s="426"/>
      <c r="J19" s="422">
        <v>1886</v>
      </c>
      <c r="K19" s="426"/>
      <c r="L19" s="422">
        <v>2027</v>
      </c>
      <c r="M19" s="426"/>
      <c r="N19" s="422">
        <v>2098</v>
      </c>
      <c r="O19" s="426"/>
    </row>
    <row r="20" spans="1:15">
      <c r="A20" s="8">
        <v>28</v>
      </c>
      <c r="B20" s="23">
        <v>14</v>
      </c>
      <c r="C20" s="425" t="s">
        <v>25</v>
      </c>
      <c r="D20" s="422">
        <v>503</v>
      </c>
      <c r="E20" s="426"/>
      <c r="F20" s="422">
        <v>503</v>
      </c>
      <c r="G20" s="426" t="s">
        <v>256</v>
      </c>
      <c r="H20" s="422">
        <v>446</v>
      </c>
      <c r="I20" s="426"/>
      <c r="J20" s="422">
        <v>491</v>
      </c>
      <c r="K20" s="426"/>
      <c r="L20" s="422">
        <v>479</v>
      </c>
      <c r="M20" s="426"/>
      <c r="N20" s="422">
        <v>479</v>
      </c>
      <c r="O20" s="426" t="s">
        <v>256</v>
      </c>
    </row>
    <row r="21" spans="1:15">
      <c r="A21" s="8">
        <v>84</v>
      </c>
      <c r="B21" s="23">
        <v>15</v>
      </c>
      <c r="C21" s="425" t="s">
        <v>86</v>
      </c>
      <c r="D21" s="422">
        <v>54</v>
      </c>
      <c r="E21" s="426"/>
      <c r="F21" s="422">
        <v>53</v>
      </c>
      <c r="G21" s="426"/>
      <c r="H21" s="422">
        <v>54</v>
      </c>
      <c r="I21" s="426"/>
      <c r="J21" s="422">
        <v>50</v>
      </c>
      <c r="K21" s="426"/>
      <c r="L21" s="422">
        <v>57</v>
      </c>
      <c r="M21" s="426"/>
      <c r="N21" s="422">
        <v>62</v>
      </c>
      <c r="O21" s="426"/>
    </row>
    <row r="22" spans="1:15">
      <c r="A22" s="8">
        <v>75</v>
      </c>
      <c r="B22" s="23">
        <v>16</v>
      </c>
      <c r="C22" s="425" t="s">
        <v>57</v>
      </c>
      <c r="D22" s="422">
        <v>147</v>
      </c>
      <c r="E22" s="426"/>
      <c r="F22" s="422">
        <v>216</v>
      </c>
      <c r="G22" s="426"/>
      <c r="H22" s="422">
        <v>227</v>
      </c>
      <c r="I22" s="426"/>
      <c r="J22" s="422">
        <v>203</v>
      </c>
      <c r="K22" s="426"/>
      <c r="L22" s="422">
        <v>139</v>
      </c>
      <c r="M22" s="426"/>
      <c r="N22" s="422">
        <v>152</v>
      </c>
      <c r="O22" s="426"/>
    </row>
    <row r="23" spans="1:15">
      <c r="A23" s="8">
        <v>75</v>
      </c>
      <c r="B23" s="23">
        <v>17</v>
      </c>
      <c r="C23" s="425" t="s">
        <v>58</v>
      </c>
      <c r="D23" s="422">
        <v>278</v>
      </c>
      <c r="E23" s="426"/>
      <c r="F23" s="422">
        <v>255</v>
      </c>
      <c r="G23" s="426"/>
      <c r="H23" s="422">
        <v>259</v>
      </c>
      <c r="I23" s="426"/>
      <c r="J23" s="422">
        <v>415</v>
      </c>
      <c r="K23" s="426"/>
      <c r="L23" s="422">
        <v>434</v>
      </c>
      <c r="M23" s="426" t="s">
        <v>256</v>
      </c>
      <c r="N23" s="422">
        <v>468</v>
      </c>
      <c r="O23" s="426" t="s">
        <v>256</v>
      </c>
    </row>
    <row r="24" spans="1:15">
      <c r="A24" s="8">
        <v>24</v>
      </c>
      <c r="B24" s="23">
        <v>18</v>
      </c>
      <c r="C24" s="425" t="s">
        <v>9</v>
      </c>
      <c r="D24" s="422">
        <v>167</v>
      </c>
      <c r="E24" s="426"/>
      <c r="F24" s="422">
        <v>148</v>
      </c>
      <c r="G24" s="426"/>
      <c r="H24" s="422">
        <v>158</v>
      </c>
      <c r="I24" s="426"/>
      <c r="J24" s="422">
        <v>156</v>
      </c>
      <c r="K24" s="426"/>
      <c r="L24" s="422">
        <v>135</v>
      </c>
      <c r="M24" s="426"/>
      <c r="N24" s="422">
        <v>126</v>
      </c>
      <c r="O24" s="426"/>
    </row>
    <row r="25" spans="1:15">
      <c r="A25" s="8">
        <v>75</v>
      </c>
      <c r="B25" s="23">
        <v>19</v>
      </c>
      <c r="C25" s="425" t="s">
        <v>59</v>
      </c>
      <c r="D25" s="422">
        <v>59</v>
      </c>
      <c r="E25" s="426"/>
      <c r="F25" s="422">
        <v>63</v>
      </c>
      <c r="G25" s="426"/>
      <c r="H25" s="422">
        <v>56</v>
      </c>
      <c r="I25" s="426"/>
      <c r="J25" s="422">
        <v>50</v>
      </c>
      <c r="K25" s="426"/>
      <c r="L25" s="422">
        <v>53</v>
      </c>
      <c r="M25" s="426"/>
      <c r="N25" s="422">
        <v>38</v>
      </c>
      <c r="O25" s="426"/>
    </row>
    <row r="26" spans="1:15">
      <c r="A26" s="8">
        <v>94</v>
      </c>
      <c r="B26" s="23" t="s">
        <v>104</v>
      </c>
      <c r="C26" s="425" t="s">
        <v>306</v>
      </c>
      <c r="D26" s="422">
        <v>24</v>
      </c>
      <c r="E26" s="426"/>
      <c r="F26" s="422">
        <v>18</v>
      </c>
      <c r="G26" s="426" t="s">
        <v>256</v>
      </c>
      <c r="H26" s="422">
        <v>18</v>
      </c>
      <c r="I26" s="426" t="s">
        <v>256</v>
      </c>
      <c r="J26" s="422">
        <v>11</v>
      </c>
      <c r="K26" s="426"/>
      <c r="L26" s="422">
        <v>14</v>
      </c>
      <c r="M26" s="426"/>
      <c r="N26" s="422">
        <v>21</v>
      </c>
      <c r="O26" s="426"/>
    </row>
    <row r="27" spans="1:15">
      <c r="A27" s="8">
        <v>94</v>
      </c>
      <c r="B27" s="23" t="s">
        <v>107</v>
      </c>
      <c r="C27" s="425" t="s">
        <v>108</v>
      </c>
      <c r="D27" s="422">
        <v>63</v>
      </c>
      <c r="E27" s="426" t="s">
        <v>256</v>
      </c>
      <c r="F27" s="422">
        <v>74</v>
      </c>
      <c r="G27" s="426"/>
      <c r="H27" s="422">
        <v>63</v>
      </c>
      <c r="I27" s="426"/>
      <c r="J27" s="422">
        <v>85</v>
      </c>
      <c r="K27" s="426"/>
      <c r="L27" s="422">
        <v>102</v>
      </c>
      <c r="M27" s="426"/>
      <c r="N27" s="422">
        <v>102</v>
      </c>
      <c r="O27" s="426"/>
    </row>
    <row r="28" spans="1:15">
      <c r="A28" s="8">
        <v>27</v>
      </c>
      <c r="B28" s="23">
        <v>21</v>
      </c>
      <c r="C28" s="425" t="s">
        <v>16</v>
      </c>
      <c r="D28" s="422">
        <v>429</v>
      </c>
      <c r="E28" s="426"/>
      <c r="F28" s="422">
        <v>453</v>
      </c>
      <c r="G28" s="426"/>
      <c r="H28" s="422">
        <v>434</v>
      </c>
      <c r="I28" s="426"/>
      <c r="J28" s="422">
        <v>423</v>
      </c>
      <c r="K28" s="426"/>
      <c r="L28" s="422">
        <v>356</v>
      </c>
      <c r="M28" s="426"/>
      <c r="N28" s="422">
        <v>338</v>
      </c>
      <c r="O28" s="426"/>
    </row>
    <row r="29" spans="1:15">
      <c r="A29" s="8">
        <v>53</v>
      </c>
      <c r="B29" s="23">
        <v>22</v>
      </c>
      <c r="C29" s="425" t="s">
        <v>52</v>
      </c>
      <c r="D29" s="422">
        <v>382</v>
      </c>
      <c r="E29" s="426"/>
      <c r="F29" s="422">
        <v>310</v>
      </c>
      <c r="G29" s="426"/>
      <c r="H29" s="422">
        <v>331</v>
      </c>
      <c r="I29" s="426"/>
      <c r="J29" s="422">
        <v>261</v>
      </c>
      <c r="K29" s="426"/>
      <c r="L29" s="422">
        <v>248</v>
      </c>
      <c r="M29" s="426" t="s">
        <v>256</v>
      </c>
      <c r="N29" s="422">
        <v>250</v>
      </c>
      <c r="O29" s="426"/>
    </row>
    <row r="30" spans="1:15">
      <c r="A30" s="8">
        <v>75</v>
      </c>
      <c r="B30" s="23">
        <v>23</v>
      </c>
      <c r="C30" s="425" t="s">
        <v>60</v>
      </c>
      <c r="D30" s="422">
        <v>38</v>
      </c>
      <c r="E30" s="426" t="s">
        <v>256</v>
      </c>
      <c r="F30" s="422">
        <v>33</v>
      </c>
      <c r="G30" s="426"/>
      <c r="H30" s="422">
        <v>49</v>
      </c>
      <c r="I30" s="426"/>
      <c r="J30" s="422">
        <v>52</v>
      </c>
      <c r="K30" s="426"/>
      <c r="L30" s="422">
        <v>51</v>
      </c>
      <c r="M30" s="426"/>
      <c r="N30" s="422">
        <v>65</v>
      </c>
      <c r="O30" s="426"/>
    </row>
    <row r="31" spans="1:15">
      <c r="A31" s="8">
        <v>75</v>
      </c>
      <c r="B31" s="23">
        <v>24</v>
      </c>
      <c r="C31" s="425" t="s">
        <v>61</v>
      </c>
      <c r="D31" s="422">
        <v>195</v>
      </c>
      <c r="E31" s="426"/>
      <c r="F31" s="422">
        <v>189</v>
      </c>
      <c r="G31" s="426"/>
      <c r="H31" s="422">
        <v>193</v>
      </c>
      <c r="I31" s="426"/>
      <c r="J31" s="422">
        <v>230</v>
      </c>
      <c r="K31" s="426"/>
      <c r="L31" s="422">
        <v>243</v>
      </c>
      <c r="M31" s="426"/>
      <c r="N31" s="422">
        <v>256</v>
      </c>
      <c r="O31" s="426"/>
    </row>
    <row r="32" spans="1:15">
      <c r="A32" s="8">
        <v>27</v>
      </c>
      <c r="B32" s="23">
        <v>25</v>
      </c>
      <c r="C32" s="425" t="s">
        <v>18</v>
      </c>
      <c r="D32" s="422">
        <v>229</v>
      </c>
      <c r="E32" s="426"/>
      <c r="F32" s="422">
        <v>180</v>
      </c>
      <c r="G32" s="426"/>
      <c r="H32" s="422">
        <v>224</v>
      </c>
      <c r="I32" s="426"/>
      <c r="J32" s="422">
        <v>269</v>
      </c>
      <c r="K32" s="426"/>
      <c r="L32" s="422">
        <v>282</v>
      </c>
      <c r="M32" s="426"/>
      <c r="N32" s="422">
        <v>301</v>
      </c>
      <c r="O32" s="426"/>
    </row>
    <row r="33" spans="1:15">
      <c r="A33" s="8">
        <v>84</v>
      </c>
      <c r="B33" s="23">
        <v>26</v>
      </c>
      <c r="C33" s="425" t="s">
        <v>87</v>
      </c>
      <c r="D33" s="422">
        <v>237</v>
      </c>
      <c r="E33" s="426"/>
      <c r="F33" s="422">
        <v>401</v>
      </c>
      <c r="G33" s="426" t="s">
        <v>256</v>
      </c>
      <c r="H33" s="422">
        <v>448</v>
      </c>
      <c r="I33" s="426"/>
      <c r="J33" s="422">
        <v>341</v>
      </c>
      <c r="K33" s="426"/>
      <c r="L33" s="422">
        <v>279</v>
      </c>
      <c r="M33" s="426"/>
      <c r="N33" s="422">
        <v>430</v>
      </c>
      <c r="O33" s="426"/>
    </row>
    <row r="34" spans="1:15">
      <c r="A34" s="8">
        <v>28</v>
      </c>
      <c r="B34" s="23">
        <v>27</v>
      </c>
      <c r="C34" s="425" t="s">
        <v>27</v>
      </c>
      <c r="D34" s="422">
        <v>564</v>
      </c>
      <c r="E34" s="426"/>
      <c r="F34" s="422">
        <v>532</v>
      </c>
      <c r="G34" s="426"/>
      <c r="H34" s="422">
        <v>628</v>
      </c>
      <c r="I34" s="426"/>
      <c r="J34" s="422">
        <v>617</v>
      </c>
      <c r="K34" s="426"/>
      <c r="L34" s="422">
        <v>627</v>
      </c>
      <c r="M34" s="426" t="s">
        <v>256</v>
      </c>
      <c r="N34" s="422">
        <v>627</v>
      </c>
      <c r="O34" s="426" t="s">
        <v>256</v>
      </c>
    </row>
    <row r="35" spans="1:15">
      <c r="A35" s="8">
        <v>24</v>
      </c>
      <c r="B35" s="23">
        <v>28</v>
      </c>
      <c r="C35" s="425" t="s">
        <v>307</v>
      </c>
      <c r="D35" s="422">
        <v>527</v>
      </c>
      <c r="E35" s="426"/>
      <c r="F35" s="422">
        <v>494</v>
      </c>
      <c r="G35" s="426"/>
      <c r="H35" s="422">
        <v>506</v>
      </c>
      <c r="I35" s="426"/>
      <c r="J35" s="422">
        <v>581</v>
      </c>
      <c r="K35" s="426"/>
      <c r="L35" s="422">
        <v>547</v>
      </c>
      <c r="M35" s="426"/>
      <c r="N35" s="422">
        <v>583</v>
      </c>
      <c r="O35" s="426" t="s">
        <v>256</v>
      </c>
    </row>
    <row r="36" spans="1:15">
      <c r="A36" s="8">
        <v>53</v>
      </c>
      <c r="B36" s="23">
        <v>29</v>
      </c>
      <c r="C36" s="425" t="s">
        <v>54</v>
      </c>
      <c r="D36" s="422">
        <v>386</v>
      </c>
      <c r="E36" s="426"/>
      <c r="F36" s="422">
        <v>390</v>
      </c>
      <c r="G36" s="426"/>
      <c r="H36" s="422">
        <v>376</v>
      </c>
      <c r="I36" s="426"/>
      <c r="J36" s="422">
        <v>412</v>
      </c>
      <c r="K36" s="426"/>
      <c r="L36" s="422">
        <v>422</v>
      </c>
      <c r="M36" s="426"/>
      <c r="N36" s="422">
        <v>495</v>
      </c>
      <c r="O36" s="426"/>
    </row>
    <row r="37" spans="1:15">
      <c r="A37" s="8">
        <v>76</v>
      </c>
      <c r="B37" s="23">
        <v>30</v>
      </c>
      <c r="C37" s="425" t="s">
        <v>72</v>
      </c>
      <c r="D37" s="422">
        <v>835</v>
      </c>
      <c r="E37" s="426"/>
      <c r="F37" s="422">
        <v>835</v>
      </c>
      <c r="G37" s="426" t="s">
        <v>256</v>
      </c>
      <c r="H37" s="422">
        <v>912</v>
      </c>
      <c r="I37" s="426"/>
      <c r="J37" s="422">
        <v>912</v>
      </c>
      <c r="K37" s="426" t="s">
        <v>256</v>
      </c>
      <c r="L37" s="422">
        <v>1050</v>
      </c>
      <c r="M37" s="426"/>
      <c r="N37" s="422">
        <v>1050</v>
      </c>
      <c r="O37" s="426" t="s">
        <v>256</v>
      </c>
    </row>
    <row r="38" spans="1:15">
      <c r="A38" s="8">
        <v>76</v>
      </c>
      <c r="B38" s="23">
        <v>31</v>
      </c>
      <c r="C38" s="425" t="s">
        <v>73</v>
      </c>
      <c r="D38" s="422">
        <v>872</v>
      </c>
      <c r="E38" s="426" t="s">
        <v>256</v>
      </c>
      <c r="F38" s="422">
        <v>908</v>
      </c>
      <c r="G38" s="426"/>
      <c r="H38" s="422">
        <v>1002</v>
      </c>
      <c r="I38" s="426" t="s">
        <v>256</v>
      </c>
      <c r="J38" s="422">
        <v>1000</v>
      </c>
      <c r="K38" s="426"/>
      <c r="L38" s="422">
        <v>1045</v>
      </c>
      <c r="M38" s="426"/>
      <c r="N38" s="422">
        <v>1053</v>
      </c>
      <c r="O38" s="426"/>
    </row>
    <row r="39" spans="1:15">
      <c r="A39" s="8">
        <v>76</v>
      </c>
      <c r="B39" s="23">
        <v>32</v>
      </c>
      <c r="C39" s="425" t="s">
        <v>74</v>
      </c>
      <c r="D39" s="422">
        <v>113</v>
      </c>
      <c r="E39" s="426"/>
      <c r="F39" s="422">
        <v>109</v>
      </c>
      <c r="G39" s="426"/>
      <c r="H39" s="422">
        <v>103</v>
      </c>
      <c r="I39" s="426"/>
      <c r="J39" s="422">
        <v>124</v>
      </c>
      <c r="K39" s="426"/>
      <c r="L39" s="422">
        <v>144</v>
      </c>
      <c r="M39" s="426"/>
      <c r="N39" s="422">
        <v>134</v>
      </c>
      <c r="O39" s="426"/>
    </row>
    <row r="40" spans="1:15">
      <c r="A40" s="8">
        <v>75</v>
      </c>
      <c r="B40" s="23">
        <v>33</v>
      </c>
      <c r="C40" s="425" t="s">
        <v>62</v>
      </c>
      <c r="D40" s="422">
        <v>1480</v>
      </c>
      <c r="E40" s="426"/>
      <c r="F40" s="422">
        <v>1648</v>
      </c>
      <c r="G40" s="426"/>
      <c r="H40" s="422">
        <v>1651</v>
      </c>
      <c r="I40" s="426"/>
      <c r="J40" s="422">
        <v>1827</v>
      </c>
      <c r="K40" s="426"/>
      <c r="L40" s="422">
        <v>1818</v>
      </c>
      <c r="M40" s="426"/>
      <c r="N40" s="422">
        <v>1862</v>
      </c>
      <c r="O40" s="426"/>
    </row>
    <row r="41" spans="1:15">
      <c r="A41" s="8">
        <v>76</v>
      </c>
      <c r="B41" s="23">
        <v>34</v>
      </c>
      <c r="C41" s="425" t="s">
        <v>75</v>
      </c>
      <c r="D41" s="422">
        <v>557</v>
      </c>
      <c r="E41" s="426" t="s">
        <v>256</v>
      </c>
      <c r="F41" s="422">
        <v>557</v>
      </c>
      <c r="G41" s="426" t="s">
        <v>256</v>
      </c>
      <c r="H41" s="422">
        <v>643</v>
      </c>
      <c r="I41" s="426"/>
      <c r="J41" s="422">
        <v>677</v>
      </c>
      <c r="K41" s="426"/>
      <c r="L41" s="422">
        <v>736</v>
      </c>
      <c r="M41" s="426"/>
      <c r="N41" s="422">
        <v>830</v>
      </c>
      <c r="O41" s="426"/>
    </row>
    <row r="42" spans="1:15">
      <c r="A42" s="8">
        <v>53</v>
      </c>
      <c r="B42" s="23">
        <v>35</v>
      </c>
      <c r="C42" s="425" t="s">
        <v>55</v>
      </c>
      <c r="D42" s="422">
        <v>675</v>
      </c>
      <c r="E42" s="426"/>
      <c r="F42" s="422">
        <v>709</v>
      </c>
      <c r="G42" s="426"/>
      <c r="H42" s="422">
        <v>719</v>
      </c>
      <c r="I42" s="426"/>
      <c r="J42" s="422">
        <v>736</v>
      </c>
      <c r="K42" s="426"/>
      <c r="L42" s="422">
        <v>720</v>
      </c>
      <c r="M42" s="426"/>
      <c r="N42" s="422">
        <v>773</v>
      </c>
      <c r="O42" s="426"/>
    </row>
    <row r="43" spans="1:15">
      <c r="A43" s="8">
        <v>24</v>
      </c>
      <c r="B43" s="23">
        <v>36</v>
      </c>
      <c r="C43" s="425" t="s">
        <v>12</v>
      </c>
      <c r="D43" s="422">
        <v>86</v>
      </c>
      <c r="E43" s="426"/>
      <c r="F43" s="422">
        <v>74</v>
      </c>
      <c r="G43" s="426"/>
      <c r="H43" s="422">
        <v>78</v>
      </c>
      <c r="I43" s="426"/>
      <c r="J43" s="422">
        <v>85</v>
      </c>
      <c r="K43" s="426"/>
      <c r="L43" s="422">
        <v>90</v>
      </c>
      <c r="M43" s="426"/>
      <c r="N43" s="422">
        <v>83</v>
      </c>
      <c r="O43" s="426"/>
    </row>
    <row r="44" spans="1:15">
      <c r="A44" s="8">
        <v>24</v>
      </c>
      <c r="B44" s="23">
        <v>37</v>
      </c>
      <c r="C44" s="425" t="s">
        <v>13</v>
      </c>
      <c r="D44" s="422">
        <v>487</v>
      </c>
      <c r="E44" s="426"/>
      <c r="F44" s="422">
        <v>542</v>
      </c>
      <c r="G44" s="426"/>
      <c r="H44" s="422">
        <v>525</v>
      </c>
      <c r="I44" s="426"/>
      <c r="J44" s="422">
        <v>503</v>
      </c>
      <c r="K44" s="426"/>
      <c r="L44" s="422">
        <v>440</v>
      </c>
      <c r="M44" s="426"/>
      <c r="N44" s="422">
        <v>443</v>
      </c>
      <c r="O44" s="426"/>
    </row>
    <row r="45" spans="1:15">
      <c r="A45" s="8">
        <v>84</v>
      </c>
      <c r="B45" s="23">
        <v>38</v>
      </c>
      <c r="C45" s="425" t="s">
        <v>88</v>
      </c>
      <c r="D45" s="422">
        <v>1300.8354793997262</v>
      </c>
      <c r="E45" s="426" t="s">
        <v>256</v>
      </c>
      <c r="F45" s="422">
        <v>1361</v>
      </c>
      <c r="G45" s="426" t="s">
        <v>256</v>
      </c>
      <c r="H45" s="422">
        <v>1166</v>
      </c>
      <c r="I45" s="426" t="s">
        <v>256</v>
      </c>
      <c r="J45" s="422">
        <v>968</v>
      </c>
      <c r="K45" s="426"/>
      <c r="L45" s="422">
        <v>828</v>
      </c>
      <c r="M45" s="426"/>
      <c r="N45" s="422">
        <v>775</v>
      </c>
      <c r="O45" s="426"/>
    </row>
    <row r="46" spans="1:15">
      <c r="A46" s="8">
        <v>27</v>
      </c>
      <c r="B46" s="23">
        <v>39</v>
      </c>
      <c r="C46" s="425" t="s">
        <v>19</v>
      </c>
      <c r="D46" s="422">
        <v>262</v>
      </c>
      <c r="E46" s="426"/>
      <c r="F46" s="422">
        <v>317</v>
      </c>
      <c r="G46" s="426"/>
      <c r="H46" s="422">
        <v>254</v>
      </c>
      <c r="I46" s="426"/>
      <c r="J46" s="422">
        <v>274</v>
      </c>
      <c r="K46" s="426"/>
      <c r="L46" s="422">
        <v>267</v>
      </c>
      <c r="M46" s="426"/>
      <c r="N46" s="422">
        <v>250</v>
      </c>
      <c r="O46" s="426"/>
    </row>
    <row r="47" spans="1:15">
      <c r="A47" s="8">
        <v>75</v>
      </c>
      <c r="B47" s="23">
        <v>40</v>
      </c>
      <c r="C47" s="425" t="s">
        <v>63</v>
      </c>
      <c r="D47" s="422">
        <v>189</v>
      </c>
      <c r="E47" s="426" t="s">
        <v>256</v>
      </c>
      <c r="F47" s="422">
        <v>214</v>
      </c>
      <c r="G47" s="426" t="s">
        <v>256</v>
      </c>
      <c r="H47" s="422">
        <v>229</v>
      </c>
      <c r="I47" s="426"/>
      <c r="J47" s="422">
        <v>263</v>
      </c>
      <c r="K47" s="426"/>
      <c r="L47" s="422">
        <v>263</v>
      </c>
      <c r="M47" s="426"/>
      <c r="N47" s="422">
        <v>301</v>
      </c>
      <c r="O47" s="426"/>
    </row>
    <row r="48" spans="1:15">
      <c r="A48" s="8">
        <v>24</v>
      </c>
      <c r="B48" s="23">
        <v>41</v>
      </c>
      <c r="C48" s="425" t="s">
        <v>14</v>
      </c>
      <c r="D48" s="422">
        <v>171</v>
      </c>
      <c r="E48" s="426"/>
      <c r="F48" s="422">
        <v>167</v>
      </c>
      <c r="G48" s="426"/>
      <c r="H48" s="422">
        <v>171</v>
      </c>
      <c r="I48" s="426"/>
      <c r="J48" s="422">
        <v>192</v>
      </c>
      <c r="K48" s="426"/>
      <c r="L48" s="422">
        <v>214</v>
      </c>
      <c r="M48" s="426"/>
      <c r="N48" s="422">
        <v>284</v>
      </c>
      <c r="O48" s="426"/>
    </row>
    <row r="49" spans="1:15">
      <c r="A49" s="8">
        <v>84</v>
      </c>
      <c r="B49" s="23">
        <v>42</v>
      </c>
      <c r="C49" s="425" t="s">
        <v>89</v>
      </c>
      <c r="D49" s="422">
        <v>647</v>
      </c>
      <c r="E49" s="426"/>
      <c r="F49" s="422">
        <v>694</v>
      </c>
      <c r="G49" s="426"/>
      <c r="H49" s="422">
        <v>698</v>
      </c>
      <c r="I49" s="426"/>
      <c r="J49" s="422">
        <v>734</v>
      </c>
      <c r="K49" s="426"/>
      <c r="L49" s="422">
        <v>732</v>
      </c>
      <c r="M49" s="426"/>
      <c r="N49" s="422">
        <v>714</v>
      </c>
      <c r="O49" s="426"/>
    </row>
    <row r="50" spans="1:15">
      <c r="A50" s="8">
        <v>84</v>
      </c>
      <c r="B50" s="23">
        <v>43</v>
      </c>
      <c r="C50" s="425" t="s">
        <v>90</v>
      </c>
      <c r="D50" s="422">
        <v>155</v>
      </c>
      <c r="E50" s="426"/>
      <c r="F50" s="422">
        <v>191</v>
      </c>
      <c r="G50" s="426"/>
      <c r="H50" s="422">
        <v>242</v>
      </c>
      <c r="I50" s="426"/>
      <c r="J50" s="422">
        <v>301</v>
      </c>
      <c r="K50" s="426"/>
      <c r="L50" s="422">
        <v>266</v>
      </c>
      <c r="M50" s="426"/>
      <c r="N50" s="422">
        <v>310</v>
      </c>
      <c r="O50" s="426"/>
    </row>
    <row r="51" spans="1:15">
      <c r="A51" s="8">
        <v>52</v>
      </c>
      <c r="B51" s="23">
        <v>44</v>
      </c>
      <c r="C51" s="425" t="s">
        <v>46</v>
      </c>
      <c r="D51" s="422">
        <v>947</v>
      </c>
      <c r="E51" s="426"/>
      <c r="F51" s="422">
        <v>929</v>
      </c>
      <c r="G51" s="426"/>
      <c r="H51" s="422">
        <v>1066</v>
      </c>
      <c r="I51" s="426"/>
      <c r="J51" s="422">
        <v>1070</v>
      </c>
      <c r="K51" s="426"/>
      <c r="L51" s="422">
        <v>1095</v>
      </c>
      <c r="M51" s="426"/>
      <c r="N51" s="422">
        <v>1144</v>
      </c>
      <c r="O51" s="426"/>
    </row>
    <row r="52" spans="1:15">
      <c r="A52" s="8">
        <v>24</v>
      </c>
      <c r="B52" s="23">
        <v>45</v>
      </c>
      <c r="C52" s="425" t="s">
        <v>15</v>
      </c>
      <c r="D52" s="422">
        <v>555</v>
      </c>
      <c r="E52" s="426"/>
      <c r="F52" s="422">
        <v>547</v>
      </c>
      <c r="G52" s="426"/>
      <c r="H52" s="422">
        <v>555</v>
      </c>
      <c r="I52" s="426" t="s">
        <v>256</v>
      </c>
      <c r="J52" s="422">
        <v>562</v>
      </c>
      <c r="K52" s="426"/>
      <c r="L52" s="422">
        <v>486</v>
      </c>
      <c r="M52" s="426"/>
      <c r="N52" s="422">
        <v>494</v>
      </c>
      <c r="O52" s="426" t="s">
        <v>256</v>
      </c>
    </row>
    <row r="53" spans="1:15">
      <c r="A53" s="8">
        <v>76</v>
      </c>
      <c r="B53" s="23">
        <v>46</v>
      </c>
      <c r="C53" s="425" t="s">
        <v>76</v>
      </c>
      <c r="D53" s="422">
        <v>81</v>
      </c>
      <c r="E53" s="426"/>
      <c r="F53" s="422">
        <v>65</v>
      </c>
      <c r="G53" s="426"/>
      <c r="H53" s="422">
        <v>66</v>
      </c>
      <c r="I53" s="426"/>
      <c r="J53" s="422">
        <v>69</v>
      </c>
      <c r="K53" s="426"/>
      <c r="L53" s="422">
        <v>87</v>
      </c>
      <c r="M53" s="426"/>
      <c r="N53" s="422">
        <v>67</v>
      </c>
      <c r="O53" s="426"/>
    </row>
    <row r="54" spans="1:15">
      <c r="A54" s="8">
        <v>75</v>
      </c>
      <c r="B54" s="23">
        <v>47</v>
      </c>
      <c r="C54" s="425" t="s">
        <v>64</v>
      </c>
      <c r="D54" s="422">
        <v>229</v>
      </c>
      <c r="E54" s="426"/>
      <c r="F54" s="422">
        <v>275</v>
      </c>
      <c r="G54" s="426"/>
      <c r="H54" s="422">
        <v>314</v>
      </c>
      <c r="I54" s="426"/>
      <c r="J54" s="422">
        <v>326</v>
      </c>
      <c r="K54" s="426"/>
      <c r="L54" s="422">
        <v>359</v>
      </c>
      <c r="M54" s="426"/>
      <c r="N54" s="422">
        <v>414</v>
      </c>
      <c r="O54" s="426"/>
    </row>
    <row r="55" spans="1:15">
      <c r="A55" s="8">
        <v>76</v>
      </c>
      <c r="B55" s="23">
        <v>48</v>
      </c>
      <c r="C55" s="425" t="s">
        <v>77</v>
      </c>
      <c r="D55" s="422">
        <v>60</v>
      </c>
      <c r="E55" s="426"/>
      <c r="F55" s="422">
        <v>49</v>
      </c>
      <c r="G55" s="426"/>
      <c r="H55" s="422">
        <v>44</v>
      </c>
      <c r="I55" s="426" t="s">
        <v>256</v>
      </c>
      <c r="J55" s="422">
        <v>54</v>
      </c>
      <c r="K55" s="426"/>
      <c r="L55" s="422">
        <v>51</v>
      </c>
      <c r="M55" s="426"/>
      <c r="N55" s="422">
        <v>57</v>
      </c>
      <c r="O55" s="426"/>
    </row>
    <row r="56" spans="1:15">
      <c r="A56" s="8">
        <v>52</v>
      </c>
      <c r="B56" s="23">
        <v>49</v>
      </c>
      <c r="C56" s="425" t="s">
        <v>48</v>
      </c>
      <c r="D56" s="422">
        <v>838</v>
      </c>
      <c r="E56" s="426"/>
      <c r="F56" s="422">
        <v>814</v>
      </c>
      <c r="G56" s="426"/>
      <c r="H56" s="422">
        <v>574</v>
      </c>
      <c r="I56" s="426"/>
      <c r="J56" s="422">
        <v>607</v>
      </c>
      <c r="K56" s="426"/>
      <c r="L56" s="422">
        <v>798</v>
      </c>
      <c r="M56" s="426"/>
      <c r="N56" s="422">
        <v>748</v>
      </c>
      <c r="O56" s="426"/>
    </row>
    <row r="57" spans="1:15">
      <c r="A57" s="8">
        <v>28</v>
      </c>
      <c r="B57" s="23">
        <v>50</v>
      </c>
      <c r="C57" s="425" t="s">
        <v>28</v>
      </c>
      <c r="D57" s="422">
        <v>398</v>
      </c>
      <c r="E57" s="426"/>
      <c r="F57" s="422">
        <v>433</v>
      </c>
      <c r="G57" s="426"/>
      <c r="H57" s="422">
        <v>475</v>
      </c>
      <c r="I57" s="426"/>
      <c r="J57" s="422">
        <v>465</v>
      </c>
      <c r="K57" s="426"/>
      <c r="L57" s="422">
        <v>419</v>
      </c>
      <c r="M57" s="426"/>
      <c r="N57" s="422">
        <v>244</v>
      </c>
      <c r="O57" s="426"/>
    </row>
    <row r="58" spans="1:15">
      <c r="A58" s="8">
        <v>44</v>
      </c>
      <c r="B58" s="23">
        <v>51</v>
      </c>
      <c r="C58" s="425" t="s">
        <v>38</v>
      </c>
      <c r="D58" s="422">
        <v>425</v>
      </c>
      <c r="E58" s="426"/>
      <c r="F58" s="422">
        <v>434</v>
      </c>
      <c r="G58" s="426"/>
      <c r="H58" s="422">
        <v>476</v>
      </c>
      <c r="I58" s="426"/>
      <c r="J58" s="422">
        <v>475</v>
      </c>
      <c r="K58" s="426"/>
      <c r="L58" s="422">
        <v>453</v>
      </c>
      <c r="M58" s="426"/>
      <c r="N58" s="422">
        <v>493</v>
      </c>
      <c r="O58" s="426"/>
    </row>
    <row r="59" spans="1:15">
      <c r="A59" s="8">
        <v>44</v>
      </c>
      <c r="B59" s="23">
        <v>52</v>
      </c>
      <c r="C59" s="425" t="s">
        <v>39</v>
      </c>
      <c r="D59" s="422">
        <v>89</v>
      </c>
      <c r="E59" s="426" t="s">
        <v>256</v>
      </c>
      <c r="F59" s="422">
        <v>73</v>
      </c>
      <c r="G59" s="426" t="s">
        <v>256</v>
      </c>
      <c r="H59" s="422">
        <v>91</v>
      </c>
      <c r="I59" s="426"/>
      <c r="J59" s="422">
        <v>78</v>
      </c>
      <c r="K59" s="426"/>
      <c r="L59" s="422">
        <v>117</v>
      </c>
      <c r="M59" s="426"/>
      <c r="N59" s="422">
        <v>94</v>
      </c>
      <c r="O59" s="426"/>
    </row>
    <row r="60" spans="1:15">
      <c r="A60" s="8">
        <v>52</v>
      </c>
      <c r="B60" s="23">
        <v>53</v>
      </c>
      <c r="C60" s="425" t="s">
        <v>49</v>
      </c>
      <c r="D60" s="422">
        <v>203</v>
      </c>
      <c r="E60" s="426"/>
      <c r="F60" s="422">
        <v>140</v>
      </c>
      <c r="G60" s="426"/>
      <c r="H60" s="422">
        <v>138</v>
      </c>
      <c r="I60" s="426"/>
      <c r="J60" s="422">
        <v>130</v>
      </c>
      <c r="K60" s="426"/>
      <c r="L60" s="422">
        <v>168</v>
      </c>
      <c r="M60" s="426"/>
      <c r="N60" s="422">
        <v>147</v>
      </c>
      <c r="O60" s="426"/>
    </row>
    <row r="61" spans="1:15">
      <c r="A61" s="8">
        <v>44</v>
      </c>
      <c r="B61" s="23">
        <v>54</v>
      </c>
      <c r="C61" s="425" t="s">
        <v>40</v>
      </c>
      <c r="D61" s="422">
        <v>647</v>
      </c>
      <c r="E61" s="426"/>
      <c r="F61" s="422">
        <v>700</v>
      </c>
      <c r="G61" s="426"/>
      <c r="H61" s="422">
        <v>725</v>
      </c>
      <c r="I61" s="426"/>
      <c r="J61" s="422">
        <v>740</v>
      </c>
      <c r="K61" s="426"/>
      <c r="L61" s="422">
        <v>762</v>
      </c>
      <c r="M61" s="426"/>
      <c r="N61" s="422">
        <v>810</v>
      </c>
      <c r="O61" s="426"/>
    </row>
    <row r="62" spans="1:15">
      <c r="A62" s="8">
        <v>44</v>
      </c>
      <c r="B62" s="23">
        <v>55</v>
      </c>
      <c r="C62" s="425" t="s">
        <v>41</v>
      </c>
      <c r="D62" s="422">
        <v>227</v>
      </c>
      <c r="E62" s="426"/>
      <c r="F62" s="422">
        <v>178</v>
      </c>
      <c r="G62" s="426"/>
      <c r="H62" s="422">
        <v>186</v>
      </c>
      <c r="I62" s="426"/>
      <c r="J62" s="422">
        <v>182</v>
      </c>
      <c r="K62" s="426"/>
      <c r="L62" s="422">
        <v>182</v>
      </c>
      <c r="M62" s="426"/>
      <c r="N62" s="422">
        <v>209</v>
      </c>
      <c r="O62" s="426"/>
    </row>
    <row r="63" spans="1:15">
      <c r="A63" s="8">
        <v>53</v>
      </c>
      <c r="B63" s="23">
        <v>56</v>
      </c>
      <c r="C63" s="425" t="s">
        <v>56</v>
      </c>
      <c r="D63" s="422">
        <v>217</v>
      </c>
      <c r="E63" s="426"/>
      <c r="F63" s="422">
        <v>245</v>
      </c>
      <c r="G63" s="426"/>
      <c r="H63" s="422">
        <v>202</v>
      </c>
      <c r="I63" s="426"/>
      <c r="J63" s="422">
        <v>258</v>
      </c>
      <c r="K63" s="426"/>
      <c r="L63" s="422">
        <v>207</v>
      </c>
      <c r="M63" s="426"/>
      <c r="N63" s="422">
        <v>278</v>
      </c>
      <c r="O63" s="426"/>
    </row>
    <row r="64" spans="1:15">
      <c r="A64" s="8">
        <v>44</v>
      </c>
      <c r="B64" s="23">
        <v>57</v>
      </c>
      <c r="C64" s="425" t="s">
        <v>42</v>
      </c>
      <c r="D64" s="422">
        <v>973</v>
      </c>
      <c r="E64" s="426"/>
      <c r="F64" s="422">
        <v>1027</v>
      </c>
      <c r="G64" s="426"/>
      <c r="H64" s="422">
        <v>1048</v>
      </c>
      <c r="I64" s="426"/>
      <c r="J64" s="422">
        <v>991</v>
      </c>
      <c r="K64" s="426"/>
      <c r="L64" s="422">
        <v>1057</v>
      </c>
      <c r="M64" s="426"/>
      <c r="N64" s="422">
        <v>1125</v>
      </c>
      <c r="O64" s="426"/>
    </row>
    <row r="65" spans="1:15">
      <c r="A65" s="8">
        <v>27</v>
      </c>
      <c r="B65" s="23">
        <v>58</v>
      </c>
      <c r="C65" s="425" t="s">
        <v>20</v>
      </c>
      <c r="D65" s="422">
        <v>146</v>
      </c>
      <c r="E65" s="426"/>
      <c r="F65" s="422">
        <v>163</v>
      </c>
      <c r="G65" s="426"/>
      <c r="H65" s="422">
        <v>164</v>
      </c>
      <c r="I65" s="426"/>
      <c r="J65" s="422">
        <v>169</v>
      </c>
      <c r="K65" s="426"/>
      <c r="L65" s="422">
        <v>108</v>
      </c>
      <c r="M65" s="426"/>
      <c r="N65" s="422">
        <v>134</v>
      </c>
      <c r="O65" s="426"/>
    </row>
    <row r="66" spans="1:15">
      <c r="A66" s="8">
        <v>32</v>
      </c>
      <c r="B66" s="23">
        <v>59</v>
      </c>
      <c r="C66" s="425" t="s">
        <v>32</v>
      </c>
      <c r="D66" s="422">
        <v>2909</v>
      </c>
      <c r="E66" s="426"/>
      <c r="F66" s="422">
        <v>2531</v>
      </c>
      <c r="G66" s="426"/>
      <c r="H66" s="422">
        <v>3930</v>
      </c>
      <c r="I66" s="426"/>
      <c r="J66" s="422">
        <v>4219</v>
      </c>
      <c r="K66" s="426"/>
      <c r="L66" s="422">
        <v>3744</v>
      </c>
      <c r="M66" s="426"/>
      <c r="N66" s="422">
        <v>4011</v>
      </c>
      <c r="O66" s="426"/>
    </row>
    <row r="67" spans="1:15">
      <c r="A67" s="8">
        <v>32</v>
      </c>
      <c r="B67" s="23">
        <v>60</v>
      </c>
      <c r="C67" s="425" t="s">
        <v>33</v>
      </c>
      <c r="D67" s="422">
        <v>1039</v>
      </c>
      <c r="E67" s="426"/>
      <c r="F67" s="422">
        <v>941</v>
      </c>
      <c r="G67" s="426"/>
      <c r="H67" s="422">
        <v>908</v>
      </c>
      <c r="I67" s="426"/>
      <c r="J67" s="422">
        <v>915</v>
      </c>
      <c r="K67" s="426"/>
      <c r="L67" s="422">
        <v>890</v>
      </c>
      <c r="M67" s="426"/>
      <c r="N67" s="422">
        <v>904</v>
      </c>
      <c r="O67" s="426"/>
    </row>
    <row r="68" spans="1:15">
      <c r="A68" s="8">
        <v>28</v>
      </c>
      <c r="B68" s="23">
        <v>61</v>
      </c>
      <c r="C68" s="425" t="s">
        <v>29</v>
      </c>
      <c r="D68" s="422">
        <v>145</v>
      </c>
      <c r="E68" s="426"/>
      <c r="F68" s="422">
        <v>140</v>
      </c>
      <c r="G68" s="426"/>
      <c r="H68" s="422">
        <v>132</v>
      </c>
      <c r="I68" s="426"/>
      <c r="J68" s="422">
        <v>146</v>
      </c>
      <c r="K68" s="426"/>
      <c r="L68" s="422">
        <v>137</v>
      </c>
      <c r="M68" s="426"/>
      <c r="N68" s="422">
        <v>147</v>
      </c>
      <c r="O68" s="426"/>
    </row>
    <row r="69" spans="1:15">
      <c r="A69" s="8">
        <v>32</v>
      </c>
      <c r="B69" s="23">
        <v>62</v>
      </c>
      <c r="C69" s="425" t="s">
        <v>34</v>
      </c>
      <c r="D69" s="422">
        <v>1337</v>
      </c>
      <c r="E69" s="426"/>
      <c r="F69" s="422">
        <v>1344</v>
      </c>
      <c r="G69" s="426"/>
      <c r="H69" s="422">
        <v>1491</v>
      </c>
      <c r="I69" s="426"/>
      <c r="J69" s="422">
        <v>1519</v>
      </c>
      <c r="K69" s="426"/>
      <c r="L69" s="422">
        <v>1531</v>
      </c>
      <c r="M69" s="426"/>
      <c r="N69" s="422">
        <v>1343</v>
      </c>
      <c r="O69" s="426"/>
    </row>
    <row r="70" spans="1:15">
      <c r="A70" s="8">
        <v>84</v>
      </c>
      <c r="B70" s="23">
        <v>63</v>
      </c>
      <c r="C70" s="425" t="s">
        <v>91</v>
      </c>
      <c r="D70" s="422">
        <v>308</v>
      </c>
      <c r="E70" s="426"/>
      <c r="F70" s="422">
        <v>266</v>
      </c>
      <c r="G70" s="426"/>
      <c r="H70" s="422">
        <v>285</v>
      </c>
      <c r="I70" s="426"/>
      <c r="J70" s="422">
        <v>299</v>
      </c>
      <c r="K70" s="426"/>
      <c r="L70" s="422">
        <v>338</v>
      </c>
      <c r="M70" s="426"/>
      <c r="N70" s="422">
        <v>358</v>
      </c>
      <c r="O70" s="426"/>
    </row>
    <row r="71" spans="1:15">
      <c r="A71" s="8">
        <v>75</v>
      </c>
      <c r="B71" s="23">
        <v>64</v>
      </c>
      <c r="C71" s="425" t="s">
        <v>65</v>
      </c>
      <c r="D71" s="422">
        <v>474</v>
      </c>
      <c r="E71" s="426"/>
      <c r="F71" s="422">
        <v>517</v>
      </c>
      <c r="G71" s="426"/>
      <c r="H71" s="422">
        <v>545</v>
      </c>
      <c r="I71" s="426"/>
      <c r="J71" s="422">
        <v>559</v>
      </c>
      <c r="K71" s="426"/>
      <c r="L71" s="422">
        <v>653</v>
      </c>
      <c r="M71" s="426"/>
      <c r="N71" s="422">
        <v>590</v>
      </c>
      <c r="O71" s="426"/>
    </row>
    <row r="72" spans="1:15">
      <c r="A72" s="8">
        <v>76</v>
      </c>
      <c r="B72" s="23">
        <v>65</v>
      </c>
      <c r="C72" s="425" t="s">
        <v>78</v>
      </c>
      <c r="D72" s="422">
        <v>123</v>
      </c>
      <c r="E72" s="426"/>
      <c r="F72" s="422">
        <v>127</v>
      </c>
      <c r="G72" s="426"/>
      <c r="H72" s="422">
        <v>131</v>
      </c>
      <c r="I72" s="426"/>
      <c r="J72" s="422">
        <v>126</v>
      </c>
      <c r="K72" s="426"/>
      <c r="L72" s="422">
        <v>114</v>
      </c>
      <c r="M72" s="426" t="s">
        <v>256</v>
      </c>
      <c r="N72" s="422">
        <v>114</v>
      </c>
      <c r="O72" s="426" t="s">
        <v>256</v>
      </c>
    </row>
    <row r="73" spans="1:15">
      <c r="A73" s="8">
        <v>76</v>
      </c>
      <c r="B73" s="23">
        <v>66</v>
      </c>
      <c r="C73" s="425" t="s">
        <v>79</v>
      </c>
      <c r="D73" s="422">
        <v>276</v>
      </c>
      <c r="E73" s="426"/>
      <c r="F73" s="422">
        <v>301</v>
      </c>
      <c r="G73" s="426"/>
      <c r="H73" s="422">
        <v>326</v>
      </c>
      <c r="I73" s="426"/>
      <c r="J73" s="422">
        <v>326</v>
      </c>
      <c r="K73" s="426" t="s">
        <v>256</v>
      </c>
      <c r="L73" s="422">
        <v>402</v>
      </c>
      <c r="M73" s="426"/>
      <c r="N73" s="422">
        <v>444</v>
      </c>
      <c r="O73" s="426" t="s">
        <v>256</v>
      </c>
    </row>
    <row r="74" spans="1:15">
      <c r="A74" s="8">
        <v>44</v>
      </c>
      <c r="B74" s="23">
        <v>67</v>
      </c>
      <c r="C74" s="425" t="s">
        <v>43</v>
      </c>
      <c r="D74" s="422">
        <v>1397</v>
      </c>
      <c r="E74" s="426"/>
      <c r="F74" s="422">
        <v>1602</v>
      </c>
      <c r="G74" s="426" t="s">
        <v>256</v>
      </c>
      <c r="H74" s="422">
        <v>1451</v>
      </c>
      <c r="I74" s="426"/>
      <c r="J74" s="422">
        <v>1597</v>
      </c>
      <c r="K74" s="426"/>
      <c r="L74" s="422">
        <v>1393</v>
      </c>
      <c r="M74" s="426"/>
      <c r="N74" s="422">
        <v>1371</v>
      </c>
      <c r="O74" s="426" t="s">
        <v>256</v>
      </c>
    </row>
    <row r="75" spans="1:15">
      <c r="A75" s="8">
        <v>44</v>
      </c>
      <c r="B75" s="23">
        <v>68</v>
      </c>
      <c r="C75" s="425" t="s">
        <v>44</v>
      </c>
      <c r="D75" s="422">
        <v>917</v>
      </c>
      <c r="E75" s="426"/>
      <c r="F75" s="422">
        <v>967</v>
      </c>
      <c r="G75" s="426"/>
      <c r="H75" s="422">
        <v>901</v>
      </c>
      <c r="I75" s="426"/>
      <c r="J75" s="422">
        <v>796</v>
      </c>
      <c r="K75" s="426"/>
      <c r="L75" s="422">
        <v>877</v>
      </c>
      <c r="M75" s="426"/>
      <c r="N75" s="422">
        <v>863</v>
      </c>
      <c r="O75" s="426"/>
    </row>
    <row r="76" spans="1:15">
      <c r="A76" s="8">
        <v>84</v>
      </c>
      <c r="B76" s="23">
        <v>69</v>
      </c>
      <c r="C76" s="425" t="s">
        <v>308</v>
      </c>
      <c r="D76" s="422">
        <v>1304</v>
      </c>
      <c r="E76" s="426"/>
      <c r="F76" s="422">
        <v>1339</v>
      </c>
      <c r="G76" s="426"/>
      <c r="H76" s="422">
        <v>1356</v>
      </c>
      <c r="I76" s="426"/>
      <c r="J76" s="422">
        <v>1378</v>
      </c>
      <c r="K76" s="426"/>
      <c r="L76" s="422">
        <v>1225</v>
      </c>
      <c r="M76" s="426"/>
      <c r="N76" s="422">
        <v>1416</v>
      </c>
      <c r="O76" s="426"/>
    </row>
    <row r="77" spans="1:15">
      <c r="A77" s="43">
        <v>84</v>
      </c>
      <c r="B77" s="44" t="s">
        <v>92</v>
      </c>
      <c r="C77" s="427" t="s">
        <v>308</v>
      </c>
      <c r="D77" s="428" t="s">
        <v>380</v>
      </c>
      <c r="E77" s="515"/>
      <c r="F77" s="428" t="s">
        <v>380</v>
      </c>
      <c r="G77" s="515"/>
      <c r="H77" s="428" t="s">
        <v>380</v>
      </c>
      <c r="I77" s="515"/>
      <c r="J77" s="428" t="s">
        <v>380</v>
      </c>
      <c r="K77" s="515"/>
      <c r="L77" s="428" t="s">
        <v>380</v>
      </c>
      <c r="M77" s="559"/>
      <c r="N77" s="428">
        <v>241</v>
      </c>
      <c r="O77" s="559"/>
    </row>
    <row r="78" spans="1:15">
      <c r="A78" s="43">
        <v>84</v>
      </c>
      <c r="B78" s="44" t="s">
        <v>94</v>
      </c>
      <c r="C78" s="427" t="s">
        <v>309</v>
      </c>
      <c r="D78" s="428" t="s">
        <v>380</v>
      </c>
      <c r="E78" s="515"/>
      <c r="F78" s="428" t="s">
        <v>380</v>
      </c>
      <c r="G78" s="515"/>
      <c r="H78" s="428" t="s">
        <v>380</v>
      </c>
      <c r="I78" s="515"/>
      <c r="J78" s="428" t="s">
        <v>380</v>
      </c>
      <c r="K78" s="515"/>
      <c r="L78" s="428" t="s">
        <v>380</v>
      </c>
      <c r="M78" s="559"/>
      <c r="N78" s="428">
        <v>1175</v>
      </c>
      <c r="O78" s="559"/>
    </row>
    <row r="79" spans="1:15">
      <c r="A79" s="8">
        <v>27</v>
      </c>
      <c r="B79" s="23">
        <v>70</v>
      </c>
      <c r="C79" s="425" t="s">
        <v>21</v>
      </c>
      <c r="D79" s="422">
        <v>291</v>
      </c>
      <c r="E79" s="426"/>
      <c r="F79" s="422">
        <v>258</v>
      </c>
      <c r="G79" s="426"/>
      <c r="H79" s="422">
        <v>266</v>
      </c>
      <c r="I79" s="426"/>
      <c r="J79" s="422">
        <v>290</v>
      </c>
      <c r="K79" s="426"/>
      <c r="L79" s="422">
        <v>303</v>
      </c>
      <c r="M79" s="426"/>
      <c r="N79" s="422">
        <v>312</v>
      </c>
      <c r="O79" s="426"/>
    </row>
    <row r="80" spans="1:15">
      <c r="A80" s="8">
        <v>27</v>
      </c>
      <c r="B80" s="23">
        <v>71</v>
      </c>
      <c r="C80" s="425" t="s">
        <v>22</v>
      </c>
      <c r="D80" s="422">
        <v>414</v>
      </c>
      <c r="E80" s="426"/>
      <c r="F80" s="422">
        <v>371</v>
      </c>
      <c r="G80" s="426"/>
      <c r="H80" s="422">
        <v>400</v>
      </c>
      <c r="I80" s="426"/>
      <c r="J80" s="422">
        <v>446</v>
      </c>
      <c r="K80" s="426"/>
      <c r="L80" s="422">
        <v>435</v>
      </c>
      <c r="M80" s="426"/>
      <c r="N80" s="422">
        <v>422</v>
      </c>
      <c r="O80" s="426"/>
    </row>
    <row r="81" spans="1:15">
      <c r="A81" s="8">
        <v>52</v>
      </c>
      <c r="B81" s="23">
        <v>72</v>
      </c>
      <c r="C81" s="425" t="s">
        <v>50</v>
      </c>
      <c r="D81" s="422">
        <v>375</v>
      </c>
      <c r="E81" s="426"/>
      <c r="F81" s="422">
        <v>321</v>
      </c>
      <c r="G81" s="426"/>
      <c r="H81" s="422">
        <v>381</v>
      </c>
      <c r="I81" s="426"/>
      <c r="J81" s="422">
        <v>448</v>
      </c>
      <c r="K81" s="426"/>
      <c r="L81" s="422">
        <v>485</v>
      </c>
      <c r="M81" s="426"/>
      <c r="N81" s="422">
        <v>495</v>
      </c>
      <c r="O81" s="426"/>
    </row>
    <row r="82" spans="1:15">
      <c r="A82" s="8">
        <v>84</v>
      </c>
      <c r="B82" s="23">
        <v>73</v>
      </c>
      <c r="C82" s="425" t="s">
        <v>96</v>
      </c>
      <c r="D82" s="422">
        <v>360</v>
      </c>
      <c r="E82" s="426"/>
      <c r="F82" s="422">
        <v>398</v>
      </c>
      <c r="G82" s="426"/>
      <c r="H82" s="422">
        <v>410</v>
      </c>
      <c r="I82" s="426"/>
      <c r="J82" s="422">
        <v>425</v>
      </c>
      <c r="K82" s="426"/>
      <c r="L82" s="422">
        <v>423</v>
      </c>
      <c r="M82" s="426"/>
      <c r="N82" s="422">
        <v>443</v>
      </c>
      <c r="O82" s="426"/>
    </row>
    <row r="83" spans="1:15">
      <c r="A83" s="8">
        <v>84</v>
      </c>
      <c r="B83" s="23">
        <v>74</v>
      </c>
      <c r="C83" s="425" t="s">
        <v>97</v>
      </c>
      <c r="D83" s="422">
        <v>567</v>
      </c>
      <c r="E83" s="426"/>
      <c r="F83" s="422">
        <v>553</v>
      </c>
      <c r="G83" s="426"/>
      <c r="H83" s="422">
        <v>546</v>
      </c>
      <c r="I83" s="426"/>
      <c r="J83" s="422">
        <v>530</v>
      </c>
      <c r="K83" s="426"/>
      <c r="L83" s="422">
        <v>577</v>
      </c>
      <c r="M83" s="426"/>
      <c r="N83" s="422">
        <v>569</v>
      </c>
      <c r="O83" s="426"/>
    </row>
    <row r="84" spans="1:15">
      <c r="A84" s="8">
        <v>11</v>
      </c>
      <c r="B84" s="23">
        <v>75</v>
      </c>
      <c r="C84" s="425" t="s">
        <v>0</v>
      </c>
      <c r="D84" s="422">
        <v>2548</v>
      </c>
      <c r="E84" s="426"/>
      <c r="F84" s="422">
        <v>2639</v>
      </c>
      <c r="G84" s="426"/>
      <c r="H84" s="422">
        <v>2584</v>
      </c>
      <c r="I84" s="426"/>
      <c r="J84" s="422">
        <v>2425</v>
      </c>
      <c r="K84" s="426"/>
      <c r="L84" s="422">
        <v>2129</v>
      </c>
      <c r="M84" s="426"/>
      <c r="N84" s="422">
        <v>2082</v>
      </c>
      <c r="O84" s="426"/>
    </row>
    <row r="85" spans="1:15">
      <c r="A85" s="8">
        <v>28</v>
      </c>
      <c r="B85" s="23">
        <v>76</v>
      </c>
      <c r="C85" s="425" t="s">
        <v>30</v>
      </c>
      <c r="D85" s="422">
        <v>1536</v>
      </c>
      <c r="E85" s="426"/>
      <c r="F85" s="422">
        <v>1572</v>
      </c>
      <c r="G85" s="426"/>
      <c r="H85" s="422">
        <v>1583</v>
      </c>
      <c r="I85" s="426"/>
      <c r="J85" s="422">
        <v>1666</v>
      </c>
      <c r="K85" s="426"/>
      <c r="L85" s="422">
        <v>1684</v>
      </c>
      <c r="M85" s="426"/>
      <c r="N85" s="422">
        <v>1401</v>
      </c>
      <c r="O85" s="426"/>
    </row>
    <row r="86" spans="1:15">
      <c r="A86" s="8">
        <v>11</v>
      </c>
      <c r="B86" s="23">
        <v>77</v>
      </c>
      <c r="C86" s="425" t="s">
        <v>2</v>
      </c>
      <c r="D86" s="422">
        <v>1014</v>
      </c>
      <c r="E86" s="426"/>
      <c r="F86" s="422">
        <v>1036</v>
      </c>
      <c r="G86" s="426"/>
      <c r="H86" s="422">
        <v>1053</v>
      </c>
      <c r="I86" s="426"/>
      <c r="J86" s="422">
        <v>1060</v>
      </c>
      <c r="K86" s="426"/>
      <c r="L86" s="422">
        <v>1088</v>
      </c>
      <c r="M86" s="426"/>
      <c r="N86" s="422">
        <v>1240</v>
      </c>
      <c r="O86" s="426"/>
    </row>
    <row r="87" spans="1:15">
      <c r="A87" s="8">
        <v>11</v>
      </c>
      <c r="B87" s="23">
        <v>78</v>
      </c>
      <c r="C87" s="425" t="s">
        <v>3</v>
      </c>
      <c r="D87" s="422">
        <v>1136</v>
      </c>
      <c r="E87" s="426"/>
      <c r="F87" s="422">
        <v>991</v>
      </c>
      <c r="G87" s="426"/>
      <c r="H87" s="422">
        <v>1087</v>
      </c>
      <c r="I87" s="426"/>
      <c r="J87" s="422">
        <v>1117</v>
      </c>
      <c r="K87" s="426"/>
      <c r="L87" s="422">
        <v>1106</v>
      </c>
      <c r="M87" s="426"/>
      <c r="N87" s="422">
        <v>989</v>
      </c>
      <c r="O87" s="426"/>
    </row>
    <row r="88" spans="1:15">
      <c r="A88" s="8">
        <v>75</v>
      </c>
      <c r="B88" s="23">
        <v>79</v>
      </c>
      <c r="C88" s="425" t="s">
        <v>66</v>
      </c>
      <c r="D88" s="422">
        <v>234</v>
      </c>
      <c r="E88" s="426" t="s">
        <v>256</v>
      </c>
      <c r="F88" s="422">
        <v>207</v>
      </c>
      <c r="G88" s="426"/>
      <c r="H88" s="422">
        <v>263</v>
      </c>
      <c r="I88" s="426"/>
      <c r="J88" s="422">
        <v>294</v>
      </c>
      <c r="K88" s="426"/>
      <c r="L88" s="422">
        <v>309</v>
      </c>
      <c r="M88" s="426"/>
      <c r="N88" s="422">
        <v>333</v>
      </c>
      <c r="O88" s="426"/>
    </row>
    <row r="89" spans="1:15">
      <c r="A89" s="8">
        <v>32</v>
      </c>
      <c r="B89" s="23">
        <v>80</v>
      </c>
      <c r="C89" s="425" t="s">
        <v>35</v>
      </c>
      <c r="D89" s="422">
        <v>361</v>
      </c>
      <c r="E89" s="426"/>
      <c r="F89" s="422">
        <v>353</v>
      </c>
      <c r="G89" s="426"/>
      <c r="H89" s="422">
        <v>366</v>
      </c>
      <c r="I89" s="426"/>
      <c r="J89" s="422">
        <v>381</v>
      </c>
      <c r="K89" s="426"/>
      <c r="L89" s="422">
        <v>366</v>
      </c>
      <c r="M89" s="426"/>
      <c r="N89" s="422">
        <v>415</v>
      </c>
      <c r="O89" s="426"/>
    </row>
    <row r="90" spans="1:15">
      <c r="A90" s="8">
        <v>76</v>
      </c>
      <c r="B90" s="23">
        <v>81</v>
      </c>
      <c r="C90" s="425" t="s">
        <v>80</v>
      </c>
      <c r="D90" s="422">
        <v>363</v>
      </c>
      <c r="E90" s="426"/>
      <c r="F90" s="422">
        <v>332</v>
      </c>
      <c r="G90" s="426" t="s">
        <v>256</v>
      </c>
      <c r="H90" s="422">
        <v>314</v>
      </c>
      <c r="I90" s="426" t="s">
        <v>256</v>
      </c>
      <c r="J90" s="422">
        <v>318</v>
      </c>
      <c r="K90" s="426"/>
      <c r="L90" s="422">
        <v>330</v>
      </c>
      <c r="M90" s="426"/>
      <c r="N90" s="422">
        <v>357</v>
      </c>
      <c r="O90" s="426"/>
    </row>
    <row r="91" spans="1:15">
      <c r="A91" s="8">
        <v>76</v>
      </c>
      <c r="B91" s="23">
        <v>82</v>
      </c>
      <c r="C91" s="425" t="s">
        <v>81</v>
      </c>
      <c r="D91" s="422">
        <v>112</v>
      </c>
      <c r="E91" s="426"/>
      <c r="F91" s="422">
        <v>101</v>
      </c>
      <c r="G91" s="426"/>
      <c r="H91" s="422">
        <v>117</v>
      </c>
      <c r="I91" s="426"/>
      <c r="J91" s="422">
        <v>124</v>
      </c>
      <c r="K91" s="426"/>
      <c r="L91" s="422">
        <v>136</v>
      </c>
      <c r="M91" s="426"/>
      <c r="N91" s="422">
        <v>126</v>
      </c>
      <c r="O91" s="426"/>
    </row>
    <row r="92" spans="1:15">
      <c r="A92" s="8">
        <v>93</v>
      </c>
      <c r="B92" s="23">
        <v>83</v>
      </c>
      <c r="C92" s="425" t="s">
        <v>102</v>
      </c>
      <c r="D92" s="422">
        <v>533</v>
      </c>
      <c r="E92" s="426"/>
      <c r="F92" s="422">
        <v>542</v>
      </c>
      <c r="G92" s="426"/>
      <c r="H92" s="422">
        <v>589</v>
      </c>
      <c r="I92" s="426"/>
      <c r="J92" s="422">
        <v>594</v>
      </c>
      <c r="K92" s="426"/>
      <c r="L92" s="422">
        <v>562</v>
      </c>
      <c r="M92" s="426"/>
      <c r="N92" s="422">
        <v>595</v>
      </c>
      <c r="O92" s="426"/>
    </row>
    <row r="93" spans="1:15">
      <c r="A93" s="8">
        <v>93</v>
      </c>
      <c r="B93" s="23">
        <v>84</v>
      </c>
      <c r="C93" s="425" t="s">
        <v>103</v>
      </c>
      <c r="D93" s="422">
        <v>469</v>
      </c>
      <c r="E93" s="426"/>
      <c r="F93" s="422">
        <v>468</v>
      </c>
      <c r="G93" s="426"/>
      <c r="H93" s="422">
        <v>428</v>
      </c>
      <c r="I93" s="426"/>
      <c r="J93" s="422">
        <v>466</v>
      </c>
      <c r="K93" s="426"/>
      <c r="L93" s="422">
        <v>544</v>
      </c>
      <c r="M93" s="426"/>
      <c r="N93" s="422">
        <v>549</v>
      </c>
      <c r="O93" s="426"/>
    </row>
    <row r="94" spans="1:15">
      <c r="A94" s="8">
        <v>52</v>
      </c>
      <c r="B94" s="23">
        <v>85</v>
      </c>
      <c r="C94" s="425" t="s">
        <v>51</v>
      </c>
      <c r="D94" s="422">
        <v>188</v>
      </c>
      <c r="E94" s="426"/>
      <c r="F94" s="422">
        <v>203</v>
      </c>
      <c r="G94" s="426"/>
      <c r="H94" s="422">
        <v>200</v>
      </c>
      <c r="I94" s="426"/>
      <c r="J94" s="422">
        <v>207</v>
      </c>
      <c r="K94" s="426"/>
      <c r="L94" s="422">
        <v>207</v>
      </c>
      <c r="M94" s="426" t="s">
        <v>256</v>
      </c>
      <c r="N94" s="422">
        <v>240</v>
      </c>
      <c r="O94" s="426"/>
    </row>
    <row r="95" spans="1:15">
      <c r="A95" s="8">
        <v>75</v>
      </c>
      <c r="B95" s="23">
        <v>86</v>
      </c>
      <c r="C95" s="425" t="s">
        <v>67</v>
      </c>
      <c r="D95" s="422">
        <v>305</v>
      </c>
      <c r="E95" s="426"/>
      <c r="F95" s="422">
        <v>280</v>
      </c>
      <c r="G95" s="426"/>
      <c r="H95" s="422">
        <v>310</v>
      </c>
      <c r="I95" s="426" t="s">
        <v>256</v>
      </c>
      <c r="J95" s="422">
        <v>287</v>
      </c>
      <c r="K95" s="426"/>
      <c r="L95" s="422">
        <v>278</v>
      </c>
      <c r="M95" s="426" t="s">
        <v>256</v>
      </c>
      <c r="N95" s="422">
        <v>284</v>
      </c>
      <c r="O95" s="426" t="s">
        <v>256</v>
      </c>
    </row>
    <row r="96" spans="1:15">
      <c r="A96" s="8">
        <v>75</v>
      </c>
      <c r="B96" s="23">
        <v>87</v>
      </c>
      <c r="C96" s="425" t="s">
        <v>68</v>
      </c>
      <c r="D96" s="422">
        <v>204</v>
      </c>
      <c r="E96" s="426"/>
      <c r="F96" s="422">
        <v>181</v>
      </c>
      <c r="G96" s="426" t="s">
        <v>256</v>
      </c>
      <c r="H96" s="422">
        <v>189</v>
      </c>
      <c r="I96" s="426"/>
      <c r="J96" s="422">
        <v>198</v>
      </c>
      <c r="K96" s="426"/>
      <c r="L96" s="422">
        <v>188</v>
      </c>
      <c r="M96" s="426"/>
      <c r="N96" s="422">
        <v>177</v>
      </c>
      <c r="O96" s="426"/>
    </row>
    <row r="97" spans="1:15">
      <c r="A97" s="8">
        <v>44</v>
      </c>
      <c r="B97" s="23">
        <v>88</v>
      </c>
      <c r="C97" s="425" t="s">
        <v>45</v>
      </c>
      <c r="D97" s="422">
        <v>311</v>
      </c>
      <c r="E97" s="426"/>
      <c r="F97" s="422">
        <v>343</v>
      </c>
      <c r="G97" s="426"/>
      <c r="H97" s="422">
        <v>393</v>
      </c>
      <c r="I97" s="426"/>
      <c r="J97" s="422">
        <v>400</v>
      </c>
      <c r="K97" s="426"/>
      <c r="L97" s="422">
        <v>401</v>
      </c>
      <c r="M97" s="426"/>
      <c r="N97" s="422">
        <v>326</v>
      </c>
      <c r="O97" s="426"/>
    </row>
    <row r="98" spans="1:15">
      <c r="A98" s="8">
        <v>27</v>
      </c>
      <c r="B98" s="23">
        <v>89</v>
      </c>
      <c r="C98" s="425" t="s">
        <v>23</v>
      </c>
      <c r="D98" s="422">
        <v>405</v>
      </c>
      <c r="E98" s="426"/>
      <c r="F98" s="422">
        <v>412</v>
      </c>
      <c r="G98" s="426"/>
      <c r="H98" s="422">
        <v>407</v>
      </c>
      <c r="I98" s="426"/>
      <c r="J98" s="422">
        <v>423</v>
      </c>
      <c r="K98" s="426"/>
      <c r="L98" s="422">
        <v>446</v>
      </c>
      <c r="M98" s="426"/>
      <c r="N98" s="422">
        <v>421</v>
      </c>
      <c r="O98" s="426"/>
    </row>
    <row r="99" spans="1:15">
      <c r="A99" s="8">
        <v>27</v>
      </c>
      <c r="B99" s="23">
        <v>90</v>
      </c>
      <c r="C99" s="425" t="s">
        <v>24</v>
      </c>
      <c r="D99" s="422">
        <v>50</v>
      </c>
      <c r="E99" s="426"/>
      <c r="F99" s="422">
        <v>52</v>
      </c>
      <c r="G99" s="426"/>
      <c r="H99" s="422">
        <v>103</v>
      </c>
      <c r="I99" s="426"/>
      <c r="J99" s="422">
        <v>52</v>
      </c>
      <c r="K99" s="426"/>
      <c r="L99" s="422">
        <v>51</v>
      </c>
      <c r="M99" s="426"/>
      <c r="N99" s="422">
        <v>120</v>
      </c>
      <c r="O99" s="426"/>
    </row>
    <row r="100" spans="1:15">
      <c r="A100" s="8">
        <v>11</v>
      </c>
      <c r="B100" s="23">
        <v>91</v>
      </c>
      <c r="C100" s="425" t="s">
        <v>4</v>
      </c>
      <c r="D100" s="422">
        <v>1163</v>
      </c>
      <c r="E100" s="426"/>
      <c r="F100" s="422">
        <v>1098</v>
      </c>
      <c r="G100" s="426"/>
      <c r="H100" s="422">
        <v>1142</v>
      </c>
      <c r="I100" s="426"/>
      <c r="J100" s="422">
        <v>1201</v>
      </c>
      <c r="K100" s="426"/>
      <c r="L100" s="422">
        <v>1130</v>
      </c>
      <c r="M100" s="426"/>
      <c r="N100" s="422">
        <v>1081</v>
      </c>
      <c r="O100" s="426"/>
    </row>
    <row r="101" spans="1:15">
      <c r="A101" s="8">
        <v>11</v>
      </c>
      <c r="B101" s="23">
        <v>92</v>
      </c>
      <c r="C101" s="425" t="s">
        <v>5</v>
      </c>
      <c r="D101" s="422">
        <v>1044</v>
      </c>
      <c r="E101" s="426"/>
      <c r="F101" s="422">
        <v>1064</v>
      </c>
      <c r="G101" s="426"/>
      <c r="H101" s="422">
        <v>1206</v>
      </c>
      <c r="I101" s="426"/>
      <c r="J101" s="422">
        <v>1120</v>
      </c>
      <c r="K101" s="426"/>
      <c r="L101" s="422">
        <v>1122</v>
      </c>
      <c r="M101" s="426"/>
      <c r="N101" s="422">
        <v>1084</v>
      </c>
      <c r="O101" s="426"/>
    </row>
    <row r="102" spans="1:15">
      <c r="A102" s="8">
        <v>11</v>
      </c>
      <c r="B102" s="23">
        <v>93</v>
      </c>
      <c r="C102" s="425" t="s">
        <v>6</v>
      </c>
      <c r="D102" s="422">
        <v>1422</v>
      </c>
      <c r="E102" s="426"/>
      <c r="F102" s="422">
        <v>1545</v>
      </c>
      <c r="G102" s="426"/>
      <c r="H102" s="422">
        <v>1513</v>
      </c>
      <c r="I102" s="426"/>
      <c r="J102" s="422">
        <v>1431</v>
      </c>
      <c r="K102" s="426"/>
      <c r="L102" s="422">
        <v>1381</v>
      </c>
      <c r="M102" s="426"/>
      <c r="N102" s="422">
        <v>1414</v>
      </c>
      <c r="O102" s="426"/>
    </row>
    <row r="103" spans="1:15">
      <c r="A103" s="8">
        <v>11</v>
      </c>
      <c r="B103" s="23">
        <v>94</v>
      </c>
      <c r="C103" s="425" t="s">
        <v>7</v>
      </c>
      <c r="D103" s="422">
        <v>955</v>
      </c>
      <c r="E103" s="426"/>
      <c r="F103" s="422">
        <v>1069</v>
      </c>
      <c r="G103" s="426"/>
      <c r="H103" s="422">
        <v>1114</v>
      </c>
      <c r="I103" s="426"/>
      <c r="J103" s="422">
        <v>1083</v>
      </c>
      <c r="K103" s="426"/>
      <c r="L103" s="422">
        <v>1180</v>
      </c>
      <c r="M103" s="426"/>
      <c r="N103" s="422">
        <v>1317</v>
      </c>
      <c r="O103" s="426"/>
    </row>
    <row r="104" spans="1:15">
      <c r="A104" s="8">
        <v>11</v>
      </c>
      <c r="B104" s="23">
        <v>95</v>
      </c>
      <c r="C104" s="425" t="s">
        <v>8</v>
      </c>
      <c r="D104" s="422">
        <v>713</v>
      </c>
      <c r="E104" s="426"/>
      <c r="F104" s="422">
        <v>648</v>
      </c>
      <c r="G104" s="426"/>
      <c r="H104" s="422">
        <v>746</v>
      </c>
      <c r="I104" s="426"/>
      <c r="J104" s="422">
        <v>820</v>
      </c>
      <c r="K104" s="426"/>
      <c r="L104" s="422">
        <v>942</v>
      </c>
      <c r="M104" s="426"/>
      <c r="N104" s="422">
        <v>991</v>
      </c>
      <c r="O104" s="426"/>
    </row>
    <row r="105" spans="1:15">
      <c r="A105" s="8">
        <v>101</v>
      </c>
      <c r="B105" s="23">
        <v>971</v>
      </c>
      <c r="C105" s="425" t="s">
        <v>109</v>
      </c>
      <c r="D105" s="422">
        <v>224</v>
      </c>
      <c r="E105" s="426"/>
      <c r="F105" s="422">
        <v>223</v>
      </c>
      <c r="G105" s="426" t="s">
        <v>256</v>
      </c>
      <c r="H105" s="422">
        <v>245</v>
      </c>
      <c r="I105" s="426"/>
      <c r="J105" s="422">
        <v>236</v>
      </c>
      <c r="K105" s="426"/>
      <c r="L105" s="422">
        <v>210</v>
      </c>
      <c r="M105" s="426"/>
      <c r="N105" s="422">
        <v>238</v>
      </c>
      <c r="O105" s="426"/>
    </row>
    <row r="106" spans="1:15">
      <c r="A106" s="8">
        <v>102</v>
      </c>
      <c r="B106" s="23">
        <v>972</v>
      </c>
      <c r="C106" s="425" t="s">
        <v>110</v>
      </c>
      <c r="D106" s="422">
        <v>392</v>
      </c>
      <c r="E106" s="426"/>
      <c r="F106" s="422">
        <v>379</v>
      </c>
      <c r="G106" s="426"/>
      <c r="H106" s="422">
        <v>388</v>
      </c>
      <c r="I106" s="426"/>
      <c r="J106" s="422">
        <v>267</v>
      </c>
      <c r="K106" s="426"/>
      <c r="L106" s="422">
        <v>253</v>
      </c>
      <c r="M106" s="426"/>
      <c r="N106" s="422">
        <v>288</v>
      </c>
      <c r="O106" s="426"/>
    </row>
    <row r="107" spans="1:15">
      <c r="A107" s="8">
        <v>103</v>
      </c>
      <c r="B107" s="23">
        <v>973</v>
      </c>
      <c r="C107" s="425" t="s">
        <v>111</v>
      </c>
      <c r="D107" s="422">
        <v>110</v>
      </c>
      <c r="E107" s="426" t="s">
        <v>256</v>
      </c>
      <c r="F107" s="422">
        <v>140</v>
      </c>
      <c r="G107" s="426"/>
      <c r="H107" s="422">
        <v>158</v>
      </c>
      <c r="I107" s="426"/>
      <c r="J107" s="422">
        <v>158</v>
      </c>
      <c r="K107" s="426" t="s">
        <v>256</v>
      </c>
      <c r="L107" s="422">
        <v>152</v>
      </c>
      <c r="M107" s="426" t="s">
        <v>256</v>
      </c>
      <c r="N107" s="422">
        <v>60</v>
      </c>
      <c r="O107" s="426"/>
    </row>
    <row r="108" spans="1:15">
      <c r="A108" s="9">
        <v>104</v>
      </c>
      <c r="B108" s="9">
        <v>974</v>
      </c>
      <c r="C108" s="5" t="s">
        <v>310</v>
      </c>
      <c r="D108" s="422">
        <v>335</v>
      </c>
      <c r="E108" s="426"/>
      <c r="F108" s="422">
        <v>329</v>
      </c>
      <c r="G108" s="426"/>
      <c r="H108" s="422">
        <v>329</v>
      </c>
      <c r="I108" s="426" t="s">
        <v>256</v>
      </c>
      <c r="J108" s="422">
        <v>280</v>
      </c>
      <c r="K108" s="426"/>
      <c r="L108" s="422">
        <v>306</v>
      </c>
      <c r="M108" s="426"/>
      <c r="N108" s="422">
        <v>293</v>
      </c>
      <c r="O108" s="426"/>
    </row>
    <row r="109" spans="1:15">
      <c r="A109" s="597" t="s">
        <v>225</v>
      </c>
      <c r="B109" s="598"/>
      <c r="C109" s="599"/>
      <c r="D109" s="431">
        <v>49874.835479399728</v>
      </c>
      <c r="E109" s="432"/>
      <c r="F109" s="431">
        <v>50408</v>
      </c>
      <c r="G109" s="433"/>
      <c r="H109" s="434">
        <v>52941</v>
      </c>
      <c r="I109" s="433"/>
      <c r="J109" s="434">
        <v>54125</v>
      </c>
      <c r="K109" s="433"/>
      <c r="L109" s="434">
        <v>53716</v>
      </c>
      <c r="M109" s="433"/>
      <c r="N109" s="434">
        <v>54879</v>
      </c>
      <c r="O109" s="433"/>
    </row>
    <row r="110" spans="1:15">
      <c r="A110" s="600" t="s">
        <v>330</v>
      </c>
      <c r="B110" s="601"/>
      <c r="C110" s="602"/>
      <c r="D110" s="435">
        <v>1061</v>
      </c>
      <c r="E110" s="436"/>
      <c r="F110" s="435">
        <v>1071</v>
      </c>
      <c r="G110" s="437"/>
      <c r="H110" s="438">
        <v>1120</v>
      </c>
      <c r="I110" s="437"/>
      <c r="J110" s="438">
        <v>941</v>
      </c>
      <c r="K110" s="437"/>
      <c r="L110" s="438">
        <v>921</v>
      </c>
      <c r="M110" s="437"/>
      <c r="N110" s="438">
        <v>879</v>
      </c>
      <c r="O110" s="437"/>
    </row>
    <row r="111" spans="1:15">
      <c r="A111" s="594" t="s">
        <v>331</v>
      </c>
      <c r="B111" s="595"/>
      <c r="C111" s="596"/>
      <c r="D111" s="439">
        <v>50935.835479399728</v>
      </c>
      <c r="E111" s="440"/>
      <c r="F111" s="439">
        <v>51479</v>
      </c>
      <c r="G111" s="441"/>
      <c r="H111" s="442">
        <v>54061</v>
      </c>
      <c r="I111" s="441"/>
      <c r="J111" s="442">
        <v>55066</v>
      </c>
      <c r="K111" s="441"/>
      <c r="L111" s="442">
        <v>54637</v>
      </c>
      <c r="M111" s="441"/>
      <c r="N111" s="442">
        <v>55758</v>
      </c>
      <c r="O111" s="441"/>
    </row>
    <row r="112" spans="1:15">
      <c r="A112" s="498" t="s">
        <v>381</v>
      </c>
      <c r="B112" s="420"/>
      <c r="C112" s="420"/>
      <c r="D112" s="475"/>
      <c r="E112" s="475"/>
      <c r="F112" s="475"/>
      <c r="G112" s="475"/>
      <c r="H112" s="475"/>
      <c r="I112" s="475"/>
      <c r="J112" s="475"/>
      <c r="K112" s="475"/>
      <c r="L112" s="475"/>
      <c r="M112" s="475"/>
      <c r="N112" s="475"/>
      <c r="O112" s="475"/>
    </row>
    <row r="113" spans="1:15">
      <c r="A113" s="475"/>
      <c r="B113" s="475"/>
      <c r="C113" s="475"/>
      <c r="D113" s="475"/>
      <c r="E113" s="475"/>
      <c r="F113" s="475"/>
      <c r="G113" s="475"/>
      <c r="H113" s="475"/>
      <c r="I113" s="475"/>
      <c r="J113" s="475"/>
      <c r="K113" s="475"/>
      <c r="L113" s="475"/>
      <c r="M113" s="475"/>
      <c r="N113" s="475"/>
      <c r="O113" s="475"/>
    </row>
    <row r="114" spans="1:15">
      <c r="A114" s="475"/>
      <c r="B114" s="475"/>
      <c r="C114" s="475"/>
      <c r="D114" s="475"/>
      <c r="E114" s="475"/>
      <c r="F114" s="475"/>
      <c r="G114" s="475"/>
      <c r="H114" s="475"/>
      <c r="I114" s="475"/>
      <c r="J114" s="475"/>
      <c r="K114" s="475"/>
      <c r="L114" s="475"/>
      <c r="M114" s="475"/>
      <c r="N114" s="475"/>
      <c r="O114" s="475"/>
    </row>
    <row r="115" spans="1:15">
      <c r="A115" s="475"/>
      <c r="B115" s="475"/>
      <c r="C115" s="475"/>
      <c r="D115" s="475"/>
      <c r="E115" s="475"/>
      <c r="F115" s="475"/>
      <c r="G115" s="475"/>
      <c r="H115" s="475"/>
      <c r="I115" s="475"/>
      <c r="J115" s="475"/>
      <c r="K115" s="475"/>
      <c r="L115" s="475"/>
      <c r="M115" s="475"/>
      <c r="N115" s="475"/>
      <c r="O115" s="475"/>
    </row>
    <row r="116" spans="1:15">
      <c r="A116" s="474" t="s">
        <v>385</v>
      </c>
      <c r="B116" s="475"/>
      <c r="C116" s="475"/>
      <c r="D116" s="475"/>
      <c r="E116" s="475"/>
      <c r="F116" s="475"/>
      <c r="G116" s="475"/>
      <c r="H116" s="475"/>
      <c r="I116" s="475"/>
      <c r="J116" s="475"/>
      <c r="K116" s="475"/>
      <c r="L116" s="475"/>
      <c r="M116" s="475"/>
      <c r="N116" s="475"/>
      <c r="O116" s="475"/>
    </row>
    <row r="117" spans="1:15" ht="45">
      <c r="A117" s="28" t="s">
        <v>218</v>
      </c>
      <c r="B117" s="592" t="s">
        <v>214</v>
      </c>
      <c r="C117" s="593"/>
      <c r="D117" s="640">
        <v>2010</v>
      </c>
      <c r="E117" s="639"/>
      <c r="F117" s="638">
        <v>2011</v>
      </c>
      <c r="G117" s="639"/>
      <c r="H117" s="640">
        <v>2012</v>
      </c>
      <c r="I117" s="639"/>
      <c r="J117" s="640">
        <v>2013</v>
      </c>
      <c r="K117" s="639"/>
      <c r="L117" s="640">
        <v>2014</v>
      </c>
      <c r="M117" s="639"/>
      <c r="N117" s="640">
        <v>2015</v>
      </c>
      <c r="O117" s="639"/>
    </row>
    <row r="118" spans="1:15">
      <c r="A118" s="448">
        <v>84</v>
      </c>
      <c r="B118" s="32" t="s">
        <v>83</v>
      </c>
      <c r="C118" s="449"/>
      <c r="D118" s="450">
        <v>5670.835479399726</v>
      </c>
      <c r="E118" s="564"/>
      <c r="F118" s="450">
        <v>6029</v>
      </c>
      <c r="G118" s="564"/>
      <c r="H118" s="450">
        <v>5954</v>
      </c>
      <c r="I118" s="564"/>
      <c r="J118" s="450">
        <v>5838</v>
      </c>
      <c r="K118" s="564"/>
      <c r="L118" s="450">
        <v>5572</v>
      </c>
      <c r="M118" s="564"/>
      <c r="N118" s="450">
        <v>5815</v>
      </c>
      <c r="O118" s="564"/>
    </row>
    <row r="119" spans="1:15">
      <c r="A119" s="454">
        <v>27</v>
      </c>
      <c r="B119" s="35" t="s">
        <v>17</v>
      </c>
      <c r="C119" s="455"/>
      <c r="D119" s="452">
        <v>2226</v>
      </c>
      <c r="E119" s="564"/>
      <c r="F119" s="452">
        <v>2206</v>
      </c>
      <c r="G119" s="564"/>
      <c r="H119" s="452">
        <v>2252</v>
      </c>
      <c r="I119" s="564"/>
      <c r="J119" s="452">
        <v>2346</v>
      </c>
      <c r="K119" s="564"/>
      <c r="L119" s="452">
        <v>2248</v>
      </c>
      <c r="M119" s="564"/>
      <c r="N119" s="452">
        <v>2298</v>
      </c>
      <c r="O119" s="564"/>
    </row>
    <row r="120" spans="1:15">
      <c r="A120" s="454">
        <v>53</v>
      </c>
      <c r="B120" s="35" t="s">
        <v>53</v>
      </c>
      <c r="C120" s="455"/>
      <c r="D120" s="452">
        <v>1660</v>
      </c>
      <c r="E120" s="564"/>
      <c r="F120" s="452">
        <v>1654</v>
      </c>
      <c r="G120" s="564"/>
      <c r="H120" s="452">
        <v>1628</v>
      </c>
      <c r="I120" s="564"/>
      <c r="J120" s="452">
        <v>1667</v>
      </c>
      <c r="K120" s="564"/>
      <c r="L120" s="452">
        <v>1597</v>
      </c>
      <c r="M120" s="564"/>
      <c r="N120" s="452">
        <v>1796</v>
      </c>
      <c r="O120" s="564"/>
    </row>
    <row r="121" spans="1:15">
      <c r="A121" s="454">
        <v>24</v>
      </c>
      <c r="B121" s="35" t="s">
        <v>10</v>
      </c>
      <c r="C121" s="455"/>
      <c r="D121" s="452">
        <v>1993</v>
      </c>
      <c r="E121" s="564"/>
      <c r="F121" s="452">
        <v>1972</v>
      </c>
      <c r="G121" s="564"/>
      <c r="H121" s="452">
        <v>1993</v>
      </c>
      <c r="I121" s="564"/>
      <c r="J121" s="452">
        <v>2079</v>
      </c>
      <c r="K121" s="564"/>
      <c r="L121" s="452">
        <v>1912</v>
      </c>
      <c r="M121" s="564"/>
      <c r="N121" s="452">
        <v>2013</v>
      </c>
      <c r="O121" s="564"/>
    </row>
    <row r="122" spans="1:15">
      <c r="A122" s="454">
        <v>94</v>
      </c>
      <c r="B122" s="35" t="s">
        <v>106</v>
      </c>
      <c r="C122" s="455"/>
      <c r="D122" s="452">
        <v>87</v>
      </c>
      <c r="E122" s="564"/>
      <c r="F122" s="452">
        <v>92</v>
      </c>
      <c r="G122" s="564"/>
      <c r="H122" s="452">
        <v>81</v>
      </c>
      <c r="I122" s="564"/>
      <c r="J122" s="452">
        <v>96</v>
      </c>
      <c r="K122" s="564"/>
      <c r="L122" s="452">
        <v>116</v>
      </c>
      <c r="M122" s="564"/>
      <c r="N122" s="452">
        <v>123</v>
      </c>
      <c r="O122" s="564"/>
    </row>
    <row r="123" spans="1:15">
      <c r="A123" s="454">
        <v>44</v>
      </c>
      <c r="B123" s="35" t="s">
        <v>220</v>
      </c>
      <c r="C123" s="455"/>
      <c r="D123" s="452">
        <v>5565</v>
      </c>
      <c r="E123" s="564"/>
      <c r="F123" s="452">
        <v>5795</v>
      </c>
      <c r="G123" s="564"/>
      <c r="H123" s="452">
        <v>5795</v>
      </c>
      <c r="I123" s="564"/>
      <c r="J123" s="452">
        <v>5865</v>
      </c>
      <c r="K123" s="564"/>
      <c r="L123" s="452">
        <v>5834</v>
      </c>
      <c r="M123" s="564"/>
      <c r="N123" s="452">
        <v>5945</v>
      </c>
      <c r="O123" s="564"/>
    </row>
    <row r="124" spans="1:15">
      <c r="A124" s="454">
        <v>32</v>
      </c>
      <c r="B124" s="35" t="s">
        <v>221</v>
      </c>
      <c r="C124" s="455"/>
      <c r="D124" s="452">
        <v>5932</v>
      </c>
      <c r="E124" s="564"/>
      <c r="F124" s="452">
        <v>5455</v>
      </c>
      <c r="G124" s="564"/>
      <c r="H124" s="452">
        <v>6969</v>
      </c>
      <c r="I124" s="564"/>
      <c r="J124" s="452">
        <v>7358</v>
      </c>
      <c r="K124" s="564"/>
      <c r="L124" s="452">
        <v>6868</v>
      </c>
      <c r="M124" s="564"/>
      <c r="N124" s="452">
        <v>6999</v>
      </c>
      <c r="O124" s="564"/>
    </row>
    <row r="125" spans="1:15">
      <c r="A125" s="454">
        <v>11</v>
      </c>
      <c r="B125" s="35" t="s">
        <v>1</v>
      </c>
      <c r="C125" s="455"/>
      <c r="D125" s="452">
        <v>9995</v>
      </c>
      <c r="E125" s="564"/>
      <c r="F125" s="452">
        <v>10090</v>
      </c>
      <c r="G125" s="564"/>
      <c r="H125" s="452">
        <v>10445</v>
      </c>
      <c r="I125" s="564"/>
      <c r="J125" s="452">
        <v>10257</v>
      </c>
      <c r="K125" s="564"/>
      <c r="L125" s="452">
        <v>10078</v>
      </c>
      <c r="M125" s="564"/>
      <c r="N125" s="452">
        <v>10198</v>
      </c>
      <c r="O125" s="564"/>
    </row>
    <row r="126" spans="1:15">
      <c r="A126" s="454">
        <v>28</v>
      </c>
      <c r="B126" s="35" t="s">
        <v>26</v>
      </c>
      <c r="C126" s="455"/>
      <c r="D126" s="452">
        <v>3146</v>
      </c>
      <c r="E126" s="564"/>
      <c r="F126" s="452">
        <v>3180</v>
      </c>
      <c r="G126" s="564"/>
      <c r="H126" s="452">
        <v>3264</v>
      </c>
      <c r="I126" s="564"/>
      <c r="J126" s="452">
        <v>3385</v>
      </c>
      <c r="K126" s="564"/>
      <c r="L126" s="452">
        <v>3346</v>
      </c>
      <c r="M126" s="564"/>
      <c r="N126" s="452">
        <v>2898</v>
      </c>
      <c r="O126" s="564"/>
    </row>
    <row r="127" spans="1:15">
      <c r="A127" s="454">
        <v>75</v>
      </c>
      <c r="B127" s="35" t="s">
        <v>222</v>
      </c>
      <c r="C127" s="455"/>
      <c r="D127" s="452">
        <v>3832</v>
      </c>
      <c r="E127" s="564"/>
      <c r="F127" s="452">
        <v>4078</v>
      </c>
      <c r="G127" s="564"/>
      <c r="H127" s="452">
        <v>4285</v>
      </c>
      <c r="I127" s="564"/>
      <c r="J127" s="452">
        <v>4704</v>
      </c>
      <c r="K127" s="564"/>
      <c r="L127" s="452">
        <v>4788</v>
      </c>
      <c r="M127" s="564"/>
      <c r="N127" s="452">
        <v>4940</v>
      </c>
      <c r="O127" s="564"/>
    </row>
    <row r="128" spans="1:15">
      <c r="A128" s="454">
        <v>76</v>
      </c>
      <c r="B128" s="35" t="s">
        <v>223</v>
      </c>
      <c r="C128" s="455"/>
      <c r="D128" s="452">
        <v>3879</v>
      </c>
      <c r="E128" s="564"/>
      <c r="F128" s="452">
        <v>3876</v>
      </c>
      <c r="G128" s="564"/>
      <c r="H128" s="452">
        <v>4141</v>
      </c>
      <c r="I128" s="564"/>
      <c r="J128" s="452">
        <v>4228</v>
      </c>
      <c r="K128" s="564"/>
      <c r="L128" s="452">
        <v>4582</v>
      </c>
      <c r="M128" s="564"/>
      <c r="N128" s="452">
        <v>4820</v>
      </c>
      <c r="O128" s="564"/>
    </row>
    <row r="129" spans="1:15">
      <c r="A129" s="454">
        <v>52</v>
      </c>
      <c r="B129" s="35" t="s">
        <v>47</v>
      </c>
      <c r="C129" s="455"/>
      <c r="D129" s="452">
        <v>2551</v>
      </c>
      <c r="E129" s="564"/>
      <c r="F129" s="452">
        <v>2407</v>
      </c>
      <c r="G129" s="564"/>
      <c r="H129" s="452">
        <v>2359</v>
      </c>
      <c r="I129" s="564"/>
      <c r="J129" s="452">
        <v>2462</v>
      </c>
      <c r="K129" s="564"/>
      <c r="L129" s="452">
        <v>2753</v>
      </c>
      <c r="M129" s="564"/>
      <c r="N129" s="452">
        <v>2774</v>
      </c>
      <c r="O129" s="564"/>
    </row>
    <row r="130" spans="1:15">
      <c r="A130" s="459">
        <v>93</v>
      </c>
      <c r="B130" s="35" t="s">
        <v>113</v>
      </c>
      <c r="C130" s="455"/>
      <c r="D130" s="452">
        <v>3338</v>
      </c>
      <c r="E130" s="564"/>
      <c r="F130" s="452">
        <v>3574</v>
      </c>
      <c r="G130" s="564"/>
      <c r="H130" s="452">
        <v>3775</v>
      </c>
      <c r="I130" s="564"/>
      <c r="J130" s="452">
        <v>3840</v>
      </c>
      <c r="K130" s="564"/>
      <c r="L130" s="452">
        <v>4022</v>
      </c>
      <c r="M130" s="564"/>
      <c r="N130" s="452">
        <v>4260</v>
      </c>
      <c r="O130" s="564"/>
    </row>
    <row r="131" spans="1:15">
      <c r="A131" s="460" t="s">
        <v>225</v>
      </c>
      <c r="B131" s="461"/>
      <c r="C131" s="462"/>
      <c r="D131" s="463">
        <v>49874.835479399728</v>
      </c>
      <c r="E131" s="565"/>
      <c r="F131" s="463">
        <v>50408</v>
      </c>
      <c r="G131" s="565"/>
      <c r="H131" s="463">
        <v>52941</v>
      </c>
      <c r="I131" s="565"/>
      <c r="J131" s="463">
        <v>54125</v>
      </c>
      <c r="K131" s="565"/>
      <c r="L131" s="463">
        <v>53716</v>
      </c>
      <c r="M131" s="565"/>
      <c r="N131" s="463">
        <v>54879</v>
      </c>
      <c r="O131" s="565"/>
    </row>
    <row r="132" spans="1:15">
      <c r="A132" s="11">
        <v>101</v>
      </c>
      <c r="B132" s="40" t="s">
        <v>215</v>
      </c>
      <c r="C132" s="467"/>
      <c r="D132" s="452">
        <v>224</v>
      </c>
      <c r="E132" s="564"/>
      <c r="F132" s="452">
        <v>223</v>
      </c>
      <c r="G132" s="564" t="s">
        <v>256</v>
      </c>
      <c r="H132" s="452">
        <v>245</v>
      </c>
      <c r="I132" s="564"/>
      <c r="J132" s="452">
        <v>236</v>
      </c>
      <c r="K132" s="564"/>
      <c r="L132" s="452">
        <v>210</v>
      </c>
      <c r="M132" s="564"/>
      <c r="N132" s="452">
        <v>238</v>
      </c>
      <c r="O132" s="564"/>
    </row>
    <row r="133" spans="1:15">
      <c r="A133" s="11">
        <v>102</v>
      </c>
      <c r="B133" s="40" t="s">
        <v>216</v>
      </c>
      <c r="C133" s="467"/>
      <c r="D133" s="452">
        <v>392</v>
      </c>
      <c r="E133" s="564"/>
      <c r="F133" s="452">
        <v>379</v>
      </c>
      <c r="G133" s="564"/>
      <c r="H133" s="452">
        <v>388</v>
      </c>
      <c r="I133" s="564"/>
      <c r="J133" s="452">
        <v>267</v>
      </c>
      <c r="K133" s="564"/>
      <c r="L133" s="452">
        <v>253</v>
      </c>
      <c r="M133" s="564"/>
      <c r="N133" s="452">
        <v>288</v>
      </c>
      <c r="O133" s="564"/>
    </row>
    <row r="134" spans="1:15">
      <c r="A134" s="11">
        <v>103</v>
      </c>
      <c r="B134" s="40" t="s">
        <v>111</v>
      </c>
      <c r="C134" s="467"/>
      <c r="D134" s="452">
        <v>110</v>
      </c>
      <c r="E134" s="564" t="s">
        <v>256</v>
      </c>
      <c r="F134" s="452">
        <v>140</v>
      </c>
      <c r="G134" s="564"/>
      <c r="H134" s="452">
        <v>158</v>
      </c>
      <c r="I134" s="564"/>
      <c r="J134" s="452">
        <v>158</v>
      </c>
      <c r="K134" s="564" t="s">
        <v>256</v>
      </c>
      <c r="L134" s="452">
        <v>152</v>
      </c>
      <c r="M134" s="564" t="s">
        <v>256</v>
      </c>
      <c r="N134" s="452">
        <v>60</v>
      </c>
      <c r="O134" s="564"/>
    </row>
    <row r="135" spans="1:15">
      <c r="A135" s="11">
        <v>104</v>
      </c>
      <c r="B135" s="40" t="s">
        <v>112</v>
      </c>
      <c r="C135" s="467"/>
      <c r="D135" s="452">
        <v>335</v>
      </c>
      <c r="E135" s="564"/>
      <c r="F135" s="452">
        <v>329</v>
      </c>
      <c r="G135" s="564"/>
      <c r="H135" s="452">
        <v>329</v>
      </c>
      <c r="I135" s="564" t="s">
        <v>256</v>
      </c>
      <c r="J135" s="452">
        <v>280</v>
      </c>
      <c r="K135" s="564"/>
      <c r="L135" s="452">
        <v>306</v>
      </c>
      <c r="M135" s="564"/>
      <c r="N135" s="452">
        <v>293</v>
      </c>
      <c r="O135" s="564"/>
    </row>
    <row r="136" spans="1:15">
      <c r="A136" s="17" t="s">
        <v>224</v>
      </c>
      <c r="B136" s="468"/>
      <c r="C136" s="469"/>
      <c r="D136" s="463">
        <v>1061</v>
      </c>
      <c r="E136" s="565"/>
      <c r="F136" s="463">
        <v>1071</v>
      </c>
      <c r="G136" s="565"/>
      <c r="H136" s="463">
        <v>1120</v>
      </c>
      <c r="I136" s="565"/>
      <c r="J136" s="463">
        <v>941</v>
      </c>
      <c r="K136" s="565"/>
      <c r="L136" s="463">
        <v>921</v>
      </c>
      <c r="M136" s="565"/>
      <c r="N136" s="463">
        <v>879</v>
      </c>
      <c r="O136" s="565"/>
    </row>
    <row r="137" spans="1:15">
      <c r="A137" s="641" t="s">
        <v>227</v>
      </c>
      <c r="B137" s="642"/>
      <c r="C137" s="643"/>
      <c r="D137" s="470">
        <v>50935.835479399728</v>
      </c>
      <c r="E137" s="566"/>
      <c r="F137" s="470">
        <v>51479</v>
      </c>
      <c r="G137" s="566"/>
      <c r="H137" s="470">
        <v>54061</v>
      </c>
      <c r="I137" s="566"/>
      <c r="J137" s="470">
        <v>55066</v>
      </c>
      <c r="K137" s="566"/>
      <c r="L137" s="470">
        <v>54637</v>
      </c>
      <c r="M137" s="566"/>
      <c r="N137" s="470">
        <v>55758</v>
      </c>
      <c r="O137" s="566"/>
    </row>
    <row r="138" spans="1:15">
      <c r="A138" s="475"/>
      <c r="B138" s="475"/>
      <c r="C138" s="475"/>
      <c r="D138" s="475"/>
      <c r="E138" s="475"/>
      <c r="F138" s="475"/>
      <c r="G138" s="475"/>
      <c r="H138" s="475"/>
      <c r="I138" s="475"/>
      <c r="J138" s="475"/>
      <c r="K138" s="475"/>
      <c r="L138" s="475"/>
      <c r="M138" s="475"/>
      <c r="N138" s="475"/>
      <c r="O138" s="475"/>
    </row>
    <row r="139" spans="1:15">
      <c r="A139" s="475"/>
      <c r="B139" s="475"/>
      <c r="C139" s="475"/>
      <c r="D139" s="475"/>
      <c r="E139" s="475"/>
      <c r="F139" s="475"/>
      <c r="G139" s="475"/>
      <c r="H139" s="475"/>
      <c r="I139" s="475"/>
      <c r="J139" s="475"/>
      <c r="K139" s="475"/>
      <c r="L139" s="475"/>
      <c r="M139" s="475"/>
      <c r="N139" s="475"/>
      <c r="O139" s="475"/>
    </row>
    <row r="140" spans="1:15" s="475" customFormat="1"/>
    <row r="141" spans="1:15" s="475" customFormat="1"/>
    <row r="142" spans="1:15" s="475" customFormat="1"/>
    <row r="143" spans="1:15" s="475" customFormat="1"/>
    <row r="144" spans="1:15" s="475" customFormat="1"/>
    <row r="145" s="475" customFormat="1"/>
    <row r="146" s="475" customFormat="1"/>
    <row r="147" s="475" customFormat="1"/>
    <row r="148" s="475" customFormat="1"/>
    <row r="149" s="475" customFormat="1"/>
    <row r="150" s="475" customFormat="1"/>
    <row r="151" s="475" customFormat="1"/>
    <row r="152" s="475" customFormat="1"/>
    <row r="153" s="475" customFormat="1"/>
    <row r="154" s="475" customFormat="1"/>
    <row r="155" s="475" customFormat="1"/>
    <row r="156" s="475" customFormat="1"/>
    <row r="157" s="475" customFormat="1"/>
    <row r="158" s="475" customFormat="1"/>
    <row r="159" s="475" customFormat="1"/>
    <row r="160" s="475" customFormat="1"/>
    <row r="161" s="475" customFormat="1"/>
    <row r="162" s="475" customFormat="1"/>
    <row r="163" s="475" customFormat="1"/>
    <row r="164" s="475" customFormat="1"/>
    <row r="165" s="475" customFormat="1"/>
    <row r="166" s="475" customFormat="1"/>
    <row r="167" s="475" customFormat="1"/>
    <row r="168" s="475" customFormat="1"/>
    <row r="169" s="475" customFormat="1"/>
    <row r="170" s="475" customFormat="1"/>
    <row r="171" s="475" customFormat="1"/>
    <row r="172" s="475" customFormat="1"/>
    <row r="173" s="475" customFormat="1"/>
    <row r="174" s="475" customFormat="1"/>
    <row r="175" s="475" customFormat="1"/>
    <row r="176" s="475" customFormat="1"/>
    <row r="177" s="475" customFormat="1"/>
    <row r="178" s="475" customFormat="1"/>
    <row r="179" s="475" customFormat="1"/>
    <row r="180" s="475" customFormat="1"/>
    <row r="181" s="475" customFormat="1"/>
    <row r="182" s="475" customFormat="1"/>
    <row r="183" s="475" customFormat="1"/>
    <row r="184" s="475" customFormat="1"/>
    <row r="185" s="475" customFormat="1"/>
    <row r="186" s="475" customFormat="1"/>
    <row r="187" s="475" customFormat="1"/>
    <row r="188" s="475" customFormat="1"/>
    <row r="189" s="475" customFormat="1"/>
    <row r="190" s="475" customFormat="1"/>
    <row r="191" s="475" customFormat="1"/>
    <row r="192" s="475" customFormat="1"/>
    <row r="193" s="475" customFormat="1"/>
    <row r="194" s="475" customFormat="1"/>
    <row r="195" s="475" customFormat="1"/>
    <row r="196" s="475" customFormat="1"/>
    <row r="197" s="475" customFormat="1"/>
    <row r="198" s="475" customFormat="1"/>
    <row r="199" s="475" customFormat="1"/>
    <row r="200" s="475" customFormat="1"/>
    <row r="201" s="475" customFormat="1"/>
    <row r="202" s="475" customFormat="1"/>
    <row r="203" s="475" customFormat="1"/>
    <row r="204" s="475" customFormat="1"/>
    <row r="205" s="475" customFormat="1"/>
    <row r="206" s="475" customFormat="1"/>
    <row r="207" s="475" customFormat="1"/>
    <row r="208" s="475" customFormat="1"/>
    <row r="209" s="475" customFormat="1"/>
    <row r="210" s="475" customFormat="1"/>
    <row r="211" s="475" customFormat="1"/>
    <row r="212" s="475" customFormat="1"/>
    <row r="213" s="475" customFormat="1"/>
    <row r="214" s="475" customFormat="1"/>
    <row r="215" s="475" customFormat="1"/>
    <row r="216" s="475" customFormat="1"/>
    <row r="217" s="475" customFormat="1"/>
    <row r="218" s="475" customFormat="1"/>
    <row r="219" s="475" customFormat="1"/>
    <row r="220" s="475" customFormat="1"/>
    <row r="221" s="475" customFormat="1"/>
    <row r="222" s="475" customFormat="1"/>
    <row r="223" s="475" customFormat="1"/>
    <row r="224" s="475" customFormat="1"/>
    <row r="225" s="475" customFormat="1"/>
    <row r="226" s="475" customFormat="1"/>
    <row r="227" s="475" customFormat="1"/>
    <row r="228" s="475" customFormat="1"/>
    <row r="229" s="475" customFormat="1"/>
    <row r="230" s="475" customFormat="1"/>
    <row r="231" s="475" customFormat="1"/>
    <row r="232" s="475" customFormat="1"/>
    <row r="233" s="475" customFormat="1"/>
    <row r="234" s="475" customFormat="1"/>
    <row r="235" s="475" customFormat="1"/>
    <row r="236" s="475" customFormat="1"/>
    <row r="237" s="475" customFormat="1"/>
    <row r="238" s="475" customFormat="1"/>
    <row r="239" s="475" customFormat="1"/>
    <row r="240" s="475" customFormat="1"/>
    <row r="241" s="475" customFormat="1"/>
    <row r="242" s="475" customFormat="1"/>
    <row r="243" s="475" customFormat="1"/>
    <row r="244" s="475" customFormat="1"/>
    <row r="245" s="475" customFormat="1"/>
    <row r="246" s="475" customFormat="1"/>
    <row r="247" s="475" customFormat="1"/>
    <row r="248" s="475" customFormat="1"/>
    <row r="249" s="475" customFormat="1"/>
    <row r="250" s="475" customFormat="1"/>
    <row r="251" s="475" customFormat="1"/>
    <row r="252" s="475" customFormat="1"/>
    <row r="253" s="475" customFormat="1"/>
    <row r="254" s="475" customFormat="1"/>
    <row r="255" s="475" customFormat="1"/>
    <row r="256" s="475" customFormat="1"/>
    <row r="257" s="475" customFormat="1"/>
    <row r="258" s="475" customFormat="1"/>
    <row r="259" s="475" customFormat="1"/>
    <row r="260" s="475" customFormat="1"/>
    <row r="261" s="475" customFormat="1"/>
    <row r="262" s="475" customFormat="1"/>
    <row r="263" s="475" customFormat="1"/>
    <row r="264" s="475" customFormat="1"/>
    <row r="265" s="475" customFormat="1"/>
    <row r="266" s="475" customFormat="1"/>
    <row r="267" s="475" customFormat="1"/>
    <row r="268" s="475" customFormat="1"/>
    <row r="269" s="475" customFormat="1"/>
    <row r="270" s="475" customFormat="1"/>
    <row r="271" s="475" customFormat="1"/>
    <row r="272" s="475" customFormat="1"/>
    <row r="273" s="475" customFormat="1"/>
    <row r="274" s="475" customFormat="1"/>
    <row r="275" s="475" customFormat="1"/>
    <row r="276" s="475" customFormat="1"/>
    <row r="277" s="475" customFormat="1"/>
    <row r="278" s="475" customFormat="1"/>
    <row r="279" s="475" customFormat="1"/>
    <row r="280" s="475" customFormat="1"/>
    <row r="281" s="475" customFormat="1"/>
    <row r="282" s="475" customFormat="1"/>
    <row r="283" s="475" customFormat="1"/>
    <row r="284" s="475" customFormat="1"/>
    <row r="285" s="475" customFormat="1"/>
    <row r="286" s="475" customFormat="1"/>
    <row r="287" s="475" customFormat="1"/>
    <row r="288" s="475" customFormat="1"/>
    <row r="289" s="475" customFormat="1"/>
    <row r="290" s="475" customFormat="1"/>
    <row r="291" s="475" customFormat="1"/>
    <row r="292" s="475" customFormat="1"/>
    <row r="293" s="475" customFormat="1"/>
    <row r="294" s="475" customFormat="1"/>
    <row r="295" s="475" customFormat="1"/>
    <row r="296" s="475" customFormat="1"/>
    <row r="297" s="475" customFormat="1"/>
    <row r="298" s="475" customFormat="1"/>
    <row r="299" s="475" customFormat="1"/>
    <row r="300" s="475" customFormat="1"/>
    <row r="301" s="475" customFormat="1"/>
    <row r="302" s="475" customFormat="1"/>
    <row r="303" s="475" customFormat="1"/>
    <row r="304" s="475" customFormat="1"/>
    <row r="305" s="475" customFormat="1"/>
    <row r="306" s="475" customFormat="1"/>
    <row r="307" s="475" customFormat="1"/>
    <row r="308" s="475" customFormat="1"/>
    <row r="309" s="475" customFormat="1"/>
    <row r="310" s="475" customFormat="1"/>
    <row r="311" s="475" customFormat="1"/>
    <row r="312" s="475" customFormat="1"/>
    <row r="313" s="475" customFormat="1"/>
    <row r="314" s="475" customFormat="1"/>
    <row r="315" s="475" customFormat="1"/>
    <row r="316" s="475" customFormat="1"/>
    <row r="317" s="475" customFormat="1"/>
    <row r="318" s="475" customFormat="1"/>
    <row r="319" s="475" customFormat="1"/>
    <row r="320" s="475" customFormat="1"/>
    <row r="321" s="475" customFormat="1"/>
    <row r="322" s="475" customFormat="1"/>
    <row r="323" s="475" customFormat="1"/>
    <row r="324" s="475" customFormat="1"/>
    <row r="325" s="475" customFormat="1"/>
    <row r="326" s="475" customFormat="1"/>
    <row r="327" s="475" customFormat="1"/>
    <row r="328" s="475" customFormat="1"/>
    <row r="329" s="475" customFormat="1"/>
    <row r="330" s="475" customFormat="1"/>
    <row r="331" s="475" customFormat="1"/>
    <row r="332" s="475" customFormat="1"/>
    <row r="333" s="475" customFormat="1"/>
    <row r="334" s="475" customFormat="1"/>
    <row r="335" s="475" customFormat="1"/>
    <row r="336" s="475" customFormat="1"/>
    <row r="337" s="475" customFormat="1"/>
    <row r="338" s="475" customFormat="1"/>
    <row r="339" s="475" customFormat="1"/>
    <row r="340" s="475" customFormat="1"/>
    <row r="341" s="475" customFormat="1"/>
    <row r="342" s="475" customFormat="1"/>
    <row r="343" s="475" customFormat="1"/>
    <row r="344" s="475" customFormat="1"/>
    <row r="345" s="475" customFormat="1"/>
    <row r="346" s="475" customFormat="1"/>
    <row r="347" s="475" customFormat="1"/>
    <row r="348" s="475" customFormat="1"/>
    <row r="349" s="475" customFormat="1"/>
    <row r="350" s="475" customFormat="1"/>
    <row r="351" s="475" customFormat="1"/>
    <row r="352" s="475" customFormat="1"/>
    <row r="353" s="475" customFormat="1"/>
    <row r="354" s="475" customFormat="1"/>
    <row r="355" s="475" customFormat="1"/>
    <row r="356" s="475" customFormat="1"/>
    <row r="357" s="475" customFormat="1"/>
    <row r="358" s="475" customFormat="1"/>
    <row r="359" s="475" customFormat="1"/>
    <row r="360" s="475" customFormat="1"/>
    <row r="361" s="475" customFormat="1"/>
    <row r="362" s="475" customFormat="1"/>
    <row r="363" s="475" customFormat="1"/>
    <row r="364" s="475" customFormat="1"/>
    <row r="365" s="475" customFormat="1"/>
    <row r="366" s="475" customFormat="1"/>
    <row r="367" s="475" customFormat="1"/>
    <row r="368" s="475" customFormat="1"/>
    <row r="369" s="475" customFormat="1"/>
    <row r="370" s="475" customFormat="1"/>
    <row r="371" s="475" customFormat="1"/>
    <row r="372" s="475" customFormat="1"/>
    <row r="373" s="475" customFormat="1"/>
    <row r="374" s="475" customFormat="1"/>
    <row r="375" s="475" customFormat="1"/>
    <row r="376" s="475" customFormat="1"/>
    <row r="377" s="475" customFormat="1"/>
    <row r="378" s="475" customFormat="1"/>
    <row r="379" s="475" customFormat="1"/>
    <row r="380" s="475" customFormat="1"/>
    <row r="381" s="475" customFormat="1"/>
    <row r="382" s="475" customFormat="1"/>
    <row r="383" s="475" customFormat="1"/>
    <row r="384" s="475" customFormat="1"/>
    <row r="385" s="475" customFormat="1"/>
    <row r="386" s="475" customFormat="1"/>
    <row r="387" s="475" customFormat="1"/>
    <row r="388" s="475" customFormat="1"/>
    <row r="389" s="475" customFormat="1"/>
    <row r="390" s="475" customFormat="1"/>
    <row r="391" s="475" customFormat="1"/>
    <row r="392" s="475" customFormat="1"/>
    <row r="393" s="475" customFormat="1"/>
    <row r="394" s="475" customFormat="1"/>
    <row r="395" s="475" customFormat="1"/>
    <row r="396" s="475" customFormat="1"/>
    <row r="397" s="475" customFormat="1"/>
    <row r="398" s="475" customFormat="1"/>
    <row r="399" s="475" customFormat="1"/>
    <row r="400" s="475" customFormat="1"/>
    <row r="401" s="475" customFormat="1"/>
    <row r="402" s="475" customFormat="1"/>
    <row r="403" s="475" customFormat="1"/>
    <row r="404" s="475" customFormat="1"/>
    <row r="405" s="475" customFormat="1"/>
    <row r="406" s="475" customFormat="1"/>
    <row r="407" s="475" customFormat="1"/>
    <row r="408" s="475" customFormat="1"/>
    <row r="409" s="475" customFormat="1"/>
    <row r="410" s="475" customFormat="1"/>
    <row r="411" s="475" customFormat="1"/>
    <row r="412" s="475" customFormat="1"/>
    <row r="413" s="475" customFormat="1"/>
    <row r="414" s="475" customFormat="1"/>
    <row r="415" s="475" customFormat="1"/>
    <row r="416" s="475" customFormat="1"/>
    <row r="417" s="475" customFormat="1"/>
    <row r="418" s="475" customFormat="1"/>
    <row r="419" s="475" customFormat="1"/>
    <row r="420" s="475" customFormat="1"/>
    <row r="421" s="475" customFormat="1"/>
    <row r="422" s="475" customFormat="1"/>
    <row r="423" s="475" customFormat="1"/>
    <row r="424" s="475" customFormat="1"/>
    <row r="425" s="475" customFormat="1"/>
    <row r="426" s="475" customFormat="1"/>
    <row r="427" s="475" customFormat="1"/>
    <row r="428" s="475" customFormat="1"/>
    <row r="429" s="475" customFormat="1"/>
    <row r="430" s="475" customFormat="1"/>
    <row r="431" s="475" customFormat="1"/>
    <row r="432" s="475" customFormat="1"/>
    <row r="433" s="475" customFormat="1"/>
    <row r="434" s="475" customFormat="1"/>
    <row r="435" s="475" customFormat="1"/>
    <row r="436" s="475" customFormat="1"/>
    <row r="437" s="475" customFormat="1"/>
    <row r="438" s="475" customFormat="1"/>
    <row r="439" s="475" customFormat="1"/>
    <row r="440" s="475" customFormat="1"/>
    <row r="441" s="475" customFormat="1"/>
    <row r="442" s="475" customFormat="1"/>
    <row r="443" s="475" customFormat="1"/>
    <row r="444" s="475" customFormat="1"/>
    <row r="445" s="475" customFormat="1"/>
    <row r="446" s="475" customFormat="1"/>
    <row r="447" s="475" customFormat="1"/>
    <row r="448" s="475" customFormat="1"/>
    <row r="449" s="475" customFormat="1"/>
    <row r="450" s="475" customFormat="1"/>
    <row r="451" s="475" customFormat="1"/>
    <row r="452" s="475" customFormat="1"/>
  </sheetData>
  <mergeCells count="18">
    <mergeCell ref="A2:I2"/>
    <mergeCell ref="D6:E6"/>
    <mergeCell ref="F6:G6"/>
    <mergeCell ref="H6:I6"/>
    <mergeCell ref="L117:M117"/>
    <mergeCell ref="N117:O117"/>
    <mergeCell ref="A137:C137"/>
    <mergeCell ref="L6:M6"/>
    <mergeCell ref="N6:O6"/>
    <mergeCell ref="A109:C109"/>
    <mergeCell ref="A110:C110"/>
    <mergeCell ref="A111:C111"/>
    <mergeCell ref="B117:C117"/>
    <mergeCell ref="D117:E117"/>
    <mergeCell ref="F117:G117"/>
    <mergeCell ref="H117:I117"/>
    <mergeCell ref="J117:K117"/>
    <mergeCell ref="J6:K6"/>
  </mergeCells>
  <hyperlinks>
    <hyperlink ref="N3" location="Sommaire!A1" display="RETOUR AU SOMMAIR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/>
  </sheetPr>
  <dimension ref="A1:J139"/>
  <sheetViews>
    <sheetView topLeftCell="A94" zoomScaleNormal="100" workbookViewId="0">
      <selection activeCell="A114" sqref="A114:F114"/>
    </sheetView>
  </sheetViews>
  <sheetFormatPr baseColWidth="10" defaultRowHeight="15"/>
  <cols>
    <col min="1" max="1" width="7.42578125" style="6" customWidth="1"/>
    <col min="2" max="2" width="14.28515625" style="6" customWidth="1"/>
    <col min="3" max="3" width="27.140625" style="1" customWidth="1"/>
    <col min="4" max="4" width="19.7109375" style="2" customWidth="1"/>
    <col min="5" max="5" width="3.5703125" style="67" customWidth="1"/>
    <col min="6" max="6" width="16.28515625" style="2" customWidth="1"/>
    <col min="7" max="7" width="3.5703125" style="67" customWidth="1"/>
    <col min="8" max="8" width="19.42578125" style="1" customWidth="1"/>
    <col min="9" max="9" width="3.5703125" style="62" customWidth="1"/>
    <col min="10" max="10" width="14.85546875" style="1" customWidth="1"/>
    <col min="11" max="16384" width="11.42578125" style="1"/>
  </cols>
  <sheetData>
    <row r="1" spans="1:10" ht="33" customHeight="1">
      <c r="A1" s="603" t="s">
        <v>448</v>
      </c>
      <c r="B1" s="603"/>
      <c r="C1" s="603"/>
      <c r="D1" s="603"/>
      <c r="E1" s="603"/>
      <c r="F1" s="603"/>
      <c r="G1" s="98"/>
    </row>
    <row r="2" spans="1:10">
      <c r="A2" s="47" t="s">
        <v>217</v>
      </c>
      <c r="B2" s="22"/>
      <c r="C2" s="47"/>
      <c r="D2" s="19"/>
      <c r="E2" s="63"/>
      <c r="G2" s="63"/>
      <c r="J2" s="571" t="s">
        <v>440</v>
      </c>
    </row>
    <row r="3" spans="1:10">
      <c r="A3" s="591" t="s">
        <v>228</v>
      </c>
      <c r="B3" s="591"/>
      <c r="C3" s="591"/>
      <c r="D3" s="591"/>
      <c r="E3" s="591"/>
      <c r="F3" s="591"/>
      <c r="G3" s="61"/>
    </row>
    <row r="4" spans="1:10">
      <c r="A4" s="47"/>
      <c r="B4" s="47"/>
      <c r="C4" s="47"/>
      <c r="D4" s="47"/>
      <c r="E4" s="61"/>
      <c r="F4" s="47"/>
      <c r="G4" s="61"/>
    </row>
    <row r="5" spans="1:10" ht="34.5" customHeight="1">
      <c r="A5" s="27" t="s">
        <v>218</v>
      </c>
      <c r="B5" s="28" t="s">
        <v>219</v>
      </c>
      <c r="C5" s="28" t="s">
        <v>213</v>
      </c>
      <c r="D5" s="604" t="s">
        <v>237</v>
      </c>
      <c r="E5" s="605"/>
      <c r="F5" s="604" t="s">
        <v>238</v>
      </c>
      <c r="G5" s="605"/>
      <c r="H5" s="604" t="s">
        <v>239</v>
      </c>
      <c r="I5" s="605"/>
      <c r="J5" s="28" t="s">
        <v>234</v>
      </c>
    </row>
    <row r="6" spans="1:10">
      <c r="A6" s="7">
        <v>84</v>
      </c>
      <c r="B6" s="21" t="s">
        <v>115</v>
      </c>
      <c r="C6" s="3" t="s">
        <v>82</v>
      </c>
      <c r="D6" s="69">
        <v>4437</v>
      </c>
      <c r="E6" s="79"/>
      <c r="F6" s="69">
        <v>839</v>
      </c>
      <c r="G6" s="79"/>
      <c r="H6" s="69">
        <v>11</v>
      </c>
      <c r="I6" s="79"/>
      <c r="J6" s="48">
        <v>5287</v>
      </c>
    </row>
    <row r="7" spans="1:10">
      <c r="A7" s="8">
        <v>32</v>
      </c>
      <c r="B7" s="23" t="s">
        <v>116</v>
      </c>
      <c r="C7" s="4" t="s">
        <v>31</v>
      </c>
      <c r="D7" s="70">
        <v>4492</v>
      </c>
      <c r="E7" s="68"/>
      <c r="F7" s="70">
        <v>1098</v>
      </c>
      <c r="G7" s="68"/>
      <c r="H7" s="70">
        <v>30</v>
      </c>
      <c r="I7" s="68"/>
      <c r="J7" s="49">
        <v>5620</v>
      </c>
    </row>
    <row r="8" spans="1:10">
      <c r="A8" s="8">
        <v>84</v>
      </c>
      <c r="B8" s="23" t="s">
        <v>117</v>
      </c>
      <c r="C8" s="4" t="s">
        <v>84</v>
      </c>
      <c r="D8" s="70">
        <v>5299</v>
      </c>
      <c r="E8" s="68"/>
      <c r="F8" s="70">
        <v>1083</v>
      </c>
      <c r="G8" s="68"/>
      <c r="H8" s="70">
        <v>0</v>
      </c>
      <c r="I8" s="68" t="s">
        <v>256</v>
      </c>
      <c r="J8" s="49">
        <v>6382</v>
      </c>
    </row>
    <row r="9" spans="1:10">
      <c r="A9" s="8">
        <v>93</v>
      </c>
      <c r="B9" s="23" t="s">
        <v>118</v>
      </c>
      <c r="C9" s="4" t="s">
        <v>98</v>
      </c>
      <c r="D9" s="70">
        <v>1339</v>
      </c>
      <c r="E9" s="68"/>
      <c r="F9" s="70">
        <v>258</v>
      </c>
      <c r="G9" s="68"/>
      <c r="H9" s="70">
        <v>0</v>
      </c>
      <c r="I9" s="68"/>
      <c r="J9" s="49">
        <v>1597</v>
      </c>
    </row>
    <row r="10" spans="1:10">
      <c r="A10" s="8">
        <v>93</v>
      </c>
      <c r="B10" s="23" t="s">
        <v>119</v>
      </c>
      <c r="C10" s="4" t="s">
        <v>99</v>
      </c>
      <c r="D10" s="70">
        <v>994</v>
      </c>
      <c r="E10" s="68" t="s">
        <v>256</v>
      </c>
      <c r="F10" s="70">
        <v>231</v>
      </c>
      <c r="G10" s="68"/>
      <c r="H10" s="70">
        <v>1</v>
      </c>
      <c r="I10" s="68"/>
      <c r="J10" s="49">
        <v>1226</v>
      </c>
    </row>
    <row r="11" spans="1:10">
      <c r="A11" s="8">
        <v>93</v>
      </c>
      <c r="B11" s="23" t="s">
        <v>120</v>
      </c>
      <c r="C11" s="4" t="s">
        <v>100</v>
      </c>
      <c r="D11" s="70">
        <v>9728</v>
      </c>
      <c r="E11" s="68"/>
      <c r="F11" s="70">
        <v>3040</v>
      </c>
      <c r="G11" s="68"/>
      <c r="H11" s="70">
        <v>7</v>
      </c>
      <c r="I11" s="68"/>
      <c r="J11" s="49">
        <v>12775</v>
      </c>
    </row>
    <row r="12" spans="1:10">
      <c r="A12" s="8">
        <v>84</v>
      </c>
      <c r="B12" s="23" t="s">
        <v>121</v>
      </c>
      <c r="C12" s="4" t="s">
        <v>85</v>
      </c>
      <c r="D12" s="70">
        <v>4324</v>
      </c>
      <c r="E12" s="68" t="s">
        <v>256</v>
      </c>
      <c r="F12" s="70">
        <v>903</v>
      </c>
      <c r="G12" s="68"/>
      <c r="H12" s="70">
        <v>1</v>
      </c>
      <c r="I12" s="68"/>
      <c r="J12" s="49">
        <v>5228</v>
      </c>
    </row>
    <row r="13" spans="1:10">
      <c r="A13" s="8">
        <v>44</v>
      </c>
      <c r="B13" s="23" t="s">
        <v>122</v>
      </c>
      <c r="C13" s="4" t="s">
        <v>36</v>
      </c>
      <c r="D13" s="70">
        <v>2306</v>
      </c>
      <c r="E13" s="68"/>
      <c r="F13" s="70">
        <v>456</v>
      </c>
      <c r="G13" s="68"/>
      <c r="H13" s="70">
        <v>6</v>
      </c>
      <c r="I13" s="68"/>
      <c r="J13" s="49">
        <v>2768</v>
      </c>
    </row>
    <row r="14" spans="1:10">
      <c r="A14" s="8">
        <v>76</v>
      </c>
      <c r="B14" s="23" t="s">
        <v>123</v>
      </c>
      <c r="C14" s="4" t="s">
        <v>69</v>
      </c>
      <c r="D14" s="70">
        <v>1748</v>
      </c>
      <c r="E14" s="68"/>
      <c r="F14" s="70">
        <v>469</v>
      </c>
      <c r="G14" s="68"/>
      <c r="H14" s="70">
        <v>18</v>
      </c>
      <c r="I14" s="68"/>
      <c r="J14" s="49">
        <v>2235</v>
      </c>
    </row>
    <row r="15" spans="1:10">
      <c r="A15" s="8">
        <v>44</v>
      </c>
      <c r="B15" s="23" t="s">
        <v>124</v>
      </c>
      <c r="C15" s="4" t="s">
        <v>37</v>
      </c>
      <c r="D15" s="70">
        <v>3120</v>
      </c>
      <c r="E15" s="68"/>
      <c r="F15" s="70">
        <v>680</v>
      </c>
      <c r="G15" s="68"/>
      <c r="H15" s="70">
        <v>15</v>
      </c>
      <c r="I15" s="68"/>
      <c r="J15" s="49">
        <v>3815</v>
      </c>
    </row>
    <row r="16" spans="1:10">
      <c r="A16" s="8">
        <v>76</v>
      </c>
      <c r="B16" s="23" t="s">
        <v>125</v>
      </c>
      <c r="C16" s="4" t="s">
        <v>70</v>
      </c>
      <c r="D16" s="70">
        <v>3153</v>
      </c>
      <c r="E16" s="68"/>
      <c r="F16" s="70">
        <v>835</v>
      </c>
      <c r="G16" s="68"/>
      <c r="H16" s="70">
        <v>18</v>
      </c>
      <c r="I16" s="68"/>
      <c r="J16" s="49">
        <v>4006</v>
      </c>
    </row>
    <row r="17" spans="1:10">
      <c r="A17" s="8">
        <v>76</v>
      </c>
      <c r="B17" s="23" t="s">
        <v>126</v>
      </c>
      <c r="C17" s="4" t="s">
        <v>71</v>
      </c>
      <c r="D17" s="70">
        <v>5114</v>
      </c>
      <c r="E17" s="68" t="s">
        <v>256</v>
      </c>
      <c r="F17" s="70">
        <v>616</v>
      </c>
      <c r="G17" s="68"/>
      <c r="H17" s="70">
        <v>15</v>
      </c>
      <c r="I17" s="68"/>
      <c r="J17" s="49">
        <v>5745</v>
      </c>
    </row>
    <row r="18" spans="1:10">
      <c r="A18" s="8">
        <v>93</v>
      </c>
      <c r="B18" s="23" t="s">
        <v>127</v>
      </c>
      <c r="C18" s="4" t="s">
        <v>101</v>
      </c>
      <c r="D18" s="70">
        <v>13282</v>
      </c>
      <c r="E18" s="68"/>
      <c r="F18" s="70">
        <v>4220</v>
      </c>
      <c r="G18" s="68"/>
      <c r="H18" s="70">
        <v>39</v>
      </c>
      <c r="I18" s="68"/>
      <c r="J18" s="49">
        <v>17541</v>
      </c>
    </row>
    <row r="19" spans="1:10">
      <c r="A19" s="8">
        <v>28</v>
      </c>
      <c r="B19" s="23" t="s">
        <v>128</v>
      </c>
      <c r="C19" s="4" t="s">
        <v>25</v>
      </c>
      <c r="D19" s="70">
        <v>5434</v>
      </c>
      <c r="E19" s="68" t="s">
        <v>256</v>
      </c>
      <c r="F19" s="70">
        <v>1762</v>
      </c>
      <c r="G19" s="68" t="s">
        <v>256</v>
      </c>
      <c r="H19" s="70">
        <v>32</v>
      </c>
      <c r="I19" s="68" t="s">
        <v>256</v>
      </c>
      <c r="J19" s="49">
        <v>7228</v>
      </c>
    </row>
    <row r="20" spans="1:10">
      <c r="A20" s="8">
        <v>84</v>
      </c>
      <c r="B20" s="23" t="s">
        <v>129</v>
      </c>
      <c r="C20" s="4" t="s">
        <v>86</v>
      </c>
      <c r="D20" s="70">
        <v>2252</v>
      </c>
      <c r="E20" s="68"/>
      <c r="F20" s="70">
        <v>468</v>
      </c>
      <c r="G20" s="68"/>
      <c r="H20" s="70">
        <v>6</v>
      </c>
      <c r="I20" s="68"/>
      <c r="J20" s="49">
        <v>2726</v>
      </c>
    </row>
    <row r="21" spans="1:10">
      <c r="A21" s="8">
        <v>75</v>
      </c>
      <c r="B21" s="23" t="s">
        <v>130</v>
      </c>
      <c r="C21" s="4" t="s">
        <v>57</v>
      </c>
      <c r="D21" s="70">
        <v>4028</v>
      </c>
      <c r="E21" s="68"/>
      <c r="F21" s="70">
        <v>643</v>
      </c>
      <c r="G21" s="68"/>
      <c r="H21" s="70">
        <v>59</v>
      </c>
      <c r="I21" s="68"/>
      <c r="J21" s="49">
        <v>4730</v>
      </c>
    </row>
    <row r="22" spans="1:10">
      <c r="A22" s="8">
        <v>75</v>
      </c>
      <c r="B22" s="23" t="s">
        <v>131</v>
      </c>
      <c r="C22" s="4" t="s">
        <v>58</v>
      </c>
      <c r="D22" s="70">
        <v>5905</v>
      </c>
      <c r="E22" s="68"/>
      <c r="F22" s="70">
        <v>1103</v>
      </c>
      <c r="G22" s="68"/>
      <c r="H22" s="70">
        <v>73</v>
      </c>
      <c r="I22" s="68"/>
      <c r="J22" s="49">
        <v>7081</v>
      </c>
    </row>
    <row r="23" spans="1:10">
      <c r="A23" s="8">
        <v>24</v>
      </c>
      <c r="B23" s="23" t="s">
        <v>132</v>
      </c>
      <c r="C23" s="4" t="s">
        <v>9</v>
      </c>
      <c r="D23" s="70">
        <v>3592</v>
      </c>
      <c r="E23" s="68"/>
      <c r="F23" s="70">
        <v>579</v>
      </c>
      <c r="G23" s="68"/>
      <c r="H23" s="70">
        <v>42</v>
      </c>
      <c r="I23" s="68"/>
      <c r="J23" s="49">
        <v>4213</v>
      </c>
    </row>
    <row r="24" spans="1:10">
      <c r="A24" s="8">
        <v>75</v>
      </c>
      <c r="B24" s="23" t="s">
        <v>133</v>
      </c>
      <c r="C24" s="4" t="s">
        <v>59</v>
      </c>
      <c r="D24" s="70">
        <v>2844</v>
      </c>
      <c r="E24" s="68" t="s">
        <v>256</v>
      </c>
      <c r="F24" s="70">
        <v>522</v>
      </c>
      <c r="G24" s="68"/>
      <c r="H24" s="70">
        <v>7</v>
      </c>
      <c r="I24" s="68"/>
      <c r="J24" s="49">
        <v>3373</v>
      </c>
    </row>
    <row r="25" spans="1:10">
      <c r="A25" s="8">
        <v>94</v>
      </c>
      <c r="B25" s="23" t="s">
        <v>104</v>
      </c>
      <c r="C25" s="4" t="s">
        <v>105</v>
      </c>
      <c r="D25" s="70">
        <v>366</v>
      </c>
      <c r="E25" s="68" t="s">
        <v>256</v>
      </c>
      <c r="F25" s="70">
        <v>898</v>
      </c>
      <c r="G25" s="68" t="s">
        <v>256</v>
      </c>
      <c r="H25" s="70">
        <v>8</v>
      </c>
      <c r="I25" s="68" t="s">
        <v>256</v>
      </c>
      <c r="J25" s="49">
        <v>1272</v>
      </c>
    </row>
    <row r="26" spans="1:10">
      <c r="A26" s="8">
        <v>94</v>
      </c>
      <c r="B26" s="23" t="s">
        <v>107</v>
      </c>
      <c r="C26" s="4" t="s">
        <v>108</v>
      </c>
      <c r="D26" s="70">
        <v>864</v>
      </c>
      <c r="E26" s="68"/>
      <c r="F26" s="70">
        <v>450</v>
      </c>
      <c r="G26" s="68"/>
      <c r="H26" s="70">
        <v>0</v>
      </c>
      <c r="I26" s="68" t="s">
        <v>256</v>
      </c>
      <c r="J26" s="49">
        <v>1314</v>
      </c>
    </row>
    <row r="27" spans="1:10">
      <c r="A27" s="8">
        <v>27</v>
      </c>
      <c r="B27" s="23" t="s">
        <v>134</v>
      </c>
      <c r="C27" s="4" t="s">
        <v>16</v>
      </c>
      <c r="D27" s="70">
        <v>5243</v>
      </c>
      <c r="E27" s="68"/>
      <c r="F27" s="70">
        <v>1257</v>
      </c>
      <c r="G27" s="68"/>
      <c r="H27" s="70">
        <v>70</v>
      </c>
      <c r="I27" s="68"/>
      <c r="J27" s="49">
        <v>6570</v>
      </c>
    </row>
    <row r="28" spans="1:10">
      <c r="A28" s="8">
        <v>53</v>
      </c>
      <c r="B28" s="23" t="s">
        <v>135</v>
      </c>
      <c r="C28" s="4" t="s">
        <v>52</v>
      </c>
      <c r="D28" s="70">
        <v>8628</v>
      </c>
      <c r="E28" s="68"/>
      <c r="F28" s="70">
        <v>1438</v>
      </c>
      <c r="G28" s="68"/>
      <c r="H28" s="70">
        <v>1</v>
      </c>
      <c r="I28" s="68" t="s">
        <v>256</v>
      </c>
      <c r="J28" s="49">
        <v>10067</v>
      </c>
    </row>
    <row r="29" spans="1:10">
      <c r="A29" s="8">
        <v>75</v>
      </c>
      <c r="B29" s="23" t="s">
        <v>136</v>
      </c>
      <c r="C29" s="4" t="s">
        <v>60</v>
      </c>
      <c r="D29" s="70">
        <v>2018</v>
      </c>
      <c r="E29" s="68"/>
      <c r="F29" s="70">
        <v>420</v>
      </c>
      <c r="G29" s="68"/>
      <c r="H29" s="70">
        <v>4</v>
      </c>
      <c r="I29" s="68"/>
      <c r="J29" s="49">
        <v>2442</v>
      </c>
    </row>
    <row r="30" spans="1:10">
      <c r="A30" s="8">
        <v>75</v>
      </c>
      <c r="B30" s="23" t="s">
        <v>137</v>
      </c>
      <c r="C30" s="4" t="s">
        <v>61</v>
      </c>
      <c r="D30" s="70">
        <v>4962</v>
      </c>
      <c r="E30" s="68"/>
      <c r="F30" s="70">
        <v>893</v>
      </c>
      <c r="G30" s="68"/>
      <c r="H30" s="70">
        <v>4</v>
      </c>
      <c r="I30" s="68"/>
      <c r="J30" s="49">
        <v>5859</v>
      </c>
    </row>
    <row r="31" spans="1:10">
      <c r="A31" s="8">
        <v>27</v>
      </c>
      <c r="B31" s="23" t="s">
        <v>138</v>
      </c>
      <c r="C31" s="4" t="s">
        <v>18</v>
      </c>
      <c r="D31" s="70">
        <v>3559</v>
      </c>
      <c r="E31" s="68"/>
      <c r="F31" s="70">
        <v>662</v>
      </c>
      <c r="G31" s="68"/>
      <c r="H31" s="70">
        <v>1</v>
      </c>
      <c r="I31" s="68"/>
      <c r="J31" s="49">
        <v>4222</v>
      </c>
    </row>
    <row r="32" spans="1:10">
      <c r="A32" s="8">
        <v>84</v>
      </c>
      <c r="B32" s="23" t="s">
        <v>139</v>
      </c>
      <c r="C32" s="4" t="s">
        <v>87</v>
      </c>
      <c r="D32" s="70">
        <v>4196</v>
      </c>
      <c r="E32" s="68"/>
      <c r="F32" s="70">
        <v>1117</v>
      </c>
      <c r="G32" s="68"/>
      <c r="H32" s="70">
        <v>38</v>
      </c>
      <c r="I32" s="68"/>
      <c r="J32" s="49">
        <v>5351</v>
      </c>
    </row>
    <row r="33" spans="1:10">
      <c r="A33" s="8">
        <v>28</v>
      </c>
      <c r="B33" s="23" t="s">
        <v>140</v>
      </c>
      <c r="C33" s="4" t="s">
        <v>27</v>
      </c>
      <c r="D33" s="70">
        <v>3343</v>
      </c>
      <c r="E33" s="68"/>
      <c r="F33" s="70">
        <v>805</v>
      </c>
      <c r="G33" s="68"/>
      <c r="H33" s="70">
        <v>62</v>
      </c>
      <c r="I33" s="68"/>
      <c r="J33" s="49">
        <v>4210</v>
      </c>
    </row>
    <row r="34" spans="1:10">
      <c r="A34" s="8">
        <v>24</v>
      </c>
      <c r="B34" s="23" t="s">
        <v>141</v>
      </c>
      <c r="C34" s="4" t="s">
        <v>11</v>
      </c>
      <c r="D34" s="70">
        <v>3659</v>
      </c>
      <c r="E34" s="68"/>
      <c r="F34" s="70">
        <v>587</v>
      </c>
      <c r="G34" s="68"/>
      <c r="H34" s="70">
        <v>11</v>
      </c>
      <c r="I34" s="68"/>
      <c r="J34" s="49">
        <v>4257</v>
      </c>
    </row>
    <row r="35" spans="1:10">
      <c r="A35" s="8">
        <v>53</v>
      </c>
      <c r="B35" s="23" t="s">
        <v>142</v>
      </c>
      <c r="C35" s="4" t="s">
        <v>54</v>
      </c>
      <c r="D35" s="70">
        <v>11372</v>
      </c>
      <c r="E35" s="68"/>
      <c r="F35" s="70">
        <v>1361</v>
      </c>
      <c r="G35" s="68"/>
      <c r="H35" s="70">
        <v>14</v>
      </c>
      <c r="I35" s="68"/>
      <c r="J35" s="49">
        <v>12747</v>
      </c>
    </row>
    <row r="36" spans="1:10">
      <c r="A36" s="8">
        <v>76</v>
      </c>
      <c r="B36" s="23" t="s">
        <v>143</v>
      </c>
      <c r="C36" s="4" t="s">
        <v>72</v>
      </c>
      <c r="D36" s="70">
        <v>5378</v>
      </c>
      <c r="E36" s="68"/>
      <c r="F36" s="70">
        <v>1641</v>
      </c>
      <c r="G36" s="68"/>
      <c r="H36" s="70">
        <v>0</v>
      </c>
      <c r="I36" s="68"/>
      <c r="J36" s="49">
        <v>7019</v>
      </c>
    </row>
    <row r="37" spans="1:10">
      <c r="A37" s="8">
        <v>76</v>
      </c>
      <c r="B37" s="23" t="s">
        <v>144</v>
      </c>
      <c r="C37" s="4" t="s">
        <v>73</v>
      </c>
      <c r="D37" s="70">
        <v>8365</v>
      </c>
      <c r="E37" s="68"/>
      <c r="F37" s="70">
        <v>1378</v>
      </c>
      <c r="G37" s="68"/>
      <c r="H37" s="70">
        <v>14</v>
      </c>
      <c r="I37" s="68"/>
      <c r="J37" s="49">
        <v>9757</v>
      </c>
    </row>
    <row r="38" spans="1:10">
      <c r="A38" s="8">
        <v>76</v>
      </c>
      <c r="B38" s="23" t="s">
        <v>145</v>
      </c>
      <c r="C38" s="4" t="s">
        <v>74</v>
      </c>
      <c r="D38" s="70">
        <v>2263</v>
      </c>
      <c r="E38" s="68"/>
      <c r="F38" s="70">
        <v>995</v>
      </c>
      <c r="G38" s="68" t="s">
        <v>256</v>
      </c>
      <c r="H38" s="70">
        <v>56</v>
      </c>
      <c r="I38" s="68"/>
      <c r="J38" s="49">
        <v>3314</v>
      </c>
    </row>
    <row r="39" spans="1:10">
      <c r="A39" s="8">
        <v>75</v>
      </c>
      <c r="B39" s="23" t="s">
        <v>146</v>
      </c>
      <c r="C39" s="4" t="s">
        <v>62</v>
      </c>
      <c r="D39" s="70">
        <v>12583</v>
      </c>
      <c r="E39" s="68"/>
      <c r="F39" s="70">
        <v>1768</v>
      </c>
      <c r="G39" s="68" t="s">
        <v>256</v>
      </c>
      <c r="H39" s="70">
        <v>11</v>
      </c>
      <c r="I39" s="68" t="s">
        <v>256</v>
      </c>
      <c r="J39" s="49">
        <v>14362</v>
      </c>
    </row>
    <row r="40" spans="1:10">
      <c r="A40" s="8">
        <v>76</v>
      </c>
      <c r="B40" s="23" t="s">
        <v>147</v>
      </c>
      <c r="C40" s="4" t="s">
        <v>75</v>
      </c>
      <c r="D40" s="70">
        <v>9239</v>
      </c>
      <c r="E40" s="68"/>
      <c r="F40" s="70">
        <v>2128</v>
      </c>
      <c r="G40" s="68"/>
      <c r="H40" s="70">
        <v>38</v>
      </c>
      <c r="I40" s="68"/>
      <c r="J40" s="49">
        <v>11405</v>
      </c>
    </row>
    <row r="41" spans="1:10">
      <c r="A41" s="8">
        <v>53</v>
      </c>
      <c r="B41" s="23" t="s">
        <v>148</v>
      </c>
      <c r="C41" s="4" t="s">
        <v>55</v>
      </c>
      <c r="D41" s="70">
        <v>9977</v>
      </c>
      <c r="E41" s="68"/>
      <c r="F41" s="70">
        <v>1445</v>
      </c>
      <c r="G41" s="68"/>
      <c r="H41" s="70">
        <v>11</v>
      </c>
      <c r="I41" s="68"/>
      <c r="J41" s="49">
        <v>11433</v>
      </c>
    </row>
    <row r="42" spans="1:10">
      <c r="A42" s="8">
        <v>24</v>
      </c>
      <c r="B42" s="23" t="s">
        <v>149</v>
      </c>
      <c r="C42" s="4" t="s">
        <v>12</v>
      </c>
      <c r="D42" s="70">
        <v>2567</v>
      </c>
      <c r="E42" s="68"/>
      <c r="F42" s="70">
        <v>329</v>
      </c>
      <c r="G42" s="68"/>
      <c r="H42" s="70">
        <v>6</v>
      </c>
      <c r="I42" s="68"/>
      <c r="J42" s="49">
        <v>2902</v>
      </c>
    </row>
    <row r="43" spans="1:10">
      <c r="A43" s="8">
        <v>24</v>
      </c>
      <c r="B43" s="23" t="s">
        <v>150</v>
      </c>
      <c r="C43" s="4" t="s">
        <v>13</v>
      </c>
      <c r="D43" s="70">
        <v>4883</v>
      </c>
      <c r="E43" s="68" t="s">
        <v>256</v>
      </c>
      <c r="F43" s="70">
        <v>982</v>
      </c>
      <c r="G43" s="68"/>
      <c r="H43" s="70">
        <v>19</v>
      </c>
      <c r="I43" s="68"/>
      <c r="J43" s="49">
        <v>5884</v>
      </c>
    </row>
    <row r="44" spans="1:10">
      <c r="A44" s="8">
        <v>84</v>
      </c>
      <c r="B44" s="23" t="s">
        <v>151</v>
      </c>
      <c r="C44" s="4" t="s">
        <v>88</v>
      </c>
      <c r="D44" s="70">
        <v>8516</v>
      </c>
      <c r="E44" s="68"/>
      <c r="F44" s="70">
        <v>1987</v>
      </c>
      <c r="G44" s="68"/>
      <c r="H44" s="70">
        <v>46</v>
      </c>
      <c r="I44" s="68"/>
      <c r="J44" s="49">
        <v>10549</v>
      </c>
    </row>
    <row r="45" spans="1:10">
      <c r="A45" s="8">
        <v>27</v>
      </c>
      <c r="B45" s="23" t="s">
        <v>152</v>
      </c>
      <c r="C45" s="4" t="s">
        <v>19</v>
      </c>
      <c r="D45" s="70">
        <v>2624</v>
      </c>
      <c r="E45" s="68"/>
      <c r="F45" s="70">
        <v>402</v>
      </c>
      <c r="G45" s="68"/>
      <c r="H45" s="70">
        <v>1</v>
      </c>
      <c r="I45" s="68"/>
      <c r="J45" s="49">
        <v>3027</v>
      </c>
    </row>
    <row r="46" spans="1:10">
      <c r="A46" s="8">
        <v>75</v>
      </c>
      <c r="B46" s="23" t="s">
        <v>153</v>
      </c>
      <c r="C46" s="4" t="s">
        <v>63</v>
      </c>
      <c r="D46" s="70">
        <v>4460</v>
      </c>
      <c r="E46" s="68"/>
      <c r="F46" s="70">
        <v>1114</v>
      </c>
      <c r="G46" s="68"/>
      <c r="H46" s="70">
        <v>7</v>
      </c>
      <c r="I46" s="68"/>
      <c r="J46" s="49">
        <v>5581</v>
      </c>
    </row>
    <row r="47" spans="1:10">
      <c r="A47" s="8">
        <v>24</v>
      </c>
      <c r="B47" s="23" t="s">
        <v>154</v>
      </c>
      <c r="C47" s="4" t="s">
        <v>14</v>
      </c>
      <c r="D47" s="70">
        <v>4062</v>
      </c>
      <c r="E47" s="68"/>
      <c r="F47" s="70">
        <v>566</v>
      </c>
      <c r="G47" s="68"/>
      <c r="H47" s="70">
        <v>11</v>
      </c>
      <c r="I47" s="68"/>
      <c r="J47" s="49">
        <v>4639</v>
      </c>
    </row>
    <row r="48" spans="1:10">
      <c r="A48" s="8">
        <v>84</v>
      </c>
      <c r="B48" s="23" t="s">
        <v>155</v>
      </c>
      <c r="C48" s="4" t="s">
        <v>89</v>
      </c>
      <c r="D48" s="70">
        <v>9106</v>
      </c>
      <c r="E48" s="68"/>
      <c r="F48" s="70">
        <v>1389</v>
      </c>
      <c r="G48" s="68"/>
      <c r="H48" s="70">
        <v>0</v>
      </c>
      <c r="I48" s="68"/>
      <c r="J48" s="49">
        <v>10495</v>
      </c>
    </row>
    <row r="49" spans="1:10">
      <c r="A49" s="8">
        <v>84</v>
      </c>
      <c r="B49" s="23" t="s">
        <v>156</v>
      </c>
      <c r="C49" s="4" t="s">
        <v>90</v>
      </c>
      <c r="D49" s="70">
        <v>3385</v>
      </c>
      <c r="E49" s="68"/>
      <c r="F49" s="70">
        <v>521</v>
      </c>
      <c r="G49" s="68"/>
      <c r="H49" s="70">
        <v>14</v>
      </c>
      <c r="I49" s="68"/>
      <c r="J49" s="49">
        <v>3920</v>
      </c>
    </row>
    <row r="50" spans="1:10">
      <c r="A50" s="8">
        <v>52</v>
      </c>
      <c r="B50" s="23" t="s">
        <v>157</v>
      </c>
      <c r="C50" s="4" t="s">
        <v>46</v>
      </c>
      <c r="D50" s="70">
        <v>12590</v>
      </c>
      <c r="E50" s="68"/>
      <c r="F50" s="70">
        <v>2001</v>
      </c>
      <c r="G50" s="68"/>
      <c r="H50" s="70">
        <v>12</v>
      </c>
      <c r="I50" s="68"/>
      <c r="J50" s="49">
        <v>14603</v>
      </c>
    </row>
    <row r="51" spans="1:10">
      <c r="A51" s="8">
        <v>24</v>
      </c>
      <c r="B51" s="23" t="s">
        <v>158</v>
      </c>
      <c r="C51" s="4" t="s">
        <v>15</v>
      </c>
      <c r="D51" s="70">
        <v>5796</v>
      </c>
      <c r="E51" s="68"/>
      <c r="F51" s="70">
        <v>622</v>
      </c>
      <c r="G51" s="68"/>
      <c r="H51" s="70">
        <v>9</v>
      </c>
      <c r="I51" s="68"/>
      <c r="J51" s="49">
        <v>6427</v>
      </c>
    </row>
    <row r="52" spans="1:10">
      <c r="A52" s="8">
        <v>76</v>
      </c>
      <c r="B52" s="23" t="s">
        <v>159</v>
      </c>
      <c r="C52" s="4" t="s">
        <v>76</v>
      </c>
      <c r="D52" s="70">
        <v>2249</v>
      </c>
      <c r="E52" s="68"/>
      <c r="F52" s="70">
        <v>412</v>
      </c>
      <c r="G52" s="68"/>
      <c r="H52" s="70">
        <v>0</v>
      </c>
      <c r="I52" s="68"/>
      <c r="J52" s="49">
        <v>2661</v>
      </c>
    </row>
    <row r="53" spans="1:10">
      <c r="A53" s="8">
        <v>75</v>
      </c>
      <c r="B53" s="23" t="s">
        <v>160</v>
      </c>
      <c r="C53" s="4" t="s">
        <v>64</v>
      </c>
      <c r="D53" s="70">
        <v>3436</v>
      </c>
      <c r="E53" s="68"/>
      <c r="F53" s="70">
        <v>760</v>
      </c>
      <c r="G53" s="68"/>
      <c r="H53" s="70">
        <v>0</v>
      </c>
      <c r="I53" s="68"/>
      <c r="J53" s="49">
        <v>4196</v>
      </c>
    </row>
    <row r="54" spans="1:10">
      <c r="A54" s="8">
        <v>76</v>
      </c>
      <c r="B54" s="23" t="s">
        <v>161</v>
      </c>
      <c r="C54" s="4" t="s">
        <v>77</v>
      </c>
      <c r="D54" s="70">
        <v>1435</v>
      </c>
      <c r="E54" s="68" t="s">
        <v>256</v>
      </c>
      <c r="F54" s="70">
        <v>226</v>
      </c>
      <c r="G54" s="68"/>
      <c r="H54" s="70">
        <v>0</v>
      </c>
      <c r="I54" s="68"/>
      <c r="J54" s="49">
        <v>1661</v>
      </c>
    </row>
    <row r="55" spans="1:10">
      <c r="A55" s="8">
        <v>52</v>
      </c>
      <c r="B55" s="23" t="s">
        <v>162</v>
      </c>
      <c r="C55" s="4" t="s">
        <v>48</v>
      </c>
      <c r="D55" s="70">
        <v>7996</v>
      </c>
      <c r="E55" s="68"/>
      <c r="F55" s="70">
        <v>1958</v>
      </c>
      <c r="G55" s="68"/>
      <c r="H55" s="70">
        <v>14</v>
      </c>
      <c r="I55" s="68"/>
      <c r="J55" s="49">
        <v>9968</v>
      </c>
    </row>
    <row r="56" spans="1:10">
      <c r="A56" s="8">
        <v>28</v>
      </c>
      <c r="B56" s="23" t="s">
        <v>163</v>
      </c>
      <c r="C56" s="4" t="s">
        <v>28</v>
      </c>
      <c r="D56" s="70">
        <v>4879</v>
      </c>
      <c r="E56" s="68" t="s">
        <v>256</v>
      </c>
      <c r="F56" s="70">
        <v>1042</v>
      </c>
      <c r="G56" s="68"/>
      <c r="H56" s="70">
        <v>13</v>
      </c>
      <c r="I56" s="68"/>
      <c r="J56" s="49">
        <v>5934</v>
      </c>
    </row>
    <row r="57" spans="1:10">
      <c r="A57" s="8">
        <v>44</v>
      </c>
      <c r="B57" s="23" t="s">
        <v>164</v>
      </c>
      <c r="C57" s="4" t="s">
        <v>38</v>
      </c>
      <c r="D57" s="70">
        <v>4294</v>
      </c>
      <c r="E57" s="68"/>
      <c r="F57" s="70">
        <v>973</v>
      </c>
      <c r="G57" s="68"/>
      <c r="H57" s="70">
        <v>9</v>
      </c>
      <c r="I57" s="68"/>
      <c r="J57" s="49">
        <v>5276</v>
      </c>
    </row>
    <row r="58" spans="1:10">
      <c r="A58" s="8">
        <v>44</v>
      </c>
      <c r="B58" s="23" t="s">
        <v>165</v>
      </c>
      <c r="C58" s="4" t="s">
        <v>39</v>
      </c>
      <c r="D58" s="70">
        <v>1701</v>
      </c>
      <c r="E58" s="68"/>
      <c r="F58" s="70">
        <v>329</v>
      </c>
      <c r="G58" s="68"/>
      <c r="H58" s="70">
        <v>72</v>
      </c>
      <c r="I58" s="68"/>
      <c r="J58" s="49">
        <v>2102</v>
      </c>
    </row>
    <row r="59" spans="1:10">
      <c r="A59" s="8">
        <v>52</v>
      </c>
      <c r="B59" s="23" t="s">
        <v>166</v>
      </c>
      <c r="C59" s="4" t="s">
        <v>49</v>
      </c>
      <c r="D59" s="70">
        <v>4538</v>
      </c>
      <c r="E59" s="68"/>
      <c r="F59" s="70">
        <v>711</v>
      </c>
      <c r="G59" s="68"/>
      <c r="H59" s="70">
        <v>1</v>
      </c>
      <c r="I59" s="68"/>
      <c r="J59" s="49">
        <v>5250</v>
      </c>
    </row>
    <row r="60" spans="1:10">
      <c r="A60" s="8">
        <v>44</v>
      </c>
      <c r="B60" s="23" t="s">
        <v>167</v>
      </c>
      <c r="C60" s="4" t="s">
        <v>40</v>
      </c>
      <c r="D60" s="70">
        <v>5739</v>
      </c>
      <c r="E60" s="68"/>
      <c r="F60" s="70">
        <v>867</v>
      </c>
      <c r="G60" s="68"/>
      <c r="H60" s="70">
        <v>4</v>
      </c>
      <c r="I60" s="68"/>
      <c r="J60" s="49">
        <v>6610</v>
      </c>
    </row>
    <row r="61" spans="1:10">
      <c r="A61" s="8">
        <v>44</v>
      </c>
      <c r="B61" s="23" t="s">
        <v>168</v>
      </c>
      <c r="C61" s="4" t="s">
        <v>41</v>
      </c>
      <c r="D61" s="70">
        <v>1703</v>
      </c>
      <c r="E61" s="68" t="s">
        <v>256</v>
      </c>
      <c r="F61" s="70">
        <v>336</v>
      </c>
      <c r="G61" s="68"/>
      <c r="H61" s="70">
        <v>4</v>
      </c>
      <c r="I61" s="68"/>
      <c r="J61" s="49">
        <v>2043</v>
      </c>
    </row>
    <row r="62" spans="1:10">
      <c r="A62" s="8">
        <v>53</v>
      </c>
      <c r="B62" s="23" t="s">
        <v>169</v>
      </c>
      <c r="C62" s="4" t="s">
        <v>56</v>
      </c>
      <c r="D62" s="70">
        <v>7919</v>
      </c>
      <c r="E62" s="68" t="s">
        <v>256</v>
      </c>
      <c r="F62" s="70">
        <v>779</v>
      </c>
      <c r="G62" s="68"/>
      <c r="H62" s="70">
        <v>9</v>
      </c>
      <c r="I62" s="68"/>
      <c r="J62" s="49">
        <v>8707</v>
      </c>
    </row>
    <row r="63" spans="1:10">
      <c r="A63" s="8">
        <v>44</v>
      </c>
      <c r="B63" s="23" t="s">
        <v>170</v>
      </c>
      <c r="C63" s="4" t="s">
        <v>42</v>
      </c>
      <c r="D63" s="70">
        <v>7145</v>
      </c>
      <c r="E63" s="68"/>
      <c r="F63" s="70">
        <v>1493</v>
      </c>
      <c r="G63" s="68"/>
      <c r="H63" s="70">
        <v>28</v>
      </c>
      <c r="I63" s="68"/>
      <c r="J63" s="49">
        <v>8666</v>
      </c>
    </row>
    <row r="64" spans="1:10">
      <c r="A64" s="8">
        <v>27</v>
      </c>
      <c r="B64" s="23" t="s">
        <v>171</v>
      </c>
      <c r="C64" s="4" t="s">
        <v>20</v>
      </c>
      <c r="D64" s="70">
        <v>2993</v>
      </c>
      <c r="E64" s="68"/>
      <c r="F64" s="70">
        <v>1013</v>
      </c>
      <c r="G64" s="68"/>
      <c r="H64" s="70">
        <v>21</v>
      </c>
      <c r="I64" s="68"/>
      <c r="J64" s="49">
        <v>4027</v>
      </c>
    </row>
    <row r="65" spans="1:10">
      <c r="A65" s="8">
        <v>32</v>
      </c>
      <c r="B65" s="23" t="s">
        <v>172</v>
      </c>
      <c r="C65" s="4" t="s">
        <v>32</v>
      </c>
      <c r="D65" s="70">
        <v>18179</v>
      </c>
      <c r="E65" s="68"/>
      <c r="F65" s="70">
        <v>5670</v>
      </c>
      <c r="G65" s="68"/>
      <c r="H65" s="70">
        <v>191</v>
      </c>
      <c r="I65" s="68"/>
      <c r="J65" s="49">
        <v>24040</v>
      </c>
    </row>
    <row r="66" spans="1:10">
      <c r="A66" s="8">
        <v>32</v>
      </c>
      <c r="B66" s="23" t="s">
        <v>173</v>
      </c>
      <c r="C66" s="4" t="s">
        <v>33</v>
      </c>
      <c r="D66" s="70">
        <v>4854</v>
      </c>
      <c r="E66" s="68"/>
      <c r="F66" s="70">
        <v>852</v>
      </c>
      <c r="G66" s="68"/>
      <c r="H66" s="70">
        <v>13</v>
      </c>
      <c r="I66" s="68"/>
      <c r="J66" s="49">
        <v>5719</v>
      </c>
    </row>
    <row r="67" spans="1:10">
      <c r="A67" s="8">
        <v>28</v>
      </c>
      <c r="B67" s="23" t="s">
        <v>174</v>
      </c>
      <c r="C67" s="4" t="s">
        <v>29</v>
      </c>
      <c r="D67" s="70">
        <v>3925</v>
      </c>
      <c r="E67" s="68"/>
      <c r="F67" s="70">
        <v>960</v>
      </c>
      <c r="G67" s="68"/>
      <c r="H67" s="70">
        <v>13</v>
      </c>
      <c r="I67" s="68"/>
      <c r="J67" s="49">
        <v>4898</v>
      </c>
    </row>
    <row r="68" spans="1:10">
      <c r="A68" s="8">
        <v>32</v>
      </c>
      <c r="B68" s="23" t="s">
        <v>175</v>
      </c>
      <c r="C68" s="4" t="s">
        <v>34</v>
      </c>
      <c r="D68" s="70">
        <v>9097</v>
      </c>
      <c r="E68" s="68"/>
      <c r="F68" s="70">
        <v>3235</v>
      </c>
      <c r="G68" s="68"/>
      <c r="H68" s="70">
        <v>121</v>
      </c>
      <c r="I68" s="68"/>
      <c r="J68" s="49">
        <v>12453</v>
      </c>
    </row>
    <row r="69" spans="1:10">
      <c r="A69" s="8">
        <v>84</v>
      </c>
      <c r="B69" s="23" t="s">
        <v>176</v>
      </c>
      <c r="C69" s="4" t="s">
        <v>91</v>
      </c>
      <c r="D69" s="70">
        <v>6234</v>
      </c>
      <c r="E69" s="68"/>
      <c r="F69" s="70">
        <v>1368</v>
      </c>
      <c r="G69" s="68"/>
      <c r="H69" s="70">
        <v>41</v>
      </c>
      <c r="I69" s="68"/>
      <c r="J69" s="49">
        <v>7643</v>
      </c>
    </row>
    <row r="70" spans="1:10">
      <c r="A70" s="8">
        <v>75</v>
      </c>
      <c r="B70" s="23" t="s">
        <v>177</v>
      </c>
      <c r="C70" s="4" t="s">
        <v>65</v>
      </c>
      <c r="D70" s="70">
        <v>5833</v>
      </c>
      <c r="E70" s="68"/>
      <c r="F70" s="70">
        <v>1474</v>
      </c>
      <c r="G70" s="68"/>
      <c r="H70" s="70">
        <v>39</v>
      </c>
      <c r="I70" s="68"/>
      <c r="J70" s="49">
        <v>7346</v>
      </c>
    </row>
    <row r="71" spans="1:10">
      <c r="A71" s="8">
        <v>76</v>
      </c>
      <c r="B71" s="23" t="s">
        <v>178</v>
      </c>
      <c r="C71" s="4" t="s">
        <v>78</v>
      </c>
      <c r="D71" s="70">
        <v>2429</v>
      </c>
      <c r="E71" s="68"/>
      <c r="F71" s="70">
        <v>907</v>
      </c>
      <c r="G71" s="68"/>
      <c r="H71" s="70">
        <v>28</v>
      </c>
      <c r="I71" s="68"/>
      <c r="J71" s="49">
        <v>3364</v>
      </c>
    </row>
    <row r="72" spans="1:10">
      <c r="A72" s="8">
        <v>76</v>
      </c>
      <c r="B72" s="23" t="s">
        <v>179</v>
      </c>
      <c r="C72" s="4" t="s">
        <v>79</v>
      </c>
      <c r="D72" s="70">
        <v>4003</v>
      </c>
      <c r="E72" s="68"/>
      <c r="F72" s="70">
        <v>611</v>
      </c>
      <c r="G72" s="68" t="s">
        <v>256</v>
      </c>
      <c r="H72" s="70">
        <v>23</v>
      </c>
      <c r="I72" s="68"/>
      <c r="J72" s="49">
        <v>4637</v>
      </c>
    </row>
    <row r="73" spans="1:10">
      <c r="A73" s="8">
        <v>44</v>
      </c>
      <c r="B73" s="23" t="s">
        <v>180</v>
      </c>
      <c r="C73" s="4" t="s">
        <v>43</v>
      </c>
      <c r="D73" s="70">
        <v>8326</v>
      </c>
      <c r="E73" s="68" t="s">
        <v>256</v>
      </c>
      <c r="F73" s="70">
        <v>1176</v>
      </c>
      <c r="G73" s="68"/>
      <c r="H73" s="70">
        <v>3</v>
      </c>
      <c r="I73" s="68"/>
      <c r="J73" s="49">
        <v>9505</v>
      </c>
    </row>
    <row r="74" spans="1:10">
      <c r="A74" s="8">
        <v>44</v>
      </c>
      <c r="B74" s="23" t="s">
        <v>181</v>
      </c>
      <c r="C74" s="4" t="s">
        <v>44</v>
      </c>
      <c r="D74" s="70">
        <v>6513</v>
      </c>
      <c r="E74" s="68"/>
      <c r="F74" s="70">
        <v>804</v>
      </c>
      <c r="G74" s="68"/>
      <c r="H74" s="70">
        <v>1</v>
      </c>
      <c r="I74" s="68"/>
      <c r="J74" s="49">
        <v>7318</v>
      </c>
    </row>
    <row r="75" spans="1:10">
      <c r="A75" s="8">
        <v>84</v>
      </c>
      <c r="B75" s="23" t="s">
        <v>182</v>
      </c>
      <c r="C75" s="4" t="s">
        <v>93</v>
      </c>
      <c r="D75" s="70">
        <v>13346</v>
      </c>
      <c r="E75" s="68"/>
      <c r="F75" s="70">
        <v>3410</v>
      </c>
      <c r="G75" s="68"/>
      <c r="H75" s="70">
        <v>6</v>
      </c>
      <c r="I75" s="68"/>
      <c r="J75" s="49">
        <v>16762</v>
      </c>
    </row>
    <row r="76" spans="1:10" s="398" customFormat="1">
      <c r="A76" s="43">
        <v>84</v>
      </c>
      <c r="B76" s="44" t="s">
        <v>92</v>
      </c>
      <c r="C76" s="45" t="s">
        <v>114</v>
      </c>
      <c r="D76" s="87">
        <v>3225</v>
      </c>
      <c r="E76" s="82"/>
      <c r="F76" s="87">
        <v>508</v>
      </c>
      <c r="G76" s="82"/>
      <c r="H76" s="87">
        <v>1</v>
      </c>
      <c r="I76" s="82"/>
      <c r="J76" s="50">
        <v>3734</v>
      </c>
    </row>
    <row r="77" spans="1:10" s="398" customFormat="1">
      <c r="A77" s="43">
        <v>84</v>
      </c>
      <c r="B77" s="44" t="s">
        <v>94</v>
      </c>
      <c r="C77" s="45" t="s">
        <v>95</v>
      </c>
      <c r="D77" s="87">
        <v>10121</v>
      </c>
      <c r="E77" s="82"/>
      <c r="F77" s="87">
        <v>2902</v>
      </c>
      <c r="G77" s="82"/>
      <c r="H77" s="87">
        <v>5</v>
      </c>
      <c r="I77" s="82"/>
      <c r="J77" s="50">
        <v>13028</v>
      </c>
    </row>
    <row r="78" spans="1:10">
      <c r="A78" s="8">
        <v>27</v>
      </c>
      <c r="B78" s="23" t="s">
        <v>183</v>
      </c>
      <c r="C78" s="4" t="s">
        <v>21</v>
      </c>
      <c r="D78" s="70">
        <v>1989</v>
      </c>
      <c r="E78" s="68"/>
      <c r="F78" s="70">
        <v>300</v>
      </c>
      <c r="G78" s="68"/>
      <c r="H78" s="70">
        <v>11</v>
      </c>
      <c r="I78" s="68"/>
      <c r="J78" s="49">
        <v>2300</v>
      </c>
    </row>
    <row r="79" spans="1:10">
      <c r="A79" s="8">
        <v>27</v>
      </c>
      <c r="B79" s="23" t="s">
        <v>184</v>
      </c>
      <c r="C79" s="4" t="s">
        <v>22</v>
      </c>
      <c r="D79" s="70">
        <v>6732</v>
      </c>
      <c r="E79" s="68"/>
      <c r="F79" s="70">
        <v>859</v>
      </c>
      <c r="G79" s="68"/>
      <c r="H79" s="70">
        <v>4</v>
      </c>
      <c r="I79" s="68"/>
      <c r="J79" s="49">
        <v>7595</v>
      </c>
    </row>
    <row r="80" spans="1:10">
      <c r="A80" s="8">
        <v>52</v>
      </c>
      <c r="B80" s="23" t="s">
        <v>185</v>
      </c>
      <c r="C80" s="4" t="s">
        <v>50</v>
      </c>
      <c r="D80" s="70">
        <v>5958</v>
      </c>
      <c r="E80" s="68"/>
      <c r="F80" s="70">
        <v>1265</v>
      </c>
      <c r="G80" s="68"/>
      <c r="H80" s="70">
        <v>93</v>
      </c>
      <c r="I80" s="68"/>
      <c r="J80" s="49">
        <v>7316</v>
      </c>
    </row>
    <row r="81" spans="1:10">
      <c r="A81" s="8">
        <v>84</v>
      </c>
      <c r="B81" s="23" t="s">
        <v>186</v>
      </c>
      <c r="C81" s="4" t="s">
        <v>96</v>
      </c>
      <c r="D81" s="70">
        <v>3927</v>
      </c>
      <c r="E81" s="68"/>
      <c r="F81" s="70">
        <v>394</v>
      </c>
      <c r="G81" s="68"/>
      <c r="H81" s="70">
        <v>1</v>
      </c>
      <c r="I81" s="68"/>
      <c r="J81" s="49">
        <v>4322</v>
      </c>
    </row>
    <row r="82" spans="1:10">
      <c r="A82" s="8">
        <v>84</v>
      </c>
      <c r="B82" s="23" t="s">
        <v>187</v>
      </c>
      <c r="C82" s="4" t="s">
        <v>97</v>
      </c>
      <c r="D82" s="70">
        <v>4378</v>
      </c>
      <c r="E82" s="68"/>
      <c r="F82" s="70">
        <v>662</v>
      </c>
      <c r="G82" s="68"/>
      <c r="H82" s="70">
        <v>2</v>
      </c>
      <c r="I82" s="68"/>
      <c r="J82" s="49">
        <v>5042</v>
      </c>
    </row>
    <row r="83" spans="1:10">
      <c r="A83" s="8">
        <v>11</v>
      </c>
      <c r="B83" s="23" t="s">
        <v>188</v>
      </c>
      <c r="C83" s="4" t="s">
        <v>0</v>
      </c>
      <c r="D83" s="70">
        <v>11905</v>
      </c>
      <c r="E83" s="68" t="s">
        <v>256</v>
      </c>
      <c r="F83" s="70">
        <v>5971</v>
      </c>
      <c r="G83" s="68"/>
      <c r="H83" s="70">
        <v>9</v>
      </c>
      <c r="I83" s="68"/>
      <c r="J83" s="49">
        <v>17885</v>
      </c>
    </row>
    <row r="84" spans="1:10">
      <c r="A84" s="8">
        <v>28</v>
      </c>
      <c r="B84" s="23" t="s">
        <v>189</v>
      </c>
      <c r="C84" s="4" t="s">
        <v>30</v>
      </c>
      <c r="D84" s="70">
        <v>9609</v>
      </c>
      <c r="E84" s="68"/>
      <c r="F84" s="70">
        <v>2685</v>
      </c>
      <c r="G84" s="68"/>
      <c r="H84" s="70">
        <v>15</v>
      </c>
      <c r="I84" s="68"/>
      <c r="J84" s="49">
        <v>12309</v>
      </c>
    </row>
    <row r="85" spans="1:10">
      <c r="A85" s="8">
        <v>11</v>
      </c>
      <c r="B85" s="23" t="s">
        <v>190</v>
      </c>
      <c r="C85" s="4" t="s">
        <v>2</v>
      </c>
      <c r="D85" s="70">
        <v>5220</v>
      </c>
      <c r="E85" s="68"/>
      <c r="F85" s="70">
        <v>1329</v>
      </c>
      <c r="G85" s="68"/>
      <c r="H85" s="70">
        <v>2</v>
      </c>
      <c r="I85" s="68"/>
      <c r="J85" s="49">
        <v>6551</v>
      </c>
    </row>
    <row r="86" spans="1:10">
      <c r="A86" s="8">
        <v>11</v>
      </c>
      <c r="B86" s="23" t="s">
        <v>191</v>
      </c>
      <c r="C86" s="4" t="s">
        <v>3</v>
      </c>
      <c r="D86" s="70">
        <v>6002</v>
      </c>
      <c r="E86" s="68"/>
      <c r="F86" s="70">
        <v>1348</v>
      </c>
      <c r="G86" s="68"/>
      <c r="H86" s="70">
        <v>1</v>
      </c>
      <c r="I86" s="68"/>
      <c r="J86" s="49">
        <v>7351</v>
      </c>
    </row>
    <row r="87" spans="1:10">
      <c r="A87" s="8">
        <v>75</v>
      </c>
      <c r="B87" s="23" t="s">
        <v>192</v>
      </c>
      <c r="C87" s="4" t="s">
        <v>66</v>
      </c>
      <c r="D87" s="70">
        <v>4409</v>
      </c>
      <c r="E87" s="68"/>
      <c r="F87" s="70">
        <v>692</v>
      </c>
      <c r="G87" s="68"/>
      <c r="H87" s="70">
        <v>4</v>
      </c>
      <c r="I87" s="68"/>
      <c r="J87" s="49">
        <v>5105</v>
      </c>
    </row>
    <row r="88" spans="1:10">
      <c r="A88" s="8">
        <v>32</v>
      </c>
      <c r="B88" s="23" t="s">
        <v>193</v>
      </c>
      <c r="C88" s="4" t="s">
        <v>35</v>
      </c>
      <c r="D88" s="70">
        <v>4033</v>
      </c>
      <c r="E88" s="68"/>
      <c r="F88" s="70">
        <v>1381</v>
      </c>
      <c r="G88" s="68"/>
      <c r="H88" s="70">
        <v>73</v>
      </c>
      <c r="I88" s="68"/>
      <c r="J88" s="49">
        <v>5487</v>
      </c>
    </row>
    <row r="89" spans="1:10">
      <c r="A89" s="8">
        <v>76</v>
      </c>
      <c r="B89" s="23" t="s">
        <v>194</v>
      </c>
      <c r="C89" s="4" t="s">
        <v>80</v>
      </c>
      <c r="D89" s="70">
        <v>4228</v>
      </c>
      <c r="E89" s="68"/>
      <c r="F89" s="70">
        <v>624</v>
      </c>
      <c r="G89" s="68"/>
      <c r="H89" s="70">
        <v>4</v>
      </c>
      <c r="I89" s="68"/>
      <c r="J89" s="49">
        <v>4856</v>
      </c>
    </row>
    <row r="90" spans="1:10">
      <c r="A90" s="8">
        <v>76</v>
      </c>
      <c r="B90" s="23" t="s">
        <v>195</v>
      </c>
      <c r="C90" s="4" t="s">
        <v>81</v>
      </c>
      <c r="D90" s="70">
        <v>2251</v>
      </c>
      <c r="E90" s="68"/>
      <c r="F90" s="70">
        <v>518</v>
      </c>
      <c r="G90" s="68"/>
      <c r="H90" s="70">
        <v>25</v>
      </c>
      <c r="I90" s="68"/>
      <c r="J90" s="49">
        <v>2794</v>
      </c>
    </row>
    <row r="91" spans="1:10">
      <c r="A91" s="8">
        <v>93</v>
      </c>
      <c r="B91" s="23" t="s">
        <v>196</v>
      </c>
      <c r="C91" s="4" t="s">
        <v>102</v>
      </c>
      <c r="D91" s="70">
        <v>7946</v>
      </c>
      <c r="E91" s="68"/>
      <c r="F91" s="70">
        <v>2818</v>
      </c>
      <c r="G91" s="68"/>
      <c r="H91" s="70">
        <v>2</v>
      </c>
      <c r="I91" s="68"/>
      <c r="J91" s="49">
        <v>10766</v>
      </c>
    </row>
    <row r="92" spans="1:10">
      <c r="A92" s="8">
        <v>93</v>
      </c>
      <c r="B92" s="23" t="s">
        <v>197</v>
      </c>
      <c r="C92" s="4" t="s">
        <v>103</v>
      </c>
      <c r="D92" s="70">
        <v>4754</v>
      </c>
      <c r="E92" s="68" t="s">
        <v>256</v>
      </c>
      <c r="F92" s="70">
        <v>991</v>
      </c>
      <c r="G92" s="68" t="s">
        <v>256</v>
      </c>
      <c r="H92" s="70">
        <v>4</v>
      </c>
      <c r="I92" s="68" t="s">
        <v>256</v>
      </c>
      <c r="J92" s="49">
        <v>5749</v>
      </c>
    </row>
    <row r="93" spans="1:10">
      <c r="A93" s="8">
        <v>52</v>
      </c>
      <c r="B93" s="23" t="s">
        <v>198</v>
      </c>
      <c r="C93" s="4" t="s">
        <v>51</v>
      </c>
      <c r="D93" s="70">
        <v>7845</v>
      </c>
      <c r="E93" s="68" t="s">
        <v>256</v>
      </c>
      <c r="F93" s="70">
        <v>1268</v>
      </c>
      <c r="G93" s="68"/>
      <c r="H93" s="70">
        <v>12</v>
      </c>
      <c r="I93" s="68"/>
      <c r="J93" s="49">
        <v>9125</v>
      </c>
    </row>
    <row r="94" spans="1:10">
      <c r="A94" s="8">
        <v>75</v>
      </c>
      <c r="B94" s="23" t="s">
        <v>199</v>
      </c>
      <c r="C94" s="4" t="s">
        <v>67</v>
      </c>
      <c r="D94" s="70">
        <v>4316</v>
      </c>
      <c r="E94" s="68"/>
      <c r="F94" s="70">
        <v>602</v>
      </c>
      <c r="G94" s="68"/>
      <c r="H94" s="70">
        <v>16</v>
      </c>
      <c r="I94" s="68"/>
      <c r="J94" s="49">
        <v>4934</v>
      </c>
    </row>
    <row r="95" spans="1:10">
      <c r="A95" s="8">
        <v>75</v>
      </c>
      <c r="B95" s="23" t="s">
        <v>200</v>
      </c>
      <c r="C95" s="4" t="s">
        <v>68</v>
      </c>
      <c r="D95" s="70">
        <v>4241</v>
      </c>
      <c r="E95" s="68"/>
      <c r="F95" s="70">
        <v>441</v>
      </c>
      <c r="G95" s="68"/>
      <c r="H95" s="70">
        <v>1</v>
      </c>
      <c r="I95" s="68" t="s">
        <v>256</v>
      </c>
      <c r="J95" s="49">
        <v>4683</v>
      </c>
    </row>
    <row r="96" spans="1:10">
      <c r="A96" s="8">
        <v>44</v>
      </c>
      <c r="B96" s="23" t="s">
        <v>201</v>
      </c>
      <c r="C96" s="4" t="s">
        <v>45</v>
      </c>
      <c r="D96" s="70">
        <v>4537</v>
      </c>
      <c r="E96" s="68"/>
      <c r="F96" s="70">
        <v>697</v>
      </c>
      <c r="G96" s="68"/>
      <c r="H96" s="70">
        <v>6</v>
      </c>
      <c r="I96" s="68"/>
      <c r="J96" s="49">
        <v>5240</v>
      </c>
    </row>
    <row r="97" spans="1:10">
      <c r="A97" s="8">
        <v>27</v>
      </c>
      <c r="B97" s="23" t="s">
        <v>202</v>
      </c>
      <c r="C97" s="4" t="s">
        <v>23</v>
      </c>
      <c r="D97" s="70">
        <v>4196</v>
      </c>
      <c r="E97" s="68"/>
      <c r="F97" s="70">
        <v>1096</v>
      </c>
      <c r="G97" s="68"/>
      <c r="H97" s="70">
        <v>15</v>
      </c>
      <c r="I97" s="68"/>
      <c r="J97" s="49">
        <v>5307</v>
      </c>
    </row>
    <row r="98" spans="1:10">
      <c r="A98" s="8">
        <v>27</v>
      </c>
      <c r="B98" s="23" t="s">
        <v>203</v>
      </c>
      <c r="C98" s="4" t="s">
        <v>24</v>
      </c>
      <c r="D98" s="70">
        <v>1039</v>
      </c>
      <c r="E98" s="68"/>
      <c r="F98" s="70">
        <v>296</v>
      </c>
      <c r="G98" s="68"/>
      <c r="H98" s="70">
        <v>4</v>
      </c>
      <c r="I98" s="68"/>
      <c r="J98" s="49">
        <v>1339</v>
      </c>
    </row>
    <row r="99" spans="1:10">
      <c r="A99" s="8">
        <v>11</v>
      </c>
      <c r="B99" s="23" t="s">
        <v>204</v>
      </c>
      <c r="C99" s="4" t="s">
        <v>4</v>
      </c>
      <c r="D99" s="70">
        <v>3684</v>
      </c>
      <c r="E99" s="68"/>
      <c r="F99" s="70">
        <v>1421</v>
      </c>
      <c r="G99" s="68"/>
      <c r="H99" s="70">
        <v>16</v>
      </c>
      <c r="I99" s="68"/>
      <c r="J99" s="49">
        <v>5121</v>
      </c>
    </row>
    <row r="100" spans="1:10">
      <c r="A100" s="8">
        <v>11</v>
      </c>
      <c r="B100" s="23" t="s">
        <v>205</v>
      </c>
      <c r="C100" s="4" t="s">
        <v>5</v>
      </c>
      <c r="D100" s="70">
        <v>8430</v>
      </c>
      <c r="E100" s="68"/>
      <c r="F100" s="70">
        <v>2566</v>
      </c>
      <c r="G100" s="68"/>
      <c r="H100" s="70">
        <v>4</v>
      </c>
      <c r="I100" s="68"/>
      <c r="J100" s="49">
        <v>11000</v>
      </c>
    </row>
    <row r="101" spans="1:10">
      <c r="A101" s="8">
        <v>11</v>
      </c>
      <c r="B101" s="23" t="s">
        <v>206</v>
      </c>
      <c r="C101" s="4" t="s">
        <v>6</v>
      </c>
      <c r="D101" s="70">
        <v>4662</v>
      </c>
      <c r="E101" s="68"/>
      <c r="F101" s="70">
        <v>2512</v>
      </c>
      <c r="G101" s="68"/>
      <c r="H101" s="70">
        <v>1</v>
      </c>
      <c r="I101" s="68"/>
      <c r="J101" s="49">
        <v>7175</v>
      </c>
    </row>
    <row r="102" spans="1:10">
      <c r="A102" s="8">
        <v>11</v>
      </c>
      <c r="B102" s="23" t="s">
        <v>207</v>
      </c>
      <c r="C102" s="4" t="s">
        <v>7</v>
      </c>
      <c r="D102" s="70">
        <v>6129</v>
      </c>
      <c r="E102" s="68"/>
      <c r="F102" s="70">
        <v>1704</v>
      </c>
      <c r="G102" s="68"/>
      <c r="H102" s="70">
        <v>4</v>
      </c>
      <c r="I102" s="68"/>
      <c r="J102" s="49">
        <v>7837</v>
      </c>
    </row>
    <row r="103" spans="1:10">
      <c r="A103" s="8">
        <v>11</v>
      </c>
      <c r="B103" s="23" t="s">
        <v>208</v>
      </c>
      <c r="C103" s="4" t="s">
        <v>8</v>
      </c>
      <c r="D103" s="70">
        <v>5270</v>
      </c>
      <c r="E103" s="68"/>
      <c r="F103" s="70">
        <v>1506</v>
      </c>
      <c r="G103" s="68"/>
      <c r="H103" s="70">
        <v>3</v>
      </c>
      <c r="I103" s="68"/>
      <c r="J103" s="49">
        <v>6779</v>
      </c>
    </row>
    <row r="104" spans="1:10">
      <c r="A104" s="8">
        <v>101</v>
      </c>
      <c r="B104" s="23" t="s">
        <v>209</v>
      </c>
      <c r="C104" s="4" t="s">
        <v>109</v>
      </c>
      <c r="D104" s="70">
        <v>713</v>
      </c>
      <c r="E104" s="68"/>
      <c r="F104" s="70">
        <v>894</v>
      </c>
      <c r="G104" s="68"/>
      <c r="H104" s="70">
        <v>186</v>
      </c>
      <c r="I104" s="68"/>
      <c r="J104" s="49">
        <v>1793</v>
      </c>
    </row>
    <row r="105" spans="1:10">
      <c r="A105" s="8">
        <v>102</v>
      </c>
      <c r="B105" s="23" t="s">
        <v>210</v>
      </c>
      <c r="C105" s="4" t="s">
        <v>110</v>
      </c>
      <c r="D105" s="70">
        <v>1422</v>
      </c>
      <c r="E105" s="68"/>
      <c r="F105" s="70">
        <v>1458</v>
      </c>
      <c r="G105" s="68"/>
      <c r="H105" s="70">
        <v>62</v>
      </c>
      <c r="I105" s="68"/>
      <c r="J105" s="49">
        <v>2942</v>
      </c>
    </row>
    <row r="106" spans="1:10">
      <c r="A106" s="8">
        <v>103</v>
      </c>
      <c r="B106" s="23" t="s">
        <v>211</v>
      </c>
      <c r="C106" s="4" t="s">
        <v>111</v>
      </c>
      <c r="D106" s="70">
        <v>212</v>
      </c>
      <c r="E106" s="68"/>
      <c r="F106" s="70">
        <v>254</v>
      </c>
      <c r="G106" s="68"/>
      <c r="H106" s="70">
        <v>7</v>
      </c>
      <c r="I106" s="68"/>
      <c r="J106" s="49">
        <v>473</v>
      </c>
    </row>
    <row r="107" spans="1:10">
      <c r="A107" s="9">
        <v>104</v>
      </c>
      <c r="B107" s="9" t="s">
        <v>212</v>
      </c>
      <c r="C107" s="5" t="s">
        <v>112</v>
      </c>
      <c r="D107" s="96">
        <v>1186</v>
      </c>
      <c r="E107" s="83"/>
      <c r="F107" s="71">
        <v>988</v>
      </c>
      <c r="G107" s="83"/>
      <c r="H107" s="71">
        <v>166</v>
      </c>
      <c r="I107" s="83"/>
      <c r="J107" s="51">
        <v>2340</v>
      </c>
    </row>
    <row r="108" spans="1:10">
      <c r="A108" s="597" t="s">
        <v>225</v>
      </c>
      <c r="B108" s="598"/>
      <c r="C108" s="599"/>
      <c r="D108" s="88">
        <f>SUM(D6:D103)-D76-D77</f>
        <v>513851</v>
      </c>
      <c r="E108" s="84"/>
      <c r="F108" s="88">
        <f>SUM(F6:F103)-F76-F77</f>
        <v>116273</v>
      </c>
      <c r="G108" s="84"/>
      <c r="H108" s="88">
        <f>SUM(H6:H103)-H76-H77</f>
        <v>1834</v>
      </c>
      <c r="I108" s="84"/>
      <c r="J108" s="52">
        <f>SUM(J6:J103)-J76-J77</f>
        <v>631958</v>
      </c>
    </row>
    <row r="109" spans="1:10">
      <c r="A109" s="600" t="s">
        <v>226</v>
      </c>
      <c r="B109" s="601"/>
      <c r="C109" s="602"/>
      <c r="D109" s="89">
        <f>SUM(D104:D107)</f>
        <v>3533</v>
      </c>
      <c r="E109" s="85"/>
      <c r="F109" s="89">
        <f t="shared" ref="F109:J109" si="0">SUM(F104:F107)</f>
        <v>3594</v>
      </c>
      <c r="G109" s="85"/>
      <c r="H109" s="89">
        <f t="shared" si="0"/>
        <v>421</v>
      </c>
      <c r="I109" s="85"/>
      <c r="J109" s="53">
        <f t="shared" si="0"/>
        <v>7548</v>
      </c>
    </row>
    <row r="110" spans="1:10">
      <c r="A110" s="594" t="s">
        <v>227</v>
      </c>
      <c r="B110" s="595"/>
      <c r="C110" s="596"/>
      <c r="D110" s="90">
        <f>D108+D109</f>
        <v>517384</v>
      </c>
      <c r="E110" s="86"/>
      <c r="F110" s="90">
        <f t="shared" ref="F110:J110" si="1">F108+F109</f>
        <v>119867</v>
      </c>
      <c r="G110" s="86"/>
      <c r="H110" s="90">
        <f t="shared" si="1"/>
        <v>2255</v>
      </c>
      <c r="I110" s="86"/>
      <c r="J110" s="54">
        <f t="shared" si="1"/>
        <v>639506</v>
      </c>
    </row>
    <row r="111" spans="1:10" ht="20.25" customHeight="1">
      <c r="A111" s="8"/>
      <c r="B111" s="24"/>
      <c r="C111" s="4"/>
      <c r="D111" s="10"/>
      <c r="E111" s="64"/>
      <c r="F111" s="10"/>
      <c r="G111" s="64"/>
    </row>
    <row r="112" spans="1:10" ht="19.5" customHeight="1">
      <c r="A112" s="8"/>
      <c r="B112" s="24"/>
      <c r="C112" s="4"/>
      <c r="D112" s="10"/>
      <c r="E112" s="64"/>
      <c r="F112" s="10"/>
      <c r="G112" s="64"/>
    </row>
    <row r="113" spans="1:10" ht="31.5" customHeight="1">
      <c r="A113" s="603" t="s">
        <v>458</v>
      </c>
      <c r="B113" s="603"/>
      <c r="C113" s="603"/>
      <c r="D113" s="603"/>
      <c r="E113" s="603"/>
      <c r="F113" s="603"/>
      <c r="G113" s="98"/>
    </row>
    <row r="114" spans="1:10" ht="19.5" customHeight="1">
      <c r="A114" s="591"/>
      <c r="B114" s="591"/>
      <c r="C114" s="591"/>
      <c r="D114" s="591"/>
      <c r="E114" s="591"/>
      <c r="F114" s="591"/>
      <c r="G114" s="61"/>
    </row>
    <row r="115" spans="1:10" ht="38.25" customHeight="1">
      <c r="A115" s="122" t="s">
        <v>218</v>
      </c>
      <c r="B115" s="592" t="s">
        <v>214</v>
      </c>
      <c r="C115" s="593"/>
      <c r="D115" s="27" t="s">
        <v>237</v>
      </c>
      <c r="E115" s="97"/>
      <c r="F115" s="27" t="s">
        <v>238</v>
      </c>
      <c r="G115" s="97"/>
      <c r="H115" s="27" t="s">
        <v>239</v>
      </c>
      <c r="I115" s="97"/>
      <c r="J115" s="28" t="s">
        <v>234</v>
      </c>
    </row>
    <row r="116" spans="1:10" ht="16.5" customHeight="1">
      <c r="A116" s="31">
        <v>84</v>
      </c>
      <c r="B116" s="32" t="s">
        <v>83</v>
      </c>
      <c r="C116" s="33"/>
      <c r="D116" s="80">
        <f>D6+D8+D12+D20+D32+D44+D48+D49+D69+D75+D81+D82</f>
        <v>69400</v>
      </c>
      <c r="E116" s="79"/>
      <c r="F116" s="80">
        <f>F6+F8+F12+F20+F32+F44+F48+F49+F69+F75+F81+F82</f>
        <v>14141</v>
      </c>
      <c r="G116" s="79"/>
      <c r="H116" s="80">
        <f>H6+H8+H12+H20+H32+H44+H48+H49+H69+H75+H81+H82</f>
        <v>166</v>
      </c>
      <c r="I116" s="79"/>
      <c r="J116" s="56">
        <f>J6+J8+J12+J20+J32+J44+J48+J49+J69+J75+J81+J82</f>
        <v>83707</v>
      </c>
    </row>
    <row r="117" spans="1:10" ht="16.5" customHeight="1">
      <c r="A117" s="34">
        <v>27</v>
      </c>
      <c r="B117" s="35" t="s">
        <v>17</v>
      </c>
      <c r="C117" s="36"/>
      <c r="D117" s="72">
        <f>D27+D31+D45+D64+D78+D79+D97+D98</f>
        <v>28375</v>
      </c>
      <c r="E117" s="68"/>
      <c r="F117" s="72">
        <f>F27+F31+F45+F64+F78+F79+F97+F98</f>
        <v>5885</v>
      </c>
      <c r="G117" s="68"/>
      <c r="H117" s="72">
        <f>H27+H31+H45+H64+H78+H79+H97+H98</f>
        <v>127</v>
      </c>
      <c r="I117" s="68"/>
      <c r="J117" s="57">
        <f>J27+J31+J45+J64+J78+J79+J97+J98</f>
        <v>34387</v>
      </c>
    </row>
    <row r="118" spans="1:10" ht="16.5" customHeight="1">
      <c r="A118" s="34">
        <v>53</v>
      </c>
      <c r="B118" s="35" t="s">
        <v>53</v>
      </c>
      <c r="C118" s="36"/>
      <c r="D118" s="72">
        <f>D28+D35+D41+D62</f>
        <v>37896</v>
      </c>
      <c r="E118" s="68"/>
      <c r="F118" s="72">
        <f>F28+F35+F41+F62</f>
        <v>5023</v>
      </c>
      <c r="G118" s="68"/>
      <c r="H118" s="72">
        <f>H28+H35+H41+H62</f>
        <v>35</v>
      </c>
      <c r="I118" s="68"/>
      <c r="J118" s="57">
        <f>J28+J35+J41+J62</f>
        <v>42954</v>
      </c>
    </row>
    <row r="119" spans="1:10" ht="16.5" customHeight="1">
      <c r="A119" s="34">
        <v>24</v>
      </c>
      <c r="B119" s="35" t="s">
        <v>10</v>
      </c>
      <c r="C119" s="36"/>
      <c r="D119" s="72">
        <f>D23+D34+D42+D43+D47+D51</f>
        <v>24559</v>
      </c>
      <c r="E119" s="68"/>
      <c r="F119" s="72">
        <f>F23+F34+F42+F43+F47+F51</f>
        <v>3665</v>
      </c>
      <c r="G119" s="68"/>
      <c r="H119" s="72">
        <f>H23+H34+H42+H43+H47+H51</f>
        <v>98</v>
      </c>
      <c r="I119" s="68"/>
      <c r="J119" s="57">
        <f>J23+J34+J42+J43+J47+J51</f>
        <v>28322</v>
      </c>
    </row>
    <row r="120" spans="1:10" ht="16.5" customHeight="1">
      <c r="A120" s="34">
        <v>94</v>
      </c>
      <c r="B120" s="35" t="s">
        <v>106</v>
      </c>
      <c r="C120" s="36"/>
      <c r="D120" s="72">
        <f>D25+D26</f>
        <v>1230</v>
      </c>
      <c r="E120" s="68"/>
      <c r="F120" s="72">
        <f>F25+F26</f>
        <v>1348</v>
      </c>
      <c r="G120" s="68"/>
      <c r="H120" s="72">
        <f>H25+H26</f>
        <v>8</v>
      </c>
      <c r="I120" s="68"/>
      <c r="J120" s="57">
        <f>J25+J26</f>
        <v>2586</v>
      </c>
    </row>
    <row r="121" spans="1:10" ht="16.5" customHeight="1">
      <c r="A121" s="34">
        <v>44</v>
      </c>
      <c r="B121" s="35" t="s">
        <v>220</v>
      </c>
      <c r="C121" s="36"/>
      <c r="D121" s="72">
        <f>D13+D15+D57+D58+D60+D61+D63+D73+D74+D96</f>
        <v>45384</v>
      </c>
      <c r="E121" s="68"/>
      <c r="F121" s="72">
        <f>F13+F15+F57+F58+F60+F61+F63+F73+F74+F96</f>
        <v>7811</v>
      </c>
      <c r="G121" s="68"/>
      <c r="H121" s="72">
        <f>H13+H15+H57+H58+H60+H61+H63+H73+H74+H96</f>
        <v>148</v>
      </c>
      <c r="I121" s="68"/>
      <c r="J121" s="57">
        <f>J13+J15+J57+J58+J60+J61+J63+J73+J74+J96</f>
        <v>53343</v>
      </c>
    </row>
    <row r="122" spans="1:10" ht="16.5" customHeight="1">
      <c r="A122" s="34">
        <v>32</v>
      </c>
      <c r="B122" s="35" t="s">
        <v>221</v>
      </c>
      <c r="C122" s="36"/>
      <c r="D122" s="72">
        <f>D7+D65+D66+D68+D88</f>
        <v>40655</v>
      </c>
      <c r="E122" s="68"/>
      <c r="F122" s="72">
        <f>F7+F65+F66+F68+F88</f>
        <v>12236</v>
      </c>
      <c r="G122" s="68"/>
      <c r="H122" s="72">
        <f>H7+H65+H66+H68+H88</f>
        <v>428</v>
      </c>
      <c r="I122" s="68"/>
      <c r="J122" s="57">
        <f>J7+J65+J66+J68+J88</f>
        <v>53319</v>
      </c>
    </row>
    <row r="123" spans="1:10" ht="16.5" customHeight="1">
      <c r="A123" s="34">
        <v>11</v>
      </c>
      <c r="B123" s="35" t="s">
        <v>1</v>
      </c>
      <c r="C123" s="36"/>
      <c r="D123" s="72">
        <f>D83+D85+D86+D99+D100+D101+D102+D103</f>
        <v>51302</v>
      </c>
      <c r="E123" s="68"/>
      <c r="F123" s="72">
        <f>F83+F85+F86+F99+F100+F101+F102+F103</f>
        <v>18357</v>
      </c>
      <c r="G123" s="68"/>
      <c r="H123" s="72">
        <f>H83+H85+H86+H99+H100+H101+H102+H103</f>
        <v>40</v>
      </c>
      <c r="I123" s="68"/>
      <c r="J123" s="57">
        <f>J83+J85+J86+J99+J100+J101+J102+J103</f>
        <v>69699</v>
      </c>
    </row>
    <row r="124" spans="1:10" ht="16.5" customHeight="1">
      <c r="A124" s="34">
        <v>28</v>
      </c>
      <c r="B124" s="35" t="s">
        <v>26</v>
      </c>
      <c r="C124" s="36"/>
      <c r="D124" s="72">
        <f>D19+D33+D56+D67+D84</f>
        <v>27190</v>
      </c>
      <c r="E124" s="68"/>
      <c r="F124" s="72">
        <f>F19+F33+F56+F67+F84</f>
        <v>7254</v>
      </c>
      <c r="G124" s="68"/>
      <c r="H124" s="72">
        <f>H19+H33+H56+H67+H84</f>
        <v>135</v>
      </c>
      <c r="I124" s="68"/>
      <c r="J124" s="57">
        <f>J19+J33+J56+J67+J84</f>
        <v>34579</v>
      </c>
    </row>
    <row r="125" spans="1:10" ht="16.5" customHeight="1">
      <c r="A125" s="34">
        <v>75</v>
      </c>
      <c r="B125" s="35" t="s">
        <v>222</v>
      </c>
      <c r="C125" s="36"/>
      <c r="D125" s="72">
        <f>D21+D22+D24+D29+D30+D39+D46+D53+D70+D87+D94+D95</f>
        <v>59035</v>
      </c>
      <c r="E125" s="68"/>
      <c r="F125" s="72">
        <f>F21+F22+F24+F29+F30+F39+F46+F53+F70+F87+F94+F95</f>
        <v>10432</v>
      </c>
      <c r="G125" s="68"/>
      <c r="H125" s="72">
        <f>H21+H22+H24+H29+H30+H39+H46+H53+H70+H87+H94+H95</f>
        <v>225</v>
      </c>
      <c r="I125" s="68"/>
      <c r="J125" s="57">
        <f>J21+J22+J24+J29+J30+J39+J46+J53+J70+J87+J94+J95</f>
        <v>69692</v>
      </c>
    </row>
    <row r="126" spans="1:10" ht="16.5" customHeight="1">
      <c r="A126" s="34">
        <v>76</v>
      </c>
      <c r="B126" s="35" t="s">
        <v>223</v>
      </c>
      <c r="C126" s="36"/>
      <c r="D126" s="72">
        <f>D14+D16+D17+D36+D37+D38+D40+D52+D54+D71+D72+D89+D90</f>
        <v>51855</v>
      </c>
      <c r="E126" s="68"/>
      <c r="F126" s="72">
        <f>F14+F16+F17+F36+F37+F38+F40+F52+F54+F71+F72+F89+F90</f>
        <v>11360</v>
      </c>
      <c r="G126" s="68"/>
      <c r="H126" s="72">
        <f>H14+H16+H17+H36+H37+H38+H40+H52+H54+H71+H72+H89+H90</f>
        <v>239</v>
      </c>
      <c r="I126" s="68"/>
      <c r="J126" s="57">
        <f>J14+J16+J17+J36+J37+J38+J40+J52+J54+J71+J72+J89+J90</f>
        <v>63454</v>
      </c>
    </row>
    <row r="127" spans="1:10" ht="16.5" customHeight="1">
      <c r="A127" s="34">
        <v>52</v>
      </c>
      <c r="B127" s="35" t="s">
        <v>47</v>
      </c>
      <c r="C127" s="36"/>
      <c r="D127" s="72">
        <f>D50+D55+D59+D80+D93</f>
        <v>38927</v>
      </c>
      <c r="E127" s="68"/>
      <c r="F127" s="72">
        <f>F50+F55+F59+F80+F93</f>
        <v>7203</v>
      </c>
      <c r="G127" s="68"/>
      <c r="H127" s="72">
        <f>H50+H55+H59+H80+H93</f>
        <v>132</v>
      </c>
      <c r="I127" s="68"/>
      <c r="J127" s="57">
        <f>J50+J55+J59+J80+J93</f>
        <v>46262</v>
      </c>
    </row>
    <row r="128" spans="1:10" ht="16.5" customHeight="1">
      <c r="A128" s="37">
        <v>93</v>
      </c>
      <c r="B128" s="38" t="s">
        <v>113</v>
      </c>
      <c r="C128" s="42"/>
      <c r="D128" s="72">
        <f>D9+D10+D11+D18+D91+D92</f>
        <v>38043</v>
      </c>
      <c r="E128" s="68"/>
      <c r="F128" s="72">
        <f>F9+F10+F11+F18+F91+F92</f>
        <v>11558</v>
      </c>
      <c r="G128" s="68"/>
      <c r="H128" s="72">
        <f>H9+H10+H11+H18+H91+H92</f>
        <v>53</v>
      </c>
      <c r="I128" s="68"/>
      <c r="J128" s="57">
        <f>J9+J10+J11+J18+J91+J92</f>
        <v>49654</v>
      </c>
    </row>
    <row r="129" spans="1:10">
      <c r="A129" s="15" t="s">
        <v>225</v>
      </c>
      <c r="B129" s="26"/>
      <c r="C129" s="16"/>
      <c r="D129" s="93">
        <f>SUM(D116:D128)</f>
        <v>513851</v>
      </c>
      <c r="E129" s="94"/>
      <c r="F129" s="93">
        <f>SUM(F116:F128)</f>
        <v>116273</v>
      </c>
      <c r="G129" s="94"/>
      <c r="H129" s="93">
        <f>SUM(H116:H128)</f>
        <v>1834</v>
      </c>
      <c r="I129" s="94"/>
      <c r="J129" s="60">
        <f>SUM(J116:J128)</f>
        <v>631958</v>
      </c>
    </row>
    <row r="130" spans="1:10" ht="14.25" customHeight="1">
      <c r="A130" s="11">
        <v>101</v>
      </c>
      <c r="B130" s="39" t="s">
        <v>215</v>
      </c>
      <c r="C130" s="12"/>
      <c r="D130" s="77">
        <f>D104</f>
        <v>713</v>
      </c>
      <c r="E130" s="74"/>
      <c r="F130" s="77">
        <f>F104</f>
        <v>894</v>
      </c>
      <c r="G130" s="74"/>
      <c r="H130" s="77">
        <f>H104</f>
        <v>186</v>
      </c>
      <c r="I130" s="74"/>
      <c r="J130" s="58">
        <f>J104</f>
        <v>1793</v>
      </c>
    </row>
    <row r="131" spans="1:10" ht="14.25" customHeight="1">
      <c r="A131" s="11">
        <v>102</v>
      </c>
      <c r="B131" s="40" t="s">
        <v>216</v>
      </c>
      <c r="C131" s="12"/>
      <c r="D131" s="77">
        <f t="shared" ref="D131:J133" si="2">D105</f>
        <v>1422</v>
      </c>
      <c r="E131" s="74"/>
      <c r="F131" s="77">
        <f t="shared" si="2"/>
        <v>1458</v>
      </c>
      <c r="G131" s="74"/>
      <c r="H131" s="77">
        <f t="shared" si="2"/>
        <v>62</v>
      </c>
      <c r="I131" s="74"/>
      <c r="J131" s="58">
        <f t="shared" si="2"/>
        <v>2942</v>
      </c>
    </row>
    <row r="132" spans="1:10" ht="14.25" customHeight="1">
      <c r="A132" s="11">
        <v>103</v>
      </c>
      <c r="B132" s="40" t="s">
        <v>111</v>
      </c>
      <c r="C132" s="12"/>
      <c r="D132" s="77">
        <f t="shared" si="2"/>
        <v>212</v>
      </c>
      <c r="E132" s="74"/>
      <c r="F132" s="77">
        <f t="shared" si="2"/>
        <v>254</v>
      </c>
      <c r="G132" s="74"/>
      <c r="H132" s="77">
        <f t="shared" si="2"/>
        <v>7</v>
      </c>
      <c r="I132" s="74"/>
      <c r="J132" s="58">
        <f t="shared" si="2"/>
        <v>473</v>
      </c>
    </row>
    <row r="133" spans="1:10" ht="14.25" customHeight="1">
      <c r="A133" s="13">
        <v>104</v>
      </c>
      <c r="B133" s="41" t="s">
        <v>112</v>
      </c>
      <c r="C133" s="14"/>
      <c r="D133" s="78">
        <f t="shared" si="2"/>
        <v>1186</v>
      </c>
      <c r="E133" s="75"/>
      <c r="F133" s="78">
        <f t="shared" si="2"/>
        <v>988</v>
      </c>
      <c r="G133" s="75"/>
      <c r="H133" s="78">
        <f t="shared" si="2"/>
        <v>166</v>
      </c>
      <c r="I133" s="75"/>
      <c r="J133" s="59">
        <f t="shared" si="2"/>
        <v>2340</v>
      </c>
    </row>
    <row r="134" spans="1:10">
      <c r="A134" s="17" t="s">
        <v>224</v>
      </c>
      <c r="B134" s="25"/>
      <c r="C134" s="17"/>
      <c r="D134" s="93">
        <f>SUM(D130:D133)</f>
        <v>3533</v>
      </c>
      <c r="E134" s="94"/>
      <c r="F134" s="93">
        <f>SUM(F130:F133)</f>
        <v>3594</v>
      </c>
      <c r="G134" s="94"/>
      <c r="H134" s="93">
        <f>SUM(H130:H133)</f>
        <v>421</v>
      </c>
      <c r="I134" s="94"/>
      <c r="J134" s="60">
        <f>SUM(J130:J133)</f>
        <v>7548</v>
      </c>
    </row>
    <row r="135" spans="1:10" ht="15" customHeight="1">
      <c r="A135" s="594" t="s">
        <v>227</v>
      </c>
      <c r="B135" s="595"/>
      <c r="C135" s="596"/>
      <c r="D135" s="93">
        <f>D129+D134</f>
        <v>517384</v>
      </c>
      <c r="E135" s="94"/>
      <c r="F135" s="93">
        <f>F129+F134</f>
        <v>119867</v>
      </c>
      <c r="G135" s="94"/>
      <c r="H135" s="93">
        <f>H129+H134</f>
        <v>2255</v>
      </c>
      <c r="I135" s="94"/>
      <c r="J135" s="60">
        <f>J129+J134</f>
        <v>639506</v>
      </c>
    </row>
    <row r="137" spans="1:10">
      <c r="A137" s="590" t="s">
        <v>235</v>
      </c>
      <c r="B137" s="590"/>
      <c r="C137" s="590"/>
      <c r="D137" s="590"/>
      <c r="E137" s="590"/>
      <c r="F137" s="590"/>
      <c r="G137" s="590"/>
      <c r="H137" s="590"/>
      <c r="I137" s="590"/>
      <c r="J137" s="590"/>
    </row>
    <row r="138" spans="1:10">
      <c r="A138" s="590" t="s">
        <v>236</v>
      </c>
      <c r="B138" s="590"/>
      <c r="C138" s="590"/>
      <c r="D138" s="590"/>
      <c r="E138" s="590"/>
      <c r="F138" s="590"/>
      <c r="G138" s="590"/>
      <c r="H138" s="590"/>
      <c r="I138" s="590"/>
      <c r="J138" s="590"/>
    </row>
    <row r="139" spans="1:10">
      <c r="A139" s="589" t="s">
        <v>257</v>
      </c>
      <c r="B139" s="589"/>
      <c r="C139" s="589"/>
      <c r="D139" s="589"/>
      <c r="E139" s="589"/>
      <c r="F139" s="589"/>
    </row>
  </sheetData>
  <mergeCells count="15">
    <mergeCell ref="A139:F139"/>
    <mergeCell ref="A114:F114"/>
    <mergeCell ref="B115:C115"/>
    <mergeCell ref="A135:C135"/>
    <mergeCell ref="A137:J137"/>
    <mergeCell ref="A138:J138"/>
    <mergeCell ref="A113:F113"/>
    <mergeCell ref="D5:E5"/>
    <mergeCell ref="F5:G5"/>
    <mergeCell ref="H5:I5"/>
    <mergeCell ref="A1:F1"/>
    <mergeCell ref="A3:F3"/>
    <mergeCell ref="A108:C108"/>
    <mergeCell ref="A109:C109"/>
    <mergeCell ref="A110:C110"/>
  </mergeCells>
  <hyperlinks>
    <hyperlink ref="J2" location="Sommaire!A1" display="RETOUR AU SOMMAIRE"/>
  </hyperlinks>
  <pageMargins left="0.7" right="0.7" top="0.75" bottom="0.75" header="0.3" footer="0.3"/>
  <pageSetup paperSize="9"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AK466"/>
  <sheetViews>
    <sheetView workbookViewId="0">
      <selection activeCell="Q8" sqref="Q8"/>
    </sheetView>
  </sheetViews>
  <sheetFormatPr baseColWidth="10" defaultRowHeight="15"/>
  <cols>
    <col min="1" max="1" width="7.42578125" customWidth="1"/>
    <col min="2" max="2" width="12.7109375" customWidth="1"/>
    <col min="3" max="3" width="25.140625" customWidth="1"/>
    <col min="4" max="4" width="6.42578125" bestFit="1" customWidth="1"/>
    <col min="5" max="5" width="3.5703125" bestFit="1" customWidth="1"/>
    <col min="6" max="6" width="6.42578125" bestFit="1" customWidth="1"/>
    <col min="7" max="7" width="3.5703125" bestFit="1" customWidth="1"/>
    <col min="8" max="8" width="6.42578125" bestFit="1" customWidth="1"/>
    <col min="9" max="9" width="3.5703125" bestFit="1" customWidth="1"/>
    <col min="10" max="10" width="6.42578125" bestFit="1" customWidth="1"/>
    <col min="11" max="11" width="3.5703125" bestFit="1" customWidth="1"/>
    <col min="12" max="12" width="6.42578125" bestFit="1" customWidth="1"/>
    <col min="13" max="13" width="3" bestFit="1" customWidth="1"/>
    <col min="14" max="14" width="6.42578125" bestFit="1" customWidth="1"/>
    <col min="15" max="15" width="3" bestFit="1" customWidth="1"/>
    <col min="16" max="37" width="11.42578125" style="475"/>
  </cols>
  <sheetData>
    <row r="1" spans="1:15">
      <c r="A1" s="18" t="s">
        <v>386</v>
      </c>
      <c r="B1" s="6"/>
      <c r="C1" s="1"/>
      <c r="D1" s="1"/>
      <c r="E1" s="1"/>
      <c r="F1" s="1"/>
      <c r="G1" s="402"/>
      <c r="H1" s="402"/>
      <c r="I1" s="402"/>
      <c r="J1" s="475"/>
      <c r="K1" s="475"/>
      <c r="L1" s="475"/>
      <c r="M1" s="475"/>
      <c r="N1" s="475"/>
      <c r="O1" s="475"/>
    </row>
    <row r="2" spans="1:15">
      <c r="A2" s="591" t="s">
        <v>251</v>
      </c>
      <c r="B2" s="591"/>
      <c r="C2" s="591"/>
      <c r="D2" s="591"/>
      <c r="E2" s="591"/>
      <c r="F2" s="591"/>
      <c r="G2" s="591"/>
      <c r="H2" s="591"/>
      <c r="I2" s="591"/>
      <c r="J2" s="475"/>
      <c r="K2" s="475"/>
      <c r="L2" s="475"/>
      <c r="M2" s="475"/>
      <c r="N2" s="475"/>
      <c r="O2" s="475"/>
    </row>
    <row r="3" spans="1:15" s="419" customFormat="1">
      <c r="A3" s="577" t="s">
        <v>252</v>
      </c>
      <c r="B3" s="577"/>
      <c r="C3" s="577"/>
      <c r="D3" s="577"/>
      <c r="E3" s="577"/>
      <c r="F3" s="577"/>
      <c r="G3" s="577"/>
      <c r="N3" s="571" t="s">
        <v>440</v>
      </c>
    </row>
    <row r="4" spans="1:15">
      <c r="B4" s="475"/>
      <c r="C4" s="475"/>
      <c r="D4" s="475"/>
      <c r="E4" s="475"/>
      <c r="F4" s="475"/>
      <c r="G4" s="475"/>
      <c r="H4" s="475"/>
      <c r="I4" s="475"/>
      <c r="J4" s="475"/>
      <c r="K4" s="475"/>
      <c r="L4" s="475"/>
      <c r="M4" s="475"/>
      <c r="N4" s="475"/>
      <c r="O4" s="475"/>
    </row>
    <row r="5" spans="1:15">
      <c r="A5" s="475"/>
      <c r="B5" s="475"/>
      <c r="C5" s="475"/>
      <c r="D5" s="475"/>
      <c r="E5" s="475"/>
      <c r="F5" s="475"/>
      <c r="G5" s="475"/>
      <c r="H5" s="475"/>
      <c r="I5" s="475"/>
      <c r="J5" s="475"/>
      <c r="K5" s="475"/>
      <c r="L5" s="475"/>
      <c r="M5" s="475"/>
      <c r="N5" s="475"/>
      <c r="O5" s="475"/>
    </row>
    <row r="6" spans="1:15" ht="30">
      <c r="A6" s="401" t="s">
        <v>218</v>
      </c>
      <c r="B6" s="28" t="s">
        <v>219</v>
      </c>
      <c r="C6" s="123" t="s">
        <v>213</v>
      </c>
      <c r="D6" s="640">
        <v>2010</v>
      </c>
      <c r="E6" s="639"/>
      <c r="F6" s="638">
        <v>2011</v>
      </c>
      <c r="G6" s="639"/>
      <c r="H6" s="640">
        <v>2012</v>
      </c>
      <c r="I6" s="639"/>
      <c r="J6" s="640">
        <v>2013</v>
      </c>
      <c r="K6" s="639"/>
      <c r="L6" s="640">
        <v>2014</v>
      </c>
      <c r="M6" s="639"/>
      <c r="N6" s="640">
        <v>2015</v>
      </c>
      <c r="O6" s="639"/>
    </row>
    <row r="7" spans="1:15">
      <c r="A7" s="7">
        <v>84</v>
      </c>
      <c r="B7" s="21" t="s">
        <v>115</v>
      </c>
      <c r="C7" s="421" t="s">
        <v>82</v>
      </c>
      <c r="D7" s="422">
        <v>89</v>
      </c>
      <c r="E7" s="426"/>
      <c r="F7" s="422">
        <v>87</v>
      </c>
      <c r="G7" s="426"/>
      <c r="H7" s="422">
        <v>91</v>
      </c>
      <c r="I7" s="426"/>
      <c r="J7" s="422">
        <v>88</v>
      </c>
      <c r="K7" s="426"/>
      <c r="L7" s="422">
        <v>93</v>
      </c>
      <c r="M7" s="426"/>
      <c r="N7" s="422">
        <v>105</v>
      </c>
      <c r="O7" s="426"/>
    </row>
    <row r="8" spans="1:15">
      <c r="A8" s="8">
        <v>32</v>
      </c>
      <c r="B8" s="23" t="s">
        <v>116</v>
      </c>
      <c r="C8" s="425" t="s">
        <v>31</v>
      </c>
      <c r="D8" s="422">
        <v>140</v>
      </c>
      <c r="E8" s="426"/>
      <c r="F8" s="422">
        <v>166</v>
      </c>
      <c r="G8" s="426"/>
      <c r="H8" s="422">
        <v>165</v>
      </c>
      <c r="I8" s="426"/>
      <c r="J8" s="422">
        <v>160</v>
      </c>
      <c r="K8" s="426"/>
      <c r="L8" s="422">
        <v>192</v>
      </c>
      <c r="M8" s="426"/>
      <c r="N8" s="422">
        <v>160</v>
      </c>
      <c r="O8" s="426"/>
    </row>
    <row r="9" spans="1:15">
      <c r="A9" s="8">
        <v>84</v>
      </c>
      <c r="B9" s="23" t="s">
        <v>117</v>
      </c>
      <c r="C9" s="425" t="s">
        <v>84</v>
      </c>
      <c r="D9" s="422">
        <v>104</v>
      </c>
      <c r="E9" s="426"/>
      <c r="F9" s="422">
        <v>104</v>
      </c>
      <c r="G9" s="426" t="s">
        <v>256</v>
      </c>
      <c r="H9" s="422">
        <v>94</v>
      </c>
      <c r="I9" s="426"/>
      <c r="J9" s="422">
        <v>90</v>
      </c>
      <c r="K9" s="426"/>
      <c r="L9" s="422">
        <v>68</v>
      </c>
      <c r="M9" s="426"/>
      <c r="N9" s="422">
        <v>61</v>
      </c>
      <c r="O9" s="426"/>
    </row>
    <row r="10" spans="1:15">
      <c r="A10" s="8">
        <v>93</v>
      </c>
      <c r="B10" s="23" t="s">
        <v>118</v>
      </c>
      <c r="C10" s="425" t="s">
        <v>305</v>
      </c>
      <c r="D10" s="422">
        <v>36</v>
      </c>
      <c r="E10" s="426"/>
      <c r="F10" s="422">
        <v>36</v>
      </c>
      <c r="G10" s="426" t="s">
        <v>256</v>
      </c>
      <c r="H10" s="422">
        <v>36</v>
      </c>
      <c r="I10" s="426" t="s">
        <v>256</v>
      </c>
      <c r="J10" s="422">
        <v>35</v>
      </c>
      <c r="K10" s="426"/>
      <c r="L10" s="422">
        <v>27</v>
      </c>
      <c r="M10" s="426"/>
      <c r="N10" s="422">
        <v>30</v>
      </c>
      <c r="O10" s="426"/>
    </row>
    <row r="11" spans="1:15">
      <c r="A11" s="8">
        <v>93</v>
      </c>
      <c r="B11" s="23" t="s">
        <v>119</v>
      </c>
      <c r="C11" s="425" t="s">
        <v>99</v>
      </c>
      <c r="D11" s="422">
        <v>7</v>
      </c>
      <c r="E11" s="426"/>
      <c r="F11" s="422">
        <v>9</v>
      </c>
      <c r="G11" s="426"/>
      <c r="H11" s="422">
        <v>9</v>
      </c>
      <c r="I11" s="426"/>
      <c r="J11" s="422">
        <v>12</v>
      </c>
      <c r="K11" s="426"/>
      <c r="L11" s="422">
        <v>14</v>
      </c>
      <c r="M11" s="426"/>
      <c r="N11" s="422">
        <v>12</v>
      </c>
      <c r="O11" s="426"/>
    </row>
    <row r="12" spans="1:15">
      <c r="A12" s="8">
        <v>93</v>
      </c>
      <c r="B12" s="23" t="s">
        <v>120</v>
      </c>
      <c r="C12" s="425" t="s">
        <v>100</v>
      </c>
      <c r="D12" s="422">
        <v>202</v>
      </c>
      <c r="E12" s="426"/>
      <c r="F12" s="422">
        <v>219</v>
      </c>
      <c r="G12" s="426"/>
      <c r="H12" s="422">
        <v>205</v>
      </c>
      <c r="I12" s="426"/>
      <c r="J12" s="422">
        <v>242</v>
      </c>
      <c r="K12" s="426"/>
      <c r="L12" s="422">
        <v>192</v>
      </c>
      <c r="M12" s="426"/>
      <c r="N12" s="422">
        <v>206</v>
      </c>
      <c r="O12" s="426"/>
    </row>
    <row r="13" spans="1:15">
      <c r="A13" s="8">
        <v>84</v>
      </c>
      <c r="B13" s="23" t="s">
        <v>121</v>
      </c>
      <c r="C13" s="425" t="s">
        <v>85</v>
      </c>
      <c r="D13" s="422">
        <v>51</v>
      </c>
      <c r="E13" s="426"/>
      <c r="F13" s="422">
        <v>37</v>
      </c>
      <c r="G13" s="426"/>
      <c r="H13" s="422">
        <v>37</v>
      </c>
      <c r="I13" s="426" t="s">
        <v>256</v>
      </c>
      <c r="J13" s="422">
        <v>104</v>
      </c>
      <c r="K13" s="426"/>
      <c r="L13" s="422">
        <v>52</v>
      </c>
      <c r="M13" s="426"/>
      <c r="N13" s="422">
        <v>47</v>
      </c>
      <c r="O13" s="426"/>
    </row>
    <row r="14" spans="1:15">
      <c r="A14" s="8">
        <v>44</v>
      </c>
      <c r="B14" s="23" t="s">
        <v>122</v>
      </c>
      <c r="C14" s="425" t="s">
        <v>36</v>
      </c>
      <c r="D14" s="422">
        <v>90</v>
      </c>
      <c r="E14" s="426"/>
      <c r="F14" s="422">
        <v>90</v>
      </c>
      <c r="G14" s="426"/>
      <c r="H14" s="422">
        <v>91</v>
      </c>
      <c r="I14" s="426"/>
      <c r="J14" s="422">
        <v>98</v>
      </c>
      <c r="K14" s="426"/>
      <c r="L14" s="422">
        <v>94</v>
      </c>
      <c r="M14" s="426"/>
      <c r="N14" s="422">
        <v>96</v>
      </c>
      <c r="O14" s="426"/>
    </row>
    <row r="15" spans="1:15">
      <c r="A15" s="8">
        <v>76</v>
      </c>
      <c r="B15" s="23" t="s">
        <v>123</v>
      </c>
      <c r="C15" s="425" t="s">
        <v>69</v>
      </c>
      <c r="D15" s="422">
        <v>21</v>
      </c>
      <c r="E15" s="426"/>
      <c r="F15" s="422">
        <v>28</v>
      </c>
      <c r="G15" s="426"/>
      <c r="H15" s="422">
        <v>26</v>
      </c>
      <c r="I15" s="426"/>
      <c r="J15" s="422">
        <v>32</v>
      </c>
      <c r="K15" s="426"/>
      <c r="L15" s="422">
        <v>32</v>
      </c>
      <c r="M15" s="426"/>
      <c r="N15" s="422">
        <v>32</v>
      </c>
      <c r="O15" s="426"/>
    </row>
    <row r="16" spans="1:15">
      <c r="A16" s="8">
        <v>44</v>
      </c>
      <c r="B16" s="23">
        <v>10</v>
      </c>
      <c r="C16" s="425" t="s">
        <v>37</v>
      </c>
      <c r="D16" s="422">
        <v>77</v>
      </c>
      <c r="E16" s="426"/>
      <c r="F16" s="422">
        <v>55</v>
      </c>
      <c r="G16" s="426"/>
      <c r="H16" s="422">
        <v>67</v>
      </c>
      <c r="I16" s="426"/>
      <c r="J16" s="422">
        <v>74</v>
      </c>
      <c r="K16" s="426"/>
      <c r="L16" s="422">
        <v>71</v>
      </c>
      <c r="M16" s="426"/>
      <c r="N16" s="422">
        <v>64</v>
      </c>
      <c r="O16" s="426"/>
    </row>
    <row r="17" spans="1:15">
      <c r="A17" s="8">
        <v>76</v>
      </c>
      <c r="B17" s="23">
        <v>11</v>
      </c>
      <c r="C17" s="425" t="s">
        <v>70</v>
      </c>
      <c r="D17" s="422">
        <v>146</v>
      </c>
      <c r="E17" s="426"/>
      <c r="F17" s="422">
        <v>127</v>
      </c>
      <c r="G17" s="426"/>
      <c r="H17" s="422">
        <v>132</v>
      </c>
      <c r="I17" s="426"/>
      <c r="J17" s="422">
        <v>149</v>
      </c>
      <c r="K17" s="426"/>
      <c r="L17" s="422">
        <v>120</v>
      </c>
      <c r="M17" s="426"/>
      <c r="N17" s="422">
        <v>107</v>
      </c>
      <c r="O17" s="426"/>
    </row>
    <row r="18" spans="1:15">
      <c r="A18" s="8">
        <v>76</v>
      </c>
      <c r="B18" s="23">
        <v>12</v>
      </c>
      <c r="C18" s="425" t="s">
        <v>71</v>
      </c>
      <c r="D18" s="422">
        <v>7</v>
      </c>
      <c r="E18" s="426"/>
      <c r="F18" s="422">
        <v>22</v>
      </c>
      <c r="G18" s="426"/>
      <c r="H18" s="422">
        <v>18</v>
      </c>
      <c r="I18" s="426"/>
      <c r="J18" s="422">
        <v>26</v>
      </c>
      <c r="K18" s="426"/>
      <c r="L18" s="422">
        <v>36</v>
      </c>
      <c r="M18" s="426"/>
      <c r="N18" s="422">
        <v>39</v>
      </c>
      <c r="O18" s="426"/>
    </row>
    <row r="19" spans="1:15">
      <c r="A19" s="8">
        <v>93</v>
      </c>
      <c r="B19" s="23">
        <v>13</v>
      </c>
      <c r="C19" s="425" t="s">
        <v>101</v>
      </c>
      <c r="D19" s="422">
        <v>578</v>
      </c>
      <c r="E19" s="426"/>
      <c r="F19" s="422">
        <v>540</v>
      </c>
      <c r="G19" s="426"/>
      <c r="H19" s="422">
        <v>503</v>
      </c>
      <c r="I19" s="426"/>
      <c r="J19" s="422">
        <v>480</v>
      </c>
      <c r="K19" s="426"/>
      <c r="L19" s="422">
        <v>424</v>
      </c>
      <c r="M19" s="426"/>
      <c r="N19" s="422">
        <v>449</v>
      </c>
      <c r="O19" s="426"/>
    </row>
    <row r="20" spans="1:15">
      <c r="A20" s="8">
        <v>28</v>
      </c>
      <c r="B20" s="23">
        <v>14</v>
      </c>
      <c r="C20" s="425" t="s">
        <v>25</v>
      </c>
      <c r="D20" s="422">
        <v>160</v>
      </c>
      <c r="E20" s="426"/>
      <c r="F20" s="422">
        <v>160</v>
      </c>
      <c r="G20" s="426" t="s">
        <v>256</v>
      </c>
      <c r="H20" s="422">
        <v>153</v>
      </c>
      <c r="I20" s="426"/>
      <c r="J20" s="422">
        <v>149</v>
      </c>
      <c r="K20" s="426"/>
      <c r="L20" s="422">
        <v>155</v>
      </c>
      <c r="M20" s="426"/>
      <c r="N20" s="422">
        <v>155</v>
      </c>
      <c r="O20" s="426" t="s">
        <v>256</v>
      </c>
    </row>
    <row r="21" spans="1:15">
      <c r="A21" s="8">
        <v>84</v>
      </c>
      <c r="B21" s="23">
        <v>15</v>
      </c>
      <c r="C21" s="425" t="s">
        <v>86</v>
      </c>
      <c r="D21" s="422">
        <v>50</v>
      </c>
      <c r="E21" s="426"/>
      <c r="F21" s="422">
        <v>51</v>
      </c>
      <c r="G21" s="426"/>
      <c r="H21" s="422">
        <v>48</v>
      </c>
      <c r="I21" s="426"/>
      <c r="J21" s="422">
        <v>50</v>
      </c>
      <c r="K21" s="426"/>
      <c r="L21" s="422">
        <v>59</v>
      </c>
      <c r="M21" s="426"/>
      <c r="N21" s="422">
        <v>63</v>
      </c>
      <c r="O21" s="426"/>
    </row>
    <row r="22" spans="1:15">
      <c r="A22" s="8">
        <v>75</v>
      </c>
      <c r="B22" s="23">
        <v>16</v>
      </c>
      <c r="C22" s="425" t="s">
        <v>57</v>
      </c>
      <c r="D22" s="422">
        <v>75</v>
      </c>
      <c r="E22" s="426"/>
      <c r="F22" s="422">
        <v>75</v>
      </c>
      <c r="G22" s="426"/>
      <c r="H22" s="422">
        <v>77</v>
      </c>
      <c r="I22" s="426"/>
      <c r="J22" s="422">
        <v>61</v>
      </c>
      <c r="K22" s="426"/>
      <c r="L22" s="422">
        <v>56</v>
      </c>
      <c r="M22" s="426"/>
      <c r="N22" s="422">
        <v>65</v>
      </c>
      <c r="O22" s="426"/>
    </row>
    <row r="23" spans="1:15">
      <c r="A23" s="8">
        <v>75</v>
      </c>
      <c r="B23" s="23">
        <v>17</v>
      </c>
      <c r="C23" s="425" t="s">
        <v>58</v>
      </c>
      <c r="D23" s="422">
        <v>116</v>
      </c>
      <c r="E23" s="426"/>
      <c r="F23" s="422">
        <v>112</v>
      </c>
      <c r="G23" s="426"/>
      <c r="H23" s="422">
        <v>118</v>
      </c>
      <c r="I23" s="426"/>
      <c r="J23" s="422">
        <v>141</v>
      </c>
      <c r="K23" s="426"/>
      <c r="L23" s="422">
        <v>169</v>
      </c>
      <c r="M23" s="426"/>
      <c r="N23" s="422">
        <v>144</v>
      </c>
      <c r="O23" s="426"/>
    </row>
    <row r="24" spans="1:15">
      <c r="A24" s="8">
        <v>24</v>
      </c>
      <c r="B24" s="23">
        <v>18</v>
      </c>
      <c r="C24" s="425" t="s">
        <v>9</v>
      </c>
      <c r="D24" s="422">
        <v>71</v>
      </c>
      <c r="E24" s="426"/>
      <c r="F24" s="422">
        <v>69</v>
      </c>
      <c r="G24" s="426"/>
      <c r="H24" s="422">
        <v>64</v>
      </c>
      <c r="I24" s="426"/>
      <c r="J24" s="422">
        <v>61</v>
      </c>
      <c r="K24" s="426"/>
      <c r="L24" s="422">
        <v>53</v>
      </c>
      <c r="M24" s="426"/>
      <c r="N24" s="422">
        <v>43</v>
      </c>
      <c r="O24" s="426"/>
    </row>
    <row r="25" spans="1:15">
      <c r="A25" s="8">
        <v>75</v>
      </c>
      <c r="B25" s="23">
        <v>19</v>
      </c>
      <c r="C25" s="425" t="s">
        <v>59</v>
      </c>
      <c r="D25" s="422">
        <v>72</v>
      </c>
      <c r="E25" s="426"/>
      <c r="F25" s="422">
        <v>78</v>
      </c>
      <c r="G25" s="426"/>
      <c r="H25" s="422">
        <v>82</v>
      </c>
      <c r="I25" s="426"/>
      <c r="J25" s="422">
        <v>65</v>
      </c>
      <c r="K25" s="426"/>
      <c r="L25" s="422">
        <v>91</v>
      </c>
      <c r="M25" s="426"/>
      <c r="N25" s="422">
        <v>77</v>
      </c>
      <c r="O25" s="426"/>
    </row>
    <row r="26" spans="1:15">
      <c r="A26" s="8">
        <v>94</v>
      </c>
      <c r="B26" s="23" t="s">
        <v>104</v>
      </c>
      <c r="C26" s="425" t="s">
        <v>306</v>
      </c>
      <c r="D26" s="422">
        <v>33</v>
      </c>
      <c r="E26" s="426"/>
      <c r="F26" s="422">
        <v>38</v>
      </c>
      <c r="G26" s="426"/>
      <c r="H26" s="422">
        <v>38</v>
      </c>
      <c r="I26" s="426" t="s">
        <v>256</v>
      </c>
      <c r="J26" s="422">
        <v>41</v>
      </c>
      <c r="K26" s="426"/>
      <c r="L26" s="422">
        <v>37</v>
      </c>
      <c r="M26" s="426"/>
      <c r="N26" s="422">
        <v>31</v>
      </c>
      <c r="O26" s="426"/>
    </row>
    <row r="27" spans="1:15">
      <c r="A27" s="8">
        <v>94</v>
      </c>
      <c r="B27" s="23" t="s">
        <v>107</v>
      </c>
      <c r="C27" s="425" t="s">
        <v>108</v>
      </c>
      <c r="D27" s="422">
        <v>8</v>
      </c>
      <c r="E27" s="426" t="s">
        <v>256</v>
      </c>
      <c r="F27" s="422">
        <v>10</v>
      </c>
      <c r="G27" s="426"/>
      <c r="H27" s="422">
        <v>14</v>
      </c>
      <c r="I27" s="426"/>
      <c r="J27" s="422">
        <v>17</v>
      </c>
      <c r="K27" s="426"/>
      <c r="L27" s="422">
        <v>23</v>
      </c>
      <c r="M27" s="426"/>
      <c r="N27" s="422">
        <v>24</v>
      </c>
      <c r="O27" s="426"/>
    </row>
    <row r="28" spans="1:15">
      <c r="A28" s="8">
        <v>27</v>
      </c>
      <c r="B28" s="23">
        <v>21</v>
      </c>
      <c r="C28" s="425" t="s">
        <v>16</v>
      </c>
      <c r="D28" s="422">
        <v>239</v>
      </c>
      <c r="E28" s="426"/>
      <c r="F28" s="422">
        <v>216</v>
      </c>
      <c r="G28" s="426"/>
      <c r="H28" s="422">
        <v>196</v>
      </c>
      <c r="I28" s="426"/>
      <c r="J28" s="422">
        <v>155</v>
      </c>
      <c r="K28" s="426"/>
      <c r="L28" s="422">
        <v>122</v>
      </c>
      <c r="M28" s="426"/>
      <c r="N28" s="422">
        <v>125</v>
      </c>
      <c r="O28" s="426"/>
    </row>
    <row r="29" spans="1:15">
      <c r="A29" s="8">
        <v>53</v>
      </c>
      <c r="B29" s="23">
        <v>22</v>
      </c>
      <c r="C29" s="425" t="s">
        <v>52</v>
      </c>
      <c r="D29" s="422">
        <v>65</v>
      </c>
      <c r="E29" s="426"/>
      <c r="F29" s="422">
        <v>75</v>
      </c>
      <c r="G29" s="426"/>
      <c r="H29" s="422">
        <v>70</v>
      </c>
      <c r="I29" s="426"/>
      <c r="J29" s="422">
        <v>62</v>
      </c>
      <c r="K29" s="426"/>
      <c r="L29" s="422">
        <v>79</v>
      </c>
      <c r="M29" s="426"/>
      <c r="N29" s="422">
        <v>77</v>
      </c>
      <c r="O29" s="426"/>
    </row>
    <row r="30" spans="1:15">
      <c r="A30" s="8">
        <v>75</v>
      </c>
      <c r="B30" s="23">
        <v>23</v>
      </c>
      <c r="C30" s="425" t="s">
        <v>60</v>
      </c>
      <c r="D30" s="422">
        <v>45</v>
      </c>
      <c r="E30" s="426"/>
      <c r="F30" s="422">
        <v>45</v>
      </c>
      <c r="G30" s="426"/>
      <c r="H30" s="422">
        <v>38</v>
      </c>
      <c r="I30" s="426"/>
      <c r="J30" s="422">
        <v>31</v>
      </c>
      <c r="K30" s="426"/>
      <c r="L30" s="422">
        <v>29</v>
      </c>
      <c r="M30" s="426"/>
      <c r="N30" s="422">
        <v>20</v>
      </c>
      <c r="O30" s="426"/>
    </row>
    <row r="31" spans="1:15">
      <c r="A31" s="8">
        <v>75</v>
      </c>
      <c r="B31" s="23">
        <v>24</v>
      </c>
      <c r="C31" s="425" t="s">
        <v>61</v>
      </c>
      <c r="D31" s="422">
        <v>193</v>
      </c>
      <c r="E31" s="426"/>
      <c r="F31" s="422">
        <v>181</v>
      </c>
      <c r="G31" s="426"/>
      <c r="H31" s="422">
        <v>186</v>
      </c>
      <c r="I31" s="426"/>
      <c r="J31" s="422">
        <v>189</v>
      </c>
      <c r="K31" s="426"/>
      <c r="L31" s="422">
        <v>177</v>
      </c>
      <c r="M31" s="426"/>
      <c r="N31" s="422">
        <v>164</v>
      </c>
      <c r="O31" s="426"/>
    </row>
    <row r="32" spans="1:15">
      <c r="A32" s="8">
        <v>27</v>
      </c>
      <c r="B32" s="23">
        <v>25</v>
      </c>
      <c r="C32" s="425" t="s">
        <v>18</v>
      </c>
      <c r="D32" s="422">
        <v>106</v>
      </c>
      <c r="E32" s="426"/>
      <c r="F32" s="422">
        <v>77</v>
      </c>
      <c r="G32" s="426"/>
      <c r="H32" s="422">
        <v>92</v>
      </c>
      <c r="I32" s="426"/>
      <c r="J32" s="422">
        <v>90</v>
      </c>
      <c r="K32" s="426"/>
      <c r="L32" s="422">
        <v>106</v>
      </c>
      <c r="M32" s="426"/>
      <c r="N32" s="422">
        <v>96</v>
      </c>
      <c r="O32" s="426"/>
    </row>
    <row r="33" spans="1:15">
      <c r="A33" s="8">
        <v>84</v>
      </c>
      <c r="B33" s="23">
        <v>26</v>
      </c>
      <c r="C33" s="425" t="s">
        <v>87</v>
      </c>
      <c r="D33" s="422">
        <v>211</v>
      </c>
      <c r="E33" s="426"/>
      <c r="F33" s="422">
        <v>175</v>
      </c>
      <c r="G33" s="426"/>
      <c r="H33" s="422">
        <v>174</v>
      </c>
      <c r="I33" s="426"/>
      <c r="J33" s="422">
        <v>130</v>
      </c>
      <c r="K33" s="426"/>
      <c r="L33" s="422">
        <v>168</v>
      </c>
      <c r="M33" s="426"/>
      <c r="N33" s="422">
        <v>162</v>
      </c>
      <c r="O33" s="426"/>
    </row>
    <row r="34" spans="1:15">
      <c r="A34" s="8">
        <v>28</v>
      </c>
      <c r="B34" s="23">
        <v>27</v>
      </c>
      <c r="C34" s="425" t="s">
        <v>27</v>
      </c>
      <c r="D34" s="422">
        <v>141</v>
      </c>
      <c r="E34" s="426"/>
      <c r="F34" s="422">
        <v>140</v>
      </c>
      <c r="G34" s="426"/>
      <c r="H34" s="422">
        <v>116</v>
      </c>
      <c r="I34" s="426"/>
      <c r="J34" s="422">
        <v>133</v>
      </c>
      <c r="K34" s="426"/>
      <c r="L34" s="422">
        <v>125</v>
      </c>
      <c r="M34" s="426"/>
      <c r="N34" s="422">
        <v>125</v>
      </c>
      <c r="O34" s="426" t="s">
        <v>256</v>
      </c>
    </row>
    <row r="35" spans="1:15">
      <c r="A35" s="8">
        <v>24</v>
      </c>
      <c r="B35" s="23">
        <v>28</v>
      </c>
      <c r="C35" s="425" t="s">
        <v>307</v>
      </c>
      <c r="D35" s="422">
        <v>73</v>
      </c>
      <c r="E35" s="426"/>
      <c r="F35" s="422">
        <v>53</v>
      </c>
      <c r="G35" s="426"/>
      <c r="H35" s="422">
        <v>48</v>
      </c>
      <c r="I35" s="426"/>
      <c r="J35" s="422">
        <v>53</v>
      </c>
      <c r="K35" s="426"/>
      <c r="L35" s="422">
        <v>71</v>
      </c>
      <c r="M35" s="426"/>
      <c r="N35" s="422">
        <v>114</v>
      </c>
      <c r="O35" s="426"/>
    </row>
    <row r="36" spans="1:15">
      <c r="A36" s="8">
        <v>53</v>
      </c>
      <c r="B36" s="23">
        <v>29</v>
      </c>
      <c r="C36" s="425" t="s">
        <v>54</v>
      </c>
      <c r="D36" s="422">
        <v>160</v>
      </c>
      <c r="E36" s="426"/>
      <c r="F36" s="422">
        <v>139</v>
      </c>
      <c r="G36" s="426"/>
      <c r="H36" s="422">
        <v>129</v>
      </c>
      <c r="I36" s="426" t="s">
        <v>256</v>
      </c>
      <c r="J36" s="422">
        <v>114</v>
      </c>
      <c r="K36" s="426"/>
      <c r="L36" s="422">
        <v>132</v>
      </c>
      <c r="M36" s="426"/>
      <c r="N36" s="422">
        <v>118</v>
      </c>
      <c r="O36" s="426"/>
    </row>
    <row r="37" spans="1:15">
      <c r="A37" s="8">
        <v>76</v>
      </c>
      <c r="B37" s="23">
        <v>30</v>
      </c>
      <c r="C37" s="425" t="s">
        <v>72</v>
      </c>
      <c r="D37" s="422">
        <v>167</v>
      </c>
      <c r="E37" s="426"/>
      <c r="F37" s="422">
        <v>167</v>
      </c>
      <c r="G37" s="426" t="s">
        <v>256</v>
      </c>
      <c r="H37" s="422">
        <v>141</v>
      </c>
      <c r="I37" s="426"/>
      <c r="J37" s="422">
        <v>141</v>
      </c>
      <c r="K37" s="426" t="s">
        <v>256</v>
      </c>
      <c r="L37" s="422">
        <v>129</v>
      </c>
      <c r="M37" s="426"/>
      <c r="N37" s="422">
        <v>129</v>
      </c>
      <c r="O37" s="426" t="s">
        <v>256</v>
      </c>
    </row>
    <row r="38" spans="1:15">
      <c r="A38" s="8">
        <v>76</v>
      </c>
      <c r="B38" s="23">
        <v>31</v>
      </c>
      <c r="C38" s="425" t="s">
        <v>73</v>
      </c>
      <c r="D38" s="422">
        <v>292</v>
      </c>
      <c r="E38" s="426"/>
      <c r="F38" s="422">
        <v>301</v>
      </c>
      <c r="G38" s="426"/>
      <c r="H38" s="422">
        <v>276</v>
      </c>
      <c r="I38" s="426"/>
      <c r="J38" s="422">
        <v>280</v>
      </c>
      <c r="K38" s="426"/>
      <c r="L38" s="422">
        <v>255</v>
      </c>
      <c r="M38" s="426"/>
      <c r="N38" s="422">
        <v>264</v>
      </c>
      <c r="O38" s="426"/>
    </row>
    <row r="39" spans="1:15">
      <c r="A39" s="8">
        <v>76</v>
      </c>
      <c r="B39" s="23">
        <v>32</v>
      </c>
      <c r="C39" s="425" t="s">
        <v>74</v>
      </c>
      <c r="D39" s="422">
        <v>42</v>
      </c>
      <c r="E39" s="426"/>
      <c r="F39" s="422">
        <v>41</v>
      </c>
      <c r="G39" s="426"/>
      <c r="H39" s="422">
        <v>41</v>
      </c>
      <c r="I39" s="426"/>
      <c r="J39" s="422">
        <v>35</v>
      </c>
      <c r="K39" s="426"/>
      <c r="L39" s="422">
        <v>29</v>
      </c>
      <c r="M39" s="426"/>
      <c r="N39" s="422">
        <v>37</v>
      </c>
      <c r="O39" s="426"/>
    </row>
    <row r="40" spans="1:15">
      <c r="A40" s="8">
        <v>75</v>
      </c>
      <c r="B40" s="23">
        <v>33</v>
      </c>
      <c r="C40" s="425" t="s">
        <v>62</v>
      </c>
      <c r="D40" s="422">
        <v>453</v>
      </c>
      <c r="E40" s="426"/>
      <c r="F40" s="422">
        <v>418</v>
      </c>
      <c r="G40" s="426"/>
      <c r="H40" s="422">
        <v>438</v>
      </c>
      <c r="I40" s="426"/>
      <c r="J40" s="422">
        <v>419</v>
      </c>
      <c r="K40" s="426"/>
      <c r="L40" s="422">
        <v>428</v>
      </c>
      <c r="M40" s="426"/>
      <c r="N40" s="422">
        <v>431</v>
      </c>
      <c r="O40" s="426"/>
    </row>
    <row r="41" spans="1:15">
      <c r="A41" s="8">
        <v>76</v>
      </c>
      <c r="B41" s="23">
        <v>34</v>
      </c>
      <c r="C41" s="425" t="s">
        <v>75</v>
      </c>
      <c r="D41" s="422">
        <v>180</v>
      </c>
      <c r="E41" s="426"/>
      <c r="F41" s="422">
        <v>180</v>
      </c>
      <c r="G41" s="426" t="s">
        <v>256</v>
      </c>
      <c r="H41" s="422">
        <v>195</v>
      </c>
      <c r="I41" s="426"/>
      <c r="J41" s="422">
        <v>244</v>
      </c>
      <c r="K41" s="426"/>
      <c r="L41" s="422">
        <v>211</v>
      </c>
      <c r="M41" s="426"/>
      <c r="N41" s="422">
        <v>238</v>
      </c>
      <c r="O41" s="426"/>
    </row>
    <row r="42" spans="1:15">
      <c r="A42" s="8">
        <v>53</v>
      </c>
      <c r="B42" s="23">
        <v>35</v>
      </c>
      <c r="C42" s="425" t="s">
        <v>55</v>
      </c>
      <c r="D42" s="422">
        <v>239</v>
      </c>
      <c r="E42" s="426"/>
      <c r="F42" s="422">
        <v>232</v>
      </c>
      <c r="G42" s="426"/>
      <c r="H42" s="422">
        <v>209</v>
      </c>
      <c r="I42" s="426"/>
      <c r="J42" s="422">
        <v>222</v>
      </c>
      <c r="K42" s="426"/>
      <c r="L42" s="422">
        <v>204</v>
      </c>
      <c r="M42" s="426"/>
      <c r="N42" s="422">
        <v>206</v>
      </c>
      <c r="O42" s="426"/>
    </row>
    <row r="43" spans="1:15">
      <c r="A43" s="8">
        <v>24</v>
      </c>
      <c r="B43" s="23">
        <v>36</v>
      </c>
      <c r="C43" s="425" t="s">
        <v>12</v>
      </c>
      <c r="D43" s="422">
        <v>35</v>
      </c>
      <c r="E43" s="426"/>
      <c r="F43" s="422">
        <v>41</v>
      </c>
      <c r="G43" s="426"/>
      <c r="H43" s="422">
        <v>36</v>
      </c>
      <c r="I43" s="426"/>
      <c r="J43" s="422">
        <v>30</v>
      </c>
      <c r="K43" s="426"/>
      <c r="L43" s="422">
        <v>38</v>
      </c>
      <c r="M43" s="426"/>
      <c r="N43" s="422">
        <v>42</v>
      </c>
      <c r="O43" s="426"/>
    </row>
    <row r="44" spans="1:15">
      <c r="A44" s="8">
        <v>24</v>
      </c>
      <c r="B44" s="23">
        <v>37</v>
      </c>
      <c r="C44" s="425" t="s">
        <v>13</v>
      </c>
      <c r="D44" s="422">
        <v>76</v>
      </c>
      <c r="E44" s="426"/>
      <c r="F44" s="422">
        <v>75</v>
      </c>
      <c r="G44" s="426"/>
      <c r="H44" s="422">
        <v>75</v>
      </c>
      <c r="I44" s="426"/>
      <c r="J44" s="422">
        <v>76</v>
      </c>
      <c r="K44" s="426"/>
      <c r="L44" s="422">
        <v>58</v>
      </c>
      <c r="M44" s="426"/>
      <c r="N44" s="422">
        <v>48</v>
      </c>
      <c r="O44" s="426"/>
    </row>
    <row r="45" spans="1:15">
      <c r="A45" s="8">
        <v>84</v>
      </c>
      <c r="B45" s="23">
        <v>38</v>
      </c>
      <c r="C45" s="425" t="s">
        <v>88</v>
      </c>
      <c r="D45" s="422">
        <v>441</v>
      </c>
      <c r="E45" s="426"/>
      <c r="F45" s="422">
        <v>448</v>
      </c>
      <c r="G45" s="426"/>
      <c r="H45" s="422">
        <v>339</v>
      </c>
      <c r="I45" s="426"/>
      <c r="J45" s="422">
        <v>318</v>
      </c>
      <c r="K45" s="426"/>
      <c r="L45" s="422">
        <v>304</v>
      </c>
      <c r="M45" s="426"/>
      <c r="N45" s="422">
        <v>283</v>
      </c>
      <c r="O45" s="426"/>
    </row>
    <row r="46" spans="1:15">
      <c r="A46" s="8">
        <v>27</v>
      </c>
      <c r="B46" s="23">
        <v>39</v>
      </c>
      <c r="C46" s="425" t="s">
        <v>19</v>
      </c>
      <c r="D46" s="422">
        <v>65</v>
      </c>
      <c r="E46" s="426"/>
      <c r="F46" s="422">
        <v>51</v>
      </c>
      <c r="G46" s="426"/>
      <c r="H46" s="422">
        <v>40</v>
      </c>
      <c r="I46" s="426"/>
      <c r="J46" s="422">
        <v>40</v>
      </c>
      <c r="K46" s="426"/>
      <c r="L46" s="422">
        <v>42</v>
      </c>
      <c r="M46" s="426"/>
      <c r="N46" s="422">
        <v>40</v>
      </c>
      <c r="O46" s="426"/>
    </row>
    <row r="47" spans="1:15">
      <c r="A47" s="8">
        <v>75</v>
      </c>
      <c r="B47" s="23">
        <v>40</v>
      </c>
      <c r="C47" s="425" t="s">
        <v>63</v>
      </c>
      <c r="D47" s="422">
        <v>62</v>
      </c>
      <c r="E47" s="426"/>
      <c r="F47" s="422">
        <v>74</v>
      </c>
      <c r="G47" s="426"/>
      <c r="H47" s="422">
        <v>72</v>
      </c>
      <c r="I47" s="426"/>
      <c r="J47" s="422">
        <v>80</v>
      </c>
      <c r="K47" s="426"/>
      <c r="L47" s="422">
        <v>76</v>
      </c>
      <c r="M47" s="426"/>
      <c r="N47" s="422">
        <v>94</v>
      </c>
      <c r="O47" s="426"/>
    </row>
    <row r="48" spans="1:15">
      <c r="A48" s="8">
        <v>24</v>
      </c>
      <c r="B48" s="23">
        <v>41</v>
      </c>
      <c r="C48" s="425" t="s">
        <v>14</v>
      </c>
      <c r="D48" s="422">
        <v>88</v>
      </c>
      <c r="E48" s="426"/>
      <c r="F48" s="422">
        <v>102</v>
      </c>
      <c r="G48" s="426"/>
      <c r="H48" s="422">
        <v>105</v>
      </c>
      <c r="I48" s="426"/>
      <c r="J48" s="422">
        <v>106</v>
      </c>
      <c r="K48" s="426"/>
      <c r="L48" s="422">
        <v>108</v>
      </c>
      <c r="M48" s="426"/>
      <c r="N48" s="422">
        <v>90</v>
      </c>
      <c r="O48" s="426"/>
    </row>
    <row r="49" spans="1:15">
      <c r="A49" s="8">
        <v>84</v>
      </c>
      <c r="B49" s="23">
        <v>42</v>
      </c>
      <c r="C49" s="425" t="s">
        <v>89</v>
      </c>
      <c r="D49" s="422">
        <v>451</v>
      </c>
      <c r="E49" s="426"/>
      <c r="F49" s="422">
        <v>408</v>
      </c>
      <c r="G49" s="426"/>
      <c r="H49" s="422">
        <v>350</v>
      </c>
      <c r="I49" s="426"/>
      <c r="J49" s="422">
        <v>318</v>
      </c>
      <c r="K49" s="426"/>
      <c r="L49" s="422">
        <v>291</v>
      </c>
      <c r="M49" s="426"/>
      <c r="N49" s="422">
        <v>279</v>
      </c>
      <c r="O49" s="426"/>
    </row>
    <row r="50" spans="1:15">
      <c r="A50" s="8">
        <v>84</v>
      </c>
      <c r="B50" s="23">
        <v>43</v>
      </c>
      <c r="C50" s="425" t="s">
        <v>90</v>
      </c>
      <c r="D50" s="422">
        <v>135</v>
      </c>
      <c r="E50" s="426" t="s">
        <v>256</v>
      </c>
      <c r="F50" s="422">
        <v>106</v>
      </c>
      <c r="G50" s="426"/>
      <c r="H50" s="422">
        <v>113</v>
      </c>
      <c r="I50" s="426"/>
      <c r="J50" s="422">
        <v>83</v>
      </c>
      <c r="K50" s="426"/>
      <c r="L50" s="422">
        <v>60</v>
      </c>
      <c r="M50" s="426"/>
      <c r="N50" s="422">
        <v>49</v>
      </c>
      <c r="O50" s="426"/>
    </row>
    <row r="51" spans="1:15">
      <c r="A51" s="8">
        <v>52</v>
      </c>
      <c r="B51" s="23">
        <v>44</v>
      </c>
      <c r="C51" s="425" t="s">
        <v>46</v>
      </c>
      <c r="D51" s="422">
        <v>410</v>
      </c>
      <c r="E51" s="426"/>
      <c r="F51" s="422">
        <v>396</v>
      </c>
      <c r="G51" s="426"/>
      <c r="H51" s="422">
        <v>390</v>
      </c>
      <c r="I51" s="426"/>
      <c r="J51" s="422">
        <v>391</v>
      </c>
      <c r="K51" s="426"/>
      <c r="L51" s="422">
        <v>341</v>
      </c>
      <c r="M51" s="426"/>
      <c r="N51" s="422">
        <v>355</v>
      </c>
      <c r="O51" s="426"/>
    </row>
    <row r="52" spans="1:15">
      <c r="A52" s="8">
        <v>24</v>
      </c>
      <c r="B52" s="23">
        <v>45</v>
      </c>
      <c r="C52" s="425" t="s">
        <v>15</v>
      </c>
      <c r="D52" s="422">
        <v>113</v>
      </c>
      <c r="E52" s="426"/>
      <c r="F52" s="422">
        <v>107</v>
      </c>
      <c r="G52" s="426"/>
      <c r="H52" s="422">
        <v>128</v>
      </c>
      <c r="I52" s="426"/>
      <c r="J52" s="422">
        <v>120</v>
      </c>
      <c r="K52" s="426"/>
      <c r="L52" s="422">
        <v>111</v>
      </c>
      <c r="M52" s="426"/>
      <c r="N52" s="422">
        <v>93</v>
      </c>
      <c r="O52" s="426"/>
    </row>
    <row r="53" spans="1:15">
      <c r="A53" s="8">
        <v>76</v>
      </c>
      <c r="B53" s="23">
        <v>46</v>
      </c>
      <c r="C53" s="425" t="s">
        <v>76</v>
      </c>
      <c r="D53" s="422">
        <v>23</v>
      </c>
      <c r="E53" s="426" t="s">
        <v>256</v>
      </c>
      <c r="F53" s="422">
        <v>32</v>
      </c>
      <c r="G53" s="426"/>
      <c r="H53" s="422">
        <v>27</v>
      </c>
      <c r="I53" s="426"/>
      <c r="J53" s="422">
        <v>8</v>
      </c>
      <c r="K53" s="426"/>
      <c r="L53" s="422">
        <v>24</v>
      </c>
      <c r="M53" s="426"/>
      <c r="N53" s="422">
        <v>33</v>
      </c>
      <c r="O53" s="426"/>
    </row>
    <row r="54" spans="1:15">
      <c r="A54" s="8">
        <v>75</v>
      </c>
      <c r="B54" s="23">
        <v>47</v>
      </c>
      <c r="C54" s="425" t="s">
        <v>64</v>
      </c>
      <c r="D54" s="422">
        <v>347</v>
      </c>
      <c r="E54" s="426"/>
      <c r="F54" s="422">
        <v>360</v>
      </c>
      <c r="G54" s="426"/>
      <c r="H54" s="422">
        <v>331</v>
      </c>
      <c r="I54" s="426"/>
      <c r="J54" s="422">
        <v>327</v>
      </c>
      <c r="K54" s="426"/>
      <c r="L54" s="422">
        <v>282</v>
      </c>
      <c r="M54" s="426"/>
      <c r="N54" s="422">
        <v>279</v>
      </c>
      <c r="O54" s="426"/>
    </row>
    <row r="55" spans="1:15">
      <c r="A55" s="8">
        <v>76</v>
      </c>
      <c r="B55" s="23">
        <v>48</v>
      </c>
      <c r="C55" s="425" t="s">
        <v>77</v>
      </c>
      <c r="D55" s="422">
        <v>4</v>
      </c>
      <c r="E55" s="426"/>
      <c r="F55" s="422">
        <v>4</v>
      </c>
      <c r="G55" s="426"/>
      <c r="H55" s="422">
        <v>2</v>
      </c>
      <c r="I55" s="426"/>
      <c r="J55" s="422">
        <v>6</v>
      </c>
      <c r="K55" s="426"/>
      <c r="L55" s="422">
        <v>5</v>
      </c>
      <c r="M55" s="426"/>
      <c r="N55" s="422">
        <v>7</v>
      </c>
      <c r="O55" s="426"/>
    </row>
    <row r="56" spans="1:15">
      <c r="A56" s="8">
        <v>52</v>
      </c>
      <c r="B56" s="23">
        <v>49</v>
      </c>
      <c r="C56" s="425" t="s">
        <v>48</v>
      </c>
      <c r="D56" s="422">
        <v>101</v>
      </c>
      <c r="E56" s="426"/>
      <c r="F56" s="422">
        <v>92</v>
      </c>
      <c r="G56" s="426"/>
      <c r="H56" s="422">
        <v>104</v>
      </c>
      <c r="I56" s="426"/>
      <c r="J56" s="422">
        <v>89</v>
      </c>
      <c r="K56" s="426"/>
      <c r="L56" s="422">
        <v>119</v>
      </c>
      <c r="M56" s="426"/>
      <c r="N56" s="422">
        <v>138</v>
      </c>
      <c r="O56" s="426"/>
    </row>
    <row r="57" spans="1:15">
      <c r="A57" s="8">
        <v>28</v>
      </c>
      <c r="B57" s="23">
        <v>50</v>
      </c>
      <c r="C57" s="425" t="s">
        <v>28</v>
      </c>
      <c r="D57" s="422">
        <v>113</v>
      </c>
      <c r="E57" s="426"/>
      <c r="F57" s="422">
        <v>95</v>
      </c>
      <c r="G57" s="426"/>
      <c r="H57" s="422">
        <v>105</v>
      </c>
      <c r="I57" s="426"/>
      <c r="J57" s="422">
        <v>113</v>
      </c>
      <c r="K57" s="426"/>
      <c r="L57" s="422">
        <v>106</v>
      </c>
      <c r="M57" s="426"/>
      <c r="N57" s="422">
        <v>104</v>
      </c>
      <c r="O57" s="426"/>
    </row>
    <row r="58" spans="1:15">
      <c r="A58" s="8">
        <v>44</v>
      </c>
      <c r="B58" s="23">
        <v>51</v>
      </c>
      <c r="C58" s="425" t="s">
        <v>38</v>
      </c>
      <c r="D58" s="422">
        <v>108</v>
      </c>
      <c r="E58" s="426"/>
      <c r="F58" s="422">
        <v>112</v>
      </c>
      <c r="G58" s="426"/>
      <c r="H58" s="422">
        <v>119</v>
      </c>
      <c r="I58" s="426"/>
      <c r="J58" s="422">
        <v>93</v>
      </c>
      <c r="K58" s="426"/>
      <c r="L58" s="422">
        <v>90</v>
      </c>
      <c r="M58" s="426"/>
      <c r="N58" s="422">
        <v>87</v>
      </c>
      <c r="O58" s="426"/>
    </row>
    <row r="59" spans="1:15">
      <c r="A59" s="8">
        <v>44</v>
      </c>
      <c r="B59" s="23">
        <v>52</v>
      </c>
      <c r="C59" s="425" t="s">
        <v>39</v>
      </c>
      <c r="D59" s="422">
        <v>35</v>
      </c>
      <c r="E59" s="426"/>
      <c r="F59" s="422">
        <v>39</v>
      </c>
      <c r="G59" s="426"/>
      <c r="H59" s="422">
        <v>33</v>
      </c>
      <c r="I59" s="426"/>
      <c r="J59" s="422">
        <v>44</v>
      </c>
      <c r="K59" s="426"/>
      <c r="L59" s="422">
        <v>45</v>
      </c>
      <c r="M59" s="426"/>
      <c r="N59" s="422">
        <v>49</v>
      </c>
      <c r="O59" s="426"/>
    </row>
    <row r="60" spans="1:15">
      <c r="A60" s="8">
        <v>52</v>
      </c>
      <c r="B60" s="23">
        <v>53</v>
      </c>
      <c r="C60" s="425" t="s">
        <v>49</v>
      </c>
      <c r="D60" s="422">
        <v>21</v>
      </c>
      <c r="E60" s="426"/>
      <c r="F60" s="422">
        <v>23</v>
      </c>
      <c r="G60" s="426"/>
      <c r="H60" s="422">
        <v>22</v>
      </c>
      <c r="I60" s="426"/>
      <c r="J60" s="422">
        <v>29</v>
      </c>
      <c r="K60" s="426"/>
      <c r="L60" s="422">
        <v>25</v>
      </c>
      <c r="M60" s="426"/>
      <c r="N60" s="422">
        <v>37</v>
      </c>
      <c r="O60" s="426"/>
    </row>
    <row r="61" spans="1:15">
      <c r="A61" s="8">
        <v>44</v>
      </c>
      <c r="B61" s="23">
        <v>54</v>
      </c>
      <c r="C61" s="425" t="s">
        <v>40</v>
      </c>
      <c r="D61" s="422">
        <v>267</v>
      </c>
      <c r="E61" s="426"/>
      <c r="F61" s="422">
        <v>259</v>
      </c>
      <c r="G61" s="426"/>
      <c r="H61" s="422">
        <v>242</v>
      </c>
      <c r="I61" s="426"/>
      <c r="J61" s="422">
        <v>263</v>
      </c>
      <c r="K61" s="426"/>
      <c r="L61" s="422">
        <v>274</v>
      </c>
      <c r="M61" s="426"/>
      <c r="N61" s="422">
        <v>282</v>
      </c>
      <c r="O61" s="426"/>
    </row>
    <row r="62" spans="1:15">
      <c r="A62" s="8">
        <v>44</v>
      </c>
      <c r="B62" s="23">
        <v>55</v>
      </c>
      <c r="C62" s="425" t="s">
        <v>41</v>
      </c>
      <c r="D62" s="422">
        <v>32</v>
      </c>
      <c r="E62" s="426"/>
      <c r="F62" s="422">
        <v>29</v>
      </c>
      <c r="G62" s="426"/>
      <c r="H62" s="422">
        <v>20</v>
      </c>
      <c r="I62" s="426"/>
      <c r="J62" s="422">
        <v>16</v>
      </c>
      <c r="K62" s="426"/>
      <c r="L62" s="422">
        <v>16</v>
      </c>
      <c r="M62" s="426"/>
      <c r="N62" s="422">
        <v>37</v>
      </c>
      <c r="O62" s="426"/>
    </row>
    <row r="63" spans="1:15">
      <c r="A63" s="8">
        <v>53</v>
      </c>
      <c r="B63" s="23">
        <v>56</v>
      </c>
      <c r="C63" s="425" t="s">
        <v>56</v>
      </c>
      <c r="D63" s="422">
        <v>254</v>
      </c>
      <c r="E63" s="426"/>
      <c r="F63" s="422">
        <v>239</v>
      </c>
      <c r="G63" s="426"/>
      <c r="H63" s="422">
        <v>221</v>
      </c>
      <c r="I63" s="426"/>
      <c r="J63" s="422">
        <v>204</v>
      </c>
      <c r="K63" s="426"/>
      <c r="L63" s="422">
        <v>166</v>
      </c>
      <c r="M63" s="426"/>
      <c r="N63" s="422">
        <v>110</v>
      </c>
      <c r="O63" s="426"/>
    </row>
    <row r="64" spans="1:15">
      <c r="A64" s="8">
        <v>44</v>
      </c>
      <c r="B64" s="23">
        <v>57</v>
      </c>
      <c r="C64" s="425" t="s">
        <v>42</v>
      </c>
      <c r="D64" s="422">
        <v>381</v>
      </c>
      <c r="E64" s="426"/>
      <c r="F64" s="422">
        <v>367</v>
      </c>
      <c r="G64" s="426"/>
      <c r="H64" s="422">
        <v>397</v>
      </c>
      <c r="I64" s="426"/>
      <c r="J64" s="422">
        <v>366</v>
      </c>
      <c r="K64" s="426"/>
      <c r="L64" s="422">
        <v>309</v>
      </c>
      <c r="M64" s="426"/>
      <c r="N64" s="422">
        <v>292</v>
      </c>
      <c r="O64" s="426"/>
    </row>
    <row r="65" spans="1:15">
      <c r="A65" s="8">
        <v>27</v>
      </c>
      <c r="B65" s="23">
        <v>58</v>
      </c>
      <c r="C65" s="425" t="s">
        <v>20</v>
      </c>
      <c r="D65" s="422">
        <v>45</v>
      </c>
      <c r="E65" s="426"/>
      <c r="F65" s="422">
        <v>42</v>
      </c>
      <c r="G65" s="426"/>
      <c r="H65" s="422">
        <v>42</v>
      </c>
      <c r="I65" s="426"/>
      <c r="J65" s="422">
        <v>44</v>
      </c>
      <c r="K65" s="426"/>
      <c r="L65" s="422">
        <v>49</v>
      </c>
      <c r="M65" s="426"/>
      <c r="N65" s="422">
        <v>51</v>
      </c>
      <c r="O65" s="426"/>
    </row>
    <row r="66" spans="1:15">
      <c r="A66" s="8">
        <v>32</v>
      </c>
      <c r="B66" s="23">
        <v>59</v>
      </c>
      <c r="C66" s="425" t="s">
        <v>32</v>
      </c>
      <c r="D66" s="422">
        <v>1112</v>
      </c>
      <c r="E66" s="426"/>
      <c r="F66" s="422">
        <v>1047</v>
      </c>
      <c r="G66" s="426"/>
      <c r="H66" s="422">
        <v>1041</v>
      </c>
      <c r="I66" s="426"/>
      <c r="J66" s="422">
        <v>1151</v>
      </c>
      <c r="K66" s="426"/>
      <c r="L66" s="422">
        <v>1007</v>
      </c>
      <c r="M66" s="426"/>
      <c r="N66" s="422">
        <v>940</v>
      </c>
      <c r="O66" s="426"/>
    </row>
    <row r="67" spans="1:15">
      <c r="A67" s="8">
        <v>32</v>
      </c>
      <c r="B67" s="23">
        <v>60</v>
      </c>
      <c r="C67" s="425" t="s">
        <v>33</v>
      </c>
      <c r="D67" s="422">
        <v>259</v>
      </c>
      <c r="E67" s="426"/>
      <c r="F67" s="422">
        <v>250</v>
      </c>
      <c r="G67" s="426"/>
      <c r="H67" s="422">
        <v>261</v>
      </c>
      <c r="I67" s="426" t="s">
        <v>256</v>
      </c>
      <c r="J67" s="422">
        <v>268</v>
      </c>
      <c r="K67" s="426"/>
      <c r="L67" s="422">
        <v>267</v>
      </c>
      <c r="M67" s="426"/>
      <c r="N67" s="422">
        <v>289</v>
      </c>
      <c r="O67" s="426"/>
    </row>
    <row r="68" spans="1:15">
      <c r="A68" s="8">
        <v>28</v>
      </c>
      <c r="B68" s="23">
        <v>61</v>
      </c>
      <c r="C68" s="425" t="s">
        <v>29</v>
      </c>
      <c r="D68" s="422">
        <v>50</v>
      </c>
      <c r="E68" s="426"/>
      <c r="F68" s="422">
        <v>49</v>
      </c>
      <c r="G68" s="426"/>
      <c r="H68" s="422">
        <v>44</v>
      </c>
      <c r="I68" s="426"/>
      <c r="J68" s="422">
        <v>62</v>
      </c>
      <c r="K68" s="426"/>
      <c r="L68" s="422">
        <v>62</v>
      </c>
      <c r="M68" s="426"/>
      <c r="N68" s="422">
        <v>59</v>
      </c>
      <c r="O68" s="426"/>
    </row>
    <row r="69" spans="1:15">
      <c r="A69" s="8">
        <v>32</v>
      </c>
      <c r="B69" s="23">
        <v>62</v>
      </c>
      <c r="C69" s="425" t="s">
        <v>34</v>
      </c>
      <c r="D69" s="422">
        <v>506</v>
      </c>
      <c r="E69" s="426"/>
      <c r="F69" s="422">
        <v>460</v>
      </c>
      <c r="G69" s="426"/>
      <c r="H69" s="422">
        <v>385</v>
      </c>
      <c r="I69" s="426"/>
      <c r="J69" s="422">
        <v>305</v>
      </c>
      <c r="K69" s="426"/>
      <c r="L69" s="422">
        <v>318</v>
      </c>
      <c r="M69" s="426"/>
      <c r="N69" s="422">
        <v>365</v>
      </c>
      <c r="O69" s="426"/>
    </row>
    <row r="70" spans="1:15">
      <c r="A70" s="8">
        <v>84</v>
      </c>
      <c r="B70" s="23">
        <v>63</v>
      </c>
      <c r="C70" s="425" t="s">
        <v>91</v>
      </c>
      <c r="D70" s="422">
        <v>228</v>
      </c>
      <c r="E70" s="426"/>
      <c r="F70" s="422">
        <v>230</v>
      </c>
      <c r="G70" s="426"/>
      <c r="H70" s="422">
        <v>236</v>
      </c>
      <c r="I70" s="426"/>
      <c r="J70" s="422">
        <v>242</v>
      </c>
      <c r="K70" s="426"/>
      <c r="L70" s="422">
        <v>242</v>
      </c>
      <c r="M70" s="426"/>
      <c r="N70" s="422">
        <v>209</v>
      </c>
      <c r="O70" s="426"/>
    </row>
    <row r="71" spans="1:15">
      <c r="A71" s="8">
        <v>75</v>
      </c>
      <c r="B71" s="23">
        <v>64</v>
      </c>
      <c r="C71" s="425" t="s">
        <v>65</v>
      </c>
      <c r="D71" s="422">
        <v>366</v>
      </c>
      <c r="E71" s="426"/>
      <c r="F71" s="422">
        <v>353</v>
      </c>
      <c r="G71" s="426"/>
      <c r="H71" s="422">
        <v>353</v>
      </c>
      <c r="I71" s="426"/>
      <c r="J71" s="422">
        <v>360</v>
      </c>
      <c r="K71" s="426"/>
      <c r="L71" s="422">
        <v>386</v>
      </c>
      <c r="M71" s="426"/>
      <c r="N71" s="422">
        <v>366</v>
      </c>
      <c r="O71" s="426"/>
    </row>
    <row r="72" spans="1:15">
      <c r="A72" s="8">
        <v>76</v>
      </c>
      <c r="B72" s="23">
        <v>65</v>
      </c>
      <c r="C72" s="425" t="s">
        <v>78</v>
      </c>
      <c r="D72" s="422">
        <v>23</v>
      </c>
      <c r="E72" s="426"/>
      <c r="F72" s="422">
        <v>13</v>
      </c>
      <c r="G72" s="426"/>
      <c r="H72" s="422">
        <v>12</v>
      </c>
      <c r="I72" s="426"/>
      <c r="J72" s="422">
        <v>11</v>
      </c>
      <c r="K72" s="426"/>
      <c r="L72" s="422">
        <v>1</v>
      </c>
      <c r="M72" s="426"/>
      <c r="N72" s="422">
        <v>1</v>
      </c>
      <c r="O72" s="426" t="s">
        <v>256</v>
      </c>
    </row>
    <row r="73" spans="1:15">
      <c r="A73" s="8">
        <v>76</v>
      </c>
      <c r="B73" s="23">
        <v>66</v>
      </c>
      <c r="C73" s="425" t="s">
        <v>79</v>
      </c>
      <c r="D73" s="422">
        <v>111</v>
      </c>
      <c r="E73" s="426"/>
      <c r="F73" s="422">
        <v>97</v>
      </c>
      <c r="G73" s="426"/>
      <c r="H73" s="422">
        <v>107</v>
      </c>
      <c r="I73" s="426"/>
      <c r="J73" s="422">
        <v>107</v>
      </c>
      <c r="K73" s="426" t="s">
        <v>256</v>
      </c>
      <c r="L73" s="422">
        <v>135</v>
      </c>
      <c r="M73" s="426"/>
      <c r="N73" s="422">
        <v>122</v>
      </c>
      <c r="O73" s="426"/>
    </row>
    <row r="74" spans="1:15">
      <c r="A74" s="8">
        <v>44</v>
      </c>
      <c r="B74" s="23">
        <v>67</v>
      </c>
      <c r="C74" s="425" t="s">
        <v>43</v>
      </c>
      <c r="D74" s="422">
        <v>323</v>
      </c>
      <c r="E74" s="426"/>
      <c r="F74" s="422">
        <v>309</v>
      </c>
      <c r="G74" s="426"/>
      <c r="H74" s="422">
        <v>266</v>
      </c>
      <c r="I74" s="426"/>
      <c r="J74" s="422">
        <v>252</v>
      </c>
      <c r="K74" s="426"/>
      <c r="L74" s="422">
        <v>265</v>
      </c>
      <c r="M74" s="426"/>
      <c r="N74" s="422">
        <v>248</v>
      </c>
      <c r="O74" s="426"/>
    </row>
    <row r="75" spans="1:15">
      <c r="A75" s="8">
        <v>44</v>
      </c>
      <c r="B75" s="23">
        <v>68</v>
      </c>
      <c r="C75" s="425" t="s">
        <v>44</v>
      </c>
      <c r="D75" s="422">
        <v>238</v>
      </c>
      <c r="E75" s="426"/>
      <c r="F75" s="422">
        <v>195</v>
      </c>
      <c r="G75" s="426"/>
      <c r="H75" s="422">
        <v>198</v>
      </c>
      <c r="I75" s="426"/>
      <c r="J75" s="422">
        <v>209</v>
      </c>
      <c r="K75" s="426"/>
      <c r="L75" s="422">
        <v>204</v>
      </c>
      <c r="M75" s="426"/>
      <c r="N75" s="422">
        <v>194</v>
      </c>
      <c r="O75" s="426"/>
    </row>
    <row r="76" spans="1:15">
      <c r="A76" s="8">
        <v>84</v>
      </c>
      <c r="B76" s="23">
        <v>69</v>
      </c>
      <c r="C76" s="425" t="s">
        <v>308</v>
      </c>
      <c r="D76" s="422">
        <v>587</v>
      </c>
      <c r="E76" s="426"/>
      <c r="F76" s="422">
        <v>495</v>
      </c>
      <c r="G76" s="426"/>
      <c r="H76" s="422">
        <v>441</v>
      </c>
      <c r="I76" s="426"/>
      <c r="J76" s="422">
        <v>421</v>
      </c>
      <c r="K76" s="426"/>
      <c r="L76" s="422">
        <v>350</v>
      </c>
      <c r="M76" s="426"/>
      <c r="N76" s="422">
        <v>341</v>
      </c>
      <c r="O76" s="426"/>
    </row>
    <row r="77" spans="1:15">
      <c r="A77" s="43">
        <v>84</v>
      </c>
      <c r="B77" s="44" t="s">
        <v>92</v>
      </c>
      <c r="C77" s="427" t="s">
        <v>308</v>
      </c>
      <c r="D77" s="428" t="s">
        <v>380</v>
      </c>
      <c r="E77" s="559"/>
      <c r="F77" s="428" t="s">
        <v>380</v>
      </c>
      <c r="G77" s="559"/>
      <c r="H77" s="428" t="s">
        <v>380</v>
      </c>
      <c r="I77" s="559"/>
      <c r="J77" s="428" t="s">
        <v>380</v>
      </c>
      <c r="K77" s="559"/>
      <c r="L77" s="428" t="s">
        <v>380</v>
      </c>
      <c r="M77" s="559"/>
      <c r="N77" s="428">
        <v>71</v>
      </c>
      <c r="O77" s="559"/>
    </row>
    <row r="78" spans="1:15">
      <c r="A78" s="43">
        <v>84</v>
      </c>
      <c r="B78" s="44" t="s">
        <v>94</v>
      </c>
      <c r="C78" s="427" t="s">
        <v>309</v>
      </c>
      <c r="D78" s="428" t="s">
        <v>380</v>
      </c>
      <c r="E78" s="559"/>
      <c r="F78" s="428" t="s">
        <v>380</v>
      </c>
      <c r="G78" s="559"/>
      <c r="H78" s="428" t="s">
        <v>380</v>
      </c>
      <c r="I78" s="559"/>
      <c r="J78" s="428" t="s">
        <v>380</v>
      </c>
      <c r="K78" s="559"/>
      <c r="L78" s="428" t="s">
        <v>380</v>
      </c>
      <c r="M78" s="559"/>
      <c r="N78" s="428">
        <v>270</v>
      </c>
      <c r="O78" s="559"/>
    </row>
    <row r="79" spans="1:15">
      <c r="A79" s="8">
        <v>27</v>
      </c>
      <c r="B79" s="23">
        <v>70</v>
      </c>
      <c r="C79" s="425" t="s">
        <v>21</v>
      </c>
      <c r="D79" s="422">
        <v>60</v>
      </c>
      <c r="E79" s="426"/>
      <c r="F79" s="422">
        <v>67</v>
      </c>
      <c r="G79" s="426"/>
      <c r="H79" s="422">
        <v>70</v>
      </c>
      <c r="I79" s="426"/>
      <c r="J79" s="422">
        <v>53</v>
      </c>
      <c r="K79" s="426"/>
      <c r="L79" s="422">
        <v>41</v>
      </c>
      <c r="M79" s="426"/>
      <c r="N79" s="422">
        <v>37</v>
      </c>
      <c r="O79" s="426"/>
    </row>
    <row r="80" spans="1:15">
      <c r="A80" s="8">
        <v>27</v>
      </c>
      <c r="B80" s="23">
        <v>71</v>
      </c>
      <c r="C80" s="425" t="s">
        <v>22</v>
      </c>
      <c r="D80" s="422">
        <v>178</v>
      </c>
      <c r="E80" s="426"/>
      <c r="F80" s="422">
        <v>176</v>
      </c>
      <c r="G80" s="426"/>
      <c r="H80" s="422">
        <v>174</v>
      </c>
      <c r="I80" s="426"/>
      <c r="J80" s="422">
        <v>180</v>
      </c>
      <c r="K80" s="426"/>
      <c r="L80" s="422">
        <v>198</v>
      </c>
      <c r="M80" s="426"/>
      <c r="N80" s="422">
        <v>194</v>
      </c>
      <c r="O80" s="426"/>
    </row>
    <row r="81" spans="1:15">
      <c r="A81" s="8">
        <v>52</v>
      </c>
      <c r="B81" s="23">
        <v>72</v>
      </c>
      <c r="C81" s="425" t="s">
        <v>50</v>
      </c>
      <c r="D81" s="422">
        <v>187</v>
      </c>
      <c r="E81" s="426"/>
      <c r="F81" s="422">
        <v>175</v>
      </c>
      <c r="G81" s="426"/>
      <c r="H81" s="422">
        <v>201</v>
      </c>
      <c r="I81" s="426"/>
      <c r="J81" s="422">
        <v>203</v>
      </c>
      <c r="K81" s="426"/>
      <c r="L81" s="422">
        <v>212</v>
      </c>
      <c r="M81" s="426"/>
      <c r="N81" s="422">
        <v>208</v>
      </c>
      <c r="O81" s="426"/>
    </row>
    <row r="82" spans="1:15">
      <c r="A82" s="8">
        <v>84</v>
      </c>
      <c r="B82" s="23">
        <v>73</v>
      </c>
      <c r="C82" s="425" t="s">
        <v>96</v>
      </c>
      <c r="D82" s="422">
        <v>81</v>
      </c>
      <c r="E82" s="426"/>
      <c r="F82" s="422">
        <v>77</v>
      </c>
      <c r="G82" s="426"/>
      <c r="H82" s="422">
        <v>91</v>
      </c>
      <c r="I82" s="426"/>
      <c r="J82" s="422">
        <v>41</v>
      </c>
      <c r="K82" s="426"/>
      <c r="L82" s="422">
        <v>65</v>
      </c>
      <c r="M82" s="426"/>
      <c r="N82" s="422">
        <v>76</v>
      </c>
      <c r="O82" s="426"/>
    </row>
    <row r="83" spans="1:15">
      <c r="A83" s="8">
        <v>84</v>
      </c>
      <c r="B83" s="23">
        <v>74</v>
      </c>
      <c r="C83" s="425" t="s">
        <v>97</v>
      </c>
      <c r="D83" s="422">
        <v>84</v>
      </c>
      <c r="E83" s="426"/>
      <c r="F83" s="422">
        <v>93</v>
      </c>
      <c r="G83" s="426"/>
      <c r="H83" s="422">
        <v>91</v>
      </c>
      <c r="I83" s="426"/>
      <c r="J83" s="422">
        <v>101</v>
      </c>
      <c r="K83" s="426"/>
      <c r="L83" s="422">
        <v>109</v>
      </c>
      <c r="M83" s="426"/>
      <c r="N83" s="422">
        <v>100</v>
      </c>
      <c r="O83" s="426"/>
    </row>
    <row r="84" spans="1:15">
      <c r="A84" s="8">
        <v>11</v>
      </c>
      <c r="B84" s="23">
        <v>75</v>
      </c>
      <c r="C84" s="425" t="s">
        <v>0</v>
      </c>
      <c r="D84" s="422">
        <v>261</v>
      </c>
      <c r="E84" s="426"/>
      <c r="F84" s="422">
        <v>212</v>
      </c>
      <c r="G84" s="426"/>
      <c r="H84" s="422">
        <v>181</v>
      </c>
      <c r="I84" s="426"/>
      <c r="J84" s="422">
        <v>167</v>
      </c>
      <c r="K84" s="426"/>
      <c r="L84" s="422">
        <v>200</v>
      </c>
      <c r="M84" s="426"/>
      <c r="N84" s="422">
        <v>211</v>
      </c>
      <c r="O84" s="426"/>
    </row>
    <row r="85" spans="1:15">
      <c r="A85" s="8">
        <v>28</v>
      </c>
      <c r="B85" s="23">
        <v>76</v>
      </c>
      <c r="C85" s="425" t="s">
        <v>30</v>
      </c>
      <c r="D85" s="422">
        <v>314</v>
      </c>
      <c r="E85" s="426"/>
      <c r="F85" s="422">
        <v>330</v>
      </c>
      <c r="G85" s="426"/>
      <c r="H85" s="422">
        <v>354</v>
      </c>
      <c r="I85" s="426"/>
      <c r="J85" s="422">
        <v>363</v>
      </c>
      <c r="K85" s="426"/>
      <c r="L85" s="422">
        <v>358</v>
      </c>
      <c r="M85" s="426"/>
      <c r="N85" s="422">
        <v>353</v>
      </c>
      <c r="O85" s="426"/>
    </row>
    <row r="86" spans="1:15">
      <c r="A86" s="8">
        <v>11</v>
      </c>
      <c r="B86" s="23">
        <v>77</v>
      </c>
      <c r="C86" s="425" t="s">
        <v>2</v>
      </c>
      <c r="D86" s="422">
        <v>273</v>
      </c>
      <c r="E86" s="426"/>
      <c r="F86" s="422">
        <v>257</v>
      </c>
      <c r="G86" s="426"/>
      <c r="H86" s="422">
        <v>237</v>
      </c>
      <c r="I86" s="426"/>
      <c r="J86" s="422">
        <v>249</v>
      </c>
      <c r="K86" s="426"/>
      <c r="L86" s="422">
        <v>268</v>
      </c>
      <c r="M86" s="426"/>
      <c r="N86" s="422">
        <v>254</v>
      </c>
      <c r="O86" s="426"/>
    </row>
    <row r="87" spans="1:15">
      <c r="A87" s="8">
        <v>11</v>
      </c>
      <c r="B87" s="23">
        <v>78</v>
      </c>
      <c r="C87" s="425" t="s">
        <v>3</v>
      </c>
      <c r="D87" s="422">
        <v>202</v>
      </c>
      <c r="E87" s="426"/>
      <c r="F87" s="422">
        <v>203</v>
      </c>
      <c r="G87" s="426"/>
      <c r="H87" s="422">
        <v>198</v>
      </c>
      <c r="I87" s="426"/>
      <c r="J87" s="422">
        <v>206</v>
      </c>
      <c r="K87" s="426"/>
      <c r="L87" s="422">
        <v>192</v>
      </c>
      <c r="M87" s="426"/>
      <c r="N87" s="422">
        <v>188</v>
      </c>
      <c r="O87" s="426"/>
    </row>
    <row r="88" spans="1:15">
      <c r="A88" s="8">
        <v>75</v>
      </c>
      <c r="B88" s="23">
        <v>79</v>
      </c>
      <c r="C88" s="425" t="s">
        <v>66</v>
      </c>
      <c r="D88" s="422">
        <v>25</v>
      </c>
      <c r="E88" s="426"/>
      <c r="F88" s="422">
        <v>32</v>
      </c>
      <c r="G88" s="426" t="s">
        <v>256</v>
      </c>
      <c r="H88" s="422">
        <v>43</v>
      </c>
      <c r="I88" s="426" t="s">
        <v>256</v>
      </c>
      <c r="J88" s="422">
        <v>41</v>
      </c>
      <c r="K88" s="426"/>
      <c r="L88" s="422">
        <v>41</v>
      </c>
      <c r="M88" s="426"/>
      <c r="N88" s="422">
        <v>41</v>
      </c>
      <c r="O88" s="426" t="s">
        <v>256</v>
      </c>
    </row>
    <row r="89" spans="1:15">
      <c r="A89" s="8">
        <v>32</v>
      </c>
      <c r="B89" s="23">
        <v>80</v>
      </c>
      <c r="C89" s="425" t="s">
        <v>35</v>
      </c>
      <c r="D89" s="422">
        <v>271</v>
      </c>
      <c r="E89" s="426"/>
      <c r="F89" s="422">
        <v>277</v>
      </c>
      <c r="G89" s="426"/>
      <c r="H89" s="422">
        <v>211</v>
      </c>
      <c r="I89" s="426"/>
      <c r="J89" s="422">
        <v>283</v>
      </c>
      <c r="K89" s="426"/>
      <c r="L89" s="422">
        <v>254</v>
      </c>
      <c r="M89" s="426"/>
      <c r="N89" s="422">
        <v>254</v>
      </c>
      <c r="O89" s="426"/>
    </row>
    <row r="90" spans="1:15">
      <c r="A90" s="8">
        <v>76</v>
      </c>
      <c r="B90" s="23">
        <v>81</v>
      </c>
      <c r="C90" s="425" t="s">
        <v>80</v>
      </c>
      <c r="D90" s="422">
        <v>111</v>
      </c>
      <c r="E90" s="426"/>
      <c r="F90" s="422">
        <v>142</v>
      </c>
      <c r="G90" s="426"/>
      <c r="H90" s="422">
        <v>100</v>
      </c>
      <c r="I90" s="426"/>
      <c r="J90" s="422">
        <v>105</v>
      </c>
      <c r="K90" s="426"/>
      <c r="L90" s="422">
        <v>93</v>
      </c>
      <c r="M90" s="426"/>
      <c r="N90" s="422">
        <v>93</v>
      </c>
      <c r="O90" s="426"/>
    </row>
    <row r="91" spans="1:15">
      <c r="A91" s="8">
        <v>76</v>
      </c>
      <c r="B91" s="23">
        <v>82</v>
      </c>
      <c r="C91" s="425" t="s">
        <v>81</v>
      </c>
      <c r="D91" s="422">
        <v>158</v>
      </c>
      <c r="E91" s="426"/>
      <c r="F91" s="422">
        <v>143</v>
      </c>
      <c r="G91" s="426"/>
      <c r="H91" s="422">
        <v>128</v>
      </c>
      <c r="I91" s="426"/>
      <c r="J91" s="422">
        <v>138</v>
      </c>
      <c r="K91" s="426"/>
      <c r="L91" s="422">
        <v>134</v>
      </c>
      <c r="M91" s="426"/>
      <c r="N91" s="422">
        <v>122</v>
      </c>
      <c r="O91" s="426"/>
    </row>
    <row r="92" spans="1:15">
      <c r="A92" s="8">
        <v>93</v>
      </c>
      <c r="B92" s="23">
        <v>83</v>
      </c>
      <c r="C92" s="425" t="s">
        <v>102</v>
      </c>
      <c r="D92" s="422">
        <v>209</v>
      </c>
      <c r="E92" s="426"/>
      <c r="F92" s="422">
        <v>205</v>
      </c>
      <c r="G92" s="426"/>
      <c r="H92" s="422">
        <v>220</v>
      </c>
      <c r="I92" s="426"/>
      <c r="J92" s="422">
        <v>205</v>
      </c>
      <c r="K92" s="426"/>
      <c r="L92" s="422">
        <v>205</v>
      </c>
      <c r="M92" s="426"/>
      <c r="N92" s="422">
        <v>198</v>
      </c>
      <c r="O92" s="426"/>
    </row>
    <row r="93" spans="1:15">
      <c r="A93" s="8">
        <v>93</v>
      </c>
      <c r="B93" s="23">
        <v>84</v>
      </c>
      <c r="C93" s="425" t="s">
        <v>103</v>
      </c>
      <c r="D93" s="422">
        <v>215</v>
      </c>
      <c r="E93" s="426"/>
      <c r="F93" s="422">
        <v>146</v>
      </c>
      <c r="G93" s="426"/>
      <c r="H93" s="422">
        <v>186</v>
      </c>
      <c r="I93" s="426"/>
      <c r="J93" s="422">
        <v>122</v>
      </c>
      <c r="K93" s="426"/>
      <c r="L93" s="422">
        <v>150</v>
      </c>
      <c r="M93" s="426"/>
      <c r="N93" s="422">
        <v>154</v>
      </c>
      <c r="O93" s="426"/>
    </row>
    <row r="94" spans="1:15">
      <c r="A94" s="8">
        <v>52</v>
      </c>
      <c r="B94" s="23">
        <v>85</v>
      </c>
      <c r="C94" s="425" t="s">
        <v>51</v>
      </c>
      <c r="D94" s="422">
        <v>98</v>
      </c>
      <c r="E94" s="426"/>
      <c r="F94" s="422">
        <v>106</v>
      </c>
      <c r="G94" s="426"/>
      <c r="H94" s="422">
        <v>103</v>
      </c>
      <c r="I94" s="426"/>
      <c r="J94" s="422">
        <v>98</v>
      </c>
      <c r="K94" s="426"/>
      <c r="L94" s="422">
        <v>98</v>
      </c>
      <c r="M94" s="426" t="s">
        <v>256</v>
      </c>
      <c r="N94" s="422">
        <v>121</v>
      </c>
      <c r="O94" s="426"/>
    </row>
    <row r="95" spans="1:15">
      <c r="A95" s="8">
        <v>75</v>
      </c>
      <c r="B95" s="23">
        <v>86</v>
      </c>
      <c r="C95" s="425" t="s">
        <v>67</v>
      </c>
      <c r="D95" s="422">
        <v>20</v>
      </c>
      <c r="E95" s="426"/>
      <c r="F95" s="422">
        <v>20</v>
      </c>
      <c r="G95" s="426" t="s">
        <v>256</v>
      </c>
      <c r="H95" s="422">
        <v>69</v>
      </c>
      <c r="I95" s="426"/>
      <c r="J95" s="422">
        <v>73</v>
      </c>
      <c r="K95" s="426"/>
      <c r="L95" s="422">
        <v>63</v>
      </c>
      <c r="M95" s="426"/>
      <c r="N95" s="422">
        <v>63</v>
      </c>
      <c r="O95" s="426"/>
    </row>
    <row r="96" spans="1:15">
      <c r="A96" s="8">
        <v>75</v>
      </c>
      <c r="B96" s="23">
        <v>87</v>
      </c>
      <c r="C96" s="425" t="s">
        <v>68</v>
      </c>
      <c r="D96" s="422">
        <v>158</v>
      </c>
      <c r="E96" s="426"/>
      <c r="F96" s="422">
        <v>171</v>
      </c>
      <c r="G96" s="426"/>
      <c r="H96" s="422">
        <v>155</v>
      </c>
      <c r="I96" s="426"/>
      <c r="J96" s="422">
        <v>115</v>
      </c>
      <c r="K96" s="426"/>
      <c r="L96" s="422">
        <v>112</v>
      </c>
      <c r="M96" s="426"/>
      <c r="N96" s="422">
        <v>89</v>
      </c>
      <c r="O96" s="426"/>
    </row>
    <row r="97" spans="1:15">
      <c r="A97" s="8">
        <v>44</v>
      </c>
      <c r="B97" s="23">
        <v>88</v>
      </c>
      <c r="C97" s="425" t="s">
        <v>45</v>
      </c>
      <c r="D97" s="422">
        <v>93</v>
      </c>
      <c r="E97" s="426"/>
      <c r="F97" s="422">
        <v>112</v>
      </c>
      <c r="G97" s="426"/>
      <c r="H97" s="422">
        <v>98</v>
      </c>
      <c r="I97" s="426"/>
      <c r="J97" s="422">
        <v>91</v>
      </c>
      <c r="K97" s="426"/>
      <c r="L97" s="422">
        <v>104</v>
      </c>
      <c r="M97" s="426"/>
      <c r="N97" s="422">
        <v>100</v>
      </c>
      <c r="O97" s="426"/>
    </row>
    <row r="98" spans="1:15">
      <c r="A98" s="8">
        <v>27</v>
      </c>
      <c r="B98" s="23">
        <v>89</v>
      </c>
      <c r="C98" s="425" t="s">
        <v>23</v>
      </c>
      <c r="D98" s="422">
        <v>80</v>
      </c>
      <c r="E98" s="426"/>
      <c r="F98" s="422">
        <v>95</v>
      </c>
      <c r="G98" s="426"/>
      <c r="H98" s="422">
        <v>93</v>
      </c>
      <c r="I98" s="426"/>
      <c r="J98" s="422">
        <v>98</v>
      </c>
      <c r="K98" s="426"/>
      <c r="L98" s="422">
        <v>85</v>
      </c>
      <c r="M98" s="426"/>
      <c r="N98" s="422">
        <v>84</v>
      </c>
      <c r="O98" s="426"/>
    </row>
    <row r="99" spans="1:15">
      <c r="A99" s="8">
        <v>27</v>
      </c>
      <c r="B99" s="23">
        <v>90</v>
      </c>
      <c r="C99" s="425" t="s">
        <v>24</v>
      </c>
      <c r="D99" s="422">
        <v>26</v>
      </c>
      <c r="E99" s="426"/>
      <c r="F99" s="422">
        <v>26</v>
      </c>
      <c r="G99" s="426"/>
      <c r="H99" s="422">
        <v>24</v>
      </c>
      <c r="I99" s="426"/>
      <c r="J99" s="422">
        <v>24</v>
      </c>
      <c r="K99" s="426"/>
      <c r="L99" s="422">
        <v>11</v>
      </c>
      <c r="M99" s="426"/>
      <c r="N99" s="422">
        <v>11</v>
      </c>
      <c r="O99" s="426"/>
    </row>
    <row r="100" spans="1:15">
      <c r="A100" s="8">
        <v>11</v>
      </c>
      <c r="B100" s="23">
        <v>91</v>
      </c>
      <c r="C100" s="425" t="s">
        <v>4</v>
      </c>
      <c r="D100" s="422">
        <v>200</v>
      </c>
      <c r="E100" s="426"/>
      <c r="F100" s="422">
        <v>170</v>
      </c>
      <c r="G100" s="426"/>
      <c r="H100" s="422">
        <v>156</v>
      </c>
      <c r="I100" s="426"/>
      <c r="J100" s="422">
        <v>154</v>
      </c>
      <c r="K100" s="426"/>
      <c r="L100" s="422">
        <v>145</v>
      </c>
      <c r="M100" s="426"/>
      <c r="N100" s="422">
        <v>145</v>
      </c>
      <c r="O100" s="426"/>
    </row>
    <row r="101" spans="1:15">
      <c r="A101" s="8">
        <v>11</v>
      </c>
      <c r="B101" s="23">
        <v>92</v>
      </c>
      <c r="C101" s="425" t="s">
        <v>5</v>
      </c>
      <c r="D101" s="422">
        <v>344</v>
      </c>
      <c r="E101" s="426"/>
      <c r="F101" s="422">
        <v>288</v>
      </c>
      <c r="G101" s="426"/>
      <c r="H101" s="422">
        <v>273</v>
      </c>
      <c r="I101" s="426"/>
      <c r="J101" s="422">
        <v>247</v>
      </c>
      <c r="K101" s="426"/>
      <c r="L101" s="422">
        <v>238</v>
      </c>
      <c r="M101" s="426"/>
      <c r="N101" s="422">
        <v>208</v>
      </c>
      <c r="O101" s="426"/>
    </row>
    <row r="102" spans="1:15">
      <c r="A102" s="8">
        <v>11</v>
      </c>
      <c r="B102" s="23">
        <v>93</v>
      </c>
      <c r="C102" s="425" t="s">
        <v>6</v>
      </c>
      <c r="D102" s="422">
        <v>571</v>
      </c>
      <c r="E102" s="426"/>
      <c r="F102" s="422">
        <v>586</v>
      </c>
      <c r="G102" s="426"/>
      <c r="H102" s="422">
        <v>572</v>
      </c>
      <c r="I102" s="426"/>
      <c r="J102" s="422">
        <v>556</v>
      </c>
      <c r="K102" s="426"/>
      <c r="L102" s="422">
        <v>469</v>
      </c>
      <c r="M102" s="426"/>
      <c r="N102" s="422">
        <v>462</v>
      </c>
      <c r="O102" s="426"/>
    </row>
    <row r="103" spans="1:15">
      <c r="A103" s="8">
        <v>11</v>
      </c>
      <c r="B103" s="23">
        <v>94</v>
      </c>
      <c r="C103" s="425" t="s">
        <v>7</v>
      </c>
      <c r="D103" s="422">
        <v>251</v>
      </c>
      <c r="E103" s="426"/>
      <c r="F103" s="422">
        <v>252</v>
      </c>
      <c r="G103" s="426"/>
      <c r="H103" s="422">
        <v>248</v>
      </c>
      <c r="I103" s="426"/>
      <c r="J103" s="422">
        <v>217</v>
      </c>
      <c r="K103" s="426"/>
      <c r="L103" s="422">
        <v>207</v>
      </c>
      <c r="M103" s="426"/>
      <c r="N103" s="422">
        <v>229</v>
      </c>
      <c r="O103" s="426"/>
    </row>
    <row r="104" spans="1:15">
      <c r="A104" s="8">
        <v>11</v>
      </c>
      <c r="B104" s="23">
        <v>95</v>
      </c>
      <c r="C104" s="425" t="s">
        <v>8</v>
      </c>
      <c r="D104" s="422">
        <v>264</v>
      </c>
      <c r="E104" s="426"/>
      <c r="F104" s="422">
        <v>250</v>
      </c>
      <c r="G104" s="426"/>
      <c r="H104" s="422">
        <v>215</v>
      </c>
      <c r="I104" s="426"/>
      <c r="J104" s="422">
        <v>203</v>
      </c>
      <c r="K104" s="426"/>
      <c r="L104" s="422">
        <v>205</v>
      </c>
      <c r="M104" s="426"/>
      <c r="N104" s="422">
        <v>159</v>
      </c>
      <c r="O104" s="426"/>
    </row>
    <row r="105" spans="1:15">
      <c r="A105" s="8">
        <v>101</v>
      </c>
      <c r="B105" s="23">
        <v>971</v>
      </c>
      <c r="C105" s="425" t="s">
        <v>109</v>
      </c>
      <c r="D105" s="422">
        <v>314</v>
      </c>
      <c r="E105" s="426"/>
      <c r="F105" s="422">
        <v>346</v>
      </c>
      <c r="G105" s="426"/>
      <c r="H105" s="422">
        <v>254</v>
      </c>
      <c r="I105" s="426"/>
      <c r="J105" s="422">
        <v>235</v>
      </c>
      <c r="K105" s="426"/>
      <c r="L105" s="422">
        <v>257</v>
      </c>
      <c r="M105" s="426"/>
      <c r="N105" s="422">
        <v>264</v>
      </c>
      <c r="O105" s="426"/>
    </row>
    <row r="106" spans="1:15">
      <c r="A106" s="8">
        <v>102</v>
      </c>
      <c r="B106" s="23">
        <v>972</v>
      </c>
      <c r="C106" s="425" t="s">
        <v>110</v>
      </c>
      <c r="D106" s="422">
        <v>279</v>
      </c>
      <c r="E106" s="426"/>
      <c r="F106" s="422">
        <v>279</v>
      </c>
      <c r="G106" s="426" t="s">
        <v>256</v>
      </c>
      <c r="H106" s="422">
        <v>265</v>
      </c>
      <c r="I106" s="426"/>
      <c r="J106" s="422">
        <v>279</v>
      </c>
      <c r="K106" s="426"/>
      <c r="L106" s="422">
        <v>280</v>
      </c>
      <c r="M106" s="426"/>
      <c r="N106" s="422">
        <v>241</v>
      </c>
      <c r="O106" s="426"/>
    </row>
    <row r="107" spans="1:15">
      <c r="A107" s="8">
        <v>103</v>
      </c>
      <c r="B107" s="23">
        <v>973</v>
      </c>
      <c r="C107" s="425" t="s">
        <v>111</v>
      </c>
      <c r="D107" s="422">
        <v>162.25768589937638</v>
      </c>
      <c r="E107" s="426" t="s">
        <v>256</v>
      </c>
      <c r="F107" s="422">
        <v>146</v>
      </c>
      <c r="G107" s="426"/>
      <c r="H107" s="422">
        <v>134</v>
      </c>
      <c r="I107" s="426"/>
      <c r="J107" s="422">
        <v>134</v>
      </c>
      <c r="K107" s="426" t="s">
        <v>256</v>
      </c>
      <c r="L107" s="422">
        <v>184</v>
      </c>
      <c r="M107" s="426"/>
      <c r="N107" s="422">
        <v>231</v>
      </c>
      <c r="O107" s="426"/>
    </row>
    <row r="108" spans="1:15">
      <c r="A108" s="9">
        <v>104</v>
      </c>
      <c r="B108" s="9">
        <v>974</v>
      </c>
      <c r="C108" s="5" t="s">
        <v>310</v>
      </c>
      <c r="D108" s="422">
        <v>415</v>
      </c>
      <c r="E108" s="426"/>
      <c r="F108" s="422">
        <v>391</v>
      </c>
      <c r="G108" s="426"/>
      <c r="H108" s="422">
        <v>391</v>
      </c>
      <c r="I108" s="426" t="s">
        <v>256</v>
      </c>
      <c r="J108" s="422">
        <v>520</v>
      </c>
      <c r="K108" s="426"/>
      <c r="L108" s="422">
        <v>600</v>
      </c>
      <c r="M108" s="426"/>
      <c r="N108" s="422">
        <v>504</v>
      </c>
      <c r="O108" s="426"/>
    </row>
    <row r="109" spans="1:15">
      <c r="A109" s="597" t="s">
        <v>225</v>
      </c>
      <c r="B109" s="598"/>
      <c r="C109" s="599"/>
      <c r="D109" s="431">
        <v>16883</v>
      </c>
      <c r="E109" s="432"/>
      <c r="F109" s="431">
        <v>16163</v>
      </c>
      <c r="G109" s="433"/>
      <c r="H109" s="434">
        <v>15565</v>
      </c>
      <c r="I109" s="433"/>
      <c r="J109" s="434">
        <v>15358</v>
      </c>
      <c r="K109" s="433"/>
      <c r="L109" s="434">
        <v>14756</v>
      </c>
      <c r="M109" s="433"/>
      <c r="N109" s="434">
        <v>14483</v>
      </c>
      <c r="O109" s="433"/>
    </row>
    <row r="110" spans="1:15">
      <c r="A110" s="600" t="s">
        <v>330</v>
      </c>
      <c r="B110" s="601"/>
      <c r="C110" s="602"/>
      <c r="D110" s="435">
        <v>1170.2576858993764</v>
      </c>
      <c r="E110" s="436"/>
      <c r="F110" s="435">
        <v>1162</v>
      </c>
      <c r="G110" s="437"/>
      <c r="H110" s="438">
        <v>1044</v>
      </c>
      <c r="I110" s="437"/>
      <c r="J110" s="438">
        <v>1168</v>
      </c>
      <c r="K110" s="437"/>
      <c r="L110" s="438">
        <v>1321</v>
      </c>
      <c r="M110" s="437"/>
      <c r="N110" s="438">
        <v>1240</v>
      </c>
      <c r="O110" s="437"/>
    </row>
    <row r="111" spans="1:15">
      <c r="A111" s="594" t="s">
        <v>331</v>
      </c>
      <c r="B111" s="595"/>
      <c r="C111" s="596"/>
      <c r="D111" s="439">
        <v>18053.257685899378</v>
      </c>
      <c r="E111" s="440"/>
      <c r="F111" s="439">
        <v>17325</v>
      </c>
      <c r="G111" s="441"/>
      <c r="H111" s="442">
        <v>16609</v>
      </c>
      <c r="I111" s="441"/>
      <c r="J111" s="442">
        <v>16526</v>
      </c>
      <c r="K111" s="441"/>
      <c r="L111" s="442">
        <v>16077</v>
      </c>
      <c r="M111" s="441"/>
      <c r="N111" s="442">
        <v>15723</v>
      </c>
      <c r="O111" s="441"/>
    </row>
    <row r="112" spans="1:15">
      <c r="A112" s="498" t="s">
        <v>381</v>
      </c>
      <c r="B112" s="420"/>
      <c r="C112" s="420"/>
      <c r="D112" s="475"/>
      <c r="E112" s="475"/>
      <c r="F112" s="475"/>
      <c r="G112" s="475"/>
      <c r="H112" s="475"/>
      <c r="I112" s="475"/>
      <c r="J112" s="475"/>
      <c r="K112" s="475"/>
      <c r="L112" s="475"/>
      <c r="M112" s="475"/>
      <c r="N112" s="475"/>
      <c r="O112" s="475"/>
    </row>
    <row r="113" spans="1:15">
      <c r="A113" s="475"/>
      <c r="B113" s="475"/>
      <c r="C113" s="475"/>
      <c r="D113" s="475"/>
      <c r="E113" s="475"/>
      <c r="F113" s="475"/>
      <c r="G113" s="475"/>
      <c r="H113" s="475"/>
      <c r="I113" s="475"/>
      <c r="J113" s="475"/>
      <c r="K113" s="475"/>
      <c r="L113" s="475"/>
      <c r="M113" s="475"/>
      <c r="N113" s="475"/>
      <c r="O113" s="475"/>
    </row>
    <row r="114" spans="1:15">
      <c r="A114" s="475"/>
      <c r="B114" s="475"/>
      <c r="C114" s="475"/>
      <c r="D114" s="475"/>
      <c r="E114" s="475"/>
      <c r="F114" s="475"/>
      <c r="G114" s="475"/>
      <c r="H114" s="475"/>
      <c r="I114" s="475"/>
      <c r="J114" s="475"/>
      <c r="K114" s="475"/>
      <c r="L114" s="475"/>
      <c r="M114" s="475"/>
      <c r="N114" s="475"/>
      <c r="O114" s="475"/>
    </row>
    <row r="115" spans="1:15">
      <c r="A115" s="475"/>
      <c r="B115" s="475"/>
      <c r="C115" s="475"/>
      <c r="D115" s="475"/>
      <c r="E115" s="475"/>
      <c r="F115" s="475"/>
      <c r="G115" s="475"/>
      <c r="H115" s="475"/>
      <c r="I115" s="475"/>
      <c r="J115" s="475"/>
      <c r="K115" s="475"/>
      <c r="L115" s="475"/>
      <c r="M115" s="475"/>
      <c r="N115" s="475"/>
      <c r="O115" s="475"/>
    </row>
    <row r="116" spans="1:15">
      <c r="A116" s="475"/>
      <c r="B116" s="475"/>
      <c r="C116" s="475"/>
      <c r="D116" s="475"/>
      <c r="E116" s="475"/>
      <c r="F116" s="475"/>
      <c r="G116" s="475"/>
      <c r="H116" s="475"/>
      <c r="I116" s="475"/>
      <c r="J116" s="475"/>
      <c r="K116" s="475"/>
      <c r="L116" s="475"/>
      <c r="M116" s="475"/>
      <c r="N116" s="475"/>
      <c r="O116" s="475"/>
    </row>
    <row r="117" spans="1:15" ht="30">
      <c r="A117" s="28" t="s">
        <v>218</v>
      </c>
      <c r="B117" s="592" t="s">
        <v>214</v>
      </c>
      <c r="C117" s="593"/>
      <c r="D117" s="640">
        <v>2010</v>
      </c>
      <c r="E117" s="639"/>
      <c r="F117" s="638">
        <v>2011</v>
      </c>
      <c r="G117" s="639"/>
      <c r="H117" s="640">
        <v>2012</v>
      </c>
      <c r="I117" s="639"/>
      <c r="J117" s="640">
        <v>2013</v>
      </c>
      <c r="K117" s="639"/>
      <c r="L117" s="640">
        <v>2014</v>
      </c>
      <c r="M117" s="639"/>
      <c r="N117" s="640">
        <v>2015</v>
      </c>
      <c r="O117" s="639"/>
    </row>
    <row r="118" spans="1:15">
      <c r="A118" s="448">
        <v>84</v>
      </c>
      <c r="B118" s="32" t="s">
        <v>83</v>
      </c>
      <c r="C118" s="449"/>
      <c r="D118" s="450">
        <v>2512</v>
      </c>
      <c r="E118" s="564"/>
      <c r="F118" s="450">
        <v>2311</v>
      </c>
      <c r="G118" s="564"/>
      <c r="H118" s="450">
        <v>2105</v>
      </c>
      <c r="I118" s="564"/>
      <c r="J118" s="450">
        <v>1986</v>
      </c>
      <c r="K118" s="564"/>
      <c r="L118" s="450">
        <v>1861</v>
      </c>
      <c r="M118" s="564"/>
      <c r="N118" s="450">
        <v>1775</v>
      </c>
      <c r="O118" s="564"/>
    </row>
    <row r="119" spans="1:15">
      <c r="A119" s="454">
        <v>27</v>
      </c>
      <c r="B119" s="35" t="s">
        <v>17</v>
      </c>
      <c r="C119" s="455"/>
      <c r="D119" s="452">
        <v>799</v>
      </c>
      <c r="E119" s="564"/>
      <c r="F119" s="452">
        <v>750</v>
      </c>
      <c r="G119" s="564"/>
      <c r="H119" s="452">
        <v>731</v>
      </c>
      <c r="I119" s="564"/>
      <c r="J119" s="452">
        <v>684</v>
      </c>
      <c r="K119" s="564"/>
      <c r="L119" s="452">
        <v>654</v>
      </c>
      <c r="M119" s="564"/>
      <c r="N119" s="452">
        <v>638</v>
      </c>
      <c r="O119" s="564"/>
    </row>
    <row r="120" spans="1:15">
      <c r="A120" s="454">
        <v>53</v>
      </c>
      <c r="B120" s="35" t="s">
        <v>53</v>
      </c>
      <c r="C120" s="455"/>
      <c r="D120" s="452">
        <v>718</v>
      </c>
      <c r="E120" s="564"/>
      <c r="F120" s="452">
        <v>685</v>
      </c>
      <c r="G120" s="564"/>
      <c r="H120" s="452">
        <v>629</v>
      </c>
      <c r="I120" s="564"/>
      <c r="J120" s="452">
        <v>602</v>
      </c>
      <c r="K120" s="564"/>
      <c r="L120" s="452">
        <v>581</v>
      </c>
      <c r="M120" s="564"/>
      <c r="N120" s="452">
        <v>511</v>
      </c>
      <c r="O120" s="564"/>
    </row>
    <row r="121" spans="1:15">
      <c r="A121" s="454">
        <v>24</v>
      </c>
      <c r="B121" s="35" t="s">
        <v>10</v>
      </c>
      <c r="C121" s="455"/>
      <c r="D121" s="452">
        <v>456</v>
      </c>
      <c r="E121" s="564"/>
      <c r="F121" s="452">
        <v>447</v>
      </c>
      <c r="G121" s="564"/>
      <c r="H121" s="452">
        <v>456</v>
      </c>
      <c r="I121" s="564"/>
      <c r="J121" s="452">
        <v>446</v>
      </c>
      <c r="K121" s="564"/>
      <c r="L121" s="452">
        <v>439</v>
      </c>
      <c r="M121" s="564"/>
      <c r="N121" s="452">
        <v>430</v>
      </c>
      <c r="O121" s="564"/>
    </row>
    <row r="122" spans="1:15">
      <c r="A122" s="454">
        <v>94</v>
      </c>
      <c r="B122" s="35" t="s">
        <v>106</v>
      </c>
      <c r="C122" s="455"/>
      <c r="D122" s="452">
        <v>41</v>
      </c>
      <c r="E122" s="564"/>
      <c r="F122" s="452">
        <v>48</v>
      </c>
      <c r="G122" s="564"/>
      <c r="H122" s="452">
        <v>52</v>
      </c>
      <c r="I122" s="564"/>
      <c r="J122" s="452">
        <v>58</v>
      </c>
      <c r="K122" s="564"/>
      <c r="L122" s="452">
        <v>60</v>
      </c>
      <c r="M122" s="564"/>
      <c r="N122" s="452">
        <v>55</v>
      </c>
      <c r="O122" s="564"/>
    </row>
    <row r="123" spans="1:15">
      <c r="A123" s="454">
        <v>44</v>
      </c>
      <c r="B123" s="35" t="s">
        <v>220</v>
      </c>
      <c r="C123" s="455"/>
      <c r="D123" s="452">
        <v>1644</v>
      </c>
      <c r="E123" s="564"/>
      <c r="F123" s="452">
        <v>1567</v>
      </c>
      <c r="G123" s="564"/>
      <c r="H123" s="452">
        <v>1531</v>
      </c>
      <c r="I123" s="564"/>
      <c r="J123" s="452">
        <v>1506</v>
      </c>
      <c r="K123" s="564"/>
      <c r="L123" s="452">
        <v>1472</v>
      </c>
      <c r="M123" s="564"/>
      <c r="N123" s="452">
        <v>1449</v>
      </c>
      <c r="O123" s="564"/>
    </row>
    <row r="124" spans="1:15">
      <c r="A124" s="454">
        <v>32</v>
      </c>
      <c r="B124" s="35" t="s">
        <v>221</v>
      </c>
      <c r="C124" s="455"/>
      <c r="D124" s="452">
        <v>2288</v>
      </c>
      <c r="E124" s="564"/>
      <c r="F124" s="452">
        <v>2200</v>
      </c>
      <c r="G124" s="564"/>
      <c r="H124" s="452">
        <v>2063</v>
      </c>
      <c r="I124" s="564"/>
      <c r="J124" s="452">
        <v>2167</v>
      </c>
      <c r="K124" s="564"/>
      <c r="L124" s="452">
        <v>2038</v>
      </c>
      <c r="M124" s="564"/>
      <c r="N124" s="452">
        <v>2008</v>
      </c>
      <c r="O124" s="564"/>
    </row>
    <row r="125" spans="1:15">
      <c r="A125" s="454">
        <v>11</v>
      </c>
      <c r="B125" s="35" t="s">
        <v>1</v>
      </c>
      <c r="C125" s="455"/>
      <c r="D125" s="452">
        <v>2366</v>
      </c>
      <c r="E125" s="564"/>
      <c r="F125" s="452">
        <v>2218</v>
      </c>
      <c r="G125" s="564"/>
      <c r="H125" s="452">
        <v>2080</v>
      </c>
      <c r="I125" s="564"/>
      <c r="J125" s="452">
        <v>1999</v>
      </c>
      <c r="K125" s="564"/>
      <c r="L125" s="452">
        <v>1924</v>
      </c>
      <c r="M125" s="564"/>
      <c r="N125" s="452">
        <v>1856</v>
      </c>
      <c r="O125" s="564"/>
    </row>
    <row r="126" spans="1:15">
      <c r="A126" s="454">
        <v>28</v>
      </c>
      <c r="B126" s="35" t="s">
        <v>26</v>
      </c>
      <c r="C126" s="455"/>
      <c r="D126" s="452">
        <v>778</v>
      </c>
      <c r="E126" s="564"/>
      <c r="F126" s="452">
        <v>774</v>
      </c>
      <c r="G126" s="564"/>
      <c r="H126" s="452">
        <v>772</v>
      </c>
      <c r="I126" s="564"/>
      <c r="J126" s="452">
        <v>820</v>
      </c>
      <c r="K126" s="564"/>
      <c r="L126" s="452">
        <v>806</v>
      </c>
      <c r="M126" s="564"/>
      <c r="N126" s="452">
        <v>796</v>
      </c>
      <c r="O126" s="564"/>
    </row>
    <row r="127" spans="1:15">
      <c r="A127" s="454">
        <v>75</v>
      </c>
      <c r="B127" s="35" t="s">
        <v>222</v>
      </c>
      <c r="C127" s="455"/>
      <c r="D127" s="452">
        <v>1932</v>
      </c>
      <c r="E127" s="564"/>
      <c r="F127" s="452">
        <v>1919</v>
      </c>
      <c r="G127" s="564"/>
      <c r="H127" s="452">
        <v>1962</v>
      </c>
      <c r="I127" s="564"/>
      <c r="J127" s="452">
        <v>1902</v>
      </c>
      <c r="K127" s="564"/>
      <c r="L127" s="452">
        <v>1910</v>
      </c>
      <c r="M127" s="564"/>
      <c r="N127" s="452">
        <v>1833</v>
      </c>
      <c r="O127" s="564"/>
    </row>
    <row r="128" spans="1:15">
      <c r="A128" s="454">
        <v>76</v>
      </c>
      <c r="B128" s="35" t="s">
        <v>223</v>
      </c>
      <c r="C128" s="455"/>
      <c r="D128" s="452">
        <v>1285</v>
      </c>
      <c r="E128" s="564"/>
      <c r="F128" s="452">
        <v>1297</v>
      </c>
      <c r="G128" s="564"/>
      <c r="H128" s="452">
        <v>1205</v>
      </c>
      <c r="I128" s="564"/>
      <c r="J128" s="452">
        <v>1282</v>
      </c>
      <c r="K128" s="564"/>
      <c r="L128" s="452">
        <v>1204</v>
      </c>
      <c r="M128" s="564"/>
      <c r="N128" s="452">
        <v>1224</v>
      </c>
      <c r="O128" s="564"/>
    </row>
    <row r="129" spans="1:15">
      <c r="A129" s="454">
        <v>52</v>
      </c>
      <c r="B129" s="35" t="s">
        <v>47</v>
      </c>
      <c r="C129" s="455"/>
      <c r="D129" s="452">
        <v>817</v>
      </c>
      <c r="E129" s="564"/>
      <c r="F129" s="452">
        <v>792</v>
      </c>
      <c r="G129" s="564"/>
      <c r="H129" s="452">
        <v>820</v>
      </c>
      <c r="I129" s="564"/>
      <c r="J129" s="452">
        <v>810</v>
      </c>
      <c r="K129" s="564"/>
      <c r="L129" s="452">
        <v>795</v>
      </c>
      <c r="M129" s="564"/>
      <c r="N129" s="452">
        <v>859</v>
      </c>
      <c r="O129" s="564"/>
    </row>
    <row r="130" spans="1:15">
      <c r="A130" s="459">
        <v>93</v>
      </c>
      <c r="B130" s="35" t="s">
        <v>113</v>
      </c>
      <c r="C130" s="455"/>
      <c r="D130" s="452">
        <v>1247</v>
      </c>
      <c r="E130" s="564"/>
      <c r="F130" s="452">
        <v>1155</v>
      </c>
      <c r="G130" s="564"/>
      <c r="H130" s="452">
        <v>1159</v>
      </c>
      <c r="I130" s="564"/>
      <c r="J130" s="452">
        <v>1096</v>
      </c>
      <c r="K130" s="564"/>
      <c r="L130" s="452">
        <v>1012</v>
      </c>
      <c r="M130" s="564"/>
      <c r="N130" s="452">
        <v>1049</v>
      </c>
      <c r="O130" s="564"/>
    </row>
    <row r="131" spans="1:15">
      <c r="A131" s="460" t="s">
        <v>225</v>
      </c>
      <c r="B131" s="461"/>
      <c r="C131" s="462"/>
      <c r="D131" s="463">
        <v>16883</v>
      </c>
      <c r="E131" s="565"/>
      <c r="F131" s="463">
        <v>16163</v>
      </c>
      <c r="G131" s="565"/>
      <c r="H131" s="463">
        <v>15565</v>
      </c>
      <c r="I131" s="565"/>
      <c r="J131" s="463">
        <v>15358</v>
      </c>
      <c r="K131" s="565"/>
      <c r="L131" s="463">
        <v>14756</v>
      </c>
      <c r="M131" s="565"/>
      <c r="N131" s="463">
        <v>14483</v>
      </c>
      <c r="O131" s="565"/>
    </row>
    <row r="132" spans="1:15">
      <c r="A132" s="11">
        <v>101</v>
      </c>
      <c r="B132" s="502" t="s">
        <v>215</v>
      </c>
      <c r="C132" s="467"/>
      <c r="D132" s="452">
        <v>314</v>
      </c>
      <c r="E132" s="564"/>
      <c r="F132" s="452">
        <v>346</v>
      </c>
      <c r="G132" s="564"/>
      <c r="H132" s="452">
        <v>254</v>
      </c>
      <c r="I132" s="564"/>
      <c r="J132" s="452">
        <v>235</v>
      </c>
      <c r="K132" s="564"/>
      <c r="L132" s="452">
        <v>257</v>
      </c>
      <c r="M132" s="564"/>
      <c r="N132" s="452">
        <v>264</v>
      </c>
      <c r="O132" s="564"/>
    </row>
    <row r="133" spans="1:15">
      <c r="A133" s="11">
        <v>102</v>
      </c>
      <c r="B133" s="502" t="s">
        <v>216</v>
      </c>
      <c r="C133" s="467"/>
      <c r="D133" s="452">
        <v>279</v>
      </c>
      <c r="E133" s="564"/>
      <c r="F133" s="452">
        <v>279</v>
      </c>
      <c r="G133" s="564" t="s">
        <v>256</v>
      </c>
      <c r="H133" s="452">
        <v>265</v>
      </c>
      <c r="I133" s="564"/>
      <c r="J133" s="452">
        <v>279</v>
      </c>
      <c r="K133" s="564"/>
      <c r="L133" s="452">
        <v>280</v>
      </c>
      <c r="M133" s="564"/>
      <c r="N133" s="452">
        <v>241</v>
      </c>
      <c r="O133" s="564"/>
    </row>
    <row r="134" spans="1:15">
      <c r="A134" s="11">
        <v>103</v>
      </c>
      <c r="B134" s="502" t="s">
        <v>111</v>
      </c>
      <c r="C134" s="467"/>
      <c r="D134" s="452">
        <v>162.25768589937638</v>
      </c>
      <c r="E134" s="564" t="s">
        <v>256</v>
      </c>
      <c r="F134" s="452">
        <v>146</v>
      </c>
      <c r="G134" s="564"/>
      <c r="H134" s="452">
        <v>134</v>
      </c>
      <c r="I134" s="564"/>
      <c r="J134" s="452">
        <v>134</v>
      </c>
      <c r="K134" s="564" t="s">
        <v>256</v>
      </c>
      <c r="L134" s="452">
        <v>184</v>
      </c>
      <c r="M134" s="564"/>
      <c r="N134" s="452">
        <v>231</v>
      </c>
      <c r="O134" s="564"/>
    </row>
    <row r="135" spans="1:15">
      <c r="A135" s="11">
        <v>104</v>
      </c>
      <c r="B135" s="502" t="s">
        <v>112</v>
      </c>
      <c r="C135" s="467"/>
      <c r="D135" s="452">
        <v>415</v>
      </c>
      <c r="E135" s="564"/>
      <c r="F135" s="452">
        <v>391</v>
      </c>
      <c r="G135" s="564"/>
      <c r="H135" s="452">
        <v>391</v>
      </c>
      <c r="I135" s="564" t="s">
        <v>256</v>
      </c>
      <c r="J135" s="452">
        <v>520</v>
      </c>
      <c r="K135" s="564"/>
      <c r="L135" s="452">
        <v>600</v>
      </c>
      <c r="M135" s="564"/>
      <c r="N135" s="452">
        <v>504</v>
      </c>
      <c r="O135" s="564"/>
    </row>
    <row r="136" spans="1:15">
      <c r="A136" s="17" t="s">
        <v>224</v>
      </c>
      <c r="B136" s="468"/>
      <c r="C136" s="469"/>
      <c r="D136" s="463">
        <v>1170.2576858993764</v>
      </c>
      <c r="E136" s="565"/>
      <c r="F136" s="463">
        <v>1162</v>
      </c>
      <c r="G136" s="565"/>
      <c r="H136" s="463">
        <v>1044</v>
      </c>
      <c r="I136" s="565"/>
      <c r="J136" s="463">
        <v>1168</v>
      </c>
      <c r="K136" s="565"/>
      <c r="L136" s="463">
        <v>1321</v>
      </c>
      <c r="M136" s="565"/>
      <c r="N136" s="463">
        <v>1240</v>
      </c>
      <c r="O136" s="565"/>
    </row>
    <row r="137" spans="1:15">
      <c r="A137" s="641" t="s">
        <v>227</v>
      </c>
      <c r="B137" s="642"/>
      <c r="C137" s="643"/>
      <c r="D137" s="470">
        <v>18053.257685899378</v>
      </c>
      <c r="E137" s="566"/>
      <c r="F137" s="470">
        <v>17325</v>
      </c>
      <c r="G137" s="566"/>
      <c r="H137" s="470">
        <v>16609</v>
      </c>
      <c r="I137" s="566"/>
      <c r="J137" s="470">
        <v>16526</v>
      </c>
      <c r="K137" s="566"/>
      <c r="L137" s="470">
        <v>16077</v>
      </c>
      <c r="M137" s="566"/>
      <c r="N137" s="470">
        <v>15723</v>
      </c>
      <c r="O137" s="566"/>
    </row>
    <row r="138" spans="1:15">
      <c r="A138" s="475"/>
      <c r="B138" s="475"/>
      <c r="C138" s="475"/>
      <c r="D138" s="475"/>
      <c r="E138" s="475"/>
      <c r="F138" s="475"/>
      <c r="G138" s="475"/>
      <c r="H138" s="475"/>
      <c r="I138" s="475"/>
      <c r="J138" s="475"/>
      <c r="K138" s="475"/>
      <c r="L138" s="475"/>
      <c r="M138" s="475"/>
      <c r="N138" s="475"/>
      <c r="O138" s="475"/>
    </row>
    <row r="139" spans="1:15">
      <c r="A139" s="475"/>
      <c r="B139" s="475"/>
      <c r="C139" s="475"/>
      <c r="D139" s="475"/>
      <c r="E139" s="475"/>
      <c r="F139" s="475"/>
      <c r="G139" s="475"/>
      <c r="H139" s="475"/>
      <c r="I139" s="475"/>
      <c r="J139" s="475"/>
      <c r="K139" s="475"/>
      <c r="L139" s="475"/>
      <c r="M139" s="475"/>
      <c r="N139" s="475"/>
      <c r="O139" s="475"/>
    </row>
    <row r="140" spans="1:15" s="475" customFormat="1"/>
    <row r="141" spans="1:15" s="475" customFormat="1"/>
    <row r="142" spans="1:15" s="475" customFormat="1"/>
    <row r="143" spans="1:15" s="475" customFormat="1"/>
    <row r="144" spans="1:15" s="475" customFormat="1"/>
    <row r="145" s="475" customFormat="1"/>
    <row r="146" s="475" customFormat="1"/>
    <row r="147" s="475" customFormat="1"/>
    <row r="148" s="475" customFormat="1"/>
    <row r="149" s="475" customFormat="1"/>
    <row r="150" s="475" customFormat="1"/>
    <row r="151" s="475" customFormat="1"/>
    <row r="152" s="475" customFormat="1"/>
    <row r="153" s="475" customFormat="1"/>
    <row r="154" s="475" customFormat="1"/>
    <row r="155" s="475" customFormat="1"/>
    <row r="156" s="475" customFormat="1"/>
    <row r="157" s="475" customFormat="1"/>
    <row r="158" s="475" customFormat="1"/>
    <row r="159" s="475" customFormat="1"/>
    <row r="160" s="475" customFormat="1"/>
    <row r="161" s="475" customFormat="1"/>
    <row r="162" s="475" customFormat="1"/>
    <row r="163" s="475" customFormat="1"/>
    <row r="164" s="475" customFormat="1"/>
    <row r="165" s="475" customFormat="1"/>
    <row r="166" s="475" customFormat="1"/>
    <row r="167" s="475" customFormat="1"/>
    <row r="168" s="475" customFormat="1"/>
    <row r="169" s="475" customFormat="1"/>
    <row r="170" s="475" customFormat="1"/>
    <row r="171" s="475" customFormat="1"/>
    <row r="172" s="475" customFormat="1"/>
    <row r="173" s="475" customFormat="1"/>
    <row r="174" s="475" customFormat="1"/>
    <row r="175" s="475" customFormat="1"/>
    <row r="176" s="475" customFormat="1"/>
    <row r="177" s="475" customFormat="1"/>
    <row r="178" s="475" customFormat="1"/>
    <row r="179" s="475" customFormat="1"/>
    <row r="180" s="475" customFormat="1"/>
    <row r="181" s="475" customFormat="1"/>
    <row r="182" s="475" customFormat="1"/>
    <row r="183" s="475" customFormat="1"/>
    <row r="184" s="475" customFormat="1"/>
    <row r="185" s="475" customFormat="1"/>
    <row r="186" s="475" customFormat="1"/>
    <row r="187" s="475" customFormat="1"/>
    <row r="188" s="475" customFormat="1"/>
    <row r="189" s="475" customFormat="1"/>
    <row r="190" s="475" customFormat="1"/>
    <row r="191" s="475" customFormat="1"/>
    <row r="192" s="475" customFormat="1"/>
    <row r="193" s="475" customFormat="1"/>
    <row r="194" s="475" customFormat="1"/>
    <row r="195" s="475" customFormat="1"/>
    <row r="196" s="475" customFormat="1"/>
    <row r="197" s="475" customFormat="1"/>
    <row r="198" s="475" customFormat="1"/>
    <row r="199" s="475" customFormat="1"/>
    <row r="200" s="475" customFormat="1"/>
    <row r="201" s="475" customFormat="1"/>
    <row r="202" s="475" customFormat="1"/>
    <row r="203" s="475" customFormat="1"/>
    <row r="204" s="475" customFormat="1"/>
    <row r="205" s="475" customFormat="1"/>
    <row r="206" s="475" customFormat="1"/>
    <row r="207" s="475" customFormat="1"/>
    <row r="208" s="475" customFormat="1"/>
    <row r="209" s="475" customFormat="1"/>
    <row r="210" s="475" customFormat="1"/>
    <row r="211" s="475" customFormat="1"/>
    <row r="212" s="475" customFormat="1"/>
    <row r="213" s="475" customFormat="1"/>
    <row r="214" s="475" customFormat="1"/>
    <row r="215" s="475" customFormat="1"/>
    <row r="216" s="475" customFormat="1"/>
    <row r="217" s="475" customFormat="1"/>
    <row r="218" s="475" customFormat="1"/>
    <row r="219" s="475" customFormat="1"/>
    <row r="220" s="475" customFormat="1"/>
    <row r="221" s="475" customFormat="1"/>
    <row r="222" s="475" customFormat="1"/>
    <row r="223" s="475" customFormat="1"/>
    <row r="224" s="475" customFormat="1"/>
    <row r="225" s="475" customFormat="1"/>
    <row r="226" s="475" customFormat="1"/>
    <row r="227" s="475" customFormat="1"/>
    <row r="228" s="475" customFormat="1"/>
    <row r="229" s="475" customFormat="1"/>
    <row r="230" s="475" customFormat="1"/>
    <row r="231" s="475" customFormat="1"/>
    <row r="232" s="475" customFormat="1"/>
    <row r="233" s="475" customFormat="1"/>
    <row r="234" s="475" customFormat="1"/>
    <row r="235" s="475" customFormat="1"/>
    <row r="236" s="475" customFormat="1"/>
    <row r="237" s="475" customFormat="1"/>
    <row r="238" s="475" customFormat="1"/>
    <row r="239" s="475" customFormat="1"/>
    <row r="240" s="475" customFormat="1"/>
    <row r="241" s="475" customFormat="1"/>
    <row r="242" s="475" customFormat="1"/>
    <row r="243" s="475" customFormat="1"/>
    <row r="244" s="475" customFormat="1"/>
    <row r="245" s="475" customFormat="1"/>
    <row r="246" s="475" customFormat="1"/>
    <row r="247" s="475" customFormat="1"/>
    <row r="248" s="475" customFormat="1"/>
    <row r="249" s="475" customFormat="1"/>
    <row r="250" s="475" customFormat="1"/>
    <row r="251" s="475" customFormat="1"/>
    <row r="252" s="475" customFormat="1"/>
    <row r="253" s="475" customFormat="1"/>
    <row r="254" s="475" customFormat="1"/>
    <row r="255" s="475" customFormat="1"/>
    <row r="256" s="475" customFormat="1"/>
    <row r="257" s="475" customFormat="1"/>
    <row r="258" s="475" customFormat="1"/>
    <row r="259" s="475" customFormat="1"/>
    <row r="260" s="475" customFormat="1"/>
    <row r="261" s="475" customFormat="1"/>
    <row r="262" s="475" customFormat="1"/>
    <row r="263" s="475" customFormat="1"/>
    <row r="264" s="475" customFormat="1"/>
    <row r="265" s="475" customFormat="1"/>
    <row r="266" s="475" customFormat="1"/>
    <row r="267" s="475" customFormat="1"/>
    <row r="268" s="475" customFormat="1"/>
    <row r="269" s="475" customFormat="1"/>
    <row r="270" s="475" customFormat="1"/>
    <row r="271" s="475" customFormat="1"/>
    <row r="272" s="475" customFormat="1"/>
    <row r="273" s="475" customFormat="1"/>
    <row r="274" s="475" customFormat="1"/>
    <row r="275" s="475" customFormat="1"/>
    <row r="276" s="475" customFormat="1"/>
    <row r="277" s="475" customFormat="1"/>
    <row r="278" s="475" customFormat="1"/>
    <row r="279" s="475" customFormat="1"/>
    <row r="280" s="475" customFormat="1"/>
    <row r="281" s="475" customFormat="1"/>
    <row r="282" s="475" customFormat="1"/>
    <row r="283" s="475" customFormat="1"/>
    <row r="284" s="475" customFormat="1"/>
    <row r="285" s="475" customFormat="1"/>
    <row r="286" s="475" customFormat="1"/>
    <row r="287" s="475" customFormat="1"/>
    <row r="288" s="475" customFormat="1"/>
    <row r="289" s="475" customFormat="1"/>
    <row r="290" s="475" customFormat="1"/>
    <row r="291" s="475" customFormat="1"/>
    <row r="292" s="475" customFormat="1"/>
    <row r="293" s="475" customFormat="1"/>
    <row r="294" s="475" customFormat="1"/>
    <row r="295" s="475" customFormat="1"/>
    <row r="296" s="475" customFormat="1"/>
    <row r="297" s="475" customFormat="1"/>
    <row r="298" s="475" customFormat="1"/>
    <row r="299" s="475" customFormat="1"/>
    <row r="300" s="475" customFormat="1"/>
    <row r="301" s="475" customFormat="1"/>
    <row r="302" s="475" customFormat="1"/>
    <row r="303" s="475" customFormat="1"/>
    <row r="304" s="475" customFormat="1"/>
    <row r="305" s="475" customFormat="1"/>
    <row r="306" s="475" customFormat="1"/>
    <row r="307" s="475" customFormat="1"/>
    <row r="308" s="475" customFormat="1"/>
    <row r="309" s="475" customFormat="1"/>
    <row r="310" s="475" customFormat="1"/>
    <row r="311" s="475" customFormat="1"/>
    <row r="312" s="475" customFormat="1"/>
    <row r="313" s="475" customFormat="1"/>
    <row r="314" s="475" customFormat="1"/>
    <row r="315" s="475" customFormat="1"/>
    <row r="316" s="475" customFormat="1"/>
    <row r="317" s="475" customFormat="1"/>
    <row r="318" s="475" customFormat="1"/>
    <row r="319" s="475" customFormat="1"/>
    <row r="320" s="475" customFormat="1"/>
    <row r="321" s="475" customFormat="1"/>
    <row r="322" s="475" customFormat="1"/>
    <row r="323" s="475" customFormat="1"/>
    <row r="324" s="475" customFormat="1"/>
    <row r="325" s="475" customFormat="1"/>
    <row r="326" s="475" customFormat="1"/>
    <row r="327" s="475" customFormat="1"/>
    <row r="328" s="475" customFormat="1"/>
    <row r="329" s="475" customFormat="1"/>
    <row r="330" s="475" customFormat="1"/>
    <row r="331" s="475" customFormat="1"/>
    <row r="332" s="475" customFormat="1"/>
    <row r="333" s="475" customFormat="1"/>
    <row r="334" s="475" customFormat="1"/>
    <row r="335" s="475" customFormat="1"/>
    <row r="336" s="475" customFormat="1"/>
    <row r="337" s="475" customFormat="1"/>
    <row r="338" s="475" customFormat="1"/>
    <row r="339" s="475" customFormat="1"/>
    <row r="340" s="475" customFormat="1"/>
    <row r="341" s="475" customFormat="1"/>
    <row r="342" s="475" customFormat="1"/>
    <row r="343" s="475" customFormat="1"/>
    <row r="344" s="475" customFormat="1"/>
    <row r="345" s="475" customFormat="1"/>
    <row r="346" s="475" customFormat="1"/>
    <row r="347" s="475" customFormat="1"/>
    <row r="348" s="475" customFormat="1"/>
    <row r="349" s="475" customFormat="1"/>
    <row r="350" s="475" customFormat="1"/>
    <row r="351" s="475" customFormat="1"/>
    <row r="352" s="475" customFormat="1"/>
    <row r="353" s="475" customFormat="1"/>
    <row r="354" s="475" customFormat="1"/>
    <row r="355" s="475" customFormat="1"/>
    <row r="356" s="475" customFormat="1"/>
    <row r="357" s="475" customFormat="1"/>
    <row r="358" s="475" customFormat="1"/>
    <row r="359" s="475" customFormat="1"/>
    <row r="360" s="475" customFormat="1"/>
    <row r="361" s="475" customFormat="1"/>
    <row r="362" s="475" customFormat="1"/>
    <row r="363" s="475" customFormat="1"/>
    <row r="364" s="475" customFormat="1"/>
    <row r="365" s="475" customFormat="1"/>
    <row r="366" s="475" customFormat="1"/>
    <row r="367" s="475" customFormat="1"/>
    <row r="368" s="475" customFormat="1"/>
    <row r="369" s="475" customFormat="1"/>
    <row r="370" s="475" customFormat="1"/>
    <row r="371" s="475" customFormat="1"/>
    <row r="372" s="475" customFormat="1"/>
    <row r="373" s="475" customFormat="1"/>
    <row r="374" s="475" customFormat="1"/>
    <row r="375" s="475" customFormat="1"/>
    <row r="376" s="475" customFormat="1"/>
    <row r="377" s="475" customFormat="1"/>
    <row r="378" s="475" customFormat="1"/>
    <row r="379" s="475" customFormat="1"/>
    <row r="380" s="475" customFormat="1"/>
    <row r="381" s="475" customFormat="1"/>
    <row r="382" s="475" customFormat="1"/>
    <row r="383" s="475" customFormat="1"/>
    <row r="384" s="475" customFormat="1"/>
    <row r="385" s="475" customFormat="1"/>
    <row r="386" s="475" customFormat="1"/>
    <row r="387" s="475" customFormat="1"/>
    <row r="388" s="475" customFormat="1"/>
    <row r="389" s="475" customFormat="1"/>
    <row r="390" s="475" customFormat="1"/>
    <row r="391" s="475" customFormat="1"/>
    <row r="392" s="475" customFormat="1"/>
    <row r="393" s="475" customFormat="1"/>
    <row r="394" s="475" customFormat="1"/>
    <row r="395" s="475" customFormat="1"/>
    <row r="396" s="475" customFormat="1"/>
    <row r="397" s="475" customFormat="1"/>
    <row r="398" s="475" customFormat="1"/>
    <row r="399" s="475" customFormat="1"/>
    <row r="400" s="475" customFormat="1"/>
    <row r="401" s="475" customFormat="1"/>
    <row r="402" s="475" customFormat="1"/>
    <row r="403" s="475" customFormat="1"/>
    <row r="404" s="475" customFormat="1"/>
    <row r="405" s="475" customFormat="1"/>
    <row r="406" s="475" customFormat="1"/>
    <row r="407" s="475" customFormat="1"/>
    <row r="408" s="475" customFormat="1"/>
    <row r="409" s="475" customFormat="1"/>
    <row r="410" s="475" customFormat="1"/>
    <row r="411" s="475" customFormat="1"/>
    <row r="412" s="475" customFormat="1"/>
    <row r="413" s="475" customFormat="1"/>
    <row r="414" s="475" customFormat="1"/>
    <row r="415" s="475" customFormat="1"/>
    <row r="416" s="475" customFormat="1"/>
    <row r="417" s="475" customFormat="1"/>
    <row r="418" s="475" customFormat="1"/>
    <row r="419" s="475" customFormat="1"/>
    <row r="420" s="475" customFormat="1"/>
    <row r="421" s="475" customFormat="1"/>
    <row r="422" s="475" customFormat="1"/>
    <row r="423" s="475" customFormat="1"/>
    <row r="424" s="475" customFormat="1"/>
    <row r="425" s="475" customFormat="1"/>
    <row r="426" s="475" customFormat="1"/>
    <row r="427" s="475" customFormat="1"/>
    <row r="428" s="475" customFormat="1"/>
    <row r="429" s="475" customFormat="1"/>
    <row r="430" s="475" customFormat="1"/>
    <row r="431" s="475" customFormat="1"/>
    <row r="432" s="475" customFormat="1"/>
    <row r="433" s="475" customFormat="1"/>
    <row r="434" s="475" customFormat="1"/>
    <row r="435" s="475" customFormat="1"/>
    <row r="436" s="475" customFormat="1"/>
    <row r="437" s="475" customFormat="1"/>
    <row r="438" s="475" customFormat="1"/>
    <row r="439" s="475" customFormat="1"/>
    <row r="440" s="475" customFormat="1"/>
    <row r="441" s="475" customFormat="1"/>
    <row r="442" s="475" customFormat="1"/>
    <row r="443" s="475" customFormat="1"/>
    <row r="444" s="475" customFormat="1"/>
    <row r="445" s="475" customFormat="1"/>
    <row r="446" s="475" customFormat="1"/>
    <row r="447" s="475" customFormat="1"/>
    <row r="448" s="475" customFormat="1"/>
    <row r="449" s="475" customFormat="1"/>
    <row r="450" s="475" customFormat="1"/>
    <row r="451" s="475" customFormat="1"/>
    <row r="452" s="475" customFormat="1"/>
    <row r="453" s="475" customFormat="1"/>
    <row r="454" s="475" customFormat="1"/>
    <row r="455" s="475" customFormat="1"/>
    <row r="456" s="475" customFormat="1"/>
    <row r="457" s="475" customFormat="1"/>
    <row r="458" s="475" customFormat="1"/>
    <row r="459" s="475" customFormat="1"/>
    <row r="460" s="475" customFormat="1"/>
    <row r="461" s="475" customFormat="1"/>
    <row r="462" s="475" customFormat="1"/>
    <row r="463" s="475" customFormat="1"/>
    <row r="464" s="475" customFormat="1"/>
    <row r="465" s="475" customFormat="1"/>
    <row r="466" s="475" customFormat="1"/>
  </sheetData>
  <mergeCells count="18">
    <mergeCell ref="A2:I2"/>
    <mergeCell ref="D6:E6"/>
    <mergeCell ref="F6:G6"/>
    <mergeCell ref="H6:I6"/>
    <mergeCell ref="L117:M117"/>
    <mergeCell ref="N117:O117"/>
    <mergeCell ref="A137:C137"/>
    <mergeCell ref="L6:M6"/>
    <mergeCell ref="N6:O6"/>
    <mergeCell ref="A109:C109"/>
    <mergeCell ref="A110:C110"/>
    <mergeCell ref="A111:C111"/>
    <mergeCell ref="B117:C117"/>
    <mergeCell ref="D117:E117"/>
    <mergeCell ref="F117:G117"/>
    <mergeCell ref="H117:I117"/>
    <mergeCell ref="J117:K117"/>
    <mergeCell ref="J6:K6"/>
  </mergeCells>
  <hyperlinks>
    <hyperlink ref="N3" location="Sommaire!A1" display="RETOUR AU SOMMAIRE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AK466"/>
  <sheetViews>
    <sheetView workbookViewId="0">
      <selection activeCell="Q8" sqref="Q8"/>
    </sheetView>
  </sheetViews>
  <sheetFormatPr baseColWidth="10" defaultRowHeight="15"/>
  <cols>
    <col min="1" max="1" width="7.42578125" customWidth="1"/>
    <col min="2" max="2" width="13" customWidth="1"/>
    <col min="3" max="3" width="25.42578125" customWidth="1"/>
    <col min="4" max="4" width="7.42578125" bestFit="1" customWidth="1"/>
    <col min="5" max="5" width="3.5703125" bestFit="1" customWidth="1"/>
    <col min="6" max="6" width="7.42578125" bestFit="1" customWidth="1"/>
    <col min="7" max="7" width="3.5703125" bestFit="1" customWidth="1"/>
    <col min="8" max="8" width="7.42578125" bestFit="1" customWidth="1"/>
    <col min="9" max="9" width="3.5703125" bestFit="1" customWidth="1"/>
    <col min="10" max="10" width="7.42578125" bestFit="1" customWidth="1"/>
    <col min="11" max="11" width="3.5703125" bestFit="1" customWidth="1"/>
    <col min="12" max="12" width="7.42578125" bestFit="1" customWidth="1"/>
    <col min="13" max="13" width="3" bestFit="1" customWidth="1"/>
    <col min="14" max="14" width="7.42578125" bestFit="1" customWidth="1"/>
    <col min="15" max="15" width="3" bestFit="1" customWidth="1"/>
    <col min="16" max="37" width="11.42578125" style="475"/>
  </cols>
  <sheetData>
    <row r="1" spans="1:37">
      <c r="A1" s="18" t="s">
        <v>387</v>
      </c>
      <c r="B1" s="6"/>
      <c r="C1" s="1"/>
      <c r="D1" s="1"/>
      <c r="E1" s="1"/>
      <c r="F1" s="1"/>
      <c r="G1" s="402"/>
      <c r="H1" s="402"/>
      <c r="I1" s="402"/>
      <c r="J1" s="475"/>
      <c r="K1" s="475"/>
      <c r="L1" s="475"/>
      <c r="M1" s="475"/>
      <c r="N1" s="475"/>
      <c r="O1" s="475"/>
    </row>
    <row r="2" spans="1:37">
      <c r="A2" s="591" t="s">
        <v>251</v>
      </c>
      <c r="B2" s="591"/>
      <c r="C2" s="591"/>
      <c r="D2" s="591"/>
      <c r="E2" s="591"/>
      <c r="F2" s="591"/>
      <c r="G2" s="591"/>
      <c r="H2" s="591"/>
      <c r="I2" s="591"/>
      <c r="J2" s="475"/>
      <c r="K2" s="475"/>
      <c r="L2" s="475"/>
      <c r="M2" s="475"/>
      <c r="N2" s="475"/>
      <c r="O2" s="475"/>
    </row>
    <row r="3" spans="1:37" s="419" customFormat="1">
      <c r="A3" s="577" t="s">
        <v>252</v>
      </c>
      <c r="B3" s="577"/>
      <c r="C3" s="577"/>
      <c r="D3" s="577"/>
      <c r="E3" s="577"/>
      <c r="F3" s="577"/>
      <c r="G3" s="577"/>
      <c r="N3" s="571" t="s">
        <v>440</v>
      </c>
    </row>
    <row r="4" spans="1:37">
      <c r="B4" s="475"/>
      <c r="C4" s="475"/>
      <c r="D4" s="475"/>
      <c r="E4" s="475"/>
      <c r="F4" s="475"/>
      <c r="G4" s="475"/>
      <c r="H4" s="475"/>
      <c r="I4" s="475"/>
      <c r="J4" s="475"/>
      <c r="K4" s="475"/>
      <c r="L4" s="475"/>
      <c r="M4" s="475"/>
      <c r="N4" s="475"/>
      <c r="O4" s="475"/>
    </row>
    <row r="5" spans="1:37">
      <c r="A5" s="475"/>
      <c r="B5" s="475"/>
      <c r="C5" s="475"/>
      <c r="D5" s="475"/>
      <c r="E5" s="475"/>
      <c r="F5" s="475"/>
      <c r="G5" s="475"/>
      <c r="H5" s="475"/>
      <c r="I5" s="475"/>
      <c r="J5" s="475"/>
      <c r="K5" s="475"/>
      <c r="L5" s="475"/>
      <c r="M5" s="475"/>
      <c r="N5" s="475"/>
      <c r="O5" s="475"/>
    </row>
    <row r="6" spans="1:37" s="567" customFormat="1" ht="30">
      <c r="A6" s="122" t="s">
        <v>218</v>
      </c>
      <c r="B6" s="123" t="s">
        <v>219</v>
      </c>
      <c r="C6" s="123" t="s">
        <v>213</v>
      </c>
      <c r="D6" s="640">
        <v>2010</v>
      </c>
      <c r="E6" s="639"/>
      <c r="F6" s="638">
        <v>2011</v>
      </c>
      <c r="G6" s="639"/>
      <c r="H6" s="640">
        <v>2012</v>
      </c>
      <c r="I6" s="639"/>
      <c r="J6" s="640">
        <v>2013</v>
      </c>
      <c r="K6" s="639"/>
      <c r="L6" s="640">
        <v>2014</v>
      </c>
      <c r="M6" s="639"/>
      <c r="N6" s="640">
        <v>2015</v>
      </c>
      <c r="O6" s="639"/>
      <c r="P6" s="581"/>
      <c r="Q6" s="581"/>
      <c r="R6" s="581"/>
      <c r="S6" s="581"/>
      <c r="T6" s="581"/>
      <c r="U6" s="581"/>
      <c r="V6" s="581"/>
      <c r="W6" s="581"/>
      <c r="X6" s="581"/>
      <c r="Y6" s="581"/>
      <c r="Z6" s="581"/>
      <c r="AA6" s="581"/>
      <c r="AB6" s="581"/>
      <c r="AC6" s="581"/>
      <c r="AD6" s="581"/>
      <c r="AE6" s="581"/>
      <c r="AF6" s="581"/>
      <c r="AG6" s="581"/>
      <c r="AH6" s="581"/>
      <c r="AI6" s="581"/>
      <c r="AJ6" s="581"/>
      <c r="AK6" s="581"/>
    </row>
    <row r="7" spans="1:37">
      <c r="A7" s="7">
        <v>84</v>
      </c>
      <c r="B7" s="21" t="s">
        <v>115</v>
      </c>
      <c r="C7" s="421" t="s">
        <v>82</v>
      </c>
      <c r="D7" s="422">
        <v>1047</v>
      </c>
      <c r="E7" s="426"/>
      <c r="F7" s="422">
        <v>1018</v>
      </c>
      <c r="G7" s="426"/>
      <c r="H7" s="422">
        <v>992</v>
      </c>
      <c r="I7" s="426" t="s">
        <v>255</v>
      </c>
      <c r="J7" s="422">
        <v>955</v>
      </c>
      <c r="K7" s="426" t="s">
        <v>255</v>
      </c>
      <c r="L7" s="422">
        <v>861</v>
      </c>
      <c r="M7" s="426" t="s">
        <v>255</v>
      </c>
      <c r="N7" s="422">
        <v>983</v>
      </c>
      <c r="O7" s="426" t="s">
        <v>255</v>
      </c>
    </row>
    <row r="8" spans="1:37">
      <c r="A8" s="8">
        <v>32</v>
      </c>
      <c r="B8" s="23" t="s">
        <v>116</v>
      </c>
      <c r="C8" s="425" t="s">
        <v>31</v>
      </c>
      <c r="D8" s="422">
        <v>1708</v>
      </c>
      <c r="E8" s="426"/>
      <c r="F8" s="422">
        <v>1620</v>
      </c>
      <c r="G8" s="426"/>
      <c r="H8" s="422">
        <v>1705</v>
      </c>
      <c r="I8" s="426" t="s">
        <v>255</v>
      </c>
      <c r="J8" s="422">
        <v>1620</v>
      </c>
      <c r="K8" s="426" t="s">
        <v>255</v>
      </c>
      <c r="L8" s="422">
        <v>1631</v>
      </c>
      <c r="M8" s="426" t="s">
        <v>255</v>
      </c>
      <c r="N8" s="422">
        <v>1849</v>
      </c>
      <c r="O8" s="426" t="s">
        <v>255</v>
      </c>
    </row>
    <row r="9" spans="1:37">
      <c r="A9" s="8">
        <v>84</v>
      </c>
      <c r="B9" s="23" t="s">
        <v>117</v>
      </c>
      <c r="C9" s="425" t="s">
        <v>84</v>
      </c>
      <c r="D9" s="422">
        <v>663</v>
      </c>
      <c r="E9" s="426"/>
      <c r="F9" s="422">
        <v>663</v>
      </c>
      <c r="G9" s="426" t="s">
        <v>256</v>
      </c>
      <c r="H9" s="422">
        <v>726</v>
      </c>
      <c r="I9" s="426" t="s">
        <v>255</v>
      </c>
      <c r="J9" s="422">
        <v>732</v>
      </c>
      <c r="K9" s="426" t="s">
        <v>255</v>
      </c>
      <c r="L9" s="422">
        <v>792</v>
      </c>
      <c r="M9" s="426" t="s">
        <v>255</v>
      </c>
      <c r="N9" s="422">
        <v>752</v>
      </c>
      <c r="O9" s="426" t="s">
        <v>255</v>
      </c>
    </row>
    <row r="10" spans="1:37">
      <c r="A10" s="8">
        <v>93</v>
      </c>
      <c r="B10" s="23" t="s">
        <v>118</v>
      </c>
      <c r="C10" s="425" t="s">
        <v>305</v>
      </c>
      <c r="D10" s="422">
        <v>513</v>
      </c>
      <c r="E10" s="426"/>
      <c r="F10" s="422">
        <v>591</v>
      </c>
      <c r="G10" s="426"/>
      <c r="H10" s="422">
        <v>604</v>
      </c>
      <c r="I10" s="426" t="s">
        <v>255</v>
      </c>
      <c r="J10" s="422">
        <v>565</v>
      </c>
      <c r="K10" s="426" t="s">
        <v>255</v>
      </c>
      <c r="L10" s="422">
        <v>587</v>
      </c>
      <c r="M10" s="426" t="s">
        <v>255</v>
      </c>
      <c r="N10" s="422">
        <v>494</v>
      </c>
      <c r="O10" s="426" t="s">
        <v>255</v>
      </c>
    </row>
    <row r="11" spans="1:37">
      <c r="A11" s="8">
        <v>93</v>
      </c>
      <c r="B11" s="23" t="s">
        <v>119</v>
      </c>
      <c r="C11" s="425" t="s">
        <v>99</v>
      </c>
      <c r="D11" s="422">
        <v>249</v>
      </c>
      <c r="E11" s="426" t="s">
        <v>256</v>
      </c>
      <c r="F11" s="422">
        <v>314</v>
      </c>
      <c r="G11" s="426"/>
      <c r="H11" s="422">
        <v>319</v>
      </c>
      <c r="I11" s="426" t="s">
        <v>256</v>
      </c>
      <c r="J11" s="422">
        <v>355</v>
      </c>
      <c r="K11" s="426" t="s">
        <v>255</v>
      </c>
      <c r="L11" s="422">
        <v>341</v>
      </c>
      <c r="M11" s="426" t="s">
        <v>255</v>
      </c>
      <c r="N11" s="422">
        <v>230</v>
      </c>
      <c r="O11" s="426" t="s">
        <v>255</v>
      </c>
    </row>
    <row r="12" spans="1:37">
      <c r="A12" s="8">
        <v>93</v>
      </c>
      <c r="B12" s="23" t="s">
        <v>120</v>
      </c>
      <c r="C12" s="425" t="s">
        <v>100</v>
      </c>
      <c r="D12" s="422">
        <v>2300</v>
      </c>
      <c r="E12" s="426"/>
      <c r="F12" s="422">
        <v>2256</v>
      </c>
      <c r="G12" s="426"/>
      <c r="H12" s="422">
        <v>2135</v>
      </c>
      <c r="I12" s="426" t="s">
        <v>255</v>
      </c>
      <c r="J12" s="422">
        <v>2196</v>
      </c>
      <c r="K12" s="426" t="s">
        <v>255</v>
      </c>
      <c r="L12" s="422">
        <v>2087</v>
      </c>
      <c r="M12" s="426" t="s">
        <v>255</v>
      </c>
      <c r="N12" s="422">
        <v>2228</v>
      </c>
      <c r="O12" s="426" t="s">
        <v>255</v>
      </c>
    </row>
    <row r="13" spans="1:37">
      <c r="A13" s="8">
        <v>84</v>
      </c>
      <c r="B13" s="23" t="s">
        <v>121</v>
      </c>
      <c r="C13" s="425" t="s">
        <v>85</v>
      </c>
      <c r="D13" s="422">
        <v>521</v>
      </c>
      <c r="E13" s="426"/>
      <c r="F13" s="422">
        <v>315</v>
      </c>
      <c r="G13" s="426"/>
      <c r="H13" s="422">
        <v>526</v>
      </c>
      <c r="I13" s="426" t="s">
        <v>255</v>
      </c>
      <c r="J13" s="422">
        <v>704</v>
      </c>
      <c r="K13" s="426" t="s">
        <v>255</v>
      </c>
      <c r="L13" s="422">
        <v>735</v>
      </c>
      <c r="M13" s="426" t="s">
        <v>256</v>
      </c>
      <c r="N13" s="422">
        <v>695</v>
      </c>
      <c r="O13" s="426" t="s">
        <v>255</v>
      </c>
    </row>
    <row r="14" spans="1:37">
      <c r="A14" s="8">
        <v>44</v>
      </c>
      <c r="B14" s="23" t="s">
        <v>122</v>
      </c>
      <c r="C14" s="425" t="s">
        <v>36</v>
      </c>
      <c r="D14" s="422">
        <v>823</v>
      </c>
      <c r="E14" s="426"/>
      <c r="F14" s="422">
        <v>909</v>
      </c>
      <c r="G14" s="426"/>
      <c r="H14" s="422">
        <v>1095</v>
      </c>
      <c r="I14" s="426" t="s">
        <v>255</v>
      </c>
      <c r="J14" s="422">
        <v>1041</v>
      </c>
      <c r="K14" s="426" t="s">
        <v>255</v>
      </c>
      <c r="L14" s="422">
        <v>1101</v>
      </c>
      <c r="M14" s="426" t="s">
        <v>255</v>
      </c>
      <c r="N14" s="422">
        <v>896</v>
      </c>
      <c r="O14" s="426" t="s">
        <v>255</v>
      </c>
    </row>
    <row r="15" spans="1:37">
      <c r="A15" s="8">
        <v>76</v>
      </c>
      <c r="B15" s="23" t="s">
        <v>123</v>
      </c>
      <c r="C15" s="425" t="s">
        <v>69</v>
      </c>
      <c r="D15" s="422">
        <v>493</v>
      </c>
      <c r="E15" s="426"/>
      <c r="F15" s="422">
        <v>469</v>
      </c>
      <c r="G15" s="426"/>
      <c r="H15" s="422">
        <v>457</v>
      </c>
      <c r="I15" s="426" t="s">
        <v>255</v>
      </c>
      <c r="J15" s="422">
        <v>508</v>
      </c>
      <c r="K15" s="426" t="s">
        <v>255</v>
      </c>
      <c r="L15" s="422">
        <v>516</v>
      </c>
      <c r="M15" s="426" t="s">
        <v>255</v>
      </c>
      <c r="N15" s="422">
        <v>504</v>
      </c>
      <c r="O15" s="426" t="s">
        <v>255</v>
      </c>
    </row>
    <row r="16" spans="1:37">
      <c r="A16" s="8">
        <v>44</v>
      </c>
      <c r="B16" s="23">
        <v>10</v>
      </c>
      <c r="C16" s="425" t="s">
        <v>37</v>
      </c>
      <c r="D16" s="422">
        <v>760</v>
      </c>
      <c r="E16" s="426"/>
      <c r="F16" s="422">
        <v>741</v>
      </c>
      <c r="G16" s="426"/>
      <c r="H16" s="422">
        <v>707</v>
      </c>
      <c r="I16" s="426" t="s">
        <v>255</v>
      </c>
      <c r="J16" s="422">
        <v>733</v>
      </c>
      <c r="K16" s="426" t="s">
        <v>255</v>
      </c>
      <c r="L16" s="422">
        <v>719</v>
      </c>
      <c r="M16" s="426" t="s">
        <v>255</v>
      </c>
      <c r="N16" s="422">
        <v>799</v>
      </c>
      <c r="O16" s="426" t="s">
        <v>255</v>
      </c>
    </row>
    <row r="17" spans="1:15">
      <c r="A17" s="8">
        <v>76</v>
      </c>
      <c r="B17" s="23">
        <v>11</v>
      </c>
      <c r="C17" s="425" t="s">
        <v>70</v>
      </c>
      <c r="D17" s="422">
        <v>1328</v>
      </c>
      <c r="E17" s="426"/>
      <c r="F17" s="422">
        <v>1093</v>
      </c>
      <c r="G17" s="426"/>
      <c r="H17" s="422">
        <v>943</v>
      </c>
      <c r="I17" s="426" t="s">
        <v>255</v>
      </c>
      <c r="J17" s="422">
        <v>893</v>
      </c>
      <c r="K17" s="426" t="s">
        <v>255</v>
      </c>
      <c r="L17" s="422">
        <v>1021</v>
      </c>
      <c r="M17" s="426" t="s">
        <v>255</v>
      </c>
      <c r="N17" s="422">
        <v>955</v>
      </c>
      <c r="O17" s="426" t="s">
        <v>255</v>
      </c>
    </row>
    <row r="18" spans="1:15">
      <c r="A18" s="8">
        <v>76</v>
      </c>
      <c r="B18" s="23">
        <v>12</v>
      </c>
      <c r="C18" s="425" t="s">
        <v>71</v>
      </c>
      <c r="D18" s="422">
        <v>760</v>
      </c>
      <c r="E18" s="426"/>
      <c r="F18" s="422">
        <v>774</v>
      </c>
      <c r="G18" s="426"/>
      <c r="H18" s="422">
        <v>805</v>
      </c>
      <c r="I18" s="426" t="s">
        <v>255</v>
      </c>
      <c r="J18" s="422">
        <v>805</v>
      </c>
      <c r="K18" s="426" t="s">
        <v>255</v>
      </c>
      <c r="L18" s="422">
        <v>924</v>
      </c>
      <c r="M18" s="426" t="s">
        <v>255</v>
      </c>
      <c r="N18" s="422">
        <v>925</v>
      </c>
      <c r="O18" s="426" t="s">
        <v>255</v>
      </c>
    </row>
    <row r="19" spans="1:15">
      <c r="A19" s="8">
        <v>93</v>
      </c>
      <c r="B19" s="23">
        <v>13</v>
      </c>
      <c r="C19" s="425" t="s">
        <v>101</v>
      </c>
      <c r="D19" s="422">
        <v>2605</v>
      </c>
      <c r="E19" s="426"/>
      <c r="F19" s="422">
        <v>3644</v>
      </c>
      <c r="G19" s="426"/>
      <c r="H19" s="422">
        <v>3583</v>
      </c>
      <c r="I19" s="426" t="s">
        <v>255</v>
      </c>
      <c r="J19" s="422">
        <v>3912</v>
      </c>
      <c r="K19" s="426" t="s">
        <v>255</v>
      </c>
      <c r="L19" s="422">
        <v>3874</v>
      </c>
      <c r="M19" s="426" t="s">
        <v>255</v>
      </c>
      <c r="N19" s="422">
        <v>3785</v>
      </c>
      <c r="O19" s="426" t="s">
        <v>255</v>
      </c>
    </row>
    <row r="20" spans="1:15">
      <c r="A20" s="8">
        <v>28</v>
      </c>
      <c r="B20" s="23">
        <v>14</v>
      </c>
      <c r="C20" s="425" t="s">
        <v>25</v>
      </c>
      <c r="D20" s="422">
        <v>2655</v>
      </c>
      <c r="E20" s="426"/>
      <c r="F20" s="422">
        <v>2655</v>
      </c>
      <c r="G20" s="426" t="s">
        <v>256</v>
      </c>
      <c r="H20" s="422">
        <v>3344</v>
      </c>
      <c r="I20" s="426" t="s">
        <v>255</v>
      </c>
      <c r="J20" s="422">
        <v>3283</v>
      </c>
      <c r="K20" s="426" t="s">
        <v>255</v>
      </c>
      <c r="L20" s="422">
        <v>2741</v>
      </c>
      <c r="M20" s="426" t="s">
        <v>255</v>
      </c>
      <c r="N20" s="422">
        <v>2741</v>
      </c>
      <c r="O20" s="426" t="s">
        <v>256</v>
      </c>
    </row>
    <row r="21" spans="1:15">
      <c r="A21" s="8">
        <v>84</v>
      </c>
      <c r="B21" s="23">
        <v>15</v>
      </c>
      <c r="C21" s="425" t="s">
        <v>86</v>
      </c>
      <c r="D21" s="422">
        <v>480</v>
      </c>
      <c r="E21" s="426"/>
      <c r="F21" s="422">
        <v>563</v>
      </c>
      <c r="G21" s="426"/>
      <c r="H21" s="422">
        <v>592</v>
      </c>
      <c r="I21" s="426" t="s">
        <v>255</v>
      </c>
      <c r="J21" s="422">
        <v>626</v>
      </c>
      <c r="K21" s="426" t="s">
        <v>255</v>
      </c>
      <c r="L21" s="422">
        <v>571</v>
      </c>
      <c r="M21" s="426" t="s">
        <v>255</v>
      </c>
      <c r="N21" s="422">
        <v>573</v>
      </c>
      <c r="O21" s="426" t="s">
        <v>255</v>
      </c>
    </row>
    <row r="22" spans="1:15">
      <c r="A22" s="8">
        <v>75</v>
      </c>
      <c r="B22" s="23">
        <v>16</v>
      </c>
      <c r="C22" s="425" t="s">
        <v>57</v>
      </c>
      <c r="D22" s="422">
        <v>554</v>
      </c>
      <c r="E22" s="426"/>
      <c r="F22" s="422">
        <v>737</v>
      </c>
      <c r="G22" s="426"/>
      <c r="H22" s="422">
        <v>768</v>
      </c>
      <c r="I22" s="426" t="s">
        <v>255</v>
      </c>
      <c r="J22" s="422">
        <v>702</v>
      </c>
      <c r="K22" s="426" t="s">
        <v>255</v>
      </c>
      <c r="L22" s="422">
        <v>680</v>
      </c>
      <c r="M22" s="426" t="s">
        <v>255</v>
      </c>
      <c r="N22" s="422">
        <v>764</v>
      </c>
      <c r="O22" s="426" t="s">
        <v>255</v>
      </c>
    </row>
    <row r="23" spans="1:15">
      <c r="A23" s="8">
        <v>75</v>
      </c>
      <c r="B23" s="23">
        <v>17</v>
      </c>
      <c r="C23" s="425" t="s">
        <v>58</v>
      </c>
      <c r="D23" s="422">
        <v>856</v>
      </c>
      <c r="E23" s="426"/>
      <c r="F23" s="422">
        <v>825</v>
      </c>
      <c r="G23" s="426"/>
      <c r="H23" s="422">
        <v>985</v>
      </c>
      <c r="I23" s="426" t="s">
        <v>255</v>
      </c>
      <c r="J23" s="422">
        <v>960</v>
      </c>
      <c r="K23" s="426" t="s">
        <v>255</v>
      </c>
      <c r="L23" s="422">
        <v>877</v>
      </c>
      <c r="M23" s="426" t="s">
        <v>255</v>
      </c>
      <c r="N23" s="422">
        <v>937</v>
      </c>
      <c r="O23" s="426" t="s">
        <v>255</v>
      </c>
    </row>
    <row r="24" spans="1:15">
      <c r="A24" s="8">
        <v>24</v>
      </c>
      <c r="B24" s="23">
        <v>18</v>
      </c>
      <c r="C24" s="425" t="s">
        <v>9</v>
      </c>
      <c r="D24" s="422">
        <v>645</v>
      </c>
      <c r="E24" s="426"/>
      <c r="F24" s="422">
        <v>664</v>
      </c>
      <c r="G24" s="426"/>
      <c r="H24" s="422">
        <v>674</v>
      </c>
      <c r="I24" s="426" t="s">
        <v>255</v>
      </c>
      <c r="J24" s="422">
        <v>729</v>
      </c>
      <c r="K24" s="426" t="s">
        <v>255</v>
      </c>
      <c r="L24" s="422">
        <v>721</v>
      </c>
      <c r="M24" s="426" t="s">
        <v>255</v>
      </c>
      <c r="N24" s="422">
        <v>726</v>
      </c>
      <c r="O24" s="426" t="s">
        <v>255</v>
      </c>
    </row>
    <row r="25" spans="1:15">
      <c r="A25" s="8">
        <v>75</v>
      </c>
      <c r="B25" s="23">
        <v>19</v>
      </c>
      <c r="C25" s="425" t="s">
        <v>59</v>
      </c>
      <c r="D25" s="422">
        <v>738</v>
      </c>
      <c r="E25" s="426"/>
      <c r="F25" s="422">
        <v>799</v>
      </c>
      <c r="G25" s="426"/>
      <c r="H25" s="422">
        <v>687</v>
      </c>
      <c r="I25" s="426" t="s">
        <v>255</v>
      </c>
      <c r="J25" s="422">
        <v>717</v>
      </c>
      <c r="K25" s="426" t="s">
        <v>255</v>
      </c>
      <c r="L25" s="422">
        <v>744</v>
      </c>
      <c r="M25" s="426" t="s">
        <v>255</v>
      </c>
      <c r="N25" s="422">
        <v>737</v>
      </c>
      <c r="O25" s="426" t="s">
        <v>255</v>
      </c>
    </row>
    <row r="26" spans="1:15">
      <c r="A26" s="8">
        <v>94</v>
      </c>
      <c r="B26" s="23" t="s">
        <v>104</v>
      </c>
      <c r="C26" s="425" t="s">
        <v>306</v>
      </c>
      <c r="D26" s="422">
        <v>306</v>
      </c>
      <c r="E26" s="426"/>
      <c r="F26" s="422">
        <v>361</v>
      </c>
      <c r="G26" s="426"/>
      <c r="H26" s="422">
        <v>361</v>
      </c>
      <c r="I26" s="426" t="s">
        <v>256</v>
      </c>
      <c r="J26" s="422">
        <v>393</v>
      </c>
      <c r="K26" s="426" t="s">
        <v>255</v>
      </c>
      <c r="L26" s="422">
        <v>306</v>
      </c>
      <c r="M26" s="426" t="s">
        <v>255</v>
      </c>
      <c r="N26" s="422">
        <v>276</v>
      </c>
      <c r="O26" s="426" t="s">
        <v>255</v>
      </c>
    </row>
    <row r="27" spans="1:15">
      <c r="A27" s="8">
        <v>94</v>
      </c>
      <c r="B27" s="23" t="s">
        <v>107</v>
      </c>
      <c r="C27" s="425" t="s">
        <v>108</v>
      </c>
      <c r="D27" s="422">
        <v>285</v>
      </c>
      <c r="E27" s="426" t="s">
        <v>256</v>
      </c>
      <c r="F27" s="422">
        <v>218</v>
      </c>
      <c r="G27" s="426"/>
      <c r="H27" s="422">
        <v>231</v>
      </c>
      <c r="I27" s="426" t="s">
        <v>255</v>
      </c>
      <c r="J27" s="422">
        <v>215</v>
      </c>
      <c r="K27" s="426" t="s">
        <v>255</v>
      </c>
      <c r="L27" s="422">
        <v>239</v>
      </c>
      <c r="M27" s="426" t="s">
        <v>255</v>
      </c>
      <c r="N27" s="422">
        <v>217</v>
      </c>
      <c r="O27" s="426" t="s">
        <v>255</v>
      </c>
    </row>
    <row r="28" spans="1:15">
      <c r="A28" s="8">
        <v>27</v>
      </c>
      <c r="B28" s="23">
        <v>21</v>
      </c>
      <c r="C28" s="425" t="s">
        <v>16</v>
      </c>
      <c r="D28" s="422">
        <v>1346</v>
      </c>
      <c r="E28" s="426"/>
      <c r="F28" s="422">
        <v>1372</v>
      </c>
      <c r="G28" s="426"/>
      <c r="H28" s="422">
        <v>1268</v>
      </c>
      <c r="I28" s="426" t="s">
        <v>255</v>
      </c>
      <c r="J28" s="422">
        <v>1300</v>
      </c>
      <c r="K28" s="426" t="s">
        <v>255</v>
      </c>
      <c r="L28" s="422">
        <v>1250</v>
      </c>
      <c r="M28" s="426" t="s">
        <v>255</v>
      </c>
      <c r="N28" s="422">
        <v>1326</v>
      </c>
      <c r="O28" s="426" t="s">
        <v>255</v>
      </c>
    </row>
    <row r="29" spans="1:15">
      <c r="A29" s="8">
        <v>53</v>
      </c>
      <c r="B29" s="23">
        <v>22</v>
      </c>
      <c r="C29" s="425" t="s">
        <v>52</v>
      </c>
      <c r="D29" s="422">
        <v>1702</v>
      </c>
      <c r="E29" s="426"/>
      <c r="F29" s="422">
        <v>1726</v>
      </c>
      <c r="G29" s="426"/>
      <c r="H29" s="422">
        <v>1678</v>
      </c>
      <c r="I29" s="426" t="s">
        <v>255</v>
      </c>
      <c r="J29" s="422">
        <v>1770</v>
      </c>
      <c r="K29" s="426" t="s">
        <v>255</v>
      </c>
      <c r="L29" s="422">
        <v>1788</v>
      </c>
      <c r="M29" s="426" t="s">
        <v>255</v>
      </c>
      <c r="N29" s="422">
        <v>2069</v>
      </c>
      <c r="O29" s="426" t="s">
        <v>255</v>
      </c>
    </row>
    <row r="30" spans="1:15">
      <c r="A30" s="8">
        <v>75</v>
      </c>
      <c r="B30" s="23">
        <v>23</v>
      </c>
      <c r="C30" s="425" t="s">
        <v>60</v>
      </c>
      <c r="D30" s="422">
        <v>543</v>
      </c>
      <c r="E30" s="426"/>
      <c r="F30" s="422">
        <v>516</v>
      </c>
      <c r="G30" s="426"/>
      <c r="H30" s="422">
        <v>411</v>
      </c>
      <c r="I30" s="426" t="s">
        <v>255</v>
      </c>
      <c r="J30" s="422">
        <v>405</v>
      </c>
      <c r="K30" s="426" t="s">
        <v>255</v>
      </c>
      <c r="L30" s="422">
        <v>548</v>
      </c>
      <c r="M30" s="426" t="s">
        <v>255</v>
      </c>
      <c r="N30" s="422">
        <v>601</v>
      </c>
      <c r="O30" s="426" t="s">
        <v>256</v>
      </c>
    </row>
    <row r="31" spans="1:15">
      <c r="A31" s="8">
        <v>75</v>
      </c>
      <c r="B31" s="23">
        <v>24</v>
      </c>
      <c r="C31" s="425" t="s">
        <v>61</v>
      </c>
      <c r="D31" s="422">
        <v>901</v>
      </c>
      <c r="E31" s="426"/>
      <c r="F31" s="422">
        <v>876</v>
      </c>
      <c r="G31" s="426"/>
      <c r="H31" s="422">
        <v>902</v>
      </c>
      <c r="I31" s="426" t="s">
        <v>255</v>
      </c>
      <c r="J31" s="422">
        <v>885</v>
      </c>
      <c r="K31" s="426" t="s">
        <v>255</v>
      </c>
      <c r="L31" s="422">
        <v>886</v>
      </c>
      <c r="M31" s="426" t="s">
        <v>255</v>
      </c>
      <c r="N31" s="422">
        <v>921</v>
      </c>
      <c r="O31" s="426" t="s">
        <v>255</v>
      </c>
    </row>
    <row r="32" spans="1:15">
      <c r="A32" s="8">
        <v>27</v>
      </c>
      <c r="B32" s="23">
        <v>25</v>
      </c>
      <c r="C32" s="425" t="s">
        <v>18</v>
      </c>
      <c r="D32" s="422">
        <v>1001</v>
      </c>
      <c r="E32" s="426"/>
      <c r="F32" s="422">
        <v>1091</v>
      </c>
      <c r="G32" s="426" t="s">
        <v>256</v>
      </c>
      <c r="H32" s="422">
        <v>1087</v>
      </c>
      <c r="I32" s="426" t="s">
        <v>256</v>
      </c>
      <c r="J32" s="422">
        <v>1199</v>
      </c>
      <c r="K32" s="426" t="s">
        <v>255</v>
      </c>
      <c r="L32" s="422">
        <v>1253</v>
      </c>
      <c r="M32" s="426" t="s">
        <v>255</v>
      </c>
      <c r="N32" s="422">
        <v>1258</v>
      </c>
      <c r="O32" s="426" t="s">
        <v>255</v>
      </c>
    </row>
    <row r="33" spans="1:15">
      <c r="A33" s="8">
        <v>84</v>
      </c>
      <c r="B33" s="23">
        <v>26</v>
      </c>
      <c r="C33" s="425" t="s">
        <v>87</v>
      </c>
      <c r="D33" s="422">
        <v>1170</v>
      </c>
      <c r="E33" s="426"/>
      <c r="F33" s="422">
        <v>1194</v>
      </c>
      <c r="G33" s="426"/>
      <c r="H33" s="422">
        <v>1236</v>
      </c>
      <c r="I33" s="426" t="s">
        <v>255</v>
      </c>
      <c r="J33" s="422">
        <v>1297</v>
      </c>
      <c r="K33" s="426" t="s">
        <v>255</v>
      </c>
      <c r="L33" s="422">
        <v>1160</v>
      </c>
      <c r="M33" s="426" t="s">
        <v>255</v>
      </c>
      <c r="N33" s="422">
        <v>1170</v>
      </c>
      <c r="O33" s="426" t="s">
        <v>255</v>
      </c>
    </row>
    <row r="34" spans="1:15">
      <c r="A34" s="8">
        <v>28</v>
      </c>
      <c r="B34" s="23">
        <v>27</v>
      </c>
      <c r="C34" s="425" t="s">
        <v>27</v>
      </c>
      <c r="D34" s="422">
        <v>1703</v>
      </c>
      <c r="E34" s="426"/>
      <c r="F34" s="422">
        <v>1703</v>
      </c>
      <c r="G34" s="426"/>
      <c r="H34" s="422">
        <v>1673</v>
      </c>
      <c r="I34" s="426" t="s">
        <v>255</v>
      </c>
      <c r="J34" s="422">
        <v>1479</v>
      </c>
      <c r="K34" s="426" t="s">
        <v>255</v>
      </c>
      <c r="L34" s="422">
        <v>1506</v>
      </c>
      <c r="M34" s="426" t="s">
        <v>255</v>
      </c>
      <c r="N34" s="422">
        <v>1506</v>
      </c>
      <c r="O34" s="426" t="s">
        <v>256</v>
      </c>
    </row>
    <row r="35" spans="1:15">
      <c r="A35" s="8">
        <v>24</v>
      </c>
      <c r="B35" s="23">
        <v>28</v>
      </c>
      <c r="C35" s="425" t="s">
        <v>307</v>
      </c>
      <c r="D35" s="422">
        <v>929</v>
      </c>
      <c r="E35" s="426"/>
      <c r="F35" s="422">
        <v>1041</v>
      </c>
      <c r="G35" s="426"/>
      <c r="H35" s="422">
        <v>1072</v>
      </c>
      <c r="I35" s="426" t="s">
        <v>255</v>
      </c>
      <c r="J35" s="422">
        <v>1034</v>
      </c>
      <c r="K35" s="426" t="s">
        <v>255</v>
      </c>
      <c r="L35" s="422">
        <v>944</v>
      </c>
      <c r="M35" s="426" t="s">
        <v>255</v>
      </c>
      <c r="N35" s="422">
        <v>1085</v>
      </c>
      <c r="O35" s="426" t="s">
        <v>255</v>
      </c>
    </row>
    <row r="36" spans="1:15">
      <c r="A36" s="8">
        <v>53</v>
      </c>
      <c r="B36" s="23">
        <v>29</v>
      </c>
      <c r="C36" s="425" t="s">
        <v>54</v>
      </c>
      <c r="D36" s="422">
        <v>1777</v>
      </c>
      <c r="E36" s="426"/>
      <c r="F36" s="422">
        <v>1816</v>
      </c>
      <c r="G36" s="426"/>
      <c r="H36" s="422">
        <v>1795</v>
      </c>
      <c r="I36" s="426" t="s">
        <v>255</v>
      </c>
      <c r="J36" s="422">
        <v>1770</v>
      </c>
      <c r="K36" s="426" t="s">
        <v>255</v>
      </c>
      <c r="L36" s="422">
        <v>1639</v>
      </c>
      <c r="M36" s="426" t="s">
        <v>255</v>
      </c>
      <c r="N36" s="422">
        <v>1611</v>
      </c>
      <c r="O36" s="426" t="s">
        <v>255</v>
      </c>
    </row>
    <row r="37" spans="1:15">
      <c r="A37" s="8">
        <v>76</v>
      </c>
      <c r="B37" s="23">
        <v>30</v>
      </c>
      <c r="C37" s="425" t="s">
        <v>72</v>
      </c>
      <c r="D37" s="422">
        <v>887</v>
      </c>
      <c r="E37" s="426"/>
      <c r="F37" s="422">
        <v>887</v>
      </c>
      <c r="G37" s="426" t="s">
        <v>256</v>
      </c>
      <c r="H37" s="422">
        <v>957</v>
      </c>
      <c r="I37" s="426" t="s">
        <v>255</v>
      </c>
      <c r="J37" s="422">
        <v>957</v>
      </c>
      <c r="K37" s="426" t="s">
        <v>256</v>
      </c>
      <c r="L37" s="422">
        <v>1075</v>
      </c>
      <c r="M37" s="426" t="s">
        <v>255</v>
      </c>
      <c r="N37" s="422">
        <v>1075</v>
      </c>
      <c r="O37" s="426" t="s">
        <v>256</v>
      </c>
    </row>
    <row r="38" spans="1:15">
      <c r="A38" s="8">
        <v>76</v>
      </c>
      <c r="B38" s="23">
        <v>31</v>
      </c>
      <c r="C38" s="425" t="s">
        <v>73</v>
      </c>
      <c r="D38" s="422">
        <v>2765</v>
      </c>
      <c r="E38" s="426"/>
      <c r="F38" s="422">
        <v>3020</v>
      </c>
      <c r="G38" s="426"/>
      <c r="H38" s="422">
        <v>3040</v>
      </c>
      <c r="I38" s="426" t="s">
        <v>255</v>
      </c>
      <c r="J38" s="422">
        <v>3014</v>
      </c>
      <c r="K38" s="426" t="s">
        <v>255</v>
      </c>
      <c r="L38" s="422">
        <v>3130</v>
      </c>
      <c r="M38" s="426" t="s">
        <v>255</v>
      </c>
      <c r="N38" s="422">
        <v>3272</v>
      </c>
      <c r="O38" s="426" t="s">
        <v>255</v>
      </c>
    </row>
    <row r="39" spans="1:15">
      <c r="A39" s="8">
        <v>76</v>
      </c>
      <c r="B39" s="23">
        <v>32</v>
      </c>
      <c r="C39" s="425" t="s">
        <v>74</v>
      </c>
      <c r="D39" s="422">
        <v>382</v>
      </c>
      <c r="E39" s="426"/>
      <c r="F39" s="422">
        <v>389</v>
      </c>
      <c r="G39" s="426"/>
      <c r="H39" s="422">
        <v>372</v>
      </c>
      <c r="I39" s="426" t="s">
        <v>255</v>
      </c>
      <c r="J39" s="422">
        <v>382</v>
      </c>
      <c r="K39" s="426" t="s">
        <v>255</v>
      </c>
      <c r="L39" s="422">
        <v>397</v>
      </c>
      <c r="M39" s="426" t="s">
        <v>255</v>
      </c>
      <c r="N39" s="422">
        <v>459</v>
      </c>
      <c r="O39" s="426" t="s">
        <v>255</v>
      </c>
    </row>
    <row r="40" spans="1:15">
      <c r="A40" s="8">
        <v>75</v>
      </c>
      <c r="B40" s="23">
        <v>33</v>
      </c>
      <c r="C40" s="425" t="s">
        <v>62</v>
      </c>
      <c r="D40" s="422">
        <v>4672</v>
      </c>
      <c r="E40" s="426"/>
      <c r="F40" s="422">
        <v>4430</v>
      </c>
      <c r="G40" s="426"/>
      <c r="H40" s="422">
        <v>4681</v>
      </c>
      <c r="I40" s="426" t="s">
        <v>255</v>
      </c>
      <c r="J40" s="422">
        <v>4854</v>
      </c>
      <c r="K40" s="426" t="s">
        <v>255</v>
      </c>
      <c r="L40" s="422">
        <v>4952</v>
      </c>
      <c r="M40" s="426" t="s">
        <v>255</v>
      </c>
      <c r="N40" s="422">
        <v>4900</v>
      </c>
      <c r="O40" s="426" t="s">
        <v>255</v>
      </c>
    </row>
    <row r="41" spans="1:15">
      <c r="A41" s="8">
        <v>76</v>
      </c>
      <c r="B41" s="23">
        <v>34</v>
      </c>
      <c r="C41" s="425" t="s">
        <v>75</v>
      </c>
      <c r="D41" s="422">
        <v>1700</v>
      </c>
      <c r="E41" s="426"/>
      <c r="F41" s="422">
        <v>1700</v>
      </c>
      <c r="G41" s="426" t="s">
        <v>256</v>
      </c>
      <c r="H41" s="422">
        <v>1648</v>
      </c>
      <c r="I41" s="426" t="s">
        <v>255</v>
      </c>
      <c r="J41" s="422">
        <v>1479</v>
      </c>
      <c r="K41" s="426" t="s">
        <v>255</v>
      </c>
      <c r="L41" s="422">
        <v>2821</v>
      </c>
      <c r="M41" s="426" t="s">
        <v>255</v>
      </c>
      <c r="N41" s="422">
        <v>3239</v>
      </c>
      <c r="O41" s="426" t="s">
        <v>255</v>
      </c>
    </row>
    <row r="42" spans="1:15">
      <c r="A42" s="8">
        <v>53</v>
      </c>
      <c r="B42" s="23">
        <v>35</v>
      </c>
      <c r="C42" s="425" t="s">
        <v>55</v>
      </c>
      <c r="D42" s="422">
        <v>2407</v>
      </c>
      <c r="E42" s="426"/>
      <c r="F42" s="422">
        <v>2658</v>
      </c>
      <c r="G42" s="426"/>
      <c r="H42" s="422">
        <v>2731</v>
      </c>
      <c r="I42" s="426" t="s">
        <v>255</v>
      </c>
      <c r="J42" s="422">
        <v>2746</v>
      </c>
      <c r="K42" s="426" t="s">
        <v>255</v>
      </c>
      <c r="L42" s="422">
        <v>2835</v>
      </c>
      <c r="M42" s="426" t="s">
        <v>255</v>
      </c>
      <c r="N42" s="422">
        <v>2865</v>
      </c>
      <c r="O42" s="426" t="s">
        <v>255</v>
      </c>
    </row>
    <row r="43" spans="1:15">
      <c r="A43" s="8">
        <v>24</v>
      </c>
      <c r="B43" s="23">
        <v>36</v>
      </c>
      <c r="C43" s="425" t="s">
        <v>12</v>
      </c>
      <c r="D43" s="422">
        <v>459</v>
      </c>
      <c r="E43" s="426"/>
      <c r="F43" s="422">
        <v>420</v>
      </c>
      <c r="G43" s="426"/>
      <c r="H43" s="422">
        <v>483</v>
      </c>
      <c r="I43" s="426" t="s">
        <v>255</v>
      </c>
      <c r="J43" s="422">
        <v>512</v>
      </c>
      <c r="K43" s="426" t="s">
        <v>255</v>
      </c>
      <c r="L43" s="422">
        <v>515</v>
      </c>
      <c r="M43" s="426" t="s">
        <v>255</v>
      </c>
      <c r="N43" s="422">
        <v>637</v>
      </c>
      <c r="O43" s="426" t="s">
        <v>255</v>
      </c>
    </row>
    <row r="44" spans="1:15">
      <c r="A44" s="8">
        <v>24</v>
      </c>
      <c r="B44" s="23">
        <v>37</v>
      </c>
      <c r="C44" s="425" t="s">
        <v>13</v>
      </c>
      <c r="D44" s="422">
        <v>1005</v>
      </c>
      <c r="E44" s="426"/>
      <c r="F44" s="422">
        <v>1022</v>
      </c>
      <c r="G44" s="426"/>
      <c r="H44" s="422">
        <v>1019</v>
      </c>
      <c r="I44" s="426" t="s">
        <v>255</v>
      </c>
      <c r="J44" s="422">
        <v>1027</v>
      </c>
      <c r="K44" s="426" t="s">
        <v>255</v>
      </c>
      <c r="L44" s="422">
        <v>930</v>
      </c>
      <c r="M44" s="426" t="s">
        <v>255</v>
      </c>
      <c r="N44" s="422">
        <v>857</v>
      </c>
      <c r="O44" s="426" t="s">
        <v>255</v>
      </c>
    </row>
    <row r="45" spans="1:15">
      <c r="A45" s="8">
        <v>84</v>
      </c>
      <c r="B45" s="23">
        <v>38</v>
      </c>
      <c r="C45" s="425" t="s">
        <v>88</v>
      </c>
      <c r="D45" s="422">
        <v>2379</v>
      </c>
      <c r="E45" s="426"/>
      <c r="F45" s="422">
        <v>2765</v>
      </c>
      <c r="G45" s="426"/>
      <c r="H45" s="422">
        <v>2910</v>
      </c>
      <c r="I45" s="426" t="s">
        <v>255</v>
      </c>
      <c r="J45" s="422">
        <v>3003</v>
      </c>
      <c r="K45" s="426" t="s">
        <v>255</v>
      </c>
      <c r="L45" s="422">
        <v>3038</v>
      </c>
      <c r="M45" s="426" t="s">
        <v>255</v>
      </c>
      <c r="N45" s="422">
        <v>3185</v>
      </c>
      <c r="O45" s="426" t="s">
        <v>255</v>
      </c>
    </row>
    <row r="46" spans="1:15">
      <c r="A46" s="8">
        <v>27</v>
      </c>
      <c r="B46" s="23">
        <v>39</v>
      </c>
      <c r="C46" s="425" t="s">
        <v>19</v>
      </c>
      <c r="D46" s="422">
        <v>758</v>
      </c>
      <c r="E46" s="426"/>
      <c r="F46" s="422">
        <v>754</v>
      </c>
      <c r="G46" s="426"/>
      <c r="H46" s="422">
        <v>787</v>
      </c>
      <c r="I46" s="426" t="s">
        <v>255</v>
      </c>
      <c r="J46" s="422">
        <v>814</v>
      </c>
      <c r="K46" s="426" t="s">
        <v>255</v>
      </c>
      <c r="L46" s="422">
        <v>804</v>
      </c>
      <c r="M46" s="426" t="s">
        <v>255</v>
      </c>
      <c r="N46" s="422">
        <v>749</v>
      </c>
      <c r="O46" s="426" t="s">
        <v>255</v>
      </c>
    </row>
    <row r="47" spans="1:15">
      <c r="A47" s="8">
        <v>75</v>
      </c>
      <c r="B47" s="23">
        <v>40</v>
      </c>
      <c r="C47" s="425" t="s">
        <v>63</v>
      </c>
      <c r="D47" s="422">
        <v>1059</v>
      </c>
      <c r="E47" s="426"/>
      <c r="F47" s="422">
        <v>996</v>
      </c>
      <c r="G47" s="426"/>
      <c r="H47" s="422">
        <v>1021</v>
      </c>
      <c r="I47" s="426" t="s">
        <v>255</v>
      </c>
      <c r="J47" s="422">
        <v>1130</v>
      </c>
      <c r="K47" s="426" t="s">
        <v>255</v>
      </c>
      <c r="L47" s="422">
        <v>1126</v>
      </c>
      <c r="M47" s="426" t="s">
        <v>255</v>
      </c>
      <c r="N47" s="422">
        <v>1284</v>
      </c>
      <c r="O47" s="426" t="s">
        <v>255</v>
      </c>
    </row>
    <row r="48" spans="1:15">
      <c r="A48" s="8">
        <v>24</v>
      </c>
      <c r="B48" s="23">
        <v>41</v>
      </c>
      <c r="C48" s="425" t="s">
        <v>14</v>
      </c>
      <c r="D48" s="422">
        <v>891</v>
      </c>
      <c r="E48" s="426"/>
      <c r="F48" s="422">
        <v>941</v>
      </c>
      <c r="G48" s="426"/>
      <c r="H48" s="422">
        <v>1046</v>
      </c>
      <c r="I48" s="426" t="s">
        <v>255</v>
      </c>
      <c r="J48" s="422">
        <v>1086</v>
      </c>
      <c r="K48" s="426" t="s">
        <v>255</v>
      </c>
      <c r="L48" s="422">
        <v>1112</v>
      </c>
      <c r="M48" s="426" t="s">
        <v>255</v>
      </c>
      <c r="N48" s="422">
        <v>1086</v>
      </c>
      <c r="O48" s="426" t="s">
        <v>255</v>
      </c>
    </row>
    <row r="49" spans="1:15">
      <c r="A49" s="8">
        <v>84</v>
      </c>
      <c r="B49" s="23">
        <v>42</v>
      </c>
      <c r="C49" s="425" t="s">
        <v>89</v>
      </c>
      <c r="D49" s="422">
        <v>2691</v>
      </c>
      <c r="E49" s="426"/>
      <c r="F49" s="422">
        <v>2811</v>
      </c>
      <c r="G49" s="426"/>
      <c r="H49" s="422">
        <v>2857</v>
      </c>
      <c r="I49" s="426" t="s">
        <v>255</v>
      </c>
      <c r="J49" s="422">
        <v>2866</v>
      </c>
      <c r="K49" s="426" t="s">
        <v>255</v>
      </c>
      <c r="L49" s="422">
        <v>2877</v>
      </c>
      <c r="M49" s="426" t="s">
        <v>255</v>
      </c>
      <c r="N49" s="422">
        <v>3019</v>
      </c>
      <c r="O49" s="426" t="s">
        <v>255</v>
      </c>
    </row>
    <row r="50" spans="1:15">
      <c r="A50" s="8">
        <v>84</v>
      </c>
      <c r="B50" s="23">
        <v>43</v>
      </c>
      <c r="C50" s="425" t="s">
        <v>90</v>
      </c>
      <c r="D50" s="422">
        <v>667</v>
      </c>
      <c r="E50" s="426"/>
      <c r="F50" s="422">
        <v>637</v>
      </c>
      <c r="G50" s="426"/>
      <c r="H50" s="422">
        <v>639</v>
      </c>
      <c r="I50" s="426" t="s">
        <v>255</v>
      </c>
      <c r="J50" s="422">
        <v>637</v>
      </c>
      <c r="K50" s="426" t="s">
        <v>255</v>
      </c>
      <c r="L50" s="422">
        <v>606</v>
      </c>
      <c r="M50" s="426" t="s">
        <v>255</v>
      </c>
      <c r="N50" s="422">
        <v>601</v>
      </c>
      <c r="O50" s="426" t="s">
        <v>256</v>
      </c>
    </row>
    <row r="51" spans="1:15">
      <c r="A51" s="8">
        <v>52</v>
      </c>
      <c r="B51" s="23">
        <v>44</v>
      </c>
      <c r="C51" s="425" t="s">
        <v>46</v>
      </c>
      <c r="D51" s="422">
        <v>2587</v>
      </c>
      <c r="E51" s="426"/>
      <c r="F51" s="422">
        <v>2841</v>
      </c>
      <c r="G51" s="426"/>
      <c r="H51" s="422">
        <v>2710</v>
      </c>
      <c r="I51" s="426" t="s">
        <v>255</v>
      </c>
      <c r="J51" s="422">
        <v>2680</v>
      </c>
      <c r="K51" s="426" t="s">
        <v>255</v>
      </c>
      <c r="L51" s="422">
        <v>2782</v>
      </c>
      <c r="M51" s="426" t="s">
        <v>255</v>
      </c>
      <c r="N51" s="422">
        <v>2813</v>
      </c>
      <c r="O51" s="426" t="s">
        <v>255</v>
      </c>
    </row>
    <row r="52" spans="1:15">
      <c r="A52" s="8">
        <v>24</v>
      </c>
      <c r="B52" s="23">
        <v>45</v>
      </c>
      <c r="C52" s="425" t="s">
        <v>15</v>
      </c>
      <c r="D52" s="422">
        <v>2091</v>
      </c>
      <c r="E52" s="426" t="s">
        <v>256</v>
      </c>
      <c r="F52" s="422">
        <v>3375</v>
      </c>
      <c r="G52" s="426"/>
      <c r="H52" s="422">
        <v>3631</v>
      </c>
      <c r="I52" s="426" t="s">
        <v>255</v>
      </c>
      <c r="J52" s="422">
        <v>3641</v>
      </c>
      <c r="K52" s="426" t="s">
        <v>255</v>
      </c>
      <c r="L52" s="422">
        <v>3632</v>
      </c>
      <c r="M52" s="426" t="s">
        <v>255</v>
      </c>
      <c r="N52" s="422">
        <v>3666</v>
      </c>
      <c r="O52" s="426" t="s">
        <v>255</v>
      </c>
    </row>
    <row r="53" spans="1:15">
      <c r="A53" s="8">
        <v>76</v>
      </c>
      <c r="B53" s="23">
        <v>46</v>
      </c>
      <c r="C53" s="425" t="s">
        <v>76</v>
      </c>
      <c r="D53" s="422">
        <v>384</v>
      </c>
      <c r="E53" s="426"/>
      <c r="F53" s="422">
        <v>385</v>
      </c>
      <c r="G53" s="426"/>
      <c r="H53" s="422">
        <v>436</v>
      </c>
      <c r="I53" s="426" t="s">
        <v>255</v>
      </c>
      <c r="J53" s="422">
        <v>425</v>
      </c>
      <c r="K53" s="426" t="s">
        <v>255</v>
      </c>
      <c r="L53" s="422">
        <v>467</v>
      </c>
      <c r="M53" s="426" t="s">
        <v>255</v>
      </c>
      <c r="N53" s="422">
        <v>432</v>
      </c>
      <c r="O53" s="426" t="s">
        <v>255</v>
      </c>
    </row>
    <row r="54" spans="1:15">
      <c r="A54" s="8">
        <v>75</v>
      </c>
      <c r="B54" s="23">
        <v>47</v>
      </c>
      <c r="C54" s="425" t="s">
        <v>64</v>
      </c>
      <c r="D54" s="422">
        <v>909</v>
      </c>
      <c r="E54" s="426"/>
      <c r="F54" s="422">
        <v>960</v>
      </c>
      <c r="G54" s="426"/>
      <c r="H54" s="422">
        <v>881</v>
      </c>
      <c r="I54" s="426" t="s">
        <v>255</v>
      </c>
      <c r="J54" s="422">
        <v>858</v>
      </c>
      <c r="K54" s="426" t="s">
        <v>255</v>
      </c>
      <c r="L54" s="422">
        <v>975</v>
      </c>
      <c r="M54" s="426" t="s">
        <v>255</v>
      </c>
      <c r="N54" s="422">
        <v>944</v>
      </c>
      <c r="O54" s="426" t="s">
        <v>255</v>
      </c>
    </row>
    <row r="55" spans="1:15">
      <c r="A55" s="8">
        <v>76</v>
      </c>
      <c r="B55" s="23">
        <v>48</v>
      </c>
      <c r="C55" s="425" t="s">
        <v>77</v>
      </c>
      <c r="D55" s="422">
        <v>193</v>
      </c>
      <c r="E55" s="426"/>
      <c r="F55" s="422">
        <v>213</v>
      </c>
      <c r="G55" s="426"/>
      <c r="H55" s="422">
        <v>206</v>
      </c>
      <c r="I55" s="426" t="s">
        <v>255</v>
      </c>
      <c r="J55" s="422">
        <v>180</v>
      </c>
      <c r="K55" s="426" t="s">
        <v>255</v>
      </c>
      <c r="L55" s="422">
        <v>216</v>
      </c>
      <c r="M55" s="426" t="s">
        <v>255</v>
      </c>
      <c r="N55" s="422">
        <v>224</v>
      </c>
      <c r="O55" s="426" t="s">
        <v>255</v>
      </c>
    </row>
    <row r="56" spans="1:15">
      <c r="A56" s="8">
        <v>52</v>
      </c>
      <c r="B56" s="23">
        <v>49</v>
      </c>
      <c r="C56" s="425" t="s">
        <v>48</v>
      </c>
      <c r="D56" s="422">
        <v>1226</v>
      </c>
      <c r="E56" s="426"/>
      <c r="F56" s="422">
        <v>1272</v>
      </c>
      <c r="G56" s="426"/>
      <c r="H56" s="422">
        <v>1307</v>
      </c>
      <c r="I56" s="426" t="s">
        <v>255</v>
      </c>
      <c r="J56" s="422">
        <v>1624</v>
      </c>
      <c r="K56" s="426" t="s">
        <v>255</v>
      </c>
      <c r="L56" s="422">
        <v>1820</v>
      </c>
      <c r="M56" s="426" t="s">
        <v>255</v>
      </c>
      <c r="N56" s="422">
        <v>1745</v>
      </c>
      <c r="O56" s="426" t="s">
        <v>255</v>
      </c>
    </row>
    <row r="57" spans="1:15">
      <c r="A57" s="8">
        <v>28</v>
      </c>
      <c r="B57" s="23">
        <v>50</v>
      </c>
      <c r="C57" s="425" t="s">
        <v>28</v>
      </c>
      <c r="D57" s="422">
        <v>1193</v>
      </c>
      <c r="E57" s="426"/>
      <c r="F57" s="422">
        <v>1165</v>
      </c>
      <c r="G57" s="426"/>
      <c r="H57" s="422">
        <v>1184</v>
      </c>
      <c r="I57" s="426" t="s">
        <v>255</v>
      </c>
      <c r="J57" s="422">
        <v>1091</v>
      </c>
      <c r="K57" s="426" t="s">
        <v>255</v>
      </c>
      <c r="L57" s="422">
        <v>1266</v>
      </c>
      <c r="M57" s="426" t="s">
        <v>255</v>
      </c>
      <c r="N57" s="422">
        <v>1227</v>
      </c>
      <c r="O57" s="426" t="s">
        <v>255</v>
      </c>
    </row>
    <row r="58" spans="1:15">
      <c r="A58" s="8">
        <v>44</v>
      </c>
      <c r="B58" s="23">
        <v>51</v>
      </c>
      <c r="C58" s="425" t="s">
        <v>38</v>
      </c>
      <c r="D58" s="422">
        <v>1081</v>
      </c>
      <c r="E58" s="426"/>
      <c r="F58" s="422">
        <v>929</v>
      </c>
      <c r="G58" s="426"/>
      <c r="H58" s="422">
        <v>1010</v>
      </c>
      <c r="I58" s="426" t="s">
        <v>255</v>
      </c>
      <c r="J58" s="422">
        <v>989</v>
      </c>
      <c r="K58" s="426" t="s">
        <v>255</v>
      </c>
      <c r="L58" s="422">
        <v>1203</v>
      </c>
      <c r="M58" s="426" t="s">
        <v>255</v>
      </c>
      <c r="N58" s="422">
        <v>1236</v>
      </c>
      <c r="O58" s="426" t="s">
        <v>255</v>
      </c>
    </row>
    <row r="59" spans="1:15">
      <c r="A59" s="8">
        <v>44</v>
      </c>
      <c r="B59" s="23">
        <v>52</v>
      </c>
      <c r="C59" s="425" t="s">
        <v>39</v>
      </c>
      <c r="D59" s="422">
        <v>322</v>
      </c>
      <c r="E59" s="426"/>
      <c r="F59" s="422">
        <v>354</v>
      </c>
      <c r="G59" s="426"/>
      <c r="H59" s="422">
        <v>322</v>
      </c>
      <c r="I59" s="426" t="s">
        <v>255</v>
      </c>
      <c r="J59" s="422">
        <v>382</v>
      </c>
      <c r="K59" s="426" t="s">
        <v>255</v>
      </c>
      <c r="L59" s="422">
        <v>343</v>
      </c>
      <c r="M59" s="426" t="s">
        <v>255</v>
      </c>
      <c r="N59" s="422">
        <v>391</v>
      </c>
      <c r="O59" s="426" t="s">
        <v>255</v>
      </c>
    </row>
    <row r="60" spans="1:15">
      <c r="A60" s="8">
        <v>52</v>
      </c>
      <c r="B60" s="23">
        <v>53</v>
      </c>
      <c r="C60" s="425" t="s">
        <v>49</v>
      </c>
      <c r="D60" s="422">
        <v>745</v>
      </c>
      <c r="E60" s="426"/>
      <c r="F60" s="422">
        <v>821</v>
      </c>
      <c r="G60" s="426"/>
      <c r="H60" s="422">
        <v>909</v>
      </c>
      <c r="I60" s="426" t="s">
        <v>255</v>
      </c>
      <c r="J60" s="422">
        <v>937</v>
      </c>
      <c r="K60" s="426" t="s">
        <v>255</v>
      </c>
      <c r="L60" s="422">
        <v>958</v>
      </c>
      <c r="M60" s="426" t="s">
        <v>255</v>
      </c>
      <c r="N60" s="422">
        <v>898</v>
      </c>
      <c r="O60" s="426" t="s">
        <v>255</v>
      </c>
    </row>
    <row r="61" spans="1:15">
      <c r="A61" s="8">
        <v>44</v>
      </c>
      <c r="B61" s="23">
        <v>54</v>
      </c>
      <c r="C61" s="425" t="s">
        <v>40</v>
      </c>
      <c r="D61" s="422">
        <v>2169</v>
      </c>
      <c r="E61" s="426"/>
      <c r="F61" s="422">
        <v>2197</v>
      </c>
      <c r="G61" s="426"/>
      <c r="H61" s="422">
        <v>2088</v>
      </c>
      <c r="I61" s="426" t="s">
        <v>255</v>
      </c>
      <c r="J61" s="422">
        <v>1970</v>
      </c>
      <c r="K61" s="426" t="s">
        <v>255</v>
      </c>
      <c r="L61" s="422">
        <v>2079</v>
      </c>
      <c r="M61" s="426" t="s">
        <v>255</v>
      </c>
      <c r="N61" s="422">
        <v>2047</v>
      </c>
      <c r="O61" s="426" t="s">
        <v>255</v>
      </c>
    </row>
    <row r="62" spans="1:15">
      <c r="A62" s="8">
        <v>44</v>
      </c>
      <c r="B62" s="23">
        <v>55</v>
      </c>
      <c r="C62" s="425" t="s">
        <v>41</v>
      </c>
      <c r="D62" s="422">
        <v>600</v>
      </c>
      <c r="E62" s="426"/>
      <c r="F62" s="422">
        <v>612</v>
      </c>
      <c r="G62" s="426"/>
      <c r="H62" s="422">
        <v>658</v>
      </c>
      <c r="I62" s="426" t="s">
        <v>255</v>
      </c>
      <c r="J62" s="422">
        <v>632</v>
      </c>
      <c r="K62" s="426" t="s">
        <v>255</v>
      </c>
      <c r="L62" s="422">
        <v>632</v>
      </c>
      <c r="M62" s="426" t="s">
        <v>256</v>
      </c>
      <c r="N62" s="422">
        <v>669</v>
      </c>
      <c r="O62" s="426" t="s">
        <v>255</v>
      </c>
    </row>
    <row r="63" spans="1:15">
      <c r="A63" s="8">
        <v>53</v>
      </c>
      <c r="B63" s="23">
        <v>56</v>
      </c>
      <c r="C63" s="425" t="s">
        <v>56</v>
      </c>
      <c r="D63" s="422">
        <v>1455</v>
      </c>
      <c r="E63" s="426"/>
      <c r="F63" s="422">
        <v>1699</v>
      </c>
      <c r="G63" s="426"/>
      <c r="H63" s="422">
        <v>1841</v>
      </c>
      <c r="I63" s="426" t="s">
        <v>255</v>
      </c>
      <c r="J63" s="422">
        <v>2055</v>
      </c>
      <c r="K63" s="426" t="s">
        <v>255</v>
      </c>
      <c r="L63" s="422">
        <v>1757</v>
      </c>
      <c r="M63" s="426" t="s">
        <v>255</v>
      </c>
      <c r="N63" s="422">
        <v>1718</v>
      </c>
      <c r="O63" s="426" t="s">
        <v>255</v>
      </c>
    </row>
    <row r="64" spans="1:15">
      <c r="A64" s="8">
        <v>44</v>
      </c>
      <c r="B64" s="23">
        <v>57</v>
      </c>
      <c r="C64" s="425" t="s">
        <v>42</v>
      </c>
      <c r="D64" s="422">
        <v>1705</v>
      </c>
      <c r="E64" s="426"/>
      <c r="F64" s="422">
        <v>1958</v>
      </c>
      <c r="G64" s="426"/>
      <c r="H64" s="422">
        <v>2218</v>
      </c>
      <c r="I64" s="426" t="s">
        <v>255</v>
      </c>
      <c r="J64" s="422">
        <v>1990</v>
      </c>
      <c r="K64" s="426" t="s">
        <v>255</v>
      </c>
      <c r="L64" s="422">
        <v>2086</v>
      </c>
      <c r="M64" s="426" t="s">
        <v>255</v>
      </c>
      <c r="N64" s="422">
        <v>1977</v>
      </c>
      <c r="O64" s="426" t="s">
        <v>255</v>
      </c>
    </row>
    <row r="65" spans="1:15">
      <c r="A65" s="8">
        <v>27</v>
      </c>
      <c r="B65" s="23">
        <v>58</v>
      </c>
      <c r="C65" s="425" t="s">
        <v>20</v>
      </c>
      <c r="D65" s="422">
        <v>491</v>
      </c>
      <c r="E65" s="426"/>
      <c r="F65" s="422">
        <v>492</v>
      </c>
      <c r="G65" s="426"/>
      <c r="H65" s="422">
        <v>474</v>
      </c>
      <c r="I65" s="426" t="s">
        <v>255</v>
      </c>
      <c r="J65" s="422">
        <v>574</v>
      </c>
      <c r="K65" s="426" t="s">
        <v>255</v>
      </c>
      <c r="L65" s="422">
        <v>593</v>
      </c>
      <c r="M65" s="426" t="s">
        <v>255</v>
      </c>
      <c r="N65" s="422">
        <v>577</v>
      </c>
      <c r="O65" s="426" t="s">
        <v>255</v>
      </c>
    </row>
    <row r="66" spans="1:15">
      <c r="A66" s="8">
        <v>32</v>
      </c>
      <c r="B66" s="23">
        <v>59</v>
      </c>
      <c r="C66" s="425" t="s">
        <v>32</v>
      </c>
      <c r="D66" s="422">
        <v>9239</v>
      </c>
      <c r="E66" s="426"/>
      <c r="F66" s="422">
        <v>10723</v>
      </c>
      <c r="G66" s="426"/>
      <c r="H66" s="422">
        <v>10830</v>
      </c>
      <c r="I66" s="426" t="s">
        <v>255</v>
      </c>
      <c r="J66" s="422">
        <v>10664</v>
      </c>
      <c r="K66" s="426" t="s">
        <v>255</v>
      </c>
      <c r="L66" s="422">
        <v>10588</v>
      </c>
      <c r="M66" s="426" t="s">
        <v>255</v>
      </c>
      <c r="N66" s="422">
        <v>10540</v>
      </c>
      <c r="O66" s="426" t="s">
        <v>255</v>
      </c>
    </row>
    <row r="67" spans="1:15">
      <c r="A67" s="8">
        <v>32</v>
      </c>
      <c r="B67" s="23">
        <v>60</v>
      </c>
      <c r="C67" s="425" t="s">
        <v>33</v>
      </c>
      <c r="D67" s="422">
        <v>1313</v>
      </c>
      <c r="E67" s="426" t="s">
        <v>256</v>
      </c>
      <c r="F67" s="422">
        <v>1102</v>
      </c>
      <c r="G67" s="426"/>
      <c r="H67" s="422">
        <v>1481</v>
      </c>
      <c r="I67" s="426" t="s">
        <v>255</v>
      </c>
      <c r="J67" s="422">
        <v>1402</v>
      </c>
      <c r="K67" s="426" t="s">
        <v>255</v>
      </c>
      <c r="L67" s="422">
        <v>1525</v>
      </c>
      <c r="M67" s="426" t="s">
        <v>255</v>
      </c>
      <c r="N67" s="422">
        <v>1596</v>
      </c>
      <c r="O67" s="426" t="s">
        <v>255</v>
      </c>
    </row>
    <row r="68" spans="1:15">
      <c r="A68" s="8">
        <v>28</v>
      </c>
      <c r="B68" s="23">
        <v>61</v>
      </c>
      <c r="C68" s="425" t="s">
        <v>29</v>
      </c>
      <c r="D68" s="422">
        <v>985</v>
      </c>
      <c r="E68" s="426"/>
      <c r="F68" s="422">
        <v>991</v>
      </c>
      <c r="G68" s="426"/>
      <c r="H68" s="422">
        <v>941</v>
      </c>
      <c r="I68" s="426" t="s">
        <v>255</v>
      </c>
      <c r="J68" s="422">
        <v>1055</v>
      </c>
      <c r="K68" s="426" t="s">
        <v>255</v>
      </c>
      <c r="L68" s="422">
        <v>990</v>
      </c>
      <c r="M68" s="426" t="s">
        <v>255</v>
      </c>
      <c r="N68" s="422">
        <v>982</v>
      </c>
      <c r="O68" s="426" t="s">
        <v>255</v>
      </c>
    </row>
    <row r="69" spans="1:15">
      <c r="A69" s="8">
        <v>32</v>
      </c>
      <c r="B69" s="23">
        <v>62</v>
      </c>
      <c r="C69" s="425" t="s">
        <v>34</v>
      </c>
      <c r="D69" s="422">
        <v>3607</v>
      </c>
      <c r="E69" s="426"/>
      <c r="F69" s="422">
        <v>3506</v>
      </c>
      <c r="G69" s="426"/>
      <c r="H69" s="422">
        <v>3747</v>
      </c>
      <c r="I69" s="426" t="s">
        <v>255</v>
      </c>
      <c r="J69" s="422">
        <v>3683</v>
      </c>
      <c r="K69" s="426" t="s">
        <v>255</v>
      </c>
      <c r="L69" s="422">
        <v>3786</v>
      </c>
      <c r="M69" s="426" t="s">
        <v>255</v>
      </c>
      <c r="N69" s="422">
        <v>3189</v>
      </c>
      <c r="O69" s="426" t="s">
        <v>255</v>
      </c>
    </row>
    <row r="70" spans="1:15">
      <c r="A70" s="8">
        <v>84</v>
      </c>
      <c r="B70" s="23">
        <v>63</v>
      </c>
      <c r="C70" s="425" t="s">
        <v>91</v>
      </c>
      <c r="D70" s="422">
        <v>1695</v>
      </c>
      <c r="E70" s="426"/>
      <c r="F70" s="422">
        <v>1688</v>
      </c>
      <c r="G70" s="426"/>
      <c r="H70" s="422">
        <v>1738</v>
      </c>
      <c r="I70" s="426" t="s">
        <v>255</v>
      </c>
      <c r="J70" s="422">
        <v>1787</v>
      </c>
      <c r="K70" s="426" t="s">
        <v>255</v>
      </c>
      <c r="L70" s="422">
        <v>1845</v>
      </c>
      <c r="M70" s="426" t="s">
        <v>255</v>
      </c>
      <c r="N70" s="422">
        <v>1847</v>
      </c>
      <c r="O70" s="426" t="s">
        <v>255</v>
      </c>
    </row>
    <row r="71" spans="1:15">
      <c r="A71" s="8">
        <v>75</v>
      </c>
      <c r="B71" s="23">
        <v>64</v>
      </c>
      <c r="C71" s="425" t="s">
        <v>65</v>
      </c>
      <c r="D71" s="422">
        <v>1698</v>
      </c>
      <c r="E71" s="426"/>
      <c r="F71" s="422">
        <v>1755</v>
      </c>
      <c r="G71" s="426"/>
      <c r="H71" s="422">
        <v>1794</v>
      </c>
      <c r="I71" s="426" t="s">
        <v>255</v>
      </c>
      <c r="J71" s="422">
        <v>1894</v>
      </c>
      <c r="K71" s="426" t="s">
        <v>255</v>
      </c>
      <c r="L71" s="422">
        <v>1934</v>
      </c>
      <c r="M71" s="426" t="s">
        <v>255</v>
      </c>
      <c r="N71" s="422">
        <v>1913</v>
      </c>
      <c r="O71" s="426" t="s">
        <v>255</v>
      </c>
    </row>
    <row r="72" spans="1:15">
      <c r="A72" s="8">
        <v>76</v>
      </c>
      <c r="B72" s="23">
        <v>65</v>
      </c>
      <c r="C72" s="425" t="s">
        <v>78</v>
      </c>
      <c r="D72" s="422">
        <v>1213</v>
      </c>
      <c r="E72" s="426"/>
      <c r="F72" s="422">
        <v>1242</v>
      </c>
      <c r="G72" s="426" t="s">
        <v>256</v>
      </c>
      <c r="H72" s="422">
        <v>1206</v>
      </c>
      <c r="I72" s="426" t="s">
        <v>256</v>
      </c>
      <c r="J72" s="422">
        <v>937</v>
      </c>
      <c r="K72" s="426" t="s">
        <v>255</v>
      </c>
      <c r="L72" s="422">
        <v>552</v>
      </c>
      <c r="M72" s="426" t="s">
        <v>255</v>
      </c>
      <c r="N72" s="422">
        <v>552</v>
      </c>
      <c r="O72" s="426" t="s">
        <v>256</v>
      </c>
    </row>
    <row r="73" spans="1:15">
      <c r="A73" s="8">
        <v>76</v>
      </c>
      <c r="B73" s="23">
        <v>66</v>
      </c>
      <c r="C73" s="425" t="s">
        <v>79</v>
      </c>
      <c r="D73" s="422">
        <v>859</v>
      </c>
      <c r="E73" s="426"/>
      <c r="F73" s="422">
        <v>855</v>
      </c>
      <c r="G73" s="426"/>
      <c r="H73" s="422">
        <v>905</v>
      </c>
      <c r="I73" s="426" t="s">
        <v>255</v>
      </c>
      <c r="J73" s="422">
        <v>876</v>
      </c>
      <c r="K73" s="426" t="s">
        <v>255</v>
      </c>
      <c r="L73" s="422">
        <v>1006</v>
      </c>
      <c r="M73" s="426" t="s">
        <v>255</v>
      </c>
      <c r="N73" s="422">
        <v>949</v>
      </c>
      <c r="O73" s="426" t="s">
        <v>255</v>
      </c>
    </row>
    <row r="74" spans="1:15">
      <c r="A74" s="8">
        <v>44</v>
      </c>
      <c r="B74" s="23">
        <v>67</v>
      </c>
      <c r="C74" s="425" t="s">
        <v>43</v>
      </c>
      <c r="D74" s="422">
        <v>2282</v>
      </c>
      <c r="E74" s="426"/>
      <c r="F74" s="422">
        <v>1540</v>
      </c>
      <c r="G74" s="426"/>
      <c r="H74" s="422">
        <v>1935</v>
      </c>
      <c r="I74" s="426" t="s">
        <v>255</v>
      </c>
      <c r="J74" s="422">
        <v>2187</v>
      </c>
      <c r="K74" s="426" t="s">
        <v>255</v>
      </c>
      <c r="L74" s="422">
        <v>2337</v>
      </c>
      <c r="M74" s="426" t="s">
        <v>255</v>
      </c>
      <c r="N74" s="422">
        <v>2564</v>
      </c>
      <c r="O74" s="426" t="s">
        <v>255</v>
      </c>
    </row>
    <row r="75" spans="1:15">
      <c r="A75" s="8">
        <v>44</v>
      </c>
      <c r="B75" s="23">
        <v>68</v>
      </c>
      <c r="C75" s="425" t="s">
        <v>44</v>
      </c>
      <c r="D75" s="422">
        <v>2142</v>
      </c>
      <c r="E75" s="426"/>
      <c r="F75" s="422">
        <v>2182</v>
      </c>
      <c r="G75" s="426"/>
      <c r="H75" s="422">
        <v>2059</v>
      </c>
      <c r="I75" s="426" t="s">
        <v>255</v>
      </c>
      <c r="J75" s="422">
        <v>1938</v>
      </c>
      <c r="K75" s="426" t="s">
        <v>255</v>
      </c>
      <c r="L75" s="422">
        <v>1985</v>
      </c>
      <c r="M75" s="426" t="s">
        <v>255</v>
      </c>
      <c r="N75" s="422">
        <v>1926</v>
      </c>
      <c r="O75" s="426" t="s">
        <v>255</v>
      </c>
    </row>
    <row r="76" spans="1:15">
      <c r="A76" s="8">
        <v>84</v>
      </c>
      <c r="B76" s="23">
        <v>69</v>
      </c>
      <c r="C76" s="425" t="s">
        <v>308</v>
      </c>
      <c r="D76" s="422">
        <v>5041</v>
      </c>
      <c r="E76" s="426"/>
      <c r="F76" s="422">
        <v>4765</v>
      </c>
      <c r="G76" s="426"/>
      <c r="H76" s="422">
        <v>4649</v>
      </c>
      <c r="I76" s="426" t="s">
        <v>255</v>
      </c>
      <c r="J76" s="422">
        <v>4486</v>
      </c>
      <c r="K76" s="426" t="s">
        <v>255</v>
      </c>
      <c r="L76" s="422">
        <v>4099</v>
      </c>
      <c r="M76" s="426" t="s">
        <v>255</v>
      </c>
      <c r="N76" s="422">
        <v>4741</v>
      </c>
      <c r="O76" s="426"/>
    </row>
    <row r="77" spans="1:15">
      <c r="A77" s="43">
        <v>84</v>
      </c>
      <c r="B77" s="44" t="s">
        <v>92</v>
      </c>
      <c r="C77" s="427" t="s">
        <v>308</v>
      </c>
      <c r="D77" s="428" t="s">
        <v>380</v>
      </c>
      <c r="E77" s="559"/>
      <c r="F77" s="428" t="s">
        <v>380</v>
      </c>
      <c r="G77" s="559"/>
      <c r="H77" s="428" t="s">
        <v>380</v>
      </c>
      <c r="I77" s="559"/>
      <c r="J77" s="428" t="s">
        <v>380</v>
      </c>
      <c r="K77" s="559"/>
      <c r="L77" s="428" t="s">
        <v>380</v>
      </c>
      <c r="M77" s="559"/>
      <c r="N77" s="428">
        <v>1112</v>
      </c>
      <c r="O77" s="559"/>
    </row>
    <row r="78" spans="1:15">
      <c r="A78" s="43">
        <v>84</v>
      </c>
      <c r="B78" s="44" t="s">
        <v>94</v>
      </c>
      <c r="C78" s="427" t="s">
        <v>309</v>
      </c>
      <c r="D78" s="428" t="s">
        <v>380</v>
      </c>
      <c r="E78" s="559"/>
      <c r="F78" s="428" t="s">
        <v>380</v>
      </c>
      <c r="G78" s="559"/>
      <c r="H78" s="428" t="s">
        <v>380</v>
      </c>
      <c r="I78" s="559"/>
      <c r="J78" s="428" t="s">
        <v>380</v>
      </c>
      <c r="K78" s="559"/>
      <c r="L78" s="428" t="s">
        <v>380</v>
      </c>
      <c r="M78" s="559"/>
      <c r="N78" s="428">
        <v>3629</v>
      </c>
      <c r="O78" s="559"/>
    </row>
    <row r="79" spans="1:15">
      <c r="A79" s="8">
        <v>27</v>
      </c>
      <c r="B79" s="23">
        <v>70</v>
      </c>
      <c r="C79" s="425" t="s">
        <v>21</v>
      </c>
      <c r="D79" s="422">
        <v>1033</v>
      </c>
      <c r="E79" s="426"/>
      <c r="F79" s="422">
        <v>1078</v>
      </c>
      <c r="G79" s="426"/>
      <c r="H79" s="422">
        <v>1058</v>
      </c>
      <c r="I79" s="426" t="s">
        <v>255</v>
      </c>
      <c r="J79" s="422">
        <v>1085</v>
      </c>
      <c r="K79" s="426" t="s">
        <v>255</v>
      </c>
      <c r="L79" s="422">
        <v>1208</v>
      </c>
      <c r="M79" s="426" t="s">
        <v>255</v>
      </c>
      <c r="N79" s="422">
        <v>1004</v>
      </c>
      <c r="O79" s="426" t="s">
        <v>255</v>
      </c>
    </row>
    <row r="80" spans="1:15">
      <c r="A80" s="8">
        <v>27</v>
      </c>
      <c r="B80" s="23">
        <v>71</v>
      </c>
      <c r="C80" s="425" t="s">
        <v>22</v>
      </c>
      <c r="D80" s="422">
        <v>1326</v>
      </c>
      <c r="E80" s="426"/>
      <c r="F80" s="422">
        <v>1320</v>
      </c>
      <c r="G80" s="426"/>
      <c r="H80" s="422">
        <v>1499</v>
      </c>
      <c r="I80" s="426" t="s">
        <v>255</v>
      </c>
      <c r="J80" s="422">
        <v>1538</v>
      </c>
      <c r="K80" s="426" t="s">
        <v>255</v>
      </c>
      <c r="L80" s="422">
        <v>1575</v>
      </c>
      <c r="M80" s="426" t="s">
        <v>255</v>
      </c>
      <c r="N80" s="422">
        <v>1500</v>
      </c>
      <c r="O80" s="426" t="s">
        <v>255</v>
      </c>
    </row>
    <row r="81" spans="1:15">
      <c r="A81" s="8">
        <v>52</v>
      </c>
      <c r="B81" s="23">
        <v>72</v>
      </c>
      <c r="C81" s="425" t="s">
        <v>50</v>
      </c>
      <c r="D81" s="422">
        <v>1116</v>
      </c>
      <c r="E81" s="426"/>
      <c r="F81" s="422">
        <v>1232</v>
      </c>
      <c r="G81" s="426"/>
      <c r="H81" s="422">
        <v>1361</v>
      </c>
      <c r="I81" s="426" t="s">
        <v>255</v>
      </c>
      <c r="J81" s="422">
        <v>1376</v>
      </c>
      <c r="K81" s="426" t="s">
        <v>255</v>
      </c>
      <c r="L81" s="422">
        <v>1308</v>
      </c>
      <c r="M81" s="426" t="s">
        <v>255</v>
      </c>
      <c r="N81" s="422">
        <v>1227</v>
      </c>
      <c r="O81" s="426" t="s">
        <v>255</v>
      </c>
    </row>
    <row r="82" spans="1:15">
      <c r="A82" s="8">
        <v>84</v>
      </c>
      <c r="B82" s="23">
        <v>73</v>
      </c>
      <c r="C82" s="425" t="s">
        <v>96</v>
      </c>
      <c r="D82" s="422">
        <v>502</v>
      </c>
      <c r="E82" s="426"/>
      <c r="F82" s="422">
        <v>492</v>
      </c>
      <c r="G82" s="426"/>
      <c r="H82" s="422">
        <v>494</v>
      </c>
      <c r="I82" s="426" t="s">
        <v>255</v>
      </c>
      <c r="J82" s="422">
        <v>449</v>
      </c>
      <c r="K82" s="426" t="s">
        <v>255</v>
      </c>
      <c r="L82" s="422">
        <v>550</v>
      </c>
      <c r="M82" s="426" t="s">
        <v>255</v>
      </c>
      <c r="N82" s="422">
        <v>456</v>
      </c>
      <c r="O82" s="426" t="s">
        <v>255</v>
      </c>
    </row>
    <row r="83" spans="1:15">
      <c r="A83" s="8">
        <v>84</v>
      </c>
      <c r="B83" s="23">
        <v>74</v>
      </c>
      <c r="C83" s="425" t="s">
        <v>97</v>
      </c>
      <c r="D83" s="422">
        <v>1075</v>
      </c>
      <c r="E83" s="426"/>
      <c r="F83" s="422">
        <v>1108</v>
      </c>
      <c r="G83" s="426"/>
      <c r="H83" s="422">
        <v>1085</v>
      </c>
      <c r="I83" s="426" t="s">
        <v>255</v>
      </c>
      <c r="J83" s="422">
        <v>1074</v>
      </c>
      <c r="K83" s="426" t="s">
        <v>255</v>
      </c>
      <c r="L83" s="422">
        <v>1107</v>
      </c>
      <c r="M83" s="426" t="s">
        <v>255</v>
      </c>
      <c r="N83" s="422">
        <v>973</v>
      </c>
      <c r="O83" s="426" t="s">
        <v>255</v>
      </c>
    </row>
    <row r="84" spans="1:15">
      <c r="A84" s="8">
        <v>11</v>
      </c>
      <c r="B84" s="23">
        <v>75</v>
      </c>
      <c r="C84" s="425" t="s">
        <v>0</v>
      </c>
      <c r="D84" s="422">
        <v>4150</v>
      </c>
      <c r="E84" s="426"/>
      <c r="F84" s="422">
        <v>4105</v>
      </c>
      <c r="G84" s="426"/>
      <c r="H84" s="422">
        <v>4089</v>
      </c>
      <c r="I84" s="426" t="s">
        <v>255</v>
      </c>
      <c r="J84" s="422">
        <v>4237</v>
      </c>
      <c r="K84" s="426" t="s">
        <v>255</v>
      </c>
      <c r="L84" s="422">
        <v>4057</v>
      </c>
      <c r="M84" s="426" t="s">
        <v>255</v>
      </c>
      <c r="N84" s="422">
        <v>4082</v>
      </c>
      <c r="O84" s="426" t="s">
        <v>255</v>
      </c>
    </row>
    <row r="85" spans="1:15">
      <c r="A85" s="8">
        <v>28</v>
      </c>
      <c r="B85" s="23">
        <v>76</v>
      </c>
      <c r="C85" s="425" t="s">
        <v>30</v>
      </c>
      <c r="D85" s="422">
        <v>4371</v>
      </c>
      <c r="E85" s="426"/>
      <c r="F85" s="422">
        <v>4154</v>
      </c>
      <c r="G85" s="426"/>
      <c r="H85" s="422">
        <v>4165</v>
      </c>
      <c r="I85" s="426" t="s">
        <v>255</v>
      </c>
      <c r="J85" s="422">
        <v>4336</v>
      </c>
      <c r="K85" s="426" t="s">
        <v>255</v>
      </c>
      <c r="L85" s="422">
        <v>4040</v>
      </c>
      <c r="M85" s="426" t="s">
        <v>255</v>
      </c>
      <c r="N85" s="422">
        <v>4073</v>
      </c>
      <c r="O85" s="426" t="s">
        <v>255</v>
      </c>
    </row>
    <row r="86" spans="1:15">
      <c r="A86" s="8">
        <v>11</v>
      </c>
      <c r="B86" s="23">
        <v>77</v>
      </c>
      <c r="C86" s="425" t="s">
        <v>2</v>
      </c>
      <c r="D86" s="422">
        <v>2684</v>
      </c>
      <c r="E86" s="426"/>
      <c r="F86" s="422">
        <v>2893</v>
      </c>
      <c r="G86" s="426"/>
      <c r="H86" s="422">
        <v>2733</v>
      </c>
      <c r="I86" s="426" t="s">
        <v>255</v>
      </c>
      <c r="J86" s="422">
        <v>3234</v>
      </c>
      <c r="K86" s="426" t="s">
        <v>255</v>
      </c>
      <c r="L86" s="422">
        <v>2424</v>
      </c>
      <c r="M86" s="426" t="s">
        <v>255</v>
      </c>
      <c r="N86" s="422">
        <v>1901</v>
      </c>
      <c r="O86" s="426" t="s">
        <v>255</v>
      </c>
    </row>
    <row r="87" spans="1:15">
      <c r="A87" s="8">
        <v>11</v>
      </c>
      <c r="B87" s="23">
        <v>78</v>
      </c>
      <c r="C87" s="425" t="s">
        <v>3</v>
      </c>
      <c r="D87" s="422">
        <v>1904</v>
      </c>
      <c r="E87" s="426"/>
      <c r="F87" s="422">
        <v>1969</v>
      </c>
      <c r="G87" s="426"/>
      <c r="H87" s="422">
        <v>1863</v>
      </c>
      <c r="I87" s="426" t="s">
        <v>255</v>
      </c>
      <c r="J87" s="422">
        <v>2157</v>
      </c>
      <c r="K87" s="426" t="s">
        <v>255</v>
      </c>
      <c r="L87" s="422">
        <v>1985</v>
      </c>
      <c r="M87" s="426" t="s">
        <v>255</v>
      </c>
      <c r="N87" s="422">
        <v>1817</v>
      </c>
      <c r="O87" s="426" t="s">
        <v>255</v>
      </c>
    </row>
    <row r="88" spans="1:15">
      <c r="A88" s="8">
        <v>75</v>
      </c>
      <c r="B88" s="23">
        <v>79</v>
      </c>
      <c r="C88" s="425" t="s">
        <v>66</v>
      </c>
      <c r="D88" s="422">
        <v>961</v>
      </c>
      <c r="E88" s="426"/>
      <c r="F88" s="422">
        <v>1046</v>
      </c>
      <c r="G88" s="426" t="s">
        <v>256</v>
      </c>
      <c r="H88" s="422">
        <v>1020</v>
      </c>
      <c r="I88" s="426" t="s">
        <v>255</v>
      </c>
      <c r="J88" s="422">
        <v>941</v>
      </c>
      <c r="K88" s="426" t="s">
        <v>255</v>
      </c>
      <c r="L88" s="422">
        <v>1004</v>
      </c>
      <c r="M88" s="426" t="s">
        <v>255</v>
      </c>
      <c r="N88" s="422">
        <v>966</v>
      </c>
      <c r="O88" s="426" t="s">
        <v>255</v>
      </c>
    </row>
    <row r="89" spans="1:15">
      <c r="A89" s="8">
        <v>32</v>
      </c>
      <c r="B89" s="23">
        <v>80</v>
      </c>
      <c r="C89" s="425" t="s">
        <v>35</v>
      </c>
      <c r="D89" s="422">
        <v>1712</v>
      </c>
      <c r="E89" s="426"/>
      <c r="F89" s="422">
        <v>1712</v>
      </c>
      <c r="G89" s="426"/>
      <c r="H89" s="422">
        <v>1619</v>
      </c>
      <c r="I89" s="426" t="s">
        <v>255</v>
      </c>
      <c r="J89" s="422">
        <v>1676</v>
      </c>
      <c r="K89" s="426" t="s">
        <v>255</v>
      </c>
      <c r="L89" s="422">
        <v>1682</v>
      </c>
      <c r="M89" s="426" t="s">
        <v>255</v>
      </c>
      <c r="N89" s="422">
        <v>1827</v>
      </c>
      <c r="O89" s="426" t="s">
        <v>255</v>
      </c>
    </row>
    <row r="90" spans="1:15">
      <c r="A90" s="8">
        <v>76</v>
      </c>
      <c r="B90" s="23">
        <v>81</v>
      </c>
      <c r="C90" s="425" t="s">
        <v>80</v>
      </c>
      <c r="D90" s="422">
        <v>483</v>
      </c>
      <c r="E90" s="426"/>
      <c r="F90" s="422">
        <v>475</v>
      </c>
      <c r="G90" s="426"/>
      <c r="H90" s="422">
        <v>395</v>
      </c>
      <c r="I90" s="426" t="s">
        <v>255</v>
      </c>
      <c r="J90" s="422">
        <v>474</v>
      </c>
      <c r="K90" s="426" t="s">
        <v>256</v>
      </c>
      <c r="L90" s="422">
        <v>424</v>
      </c>
      <c r="M90" s="426" t="s">
        <v>255</v>
      </c>
      <c r="N90" s="422">
        <v>510</v>
      </c>
      <c r="O90" s="426" t="s">
        <v>255</v>
      </c>
    </row>
    <row r="91" spans="1:15">
      <c r="A91" s="8">
        <v>76</v>
      </c>
      <c r="B91" s="23">
        <v>82</v>
      </c>
      <c r="C91" s="425" t="s">
        <v>81</v>
      </c>
      <c r="D91" s="422">
        <v>514</v>
      </c>
      <c r="E91" s="426"/>
      <c r="F91" s="422">
        <v>514</v>
      </c>
      <c r="G91" s="426" t="s">
        <v>256</v>
      </c>
      <c r="H91" s="422">
        <v>553</v>
      </c>
      <c r="I91" s="426" t="s">
        <v>255</v>
      </c>
      <c r="J91" s="422">
        <v>598</v>
      </c>
      <c r="K91" s="426" t="s">
        <v>255</v>
      </c>
      <c r="L91" s="422">
        <v>744</v>
      </c>
      <c r="M91" s="426" t="s">
        <v>255</v>
      </c>
      <c r="N91" s="422">
        <v>573</v>
      </c>
      <c r="O91" s="426" t="s">
        <v>255</v>
      </c>
    </row>
    <row r="92" spans="1:15">
      <c r="A92" s="8">
        <v>93</v>
      </c>
      <c r="B92" s="23">
        <v>83</v>
      </c>
      <c r="C92" s="425" t="s">
        <v>102</v>
      </c>
      <c r="D92" s="422">
        <v>1657</v>
      </c>
      <c r="E92" s="426"/>
      <c r="F92" s="422">
        <v>1899</v>
      </c>
      <c r="G92" s="426"/>
      <c r="H92" s="422">
        <v>2004</v>
      </c>
      <c r="I92" s="426" t="s">
        <v>255</v>
      </c>
      <c r="J92" s="422">
        <v>1972</v>
      </c>
      <c r="K92" s="426" t="s">
        <v>255</v>
      </c>
      <c r="L92" s="422">
        <v>1884</v>
      </c>
      <c r="M92" s="426" t="s">
        <v>255</v>
      </c>
      <c r="N92" s="422">
        <v>1775</v>
      </c>
      <c r="O92" s="426" t="s">
        <v>255</v>
      </c>
    </row>
    <row r="93" spans="1:15">
      <c r="A93" s="8">
        <v>93</v>
      </c>
      <c r="B93" s="23">
        <v>84</v>
      </c>
      <c r="C93" s="425" t="s">
        <v>103</v>
      </c>
      <c r="D93" s="422">
        <v>1052</v>
      </c>
      <c r="E93" s="426"/>
      <c r="F93" s="422">
        <v>1041</v>
      </c>
      <c r="G93" s="426"/>
      <c r="H93" s="422">
        <v>1037</v>
      </c>
      <c r="I93" s="426" t="s">
        <v>255</v>
      </c>
      <c r="J93" s="422">
        <v>1051</v>
      </c>
      <c r="K93" s="426" t="s">
        <v>255</v>
      </c>
      <c r="L93" s="422">
        <v>1071</v>
      </c>
      <c r="M93" s="426" t="s">
        <v>255</v>
      </c>
      <c r="N93" s="422">
        <v>1076</v>
      </c>
      <c r="O93" s="426" t="s">
        <v>255</v>
      </c>
    </row>
    <row r="94" spans="1:15">
      <c r="A94" s="8">
        <v>52</v>
      </c>
      <c r="B94" s="23">
        <v>85</v>
      </c>
      <c r="C94" s="425" t="s">
        <v>51</v>
      </c>
      <c r="D94" s="422">
        <v>1201</v>
      </c>
      <c r="E94" s="426"/>
      <c r="F94" s="422">
        <v>1179</v>
      </c>
      <c r="G94" s="426"/>
      <c r="H94" s="422">
        <v>1179</v>
      </c>
      <c r="I94" s="426" t="s">
        <v>256</v>
      </c>
      <c r="J94" s="422">
        <v>1282</v>
      </c>
      <c r="K94" s="426" t="s">
        <v>255</v>
      </c>
      <c r="L94" s="422">
        <v>1282</v>
      </c>
      <c r="M94" s="426" t="s">
        <v>256</v>
      </c>
      <c r="N94" s="422">
        <v>1270</v>
      </c>
      <c r="O94" s="426" t="s">
        <v>255</v>
      </c>
    </row>
    <row r="95" spans="1:15">
      <c r="A95" s="8">
        <v>75</v>
      </c>
      <c r="B95" s="23">
        <v>86</v>
      </c>
      <c r="C95" s="425" t="s">
        <v>67</v>
      </c>
      <c r="D95" s="422">
        <v>665</v>
      </c>
      <c r="E95" s="426"/>
      <c r="F95" s="422">
        <v>735</v>
      </c>
      <c r="G95" s="426"/>
      <c r="H95" s="422">
        <v>729</v>
      </c>
      <c r="I95" s="426" t="s">
        <v>255</v>
      </c>
      <c r="J95" s="422">
        <v>858</v>
      </c>
      <c r="K95" s="426" t="s">
        <v>255</v>
      </c>
      <c r="L95" s="422">
        <v>827</v>
      </c>
      <c r="M95" s="426" t="s">
        <v>255</v>
      </c>
      <c r="N95" s="422">
        <v>920</v>
      </c>
      <c r="O95" s="426" t="s">
        <v>255</v>
      </c>
    </row>
    <row r="96" spans="1:15">
      <c r="A96" s="8">
        <v>75</v>
      </c>
      <c r="B96" s="23">
        <v>87</v>
      </c>
      <c r="C96" s="425" t="s">
        <v>68</v>
      </c>
      <c r="D96" s="422">
        <v>1112</v>
      </c>
      <c r="E96" s="426"/>
      <c r="F96" s="422">
        <v>669</v>
      </c>
      <c r="G96" s="426"/>
      <c r="H96" s="422">
        <v>989</v>
      </c>
      <c r="I96" s="426" t="s">
        <v>255</v>
      </c>
      <c r="J96" s="422">
        <v>924</v>
      </c>
      <c r="K96" s="426" t="s">
        <v>255</v>
      </c>
      <c r="L96" s="422">
        <v>933</v>
      </c>
      <c r="M96" s="426" t="s">
        <v>255</v>
      </c>
      <c r="N96" s="422">
        <v>969</v>
      </c>
      <c r="O96" s="426" t="s">
        <v>255</v>
      </c>
    </row>
    <row r="97" spans="1:15">
      <c r="A97" s="8">
        <v>44</v>
      </c>
      <c r="B97" s="23">
        <v>88</v>
      </c>
      <c r="C97" s="425" t="s">
        <v>45</v>
      </c>
      <c r="D97" s="422">
        <v>1164</v>
      </c>
      <c r="E97" s="426" t="s">
        <v>256</v>
      </c>
      <c r="F97" s="422">
        <v>1118</v>
      </c>
      <c r="G97" s="426"/>
      <c r="H97" s="422">
        <v>1121</v>
      </c>
      <c r="I97" s="426" t="s">
        <v>256</v>
      </c>
      <c r="J97" s="422">
        <v>1056</v>
      </c>
      <c r="K97" s="426" t="s">
        <v>256</v>
      </c>
      <c r="L97" s="422">
        <v>1186</v>
      </c>
      <c r="M97" s="426" t="s">
        <v>255</v>
      </c>
      <c r="N97" s="422">
        <v>1085</v>
      </c>
      <c r="O97" s="426" t="s">
        <v>256</v>
      </c>
    </row>
    <row r="98" spans="1:15">
      <c r="A98" s="8">
        <v>27</v>
      </c>
      <c r="B98" s="23">
        <v>89</v>
      </c>
      <c r="C98" s="425" t="s">
        <v>23</v>
      </c>
      <c r="D98" s="422">
        <v>1079</v>
      </c>
      <c r="E98" s="426" t="s">
        <v>256</v>
      </c>
      <c r="F98" s="422">
        <v>1008</v>
      </c>
      <c r="G98" s="426" t="s">
        <v>256</v>
      </c>
      <c r="H98" s="422">
        <v>1049</v>
      </c>
      <c r="I98" s="426" t="s">
        <v>256</v>
      </c>
      <c r="J98" s="422">
        <v>1047</v>
      </c>
      <c r="K98" s="426" t="s">
        <v>255</v>
      </c>
      <c r="L98" s="422">
        <v>1089</v>
      </c>
      <c r="M98" s="426" t="s">
        <v>255</v>
      </c>
      <c r="N98" s="422">
        <v>1066</v>
      </c>
      <c r="O98" s="426" t="s">
        <v>255</v>
      </c>
    </row>
    <row r="99" spans="1:15">
      <c r="A99" s="8">
        <v>27</v>
      </c>
      <c r="B99" s="23">
        <v>90</v>
      </c>
      <c r="C99" s="425" t="s">
        <v>24</v>
      </c>
      <c r="D99" s="422">
        <v>352</v>
      </c>
      <c r="E99" s="426"/>
      <c r="F99" s="422">
        <v>328</v>
      </c>
      <c r="G99" s="426"/>
      <c r="H99" s="422">
        <v>396</v>
      </c>
      <c r="I99" s="426" t="s">
        <v>255</v>
      </c>
      <c r="J99" s="422">
        <v>353</v>
      </c>
      <c r="K99" s="426" t="s">
        <v>255</v>
      </c>
      <c r="L99" s="422">
        <v>427</v>
      </c>
      <c r="M99" s="426" t="s">
        <v>255</v>
      </c>
      <c r="N99" s="422">
        <v>366</v>
      </c>
      <c r="O99" s="426" t="s">
        <v>255</v>
      </c>
    </row>
    <row r="100" spans="1:15">
      <c r="A100" s="8">
        <v>11</v>
      </c>
      <c r="B100" s="23">
        <v>91</v>
      </c>
      <c r="C100" s="425" t="s">
        <v>4</v>
      </c>
      <c r="D100" s="422">
        <v>3199</v>
      </c>
      <c r="E100" s="426"/>
      <c r="F100" s="422">
        <v>2974</v>
      </c>
      <c r="G100" s="426"/>
      <c r="H100" s="422">
        <v>3239</v>
      </c>
      <c r="I100" s="426" t="s">
        <v>255</v>
      </c>
      <c r="J100" s="422">
        <v>3292</v>
      </c>
      <c r="K100" s="426" t="s">
        <v>255</v>
      </c>
      <c r="L100" s="422">
        <v>3014</v>
      </c>
      <c r="M100" s="426" t="s">
        <v>255</v>
      </c>
      <c r="N100" s="422">
        <v>3276</v>
      </c>
      <c r="O100" s="426" t="s">
        <v>255</v>
      </c>
    </row>
    <row r="101" spans="1:15">
      <c r="A101" s="8">
        <v>11</v>
      </c>
      <c r="B101" s="23">
        <v>92</v>
      </c>
      <c r="C101" s="425" t="s">
        <v>5</v>
      </c>
      <c r="D101" s="422">
        <v>3613</v>
      </c>
      <c r="E101" s="426"/>
      <c r="F101" s="422">
        <v>3482</v>
      </c>
      <c r="G101" s="426"/>
      <c r="H101" s="422">
        <v>3533</v>
      </c>
      <c r="I101" s="426" t="s">
        <v>255</v>
      </c>
      <c r="J101" s="422">
        <v>3452</v>
      </c>
      <c r="K101" s="426" t="s">
        <v>255</v>
      </c>
      <c r="L101" s="422">
        <v>3447</v>
      </c>
      <c r="M101" s="426" t="s">
        <v>255</v>
      </c>
      <c r="N101" s="422">
        <v>3599</v>
      </c>
      <c r="O101" s="426" t="s">
        <v>255</v>
      </c>
    </row>
    <row r="102" spans="1:15">
      <c r="A102" s="8">
        <v>11</v>
      </c>
      <c r="B102" s="23">
        <v>93</v>
      </c>
      <c r="C102" s="425" t="s">
        <v>6</v>
      </c>
      <c r="D102" s="422">
        <v>3212</v>
      </c>
      <c r="E102" s="426"/>
      <c r="F102" s="422">
        <v>3290</v>
      </c>
      <c r="G102" s="426"/>
      <c r="H102" s="422">
        <v>3214</v>
      </c>
      <c r="I102" s="426" t="s">
        <v>255</v>
      </c>
      <c r="J102" s="422">
        <v>3347</v>
      </c>
      <c r="K102" s="426" t="s">
        <v>255</v>
      </c>
      <c r="L102" s="422">
        <v>3129</v>
      </c>
      <c r="M102" s="426" t="s">
        <v>255</v>
      </c>
      <c r="N102" s="422">
        <v>3467</v>
      </c>
      <c r="O102" s="426" t="s">
        <v>255</v>
      </c>
    </row>
    <row r="103" spans="1:15">
      <c r="A103" s="8">
        <v>11</v>
      </c>
      <c r="B103" s="23">
        <v>94</v>
      </c>
      <c r="C103" s="425" t="s">
        <v>7</v>
      </c>
      <c r="D103" s="422">
        <v>1527</v>
      </c>
      <c r="E103" s="426"/>
      <c r="F103" s="422">
        <v>1505</v>
      </c>
      <c r="G103" s="426"/>
      <c r="H103" s="422">
        <v>1749</v>
      </c>
      <c r="I103" s="426" t="s">
        <v>255</v>
      </c>
      <c r="J103" s="422">
        <v>1626</v>
      </c>
      <c r="K103" s="426" t="s">
        <v>255</v>
      </c>
      <c r="L103" s="422">
        <v>1672</v>
      </c>
      <c r="M103" s="426" t="s">
        <v>255</v>
      </c>
      <c r="N103" s="422">
        <v>1927</v>
      </c>
      <c r="O103" s="426" t="s">
        <v>255</v>
      </c>
    </row>
    <row r="104" spans="1:15">
      <c r="A104" s="8">
        <v>11</v>
      </c>
      <c r="B104" s="23">
        <v>95</v>
      </c>
      <c r="C104" s="425" t="s">
        <v>8</v>
      </c>
      <c r="D104" s="422">
        <v>1753</v>
      </c>
      <c r="E104" s="426"/>
      <c r="F104" s="422">
        <v>1868</v>
      </c>
      <c r="G104" s="426"/>
      <c r="H104" s="422">
        <v>2152</v>
      </c>
      <c r="I104" s="426" t="s">
        <v>255</v>
      </c>
      <c r="J104" s="422">
        <v>1681</v>
      </c>
      <c r="K104" s="426" t="s">
        <v>255</v>
      </c>
      <c r="L104" s="422">
        <v>1511</v>
      </c>
      <c r="M104" s="426" t="s">
        <v>255</v>
      </c>
      <c r="N104" s="422">
        <v>1587</v>
      </c>
      <c r="O104" s="426" t="s">
        <v>255</v>
      </c>
    </row>
    <row r="105" spans="1:15">
      <c r="A105" s="8">
        <v>101</v>
      </c>
      <c r="B105" s="23">
        <v>971</v>
      </c>
      <c r="C105" s="425" t="s">
        <v>109</v>
      </c>
      <c r="D105" s="422">
        <v>634</v>
      </c>
      <c r="E105" s="426"/>
      <c r="F105" s="422">
        <v>522</v>
      </c>
      <c r="G105" s="426"/>
      <c r="H105" s="422">
        <v>927</v>
      </c>
      <c r="I105" s="426" t="s">
        <v>255</v>
      </c>
      <c r="J105" s="422">
        <v>629</v>
      </c>
      <c r="K105" s="426" t="s">
        <v>255</v>
      </c>
      <c r="L105" s="422">
        <v>787</v>
      </c>
      <c r="M105" s="426" t="s">
        <v>255</v>
      </c>
      <c r="N105" s="422">
        <v>831</v>
      </c>
      <c r="O105" s="426" t="s">
        <v>255</v>
      </c>
    </row>
    <row r="106" spans="1:15">
      <c r="A106" s="8">
        <v>102</v>
      </c>
      <c r="B106" s="23">
        <v>972</v>
      </c>
      <c r="C106" s="425" t="s">
        <v>110</v>
      </c>
      <c r="D106" s="422">
        <v>1081</v>
      </c>
      <c r="E106" s="426"/>
      <c r="F106" s="422">
        <v>1004</v>
      </c>
      <c r="G106" s="426"/>
      <c r="H106" s="422">
        <v>1120</v>
      </c>
      <c r="I106" s="426" t="s">
        <v>255</v>
      </c>
      <c r="J106" s="422">
        <v>1176</v>
      </c>
      <c r="K106" s="426" t="s">
        <v>255</v>
      </c>
      <c r="L106" s="422">
        <v>1264</v>
      </c>
      <c r="M106" s="426" t="s">
        <v>255</v>
      </c>
      <c r="N106" s="422">
        <v>1345</v>
      </c>
      <c r="O106" s="426" t="s">
        <v>255</v>
      </c>
    </row>
    <row r="107" spans="1:15">
      <c r="A107" s="8">
        <v>103</v>
      </c>
      <c r="B107" s="23">
        <v>973</v>
      </c>
      <c r="C107" s="425" t="s">
        <v>111</v>
      </c>
      <c r="D107" s="422">
        <v>299</v>
      </c>
      <c r="E107" s="426" t="s">
        <v>256</v>
      </c>
      <c r="F107" s="422">
        <v>479</v>
      </c>
      <c r="G107" s="426" t="s">
        <v>256</v>
      </c>
      <c r="H107" s="422">
        <v>479</v>
      </c>
      <c r="I107" s="426" t="s">
        <v>256</v>
      </c>
      <c r="J107" s="422">
        <v>479</v>
      </c>
      <c r="K107" s="426" t="s">
        <v>256</v>
      </c>
      <c r="L107" s="422">
        <v>658</v>
      </c>
      <c r="M107" s="426" t="s">
        <v>255</v>
      </c>
      <c r="N107" s="422">
        <v>452</v>
      </c>
      <c r="O107" s="426" t="s">
        <v>255</v>
      </c>
    </row>
    <row r="108" spans="1:15">
      <c r="A108" s="9">
        <v>104</v>
      </c>
      <c r="B108" s="9">
        <v>974</v>
      </c>
      <c r="C108" s="5" t="s">
        <v>310</v>
      </c>
      <c r="D108" s="422">
        <v>2439</v>
      </c>
      <c r="E108" s="426"/>
      <c r="F108" s="422">
        <v>2460</v>
      </c>
      <c r="G108" s="426"/>
      <c r="H108" s="422">
        <v>2460</v>
      </c>
      <c r="I108" s="426" t="s">
        <v>256</v>
      </c>
      <c r="J108" s="422">
        <v>2774</v>
      </c>
      <c r="K108" s="426" t="s">
        <v>255</v>
      </c>
      <c r="L108" s="422">
        <v>3328</v>
      </c>
      <c r="M108" s="426" t="s">
        <v>255</v>
      </c>
      <c r="N108" s="422">
        <v>3254</v>
      </c>
      <c r="O108" s="426" t="s">
        <v>255</v>
      </c>
    </row>
    <row r="109" spans="1:15">
      <c r="A109" s="597" t="s">
        <v>225</v>
      </c>
      <c r="B109" s="598"/>
      <c r="C109" s="599"/>
      <c r="D109" s="431">
        <v>144725</v>
      </c>
      <c r="E109" s="432"/>
      <c r="F109" s="431">
        <v>148810</v>
      </c>
      <c r="G109" s="433"/>
      <c r="H109" s="434">
        <v>153037</v>
      </c>
      <c r="I109" s="433"/>
      <c r="J109" s="434">
        <v>154343</v>
      </c>
      <c r="K109" s="433"/>
      <c r="L109" s="434">
        <v>154296</v>
      </c>
      <c r="M109" s="433"/>
      <c r="N109" s="434">
        <v>155496</v>
      </c>
      <c r="O109" s="433"/>
    </row>
    <row r="110" spans="1:15">
      <c r="A110" s="600" t="s">
        <v>330</v>
      </c>
      <c r="B110" s="601"/>
      <c r="C110" s="602"/>
      <c r="D110" s="435">
        <v>4453</v>
      </c>
      <c r="E110" s="436"/>
      <c r="F110" s="435">
        <v>4465</v>
      </c>
      <c r="G110" s="437"/>
      <c r="H110" s="438">
        <v>4986</v>
      </c>
      <c r="I110" s="437"/>
      <c r="J110" s="438">
        <v>5058</v>
      </c>
      <c r="K110" s="437"/>
      <c r="L110" s="438">
        <v>6037</v>
      </c>
      <c r="M110" s="437"/>
      <c r="N110" s="438">
        <v>5882</v>
      </c>
      <c r="O110" s="437"/>
    </row>
    <row r="111" spans="1:15">
      <c r="A111" s="594" t="s">
        <v>331</v>
      </c>
      <c r="B111" s="595"/>
      <c r="C111" s="596"/>
      <c r="D111" s="439">
        <v>149178</v>
      </c>
      <c r="E111" s="440"/>
      <c r="F111" s="439">
        <v>153275</v>
      </c>
      <c r="G111" s="441"/>
      <c r="H111" s="442">
        <v>158023</v>
      </c>
      <c r="I111" s="441"/>
      <c r="J111" s="442">
        <v>159401</v>
      </c>
      <c r="K111" s="441"/>
      <c r="L111" s="442">
        <v>160333</v>
      </c>
      <c r="M111" s="441"/>
      <c r="N111" s="442">
        <v>161378</v>
      </c>
      <c r="O111" s="441"/>
    </row>
    <row r="112" spans="1:15">
      <c r="A112" s="498" t="s">
        <v>381</v>
      </c>
      <c r="B112" s="420"/>
      <c r="C112" s="420"/>
      <c r="D112" s="475"/>
      <c r="E112" s="475"/>
      <c r="F112" s="475"/>
      <c r="G112" s="475"/>
      <c r="H112" s="475"/>
      <c r="I112" s="475"/>
      <c r="J112" s="475"/>
      <c r="K112" s="475"/>
      <c r="L112" s="475"/>
      <c r="M112" s="475"/>
      <c r="N112" s="475"/>
      <c r="O112" s="475"/>
    </row>
    <row r="113" spans="1:15">
      <c r="A113" s="475"/>
      <c r="B113" s="475"/>
      <c r="C113" s="475"/>
      <c r="D113" s="475"/>
      <c r="E113" s="475"/>
      <c r="F113" s="475"/>
      <c r="G113" s="475"/>
      <c r="H113" s="475"/>
      <c r="I113" s="475"/>
      <c r="J113" s="475"/>
      <c r="K113" s="475"/>
      <c r="L113" s="475"/>
      <c r="M113" s="475"/>
      <c r="N113" s="475"/>
      <c r="O113" s="475"/>
    </row>
    <row r="114" spans="1:15">
      <c r="A114" s="475"/>
      <c r="B114" s="475"/>
      <c r="C114" s="475"/>
      <c r="D114" s="475"/>
      <c r="E114" s="475"/>
      <c r="F114" s="475"/>
      <c r="G114" s="475"/>
      <c r="H114" s="475"/>
      <c r="I114" s="475"/>
      <c r="J114" s="475"/>
      <c r="K114" s="475"/>
      <c r="L114" s="475"/>
      <c r="M114" s="475"/>
      <c r="N114" s="475"/>
      <c r="O114" s="475"/>
    </row>
    <row r="115" spans="1:15">
      <c r="A115" s="475"/>
      <c r="B115" s="475"/>
      <c r="C115" s="475"/>
      <c r="D115" s="475"/>
      <c r="E115" s="475"/>
      <c r="F115" s="475"/>
      <c r="G115" s="475"/>
      <c r="H115" s="475"/>
      <c r="I115" s="475"/>
      <c r="J115" s="475"/>
      <c r="K115" s="475"/>
      <c r="L115" s="475"/>
      <c r="M115" s="475"/>
      <c r="N115" s="475"/>
      <c r="O115" s="475"/>
    </row>
    <row r="116" spans="1:15">
      <c r="A116" s="474" t="s">
        <v>388</v>
      </c>
      <c r="B116" s="475"/>
      <c r="C116" s="475"/>
      <c r="D116" s="475"/>
      <c r="E116" s="475"/>
      <c r="F116" s="475"/>
      <c r="G116" s="475"/>
      <c r="H116" s="475"/>
      <c r="I116" s="475"/>
      <c r="J116" s="475"/>
      <c r="K116" s="475"/>
      <c r="L116" s="475"/>
      <c r="M116" s="475"/>
      <c r="N116" s="475"/>
      <c r="O116" s="475"/>
    </row>
    <row r="117" spans="1:15" ht="30">
      <c r="A117" s="28" t="s">
        <v>218</v>
      </c>
      <c r="B117" s="592" t="s">
        <v>214</v>
      </c>
      <c r="C117" s="593"/>
      <c r="D117" s="640">
        <v>2010</v>
      </c>
      <c r="E117" s="639"/>
      <c r="F117" s="638">
        <v>2011</v>
      </c>
      <c r="G117" s="639"/>
      <c r="H117" s="640">
        <v>2012</v>
      </c>
      <c r="I117" s="639"/>
      <c r="J117" s="640">
        <v>2013</v>
      </c>
      <c r="K117" s="639"/>
      <c r="L117" s="640">
        <v>2014</v>
      </c>
      <c r="M117" s="639"/>
      <c r="N117" s="640">
        <v>2015</v>
      </c>
      <c r="O117" s="639"/>
    </row>
    <row r="118" spans="1:15">
      <c r="A118" s="448">
        <v>84</v>
      </c>
      <c r="B118" s="32" t="s">
        <v>83</v>
      </c>
      <c r="C118" s="449"/>
      <c r="D118" s="450">
        <v>17931</v>
      </c>
      <c r="E118" s="564"/>
      <c r="F118" s="450">
        <v>18019</v>
      </c>
      <c r="G118" s="564"/>
      <c r="H118" s="450">
        <v>18444</v>
      </c>
      <c r="I118" s="564"/>
      <c r="J118" s="450">
        <v>18616</v>
      </c>
      <c r="K118" s="564"/>
      <c r="L118" s="450">
        <v>18241</v>
      </c>
      <c r="M118" s="564"/>
      <c r="N118" s="450">
        <v>18995</v>
      </c>
      <c r="O118" s="564"/>
    </row>
    <row r="119" spans="1:15">
      <c r="A119" s="454">
        <v>27</v>
      </c>
      <c r="B119" s="35" t="s">
        <v>17</v>
      </c>
      <c r="C119" s="455"/>
      <c r="D119" s="452">
        <v>7386</v>
      </c>
      <c r="E119" s="564"/>
      <c r="F119" s="452">
        <v>7443</v>
      </c>
      <c r="G119" s="564"/>
      <c r="H119" s="452">
        <v>7618</v>
      </c>
      <c r="I119" s="564"/>
      <c r="J119" s="452">
        <v>7910</v>
      </c>
      <c r="K119" s="564"/>
      <c r="L119" s="452">
        <v>8199</v>
      </c>
      <c r="M119" s="564"/>
      <c r="N119" s="452">
        <v>7846</v>
      </c>
      <c r="O119" s="564"/>
    </row>
    <row r="120" spans="1:15">
      <c r="A120" s="454">
        <v>53</v>
      </c>
      <c r="B120" s="35" t="s">
        <v>53</v>
      </c>
      <c r="C120" s="455"/>
      <c r="D120" s="452">
        <v>7341</v>
      </c>
      <c r="E120" s="564"/>
      <c r="F120" s="452">
        <v>7899</v>
      </c>
      <c r="G120" s="564"/>
      <c r="H120" s="452">
        <v>8045</v>
      </c>
      <c r="I120" s="564"/>
      <c r="J120" s="452">
        <v>8341</v>
      </c>
      <c r="K120" s="564"/>
      <c r="L120" s="452">
        <v>8019</v>
      </c>
      <c r="M120" s="564"/>
      <c r="N120" s="452">
        <v>8263</v>
      </c>
      <c r="O120" s="564"/>
    </row>
    <row r="121" spans="1:15">
      <c r="A121" s="454">
        <v>24</v>
      </c>
      <c r="B121" s="35" t="s">
        <v>10</v>
      </c>
      <c r="C121" s="455"/>
      <c r="D121" s="452">
        <v>6020</v>
      </c>
      <c r="E121" s="564"/>
      <c r="F121" s="452">
        <v>7463</v>
      </c>
      <c r="G121" s="564"/>
      <c r="H121" s="452">
        <v>7925</v>
      </c>
      <c r="I121" s="564"/>
      <c r="J121" s="452">
        <v>8029</v>
      </c>
      <c r="K121" s="564"/>
      <c r="L121" s="452">
        <v>7854</v>
      </c>
      <c r="M121" s="564"/>
      <c r="N121" s="452">
        <v>8057</v>
      </c>
      <c r="O121" s="564"/>
    </row>
    <row r="122" spans="1:15">
      <c r="A122" s="454">
        <v>94</v>
      </c>
      <c r="B122" s="35" t="s">
        <v>106</v>
      </c>
      <c r="C122" s="455"/>
      <c r="D122" s="452">
        <v>591</v>
      </c>
      <c r="E122" s="564"/>
      <c r="F122" s="452">
        <v>579</v>
      </c>
      <c r="G122" s="564"/>
      <c r="H122" s="452">
        <v>592</v>
      </c>
      <c r="I122" s="564"/>
      <c r="J122" s="452">
        <v>608</v>
      </c>
      <c r="K122" s="564"/>
      <c r="L122" s="452">
        <v>545</v>
      </c>
      <c r="M122" s="564"/>
      <c r="N122" s="452">
        <v>493</v>
      </c>
      <c r="O122" s="564"/>
    </row>
    <row r="123" spans="1:15">
      <c r="A123" s="454">
        <v>44</v>
      </c>
      <c r="B123" s="35" t="s">
        <v>220</v>
      </c>
      <c r="C123" s="455"/>
      <c r="D123" s="452">
        <v>13048</v>
      </c>
      <c r="E123" s="564"/>
      <c r="F123" s="452">
        <v>12540</v>
      </c>
      <c r="G123" s="564"/>
      <c r="H123" s="452">
        <v>13213</v>
      </c>
      <c r="I123" s="564"/>
      <c r="J123" s="452">
        <v>12918</v>
      </c>
      <c r="K123" s="564"/>
      <c r="L123" s="452">
        <v>13671</v>
      </c>
      <c r="M123" s="564"/>
      <c r="N123" s="452">
        <v>13590</v>
      </c>
      <c r="O123" s="564"/>
    </row>
    <row r="124" spans="1:15">
      <c r="A124" s="454">
        <v>32</v>
      </c>
      <c r="B124" s="35" t="s">
        <v>221</v>
      </c>
      <c r="C124" s="455"/>
      <c r="D124" s="452">
        <v>17579</v>
      </c>
      <c r="E124" s="564"/>
      <c r="F124" s="452">
        <v>18663</v>
      </c>
      <c r="G124" s="564"/>
      <c r="H124" s="452">
        <v>19382</v>
      </c>
      <c r="I124" s="564"/>
      <c r="J124" s="452">
        <v>19045</v>
      </c>
      <c r="K124" s="564"/>
      <c r="L124" s="452">
        <v>19212</v>
      </c>
      <c r="M124" s="564"/>
      <c r="N124" s="452">
        <v>19001</v>
      </c>
      <c r="O124" s="564"/>
    </row>
    <row r="125" spans="1:15">
      <c r="A125" s="454">
        <v>11</v>
      </c>
      <c r="B125" s="35" t="s">
        <v>1</v>
      </c>
      <c r="C125" s="455"/>
      <c r="D125" s="452">
        <v>22042</v>
      </c>
      <c r="E125" s="564"/>
      <c r="F125" s="452">
        <v>22086</v>
      </c>
      <c r="G125" s="564"/>
      <c r="H125" s="452">
        <v>22572</v>
      </c>
      <c r="I125" s="564"/>
      <c r="J125" s="452">
        <v>23026</v>
      </c>
      <c r="K125" s="564"/>
      <c r="L125" s="452">
        <v>21239</v>
      </c>
      <c r="M125" s="564"/>
      <c r="N125" s="452">
        <v>21656</v>
      </c>
      <c r="O125" s="564"/>
    </row>
    <row r="126" spans="1:15">
      <c r="A126" s="454">
        <v>28</v>
      </c>
      <c r="B126" s="35" t="s">
        <v>26</v>
      </c>
      <c r="C126" s="455"/>
      <c r="D126" s="452">
        <v>10907</v>
      </c>
      <c r="E126" s="564"/>
      <c r="F126" s="452">
        <v>10668</v>
      </c>
      <c r="G126" s="564"/>
      <c r="H126" s="452">
        <v>11307</v>
      </c>
      <c r="I126" s="564"/>
      <c r="J126" s="452">
        <v>11244</v>
      </c>
      <c r="K126" s="564"/>
      <c r="L126" s="452">
        <v>10543</v>
      </c>
      <c r="M126" s="564"/>
      <c r="N126" s="452">
        <v>10529</v>
      </c>
      <c r="O126" s="564"/>
    </row>
    <row r="127" spans="1:15">
      <c r="A127" s="454">
        <v>75</v>
      </c>
      <c r="B127" s="35" t="s">
        <v>222</v>
      </c>
      <c r="C127" s="455"/>
      <c r="D127" s="452">
        <v>14668</v>
      </c>
      <c r="E127" s="564"/>
      <c r="F127" s="452">
        <v>14344</v>
      </c>
      <c r="G127" s="564"/>
      <c r="H127" s="452">
        <v>14868</v>
      </c>
      <c r="I127" s="564"/>
      <c r="J127" s="452">
        <v>15128</v>
      </c>
      <c r="K127" s="564"/>
      <c r="L127" s="452">
        <v>15486</v>
      </c>
      <c r="M127" s="564"/>
      <c r="N127" s="452">
        <v>15856</v>
      </c>
      <c r="O127" s="564"/>
    </row>
    <row r="128" spans="1:15">
      <c r="A128" s="454">
        <v>76</v>
      </c>
      <c r="B128" s="35" t="s">
        <v>223</v>
      </c>
      <c r="C128" s="455"/>
      <c r="D128" s="452">
        <v>11961</v>
      </c>
      <c r="E128" s="564"/>
      <c r="F128" s="452">
        <v>12016</v>
      </c>
      <c r="G128" s="564"/>
      <c r="H128" s="452">
        <v>11923</v>
      </c>
      <c r="I128" s="564"/>
      <c r="J128" s="452">
        <v>11528</v>
      </c>
      <c r="K128" s="564"/>
      <c r="L128" s="452">
        <v>13293</v>
      </c>
      <c r="M128" s="564"/>
      <c r="N128" s="452">
        <v>13669</v>
      </c>
      <c r="O128" s="564"/>
    </row>
    <row r="129" spans="1:15">
      <c r="A129" s="454">
        <v>52</v>
      </c>
      <c r="B129" s="35" t="s">
        <v>47</v>
      </c>
      <c r="C129" s="455"/>
      <c r="D129" s="452">
        <v>6875</v>
      </c>
      <c r="E129" s="564"/>
      <c r="F129" s="452">
        <v>7345</v>
      </c>
      <c r="G129" s="564"/>
      <c r="H129" s="452">
        <v>7466</v>
      </c>
      <c r="I129" s="564"/>
      <c r="J129" s="452">
        <v>7899</v>
      </c>
      <c r="K129" s="564"/>
      <c r="L129" s="452">
        <v>8150</v>
      </c>
      <c r="M129" s="564"/>
      <c r="N129" s="452">
        <v>7953</v>
      </c>
      <c r="O129" s="564"/>
    </row>
    <row r="130" spans="1:15">
      <c r="A130" s="459">
        <v>93</v>
      </c>
      <c r="B130" s="35" t="s">
        <v>113</v>
      </c>
      <c r="C130" s="455"/>
      <c r="D130" s="452">
        <v>8376</v>
      </c>
      <c r="E130" s="564"/>
      <c r="F130" s="452">
        <v>9745</v>
      </c>
      <c r="G130" s="564"/>
      <c r="H130" s="452">
        <v>9682</v>
      </c>
      <c r="I130" s="564"/>
      <c r="J130" s="452">
        <v>10051</v>
      </c>
      <c r="K130" s="564"/>
      <c r="L130" s="452">
        <v>9844</v>
      </c>
      <c r="M130" s="564"/>
      <c r="N130" s="452">
        <v>9588</v>
      </c>
      <c r="O130" s="564"/>
    </row>
    <row r="131" spans="1:15">
      <c r="A131" s="460" t="s">
        <v>225</v>
      </c>
      <c r="B131" s="461"/>
      <c r="C131" s="462"/>
      <c r="D131" s="463">
        <v>144725</v>
      </c>
      <c r="E131" s="565"/>
      <c r="F131" s="463">
        <v>148810</v>
      </c>
      <c r="G131" s="565"/>
      <c r="H131" s="463">
        <v>153037</v>
      </c>
      <c r="I131" s="565"/>
      <c r="J131" s="463">
        <v>154343</v>
      </c>
      <c r="K131" s="565"/>
      <c r="L131" s="463">
        <v>154296</v>
      </c>
      <c r="M131" s="565"/>
      <c r="N131" s="463">
        <v>155496</v>
      </c>
      <c r="O131" s="565"/>
    </row>
    <row r="132" spans="1:15">
      <c r="A132" s="11">
        <v>101</v>
      </c>
      <c r="B132" s="502" t="s">
        <v>215</v>
      </c>
      <c r="C132" s="467"/>
      <c r="D132" s="452">
        <v>634</v>
      </c>
      <c r="E132" s="564"/>
      <c r="F132" s="452">
        <v>522</v>
      </c>
      <c r="G132" s="564"/>
      <c r="H132" s="452">
        <v>927</v>
      </c>
      <c r="I132" s="564"/>
      <c r="J132" s="452">
        <v>629</v>
      </c>
      <c r="K132" s="564" t="s">
        <v>255</v>
      </c>
      <c r="L132" s="452">
        <v>787</v>
      </c>
      <c r="M132" s="564" t="s">
        <v>255</v>
      </c>
      <c r="N132" s="452">
        <v>831</v>
      </c>
      <c r="O132" s="564"/>
    </row>
    <row r="133" spans="1:15">
      <c r="A133" s="11">
        <v>102</v>
      </c>
      <c r="B133" s="502" t="s">
        <v>216</v>
      </c>
      <c r="C133" s="467"/>
      <c r="D133" s="452">
        <v>1081</v>
      </c>
      <c r="E133" s="564"/>
      <c r="F133" s="452">
        <v>1004</v>
      </c>
      <c r="G133" s="564"/>
      <c r="H133" s="452">
        <v>1120</v>
      </c>
      <c r="I133" s="564"/>
      <c r="J133" s="452">
        <v>1176</v>
      </c>
      <c r="K133" s="564" t="s">
        <v>255</v>
      </c>
      <c r="L133" s="452">
        <v>1264</v>
      </c>
      <c r="M133" s="564" t="s">
        <v>255</v>
      </c>
      <c r="N133" s="452">
        <v>1345</v>
      </c>
      <c r="O133" s="564"/>
    </row>
    <row r="134" spans="1:15">
      <c r="A134" s="11">
        <v>103</v>
      </c>
      <c r="B134" s="502" t="s">
        <v>111</v>
      </c>
      <c r="C134" s="467"/>
      <c r="D134" s="452">
        <v>299</v>
      </c>
      <c r="E134" s="564" t="s">
        <v>256</v>
      </c>
      <c r="F134" s="452">
        <v>479</v>
      </c>
      <c r="G134" s="564" t="s">
        <v>256</v>
      </c>
      <c r="H134" s="452">
        <v>479</v>
      </c>
      <c r="I134" s="564" t="s">
        <v>256</v>
      </c>
      <c r="J134" s="452">
        <v>479</v>
      </c>
      <c r="K134" s="564" t="s">
        <v>256</v>
      </c>
      <c r="L134" s="452">
        <v>658</v>
      </c>
      <c r="M134" s="564" t="s">
        <v>255</v>
      </c>
      <c r="N134" s="452">
        <v>452</v>
      </c>
      <c r="O134" s="564"/>
    </row>
    <row r="135" spans="1:15">
      <c r="A135" s="11">
        <v>104</v>
      </c>
      <c r="B135" s="502" t="s">
        <v>112</v>
      </c>
      <c r="C135" s="467"/>
      <c r="D135" s="452">
        <v>2439</v>
      </c>
      <c r="E135" s="564"/>
      <c r="F135" s="452">
        <v>2460</v>
      </c>
      <c r="G135" s="564"/>
      <c r="H135" s="452">
        <v>2460</v>
      </c>
      <c r="I135" s="564" t="s">
        <v>256</v>
      </c>
      <c r="J135" s="452">
        <v>2774</v>
      </c>
      <c r="K135" s="564" t="s">
        <v>255</v>
      </c>
      <c r="L135" s="452">
        <v>3328</v>
      </c>
      <c r="M135" s="564" t="s">
        <v>255</v>
      </c>
      <c r="N135" s="452">
        <v>3254</v>
      </c>
      <c r="O135" s="564"/>
    </row>
    <row r="136" spans="1:15">
      <c r="A136" s="17" t="s">
        <v>224</v>
      </c>
      <c r="B136" s="468"/>
      <c r="C136" s="469"/>
      <c r="D136" s="463">
        <v>4453</v>
      </c>
      <c r="E136" s="565"/>
      <c r="F136" s="463">
        <v>4465</v>
      </c>
      <c r="G136" s="565"/>
      <c r="H136" s="463">
        <v>4986</v>
      </c>
      <c r="I136" s="565"/>
      <c r="J136" s="463">
        <v>5058</v>
      </c>
      <c r="K136" s="565"/>
      <c r="L136" s="463">
        <v>6037</v>
      </c>
      <c r="M136" s="565"/>
      <c r="N136" s="463">
        <v>5882</v>
      </c>
      <c r="O136" s="565"/>
    </row>
    <row r="137" spans="1:15">
      <c r="A137" s="641" t="s">
        <v>227</v>
      </c>
      <c r="B137" s="642"/>
      <c r="C137" s="643"/>
      <c r="D137" s="470">
        <v>149178</v>
      </c>
      <c r="E137" s="566"/>
      <c r="F137" s="470">
        <v>153275</v>
      </c>
      <c r="G137" s="566"/>
      <c r="H137" s="470">
        <v>158023</v>
      </c>
      <c r="I137" s="566"/>
      <c r="J137" s="470">
        <v>159401</v>
      </c>
      <c r="K137" s="566"/>
      <c r="L137" s="470">
        <v>160333</v>
      </c>
      <c r="M137" s="566"/>
      <c r="N137" s="470">
        <v>161378</v>
      </c>
      <c r="O137" s="566"/>
    </row>
    <row r="138" spans="1:15">
      <c r="A138" s="475"/>
      <c r="B138" s="475"/>
      <c r="C138" s="475"/>
      <c r="D138" s="475"/>
      <c r="E138" s="475"/>
      <c r="F138" s="475"/>
      <c r="G138" s="475"/>
      <c r="H138" s="475"/>
      <c r="I138" s="475"/>
      <c r="J138" s="475"/>
      <c r="K138" s="475"/>
      <c r="L138" s="475"/>
      <c r="M138" s="475"/>
      <c r="N138" s="475"/>
      <c r="O138" s="475"/>
    </row>
    <row r="139" spans="1:15">
      <c r="A139" s="475"/>
      <c r="B139" s="475"/>
      <c r="C139" s="475"/>
      <c r="D139" s="475"/>
      <c r="E139" s="475"/>
      <c r="F139" s="475"/>
      <c r="G139" s="475"/>
      <c r="H139" s="475"/>
      <c r="I139" s="475"/>
      <c r="J139" s="475"/>
      <c r="K139" s="475"/>
      <c r="L139" s="475"/>
      <c r="M139" s="475"/>
      <c r="N139" s="475"/>
      <c r="O139" s="475"/>
    </row>
    <row r="140" spans="1:15" s="475" customFormat="1"/>
    <row r="141" spans="1:15" s="475" customFormat="1"/>
    <row r="142" spans="1:15" s="475" customFormat="1"/>
    <row r="143" spans="1:15" s="475" customFormat="1"/>
    <row r="144" spans="1:15" s="475" customFormat="1"/>
    <row r="145" s="475" customFormat="1"/>
    <row r="146" s="475" customFormat="1"/>
    <row r="147" s="475" customFormat="1"/>
    <row r="148" s="475" customFormat="1"/>
    <row r="149" s="475" customFormat="1"/>
    <row r="150" s="475" customFormat="1"/>
    <row r="151" s="475" customFormat="1"/>
    <row r="152" s="475" customFormat="1"/>
    <row r="153" s="475" customFormat="1"/>
    <row r="154" s="475" customFormat="1"/>
    <row r="155" s="475" customFormat="1"/>
    <row r="156" s="475" customFormat="1"/>
    <row r="157" s="475" customFormat="1"/>
    <row r="158" s="475" customFormat="1"/>
    <row r="159" s="475" customFormat="1"/>
    <row r="160" s="475" customFormat="1"/>
    <row r="161" s="475" customFormat="1"/>
    <row r="162" s="475" customFormat="1"/>
    <row r="163" s="475" customFormat="1"/>
    <row r="164" s="475" customFormat="1"/>
    <row r="165" s="475" customFormat="1"/>
    <row r="166" s="475" customFormat="1"/>
    <row r="167" s="475" customFormat="1"/>
    <row r="168" s="475" customFormat="1"/>
    <row r="169" s="475" customFormat="1"/>
    <row r="170" s="475" customFormat="1"/>
    <row r="171" s="475" customFormat="1"/>
    <row r="172" s="475" customFormat="1"/>
    <row r="173" s="475" customFormat="1"/>
    <row r="174" s="475" customFormat="1"/>
    <row r="175" s="475" customFormat="1"/>
    <row r="176" s="475" customFormat="1"/>
    <row r="177" s="475" customFormat="1"/>
    <row r="178" s="475" customFormat="1"/>
    <row r="179" s="475" customFormat="1"/>
    <row r="180" s="475" customFormat="1"/>
    <row r="181" s="475" customFormat="1"/>
    <row r="182" s="475" customFormat="1"/>
    <row r="183" s="475" customFormat="1"/>
    <row r="184" s="475" customFormat="1"/>
    <row r="185" s="475" customFormat="1"/>
    <row r="186" s="475" customFormat="1"/>
    <row r="187" s="475" customFormat="1"/>
    <row r="188" s="475" customFormat="1"/>
    <row r="189" s="475" customFormat="1"/>
    <row r="190" s="475" customFormat="1"/>
    <row r="191" s="475" customFormat="1"/>
    <row r="192" s="475" customFormat="1"/>
    <row r="193" s="475" customFormat="1"/>
    <row r="194" s="475" customFormat="1"/>
    <row r="195" s="475" customFormat="1"/>
    <row r="196" s="475" customFormat="1"/>
    <row r="197" s="475" customFormat="1"/>
    <row r="198" s="475" customFormat="1"/>
    <row r="199" s="475" customFormat="1"/>
    <row r="200" s="475" customFormat="1"/>
    <row r="201" s="475" customFormat="1"/>
    <row r="202" s="475" customFormat="1"/>
    <row r="203" s="475" customFormat="1"/>
    <row r="204" s="475" customFormat="1"/>
    <row r="205" s="475" customFormat="1"/>
    <row r="206" s="475" customFormat="1"/>
    <row r="207" s="475" customFormat="1"/>
    <row r="208" s="475" customFormat="1"/>
    <row r="209" s="475" customFormat="1"/>
    <row r="210" s="475" customFormat="1"/>
    <row r="211" s="475" customFormat="1"/>
    <row r="212" s="475" customFormat="1"/>
    <row r="213" s="475" customFormat="1"/>
    <row r="214" s="475" customFormat="1"/>
    <row r="215" s="475" customFormat="1"/>
    <row r="216" s="475" customFormat="1"/>
    <row r="217" s="475" customFormat="1"/>
    <row r="218" s="475" customFormat="1"/>
    <row r="219" s="475" customFormat="1"/>
    <row r="220" s="475" customFormat="1"/>
    <row r="221" s="475" customFormat="1"/>
    <row r="222" s="475" customFormat="1"/>
    <row r="223" s="475" customFormat="1"/>
    <row r="224" s="475" customFormat="1"/>
    <row r="225" s="475" customFormat="1"/>
    <row r="226" s="475" customFormat="1"/>
    <row r="227" s="475" customFormat="1"/>
    <row r="228" s="475" customFormat="1"/>
    <row r="229" s="475" customFormat="1"/>
    <row r="230" s="475" customFormat="1"/>
    <row r="231" s="475" customFormat="1"/>
    <row r="232" s="475" customFormat="1"/>
    <row r="233" s="475" customFormat="1"/>
    <row r="234" s="475" customFormat="1"/>
    <row r="235" s="475" customFormat="1"/>
    <row r="236" s="475" customFormat="1"/>
    <row r="237" s="475" customFormat="1"/>
    <row r="238" s="475" customFormat="1"/>
    <row r="239" s="475" customFormat="1"/>
    <row r="240" s="475" customFormat="1"/>
    <row r="241" s="475" customFormat="1"/>
    <row r="242" s="475" customFormat="1"/>
    <row r="243" s="475" customFormat="1"/>
    <row r="244" s="475" customFormat="1"/>
    <row r="245" s="475" customFormat="1"/>
    <row r="246" s="475" customFormat="1"/>
    <row r="247" s="475" customFormat="1"/>
    <row r="248" s="475" customFormat="1"/>
    <row r="249" s="475" customFormat="1"/>
    <row r="250" s="475" customFormat="1"/>
    <row r="251" s="475" customFormat="1"/>
    <row r="252" s="475" customFormat="1"/>
    <row r="253" s="475" customFormat="1"/>
    <row r="254" s="475" customFormat="1"/>
    <row r="255" s="475" customFormat="1"/>
    <row r="256" s="475" customFormat="1"/>
    <row r="257" s="475" customFormat="1"/>
    <row r="258" s="475" customFormat="1"/>
    <row r="259" s="475" customFormat="1"/>
    <row r="260" s="475" customFormat="1"/>
    <row r="261" s="475" customFormat="1"/>
    <row r="262" s="475" customFormat="1"/>
    <row r="263" s="475" customFormat="1"/>
    <row r="264" s="475" customFormat="1"/>
    <row r="265" s="475" customFormat="1"/>
    <row r="266" s="475" customFormat="1"/>
    <row r="267" s="475" customFormat="1"/>
    <row r="268" s="475" customFormat="1"/>
    <row r="269" s="475" customFormat="1"/>
    <row r="270" s="475" customFormat="1"/>
    <row r="271" s="475" customFormat="1"/>
    <row r="272" s="475" customFormat="1"/>
    <row r="273" s="475" customFormat="1"/>
    <row r="274" s="475" customFormat="1"/>
    <row r="275" s="475" customFormat="1"/>
    <row r="276" s="475" customFormat="1"/>
    <row r="277" s="475" customFormat="1"/>
    <row r="278" s="475" customFormat="1"/>
    <row r="279" s="475" customFormat="1"/>
    <row r="280" s="475" customFormat="1"/>
    <row r="281" s="475" customFormat="1"/>
    <row r="282" s="475" customFormat="1"/>
    <row r="283" s="475" customFormat="1"/>
    <row r="284" s="475" customFormat="1"/>
    <row r="285" s="475" customFormat="1"/>
    <row r="286" s="475" customFormat="1"/>
    <row r="287" s="475" customFormat="1"/>
    <row r="288" s="475" customFormat="1"/>
    <row r="289" s="475" customFormat="1"/>
    <row r="290" s="475" customFormat="1"/>
    <row r="291" s="475" customFormat="1"/>
    <row r="292" s="475" customFormat="1"/>
    <row r="293" s="475" customFormat="1"/>
    <row r="294" s="475" customFormat="1"/>
    <row r="295" s="475" customFormat="1"/>
    <row r="296" s="475" customFormat="1"/>
    <row r="297" s="475" customFormat="1"/>
    <row r="298" s="475" customFormat="1"/>
    <row r="299" s="475" customFormat="1"/>
    <row r="300" s="475" customFormat="1"/>
    <row r="301" s="475" customFormat="1"/>
    <row r="302" s="475" customFormat="1"/>
    <row r="303" s="475" customFormat="1"/>
    <row r="304" s="475" customFormat="1"/>
    <row r="305" s="475" customFormat="1"/>
    <row r="306" s="475" customFormat="1"/>
    <row r="307" s="475" customFormat="1"/>
    <row r="308" s="475" customFormat="1"/>
    <row r="309" s="475" customFormat="1"/>
    <row r="310" s="475" customFormat="1"/>
    <row r="311" s="475" customFormat="1"/>
    <row r="312" s="475" customFormat="1"/>
    <row r="313" s="475" customFormat="1"/>
    <row r="314" s="475" customFormat="1"/>
    <row r="315" s="475" customFormat="1"/>
    <row r="316" s="475" customFormat="1"/>
    <row r="317" s="475" customFormat="1"/>
    <row r="318" s="475" customFormat="1"/>
    <row r="319" s="475" customFormat="1"/>
    <row r="320" s="475" customFormat="1"/>
    <row r="321" s="475" customFormat="1"/>
    <row r="322" s="475" customFormat="1"/>
    <row r="323" s="475" customFormat="1"/>
    <row r="324" s="475" customFormat="1"/>
    <row r="325" s="475" customFormat="1"/>
    <row r="326" s="475" customFormat="1"/>
    <row r="327" s="475" customFormat="1"/>
    <row r="328" s="475" customFormat="1"/>
    <row r="329" s="475" customFormat="1"/>
    <row r="330" s="475" customFormat="1"/>
    <row r="331" s="475" customFormat="1"/>
    <row r="332" s="475" customFormat="1"/>
    <row r="333" s="475" customFormat="1"/>
    <row r="334" s="475" customFormat="1"/>
    <row r="335" s="475" customFormat="1"/>
    <row r="336" s="475" customFormat="1"/>
    <row r="337" s="475" customFormat="1"/>
    <row r="338" s="475" customFormat="1"/>
    <row r="339" s="475" customFormat="1"/>
    <row r="340" s="475" customFormat="1"/>
    <row r="341" s="475" customFormat="1"/>
    <row r="342" s="475" customFormat="1"/>
    <row r="343" s="475" customFormat="1"/>
    <row r="344" s="475" customFormat="1"/>
    <row r="345" s="475" customFormat="1"/>
    <row r="346" s="475" customFormat="1"/>
    <row r="347" s="475" customFormat="1"/>
    <row r="348" s="475" customFormat="1"/>
    <row r="349" s="475" customFormat="1"/>
    <row r="350" s="475" customFormat="1"/>
    <row r="351" s="475" customFormat="1"/>
    <row r="352" s="475" customFormat="1"/>
    <row r="353" s="475" customFormat="1"/>
    <row r="354" s="475" customFormat="1"/>
    <row r="355" s="475" customFormat="1"/>
    <row r="356" s="475" customFormat="1"/>
    <row r="357" s="475" customFormat="1"/>
    <row r="358" s="475" customFormat="1"/>
    <row r="359" s="475" customFormat="1"/>
    <row r="360" s="475" customFormat="1"/>
    <row r="361" s="475" customFormat="1"/>
    <row r="362" s="475" customFormat="1"/>
    <row r="363" s="475" customFormat="1"/>
    <row r="364" s="475" customFormat="1"/>
    <row r="365" s="475" customFormat="1"/>
    <row r="366" s="475" customFormat="1"/>
    <row r="367" s="475" customFormat="1"/>
    <row r="368" s="475" customFormat="1"/>
    <row r="369" s="475" customFormat="1"/>
    <row r="370" s="475" customFormat="1"/>
    <row r="371" s="475" customFormat="1"/>
    <row r="372" s="475" customFormat="1"/>
    <row r="373" s="475" customFormat="1"/>
    <row r="374" s="475" customFormat="1"/>
    <row r="375" s="475" customFormat="1"/>
    <row r="376" s="475" customFormat="1"/>
    <row r="377" s="475" customFormat="1"/>
    <row r="378" s="475" customFormat="1"/>
    <row r="379" s="475" customFormat="1"/>
    <row r="380" s="475" customFormat="1"/>
    <row r="381" s="475" customFormat="1"/>
    <row r="382" s="475" customFormat="1"/>
    <row r="383" s="475" customFormat="1"/>
    <row r="384" s="475" customFormat="1"/>
    <row r="385" s="475" customFormat="1"/>
    <row r="386" s="475" customFormat="1"/>
    <row r="387" s="475" customFormat="1"/>
    <row r="388" s="475" customFormat="1"/>
    <row r="389" s="475" customFormat="1"/>
    <row r="390" s="475" customFormat="1"/>
    <row r="391" s="475" customFormat="1"/>
    <row r="392" s="475" customFormat="1"/>
    <row r="393" s="475" customFormat="1"/>
    <row r="394" s="475" customFormat="1"/>
    <row r="395" s="475" customFormat="1"/>
    <row r="396" s="475" customFormat="1"/>
    <row r="397" s="475" customFormat="1"/>
    <row r="398" s="475" customFormat="1"/>
    <row r="399" s="475" customFormat="1"/>
    <row r="400" s="475" customFormat="1"/>
    <row r="401" s="475" customFormat="1"/>
    <row r="402" s="475" customFormat="1"/>
    <row r="403" s="475" customFormat="1"/>
    <row r="404" s="475" customFormat="1"/>
    <row r="405" s="475" customFormat="1"/>
    <row r="406" s="475" customFormat="1"/>
    <row r="407" s="475" customFormat="1"/>
    <row r="408" s="475" customFormat="1"/>
    <row r="409" s="475" customFormat="1"/>
    <row r="410" s="475" customFormat="1"/>
    <row r="411" s="475" customFormat="1"/>
    <row r="412" s="475" customFormat="1"/>
    <row r="413" s="475" customFormat="1"/>
    <row r="414" s="475" customFormat="1"/>
    <row r="415" s="475" customFormat="1"/>
    <row r="416" s="475" customFormat="1"/>
    <row r="417" s="475" customFormat="1"/>
    <row r="418" s="475" customFormat="1"/>
    <row r="419" s="475" customFormat="1"/>
    <row r="420" s="475" customFormat="1"/>
    <row r="421" s="475" customFormat="1"/>
    <row r="422" s="475" customFormat="1"/>
    <row r="423" s="475" customFormat="1"/>
    <row r="424" s="475" customFormat="1"/>
    <row r="425" s="475" customFormat="1"/>
    <row r="426" s="475" customFormat="1"/>
    <row r="427" s="475" customFormat="1"/>
    <row r="428" s="475" customFormat="1"/>
    <row r="429" s="475" customFormat="1"/>
    <row r="430" s="475" customFormat="1"/>
    <row r="431" s="475" customFormat="1"/>
    <row r="432" s="475" customFormat="1"/>
    <row r="433" s="475" customFormat="1"/>
    <row r="434" s="475" customFormat="1"/>
    <row r="435" s="475" customFormat="1"/>
    <row r="436" s="475" customFormat="1"/>
    <row r="437" s="475" customFormat="1"/>
    <row r="438" s="475" customFormat="1"/>
    <row r="439" s="475" customFormat="1"/>
    <row r="440" s="475" customFormat="1"/>
    <row r="441" s="475" customFormat="1"/>
    <row r="442" s="475" customFormat="1"/>
    <row r="443" s="475" customFormat="1"/>
    <row r="444" s="475" customFormat="1"/>
    <row r="445" s="475" customFormat="1"/>
    <row r="446" s="475" customFormat="1"/>
    <row r="447" s="475" customFormat="1"/>
    <row r="448" s="475" customFormat="1"/>
    <row r="449" s="475" customFormat="1"/>
    <row r="450" s="475" customFormat="1"/>
    <row r="451" s="475" customFormat="1"/>
    <row r="452" s="475" customFormat="1"/>
    <row r="453" s="475" customFormat="1"/>
    <row r="454" s="475" customFormat="1"/>
    <row r="455" s="475" customFormat="1"/>
    <row r="456" s="475" customFormat="1"/>
    <row r="457" s="475" customFormat="1"/>
    <row r="458" s="475" customFormat="1"/>
    <row r="459" s="475" customFormat="1"/>
    <row r="460" s="475" customFormat="1"/>
    <row r="461" s="475" customFormat="1"/>
    <row r="462" s="475" customFormat="1"/>
    <row r="463" s="475" customFormat="1"/>
    <row r="464" s="475" customFormat="1"/>
    <row r="465" s="475" customFormat="1"/>
    <row r="466" s="475" customFormat="1"/>
  </sheetData>
  <mergeCells count="18">
    <mergeCell ref="A2:I2"/>
    <mergeCell ref="D6:E6"/>
    <mergeCell ref="F6:G6"/>
    <mergeCell ref="H6:I6"/>
    <mergeCell ref="L117:M117"/>
    <mergeCell ref="N117:O117"/>
    <mergeCell ref="A137:C137"/>
    <mergeCell ref="L6:M6"/>
    <mergeCell ref="N6:O6"/>
    <mergeCell ref="A109:C109"/>
    <mergeCell ref="A110:C110"/>
    <mergeCell ref="A111:C111"/>
    <mergeCell ref="B117:C117"/>
    <mergeCell ref="D117:E117"/>
    <mergeCell ref="F117:G117"/>
    <mergeCell ref="H117:I117"/>
    <mergeCell ref="J117:K117"/>
    <mergeCell ref="J6:K6"/>
  </mergeCells>
  <hyperlinks>
    <hyperlink ref="N3" location="Sommaire!A1" display="RETOUR AU SOMMAIRE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AK466"/>
  <sheetViews>
    <sheetView workbookViewId="0">
      <selection activeCell="Q8" sqref="Q8"/>
    </sheetView>
  </sheetViews>
  <sheetFormatPr baseColWidth="10" defaultRowHeight="15"/>
  <cols>
    <col min="1" max="1" width="7.42578125" customWidth="1"/>
    <col min="2" max="2" width="13" customWidth="1"/>
    <col min="3" max="3" width="25" customWidth="1"/>
    <col min="4" max="4" width="6.42578125" bestFit="1" customWidth="1"/>
    <col min="5" max="5" width="3.5703125" bestFit="1" customWidth="1"/>
    <col min="6" max="6" width="6.42578125" bestFit="1" customWidth="1"/>
    <col min="7" max="7" width="3.5703125" bestFit="1" customWidth="1"/>
    <col min="8" max="8" width="6.42578125" bestFit="1" customWidth="1"/>
    <col min="9" max="9" width="3.5703125" bestFit="1" customWidth="1"/>
    <col min="10" max="10" width="6.42578125" bestFit="1" customWidth="1"/>
    <col min="11" max="11" width="3.5703125" bestFit="1" customWidth="1"/>
    <col min="12" max="12" width="6.42578125" bestFit="1" customWidth="1"/>
    <col min="13" max="13" width="3" bestFit="1" customWidth="1"/>
    <col min="14" max="14" width="6.42578125" bestFit="1" customWidth="1"/>
    <col min="15" max="15" width="3" bestFit="1" customWidth="1"/>
    <col min="16" max="37" width="11.42578125" style="475"/>
  </cols>
  <sheetData>
    <row r="1" spans="1:15">
      <c r="A1" s="18" t="s">
        <v>389</v>
      </c>
      <c r="B1" s="6"/>
      <c r="C1" s="1"/>
      <c r="D1" s="1"/>
      <c r="E1" s="1"/>
      <c r="F1" s="1"/>
      <c r="G1" s="402"/>
      <c r="H1" s="402"/>
      <c r="I1" s="402"/>
      <c r="J1" s="475"/>
      <c r="K1" s="475"/>
      <c r="L1" s="475"/>
      <c r="M1" s="475"/>
      <c r="N1" s="475"/>
      <c r="O1" s="475"/>
    </row>
    <row r="2" spans="1:15">
      <c r="A2" s="591" t="s">
        <v>251</v>
      </c>
      <c r="B2" s="591"/>
      <c r="C2" s="591"/>
      <c r="D2" s="591"/>
      <c r="E2" s="591"/>
      <c r="F2" s="591"/>
      <c r="G2" s="591"/>
      <c r="H2" s="591"/>
      <c r="I2" s="591"/>
      <c r="J2" s="475"/>
      <c r="K2" s="475"/>
      <c r="L2" s="475"/>
      <c r="M2" s="475"/>
      <c r="N2" s="475"/>
      <c r="O2" s="475"/>
    </row>
    <row r="3" spans="1:15" s="419" customFormat="1">
      <c r="A3" s="577" t="s">
        <v>252</v>
      </c>
      <c r="B3" s="577"/>
      <c r="C3" s="577"/>
      <c r="D3" s="577"/>
      <c r="E3" s="577"/>
      <c r="F3" s="577"/>
      <c r="G3" s="577"/>
      <c r="N3" s="571" t="s">
        <v>440</v>
      </c>
    </row>
    <row r="4" spans="1:15">
      <c r="B4" s="475"/>
      <c r="C4" s="475"/>
      <c r="D4" s="475"/>
      <c r="E4" s="475"/>
      <c r="F4" s="475"/>
      <c r="G4" s="475"/>
      <c r="H4" s="475"/>
      <c r="I4" s="475"/>
      <c r="J4" s="475"/>
      <c r="K4" s="475"/>
      <c r="L4" s="475"/>
      <c r="M4" s="475"/>
      <c r="N4" s="475"/>
      <c r="O4" s="475"/>
    </row>
    <row r="5" spans="1:15">
      <c r="A5" s="475"/>
      <c r="B5" s="475"/>
      <c r="C5" s="475"/>
      <c r="D5" s="475"/>
      <c r="E5" s="475"/>
      <c r="F5" s="475"/>
      <c r="G5" s="475"/>
      <c r="H5" s="475"/>
      <c r="I5" s="475"/>
      <c r="J5" s="475"/>
      <c r="K5" s="475"/>
      <c r="L5" s="475"/>
      <c r="M5" s="475"/>
      <c r="N5" s="475"/>
      <c r="O5" s="475"/>
    </row>
    <row r="6" spans="1:15" ht="30">
      <c r="A6" s="122" t="s">
        <v>218</v>
      </c>
      <c r="B6" s="123" t="s">
        <v>219</v>
      </c>
      <c r="C6" s="123" t="s">
        <v>213</v>
      </c>
      <c r="D6" s="640">
        <v>2010</v>
      </c>
      <c r="E6" s="639"/>
      <c r="F6" s="638">
        <v>2011</v>
      </c>
      <c r="G6" s="639"/>
      <c r="H6" s="640">
        <v>2012</v>
      </c>
      <c r="I6" s="639"/>
      <c r="J6" s="640">
        <v>2013</v>
      </c>
      <c r="K6" s="639"/>
      <c r="L6" s="640">
        <v>2014</v>
      </c>
      <c r="M6" s="639"/>
      <c r="N6" s="640">
        <v>2015</v>
      </c>
      <c r="O6" s="639"/>
    </row>
    <row r="7" spans="1:15">
      <c r="A7" s="7">
        <v>84</v>
      </c>
      <c r="B7" s="21" t="s">
        <v>115</v>
      </c>
      <c r="C7" s="421" t="s">
        <v>82</v>
      </c>
      <c r="D7" s="422">
        <v>292</v>
      </c>
      <c r="E7" s="426"/>
      <c r="F7" s="422">
        <v>283</v>
      </c>
      <c r="G7" s="426"/>
      <c r="H7" s="422">
        <v>222</v>
      </c>
      <c r="I7" s="426" t="s">
        <v>255</v>
      </c>
      <c r="J7" s="422">
        <v>213</v>
      </c>
      <c r="K7" s="426" t="s">
        <v>255</v>
      </c>
      <c r="L7" s="422">
        <v>177</v>
      </c>
      <c r="M7" s="426"/>
      <c r="N7" s="422">
        <v>186</v>
      </c>
      <c r="O7" s="426"/>
    </row>
    <row r="8" spans="1:15">
      <c r="A8" s="8">
        <v>32</v>
      </c>
      <c r="B8" s="23" t="s">
        <v>116</v>
      </c>
      <c r="C8" s="425" t="s">
        <v>31</v>
      </c>
      <c r="D8" s="422">
        <v>373</v>
      </c>
      <c r="E8" s="426"/>
      <c r="F8" s="422">
        <v>428</v>
      </c>
      <c r="G8" s="426"/>
      <c r="H8" s="422">
        <v>442</v>
      </c>
      <c r="I8" s="426" t="s">
        <v>255</v>
      </c>
      <c r="J8" s="422">
        <v>510</v>
      </c>
      <c r="K8" s="426" t="s">
        <v>255</v>
      </c>
      <c r="L8" s="422">
        <v>509</v>
      </c>
      <c r="M8" s="426"/>
      <c r="N8" s="422">
        <v>528</v>
      </c>
      <c r="O8" s="426"/>
    </row>
    <row r="9" spans="1:15">
      <c r="A9" s="8">
        <v>84</v>
      </c>
      <c r="B9" s="23" t="s">
        <v>117</v>
      </c>
      <c r="C9" s="425" t="s">
        <v>84</v>
      </c>
      <c r="D9" s="422">
        <v>164</v>
      </c>
      <c r="E9" s="426"/>
      <c r="F9" s="422">
        <v>164</v>
      </c>
      <c r="G9" s="426" t="s">
        <v>256</v>
      </c>
      <c r="H9" s="422">
        <v>196</v>
      </c>
      <c r="I9" s="426" t="s">
        <v>255</v>
      </c>
      <c r="J9" s="422">
        <v>196</v>
      </c>
      <c r="K9" s="426" t="s">
        <v>255</v>
      </c>
      <c r="L9" s="422">
        <v>224</v>
      </c>
      <c r="M9" s="426"/>
      <c r="N9" s="422">
        <v>226</v>
      </c>
      <c r="O9" s="426"/>
    </row>
    <row r="10" spans="1:15">
      <c r="A10" s="8">
        <v>93</v>
      </c>
      <c r="B10" s="23" t="s">
        <v>118</v>
      </c>
      <c r="C10" s="425" t="s">
        <v>305</v>
      </c>
      <c r="D10" s="422">
        <v>264</v>
      </c>
      <c r="E10" s="426"/>
      <c r="F10" s="422">
        <v>312</v>
      </c>
      <c r="G10" s="426"/>
      <c r="H10" s="422">
        <v>357</v>
      </c>
      <c r="I10" s="426" t="s">
        <v>255</v>
      </c>
      <c r="J10" s="422">
        <v>346</v>
      </c>
      <c r="K10" s="426" t="s">
        <v>255</v>
      </c>
      <c r="L10" s="422">
        <v>378</v>
      </c>
      <c r="M10" s="426"/>
      <c r="N10" s="422">
        <v>322</v>
      </c>
      <c r="O10" s="426"/>
    </row>
    <row r="11" spans="1:15">
      <c r="A11" s="8">
        <v>93</v>
      </c>
      <c r="B11" s="23" t="s">
        <v>119</v>
      </c>
      <c r="C11" s="425" t="s">
        <v>99</v>
      </c>
      <c r="D11" s="422">
        <v>94</v>
      </c>
      <c r="E11" s="426" t="s">
        <v>256</v>
      </c>
      <c r="F11" s="422">
        <v>169</v>
      </c>
      <c r="G11" s="426"/>
      <c r="H11" s="422">
        <v>174</v>
      </c>
      <c r="I11" s="426" t="s">
        <v>255</v>
      </c>
      <c r="J11" s="422">
        <v>168</v>
      </c>
      <c r="K11" s="426" t="s">
        <v>255</v>
      </c>
      <c r="L11" s="422">
        <v>166</v>
      </c>
      <c r="M11" s="426"/>
      <c r="N11" s="422">
        <v>95</v>
      </c>
      <c r="O11" s="426"/>
    </row>
    <row r="12" spans="1:15">
      <c r="A12" s="8">
        <v>93</v>
      </c>
      <c r="B12" s="23" t="s">
        <v>120</v>
      </c>
      <c r="C12" s="425" t="s">
        <v>100</v>
      </c>
      <c r="D12" s="422">
        <v>763</v>
      </c>
      <c r="E12" s="426"/>
      <c r="F12" s="422">
        <v>673</v>
      </c>
      <c r="G12" s="426"/>
      <c r="H12" s="422">
        <v>580</v>
      </c>
      <c r="I12" s="426" t="s">
        <v>255</v>
      </c>
      <c r="J12" s="422">
        <v>650</v>
      </c>
      <c r="K12" s="426" t="s">
        <v>255</v>
      </c>
      <c r="L12" s="422">
        <v>562</v>
      </c>
      <c r="M12" s="426"/>
      <c r="N12" s="422">
        <v>608</v>
      </c>
      <c r="O12" s="426"/>
    </row>
    <row r="13" spans="1:15">
      <c r="A13" s="8">
        <v>84</v>
      </c>
      <c r="B13" s="23" t="s">
        <v>121</v>
      </c>
      <c r="C13" s="425" t="s">
        <v>85</v>
      </c>
      <c r="D13" s="422">
        <v>215</v>
      </c>
      <c r="E13" s="426"/>
      <c r="F13" s="422">
        <v>169</v>
      </c>
      <c r="G13" s="426"/>
      <c r="H13" s="422">
        <v>233</v>
      </c>
      <c r="I13" s="426"/>
      <c r="J13" s="422">
        <v>263</v>
      </c>
      <c r="K13" s="426"/>
      <c r="L13" s="422">
        <v>267</v>
      </c>
      <c r="M13" s="426" t="s">
        <v>256</v>
      </c>
      <c r="N13" s="422">
        <v>212</v>
      </c>
      <c r="O13" s="426"/>
    </row>
    <row r="14" spans="1:15">
      <c r="A14" s="8">
        <v>44</v>
      </c>
      <c r="B14" s="23" t="s">
        <v>122</v>
      </c>
      <c r="C14" s="425" t="s">
        <v>36</v>
      </c>
      <c r="D14" s="422">
        <v>271</v>
      </c>
      <c r="E14" s="426"/>
      <c r="F14" s="422">
        <v>290</v>
      </c>
      <c r="G14" s="426"/>
      <c r="H14" s="422">
        <v>428</v>
      </c>
      <c r="I14" s="426" t="s">
        <v>255</v>
      </c>
      <c r="J14" s="422">
        <v>392</v>
      </c>
      <c r="K14" s="426" t="s">
        <v>255</v>
      </c>
      <c r="L14" s="422">
        <v>400</v>
      </c>
      <c r="M14" s="426"/>
      <c r="N14" s="422">
        <v>359</v>
      </c>
      <c r="O14" s="426"/>
    </row>
    <row r="15" spans="1:15">
      <c r="A15" s="8">
        <v>76</v>
      </c>
      <c r="B15" s="23" t="s">
        <v>123</v>
      </c>
      <c r="C15" s="425" t="s">
        <v>69</v>
      </c>
      <c r="D15" s="422">
        <v>169</v>
      </c>
      <c r="E15" s="426"/>
      <c r="F15" s="422">
        <v>179</v>
      </c>
      <c r="G15" s="426"/>
      <c r="H15" s="422">
        <v>156</v>
      </c>
      <c r="I15" s="426" t="s">
        <v>255</v>
      </c>
      <c r="J15" s="422">
        <v>171</v>
      </c>
      <c r="K15" s="426" t="s">
        <v>255</v>
      </c>
      <c r="L15" s="422">
        <v>172</v>
      </c>
      <c r="M15" s="426"/>
      <c r="N15" s="422">
        <v>160</v>
      </c>
      <c r="O15" s="426"/>
    </row>
    <row r="16" spans="1:15">
      <c r="A16" s="8">
        <v>44</v>
      </c>
      <c r="B16" s="23">
        <v>10</v>
      </c>
      <c r="C16" s="425" t="s">
        <v>37</v>
      </c>
      <c r="D16" s="422">
        <v>209</v>
      </c>
      <c r="E16" s="426"/>
      <c r="F16" s="422">
        <v>213</v>
      </c>
      <c r="G16" s="426"/>
      <c r="H16" s="422">
        <v>207</v>
      </c>
      <c r="I16" s="426" t="s">
        <v>255</v>
      </c>
      <c r="J16" s="422">
        <v>191</v>
      </c>
      <c r="K16" s="426" t="s">
        <v>255</v>
      </c>
      <c r="L16" s="422">
        <v>170</v>
      </c>
      <c r="M16" s="426"/>
      <c r="N16" s="422">
        <v>141</v>
      </c>
      <c r="O16" s="426"/>
    </row>
    <row r="17" spans="1:15">
      <c r="A17" s="8">
        <v>76</v>
      </c>
      <c r="B17" s="23">
        <v>11</v>
      </c>
      <c r="C17" s="425" t="s">
        <v>70</v>
      </c>
      <c r="D17" s="422">
        <v>336</v>
      </c>
      <c r="E17" s="426"/>
      <c r="F17" s="422">
        <v>356</v>
      </c>
      <c r="G17" s="426"/>
      <c r="H17" s="422">
        <v>319</v>
      </c>
      <c r="I17" s="426" t="s">
        <v>255</v>
      </c>
      <c r="J17" s="422">
        <v>322</v>
      </c>
      <c r="K17" s="426" t="s">
        <v>255</v>
      </c>
      <c r="L17" s="422">
        <v>404</v>
      </c>
      <c r="M17" s="426"/>
      <c r="N17" s="422">
        <v>349</v>
      </c>
      <c r="O17" s="426"/>
    </row>
    <row r="18" spans="1:15">
      <c r="A18" s="8">
        <v>76</v>
      </c>
      <c r="B18" s="23">
        <v>12</v>
      </c>
      <c r="C18" s="425" t="s">
        <v>71</v>
      </c>
      <c r="D18" s="422">
        <v>348</v>
      </c>
      <c r="E18" s="426"/>
      <c r="F18" s="422">
        <v>348</v>
      </c>
      <c r="G18" s="426"/>
      <c r="H18" s="422">
        <v>384</v>
      </c>
      <c r="I18" s="426" t="s">
        <v>255</v>
      </c>
      <c r="J18" s="422">
        <v>384</v>
      </c>
      <c r="K18" s="426" t="s">
        <v>255</v>
      </c>
      <c r="L18" s="422">
        <v>441</v>
      </c>
      <c r="M18" s="426"/>
      <c r="N18" s="422">
        <v>401</v>
      </c>
      <c r="O18" s="426"/>
    </row>
    <row r="19" spans="1:15">
      <c r="A19" s="8">
        <v>93</v>
      </c>
      <c r="B19" s="23">
        <v>13</v>
      </c>
      <c r="C19" s="425" t="s">
        <v>101</v>
      </c>
      <c r="D19" s="422">
        <v>256</v>
      </c>
      <c r="E19" s="426"/>
      <c r="F19" s="422">
        <v>200</v>
      </c>
      <c r="G19" s="426"/>
      <c r="H19" s="422">
        <v>278</v>
      </c>
      <c r="I19" s="426" t="s">
        <v>255</v>
      </c>
      <c r="J19" s="422">
        <v>315</v>
      </c>
      <c r="K19" s="426" t="s">
        <v>255</v>
      </c>
      <c r="L19" s="422">
        <v>329</v>
      </c>
      <c r="M19" s="426"/>
      <c r="N19" s="422">
        <v>388</v>
      </c>
      <c r="O19" s="426"/>
    </row>
    <row r="20" spans="1:15">
      <c r="A20" s="8">
        <v>28</v>
      </c>
      <c r="B20" s="23">
        <v>14</v>
      </c>
      <c r="C20" s="425" t="s">
        <v>25</v>
      </c>
      <c r="D20" s="422">
        <v>1406</v>
      </c>
      <c r="E20" s="426"/>
      <c r="F20" s="422">
        <v>1406</v>
      </c>
      <c r="G20" s="426" t="s">
        <v>256</v>
      </c>
      <c r="H20" s="422">
        <v>1975</v>
      </c>
      <c r="I20" s="426" t="s">
        <v>255</v>
      </c>
      <c r="J20" s="422">
        <v>1943</v>
      </c>
      <c r="K20" s="426" t="s">
        <v>255</v>
      </c>
      <c r="L20" s="422">
        <v>1231</v>
      </c>
      <c r="M20" s="426"/>
      <c r="N20" s="422">
        <v>1231</v>
      </c>
      <c r="O20" s="426" t="s">
        <v>256</v>
      </c>
    </row>
    <row r="21" spans="1:15">
      <c r="A21" s="8">
        <v>84</v>
      </c>
      <c r="B21" s="23">
        <v>15</v>
      </c>
      <c r="C21" s="425" t="s">
        <v>86</v>
      </c>
      <c r="D21" s="422">
        <v>183</v>
      </c>
      <c r="E21" s="426"/>
      <c r="F21" s="422">
        <v>207</v>
      </c>
      <c r="G21" s="426"/>
      <c r="H21" s="422">
        <v>216</v>
      </c>
      <c r="I21" s="426" t="s">
        <v>255</v>
      </c>
      <c r="J21" s="422">
        <v>251</v>
      </c>
      <c r="K21" s="426" t="s">
        <v>255</v>
      </c>
      <c r="L21" s="422">
        <v>212</v>
      </c>
      <c r="M21" s="426"/>
      <c r="N21" s="422">
        <v>191</v>
      </c>
      <c r="O21" s="426"/>
    </row>
    <row r="22" spans="1:15">
      <c r="A22" s="8">
        <v>75</v>
      </c>
      <c r="B22" s="23">
        <v>16</v>
      </c>
      <c r="C22" s="425" t="s">
        <v>57</v>
      </c>
      <c r="D22" s="422">
        <v>159</v>
      </c>
      <c r="E22" s="426"/>
      <c r="F22" s="422">
        <v>269</v>
      </c>
      <c r="G22" s="426"/>
      <c r="H22" s="422">
        <v>300</v>
      </c>
      <c r="I22" s="426" t="s">
        <v>255</v>
      </c>
      <c r="J22" s="422">
        <v>263</v>
      </c>
      <c r="K22" s="426" t="s">
        <v>255</v>
      </c>
      <c r="L22" s="422">
        <v>274</v>
      </c>
      <c r="M22" s="426"/>
      <c r="N22" s="422">
        <v>324</v>
      </c>
      <c r="O22" s="426"/>
    </row>
    <row r="23" spans="1:15">
      <c r="A23" s="8">
        <v>75</v>
      </c>
      <c r="B23" s="23">
        <v>17</v>
      </c>
      <c r="C23" s="425" t="s">
        <v>58</v>
      </c>
      <c r="D23" s="422">
        <v>112</v>
      </c>
      <c r="E23" s="426"/>
      <c r="F23" s="422">
        <v>99</v>
      </c>
      <c r="G23" s="426"/>
      <c r="H23" s="422">
        <v>135</v>
      </c>
      <c r="I23" s="426" t="s">
        <v>255</v>
      </c>
      <c r="J23" s="422">
        <v>129</v>
      </c>
      <c r="K23" s="426"/>
      <c r="L23" s="422">
        <v>120</v>
      </c>
      <c r="M23" s="426"/>
      <c r="N23" s="422">
        <v>192</v>
      </c>
      <c r="O23" s="426"/>
    </row>
    <row r="24" spans="1:15">
      <c r="A24" s="8">
        <v>24</v>
      </c>
      <c r="B24" s="23">
        <v>18</v>
      </c>
      <c r="C24" s="425" t="s">
        <v>9</v>
      </c>
      <c r="D24" s="422">
        <v>309</v>
      </c>
      <c r="E24" s="426"/>
      <c r="F24" s="422">
        <v>303</v>
      </c>
      <c r="G24" s="426"/>
      <c r="H24" s="422">
        <v>287</v>
      </c>
      <c r="I24" s="426" t="s">
        <v>255</v>
      </c>
      <c r="J24" s="422">
        <v>299</v>
      </c>
      <c r="K24" s="426" t="s">
        <v>255</v>
      </c>
      <c r="L24" s="422">
        <v>381</v>
      </c>
      <c r="M24" s="426"/>
      <c r="N24" s="422">
        <v>442</v>
      </c>
      <c r="O24" s="426"/>
    </row>
    <row r="25" spans="1:15">
      <c r="A25" s="8">
        <v>75</v>
      </c>
      <c r="B25" s="23">
        <v>19</v>
      </c>
      <c r="C25" s="425" t="s">
        <v>59</v>
      </c>
      <c r="D25" s="422">
        <v>148</v>
      </c>
      <c r="E25" s="426"/>
      <c r="F25" s="422">
        <v>240</v>
      </c>
      <c r="G25" s="426"/>
      <c r="H25" s="422">
        <v>264</v>
      </c>
      <c r="I25" s="426" t="s">
        <v>255</v>
      </c>
      <c r="J25" s="422">
        <v>271</v>
      </c>
      <c r="K25" s="426" t="s">
        <v>255</v>
      </c>
      <c r="L25" s="422">
        <v>291</v>
      </c>
      <c r="M25" s="426"/>
      <c r="N25" s="422">
        <v>273</v>
      </c>
      <c r="O25" s="426"/>
    </row>
    <row r="26" spans="1:15">
      <c r="A26" s="8">
        <v>94</v>
      </c>
      <c r="B26" s="23" t="s">
        <v>104</v>
      </c>
      <c r="C26" s="425" t="s">
        <v>306</v>
      </c>
      <c r="D26" s="422">
        <v>106</v>
      </c>
      <c r="E26" s="426"/>
      <c r="F26" s="422">
        <v>140</v>
      </c>
      <c r="G26" s="426"/>
      <c r="H26" s="422">
        <v>140</v>
      </c>
      <c r="I26" s="426" t="s">
        <v>256</v>
      </c>
      <c r="J26" s="422">
        <v>172</v>
      </c>
      <c r="K26" s="426" t="s">
        <v>255</v>
      </c>
      <c r="L26" s="422">
        <v>134</v>
      </c>
      <c r="M26" s="426"/>
      <c r="N26" s="422">
        <v>116</v>
      </c>
      <c r="O26" s="426"/>
    </row>
    <row r="27" spans="1:15">
      <c r="A27" s="8">
        <v>94</v>
      </c>
      <c r="B27" s="23" t="s">
        <v>107</v>
      </c>
      <c r="C27" s="425" t="s">
        <v>108</v>
      </c>
      <c r="D27" s="422">
        <v>123</v>
      </c>
      <c r="E27" s="426" t="s">
        <v>256</v>
      </c>
      <c r="F27" s="422">
        <v>55</v>
      </c>
      <c r="G27" s="426"/>
      <c r="H27" s="422">
        <v>89</v>
      </c>
      <c r="I27" s="426" t="s">
        <v>255</v>
      </c>
      <c r="J27" s="422">
        <v>82</v>
      </c>
      <c r="K27" s="426" t="s">
        <v>255</v>
      </c>
      <c r="L27" s="422">
        <v>99</v>
      </c>
      <c r="M27" s="426"/>
      <c r="N27" s="422">
        <v>73</v>
      </c>
      <c r="O27" s="426"/>
    </row>
    <row r="28" spans="1:15">
      <c r="A28" s="8">
        <v>27</v>
      </c>
      <c r="B28" s="23">
        <v>21</v>
      </c>
      <c r="C28" s="425" t="s">
        <v>16</v>
      </c>
      <c r="D28" s="422">
        <v>580</v>
      </c>
      <c r="E28" s="426"/>
      <c r="F28" s="422">
        <v>566</v>
      </c>
      <c r="G28" s="426"/>
      <c r="H28" s="422">
        <v>550</v>
      </c>
      <c r="I28" s="426" t="s">
        <v>255</v>
      </c>
      <c r="J28" s="422">
        <v>502</v>
      </c>
      <c r="K28" s="426" t="s">
        <v>255</v>
      </c>
      <c r="L28" s="422">
        <v>495</v>
      </c>
      <c r="M28" s="426"/>
      <c r="N28" s="422">
        <v>517</v>
      </c>
      <c r="O28" s="426"/>
    </row>
    <row r="29" spans="1:15">
      <c r="A29" s="8">
        <v>53</v>
      </c>
      <c r="B29" s="23">
        <v>22</v>
      </c>
      <c r="C29" s="425" t="s">
        <v>52</v>
      </c>
      <c r="D29" s="422">
        <v>549</v>
      </c>
      <c r="E29" s="426"/>
      <c r="F29" s="422">
        <v>547</v>
      </c>
      <c r="G29" s="426"/>
      <c r="H29" s="422">
        <v>555</v>
      </c>
      <c r="I29" s="426" t="s">
        <v>255</v>
      </c>
      <c r="J29" s="422">
        <v>610</v>
      </c>
      <c r="K29" s="426" t="s">
        <v>255</v>
      </c>
      <c r="L29" s="422">
        <v>664</v>
      </c>
      <c r="M29" s="426"/>
      <c r="N29" s="422">
        <v>791</v>
      </c>
      <c r="O29" s="426"/>
    </row>
    <row r="30" spans="1:15">
      <c r="A30" s="8">
        <v>75</v>
      </c>
      <c r="B30" s="23">
        <v>23</v>
      </c>
      <c r="C30" s="425" t="s">
        <v>60</v>
      </c>
      <c r="D30" s="422">
        <v>209</v>
      </c>
      <c r="E30" s="426"/>
      <c r="F30" s="422">
        <v>194</v>
      </c>
      <c r="G30" s="426"/>
      <c r="H30" s="422">
        <v>111</v>
      </c>
      <c r="I30" s="426" t="s">
        <v>255</v>
      </c>
      <c r="J30" s="422">
        <v>141</v>
      </c>
      <c r="K30" s="426" t="s">
        <v>255</v>
      </c>
      <c r="L30" s="422">
        <v>178</v>
      </c>
      <c r="M30" s="426"/>
      <c r="N30" s="422">
        <v>178</v>
      </c>
      <c r="O30" s="426" t="s">
        <v>256</v>
      </c>
    </row>
    <row r="31" spans="1:15">
      <c r="A31" s="8">
        <v>75</v>
      </c>
      <c r="B31" s="23">
        <v>24</v>
      </c>
      <c r="C31" s="425" t="s">
        <v>61</v>
      </c>
      <c r="D31" s="422">
        <v>330</v>
      </c>
      <c r="E31" s="426"/>
      <c r="F31" s="422">
        <v>305</v>
      </c>
      <c r="G31" s="426"/>
      <c r="H31" s="422">
        <v>295</v>
      </c>
      <c r="I31" s="426" t="s">
        <v>255</v>
      </c>
      <c r="J31" s="422">
        <v>280</v>
      </c>
      <c r="K31" s="426" t="s">
        <v>255</v>
      </c>
      <c r="L31" s="422">
        <v>311</v>
      </c>
      <c r="M31" s="426"/>
      <c r="N31" s="422">
        <v>297</v>
      </c>
      <c r="O31" s="426"/>
    </row>
    <row r="32" spans="1:15">
      <c r="A32" s="8">
        <v>27</v>
      </c>
      <c r="B32" s="23">
        <v>25</v>
      </c>
      <c r="C32" s="425" t="s">
        <v>18</v>
      </c>
      <c r="D32" s="422">
        <v>341</v>
      </c>
      <c r="E32" s="426"/>
      <c r="F32" s="422">
        <v>341</v>
      </c>
      <c r="G32" s="426" t="s">
        <v>256</v>
      </c>
      <c r="H32" s="422">
        <v>341</v>
      </c>
      <c r="I32" s="426" t="s">
        <v>256</v>
      </c>
      <c r="J32" s="422">
        <v>465</v>
      </c>
      <c r="K32" s="426"/>
      <c r="L32" s="422">
        <v>466</v>
      </c>
      <c r="M32" s="426"/>
      <c r="N32" s="422">
        <v>462</v>
      </c>
      <c r="O32" s="426"/>
    </row>
    <row r="33" spans="1:15">
      <c r="A33" s="8">
        <v>84</v>
      </c>
      <c r="B33" s="23">
        <v>26</v>
      </c>
      <c r="C33" s="425" t="s">
        <v>87</v>
      </c>
      <c r="D33" s="422">
        <v>310</v>
      </c>
      <c r="E33" s="426"/>
      <c r="F33" s="422">
        <v>310</v>
      </c>
      <c r="G33" s="426"/>
      <c r="H33" s="422">
        <v>422</v>
      </c>
      <c r="I33" s="426" t="s">
        <v>255</v>
      </c>
      <c r="J33" s="422">
        <v>425</v>
      </c>
      <c r="K33" s="426" t="s">
        <v>255</v>
      </c>
      <c r="L33" s="422">
        <v>345</v>
      </c>
      <c r="M33" s="426"/>
      <c r="N33" s="422">
        <v>453</v>
      </c>
      <c r="O33" s="426"/>
    </row>
    <row r="34" spans="1:15">
      <c r="A34" s="8">
        <v>28</v>
      </c>
      <c r="B34" s="23">
        <v>27</v>
      </c>
      <c r="C34" s="425" t="s">
        <v>27</v>
      </c>
      <c r="D34" s="422">
        <v>565</v>
      </c>
      <c r="E34" s="426"/>
      <c r="F34" s="422">
        <v>506</v>
      </c>
      <c r="G34" s="426"/>
      <c r="H34" s="422">
        <v>469.00000000000006</v>
      </c>
      <c r="I34" s="426"/>
      <c r="J34" s="422">
        <v>297</v>
      </c>
      <c r="K34" s="426"/>
      <c r="L34" s="422">
        <v>442</v>
      </c>
      <c r="M34" s="426"/>
      <c r="N34" s="422">
        <v>442</v>
      </c>
      <c r="O34" s="426" t="s">
        <v>256</v>
      </c>
    </row>
    <row r="35" spans="1:15">
      <c r="A35" s="8">
        <v>24</v>
      </c>
      <c r="B35" s="23">
        <v>28</v>
      </c>
      <c r="C35" s="425" t="s">
        <v>307</v>
      </c>
      <c r="D35" s="422">
        <v>208</v>
      </c>
      <c r="E35" s="426"/>
      <c r="F35" s="422">
        <v>272</v>
      </c>
      <c r="G35" s="426"/>
      <c r="H35" s="422">
        <v>286</v>
      </c>
      <c r="I35" s="426" t="s">
        <v>255</v>
      </c>
      <c r="J35" s="422">
        <v>264</v>
      </c>
      <c r="K35" s="426" t="s">
        <v>255</v>
      </c>
      <c r="L35" s="422">
        <v>238</v>
      </c>
      <c r="M35" s="426"/>
      <c r="N35" s="422">
        <v>307</v>
      </c>
      <c r="O35" s="426"/>
    </row>
    <row r="36" spans="1:15">
      <c r="A36" s="8">
        <v>53</v>
      </c>
      <c r="B36" s="23">
        <v>29</v>
      </c>
      <c r="C36" s="425" t="s">
        <v>54</v>
      </c>
      <c r="D36" s="422">
        <v>732</v>
      </c>
      <c r="E36" s="426"/>
      <c r="F36" s="422">
        <v>671</v>
      </c>
      <c r="G36" s="426"/>
      <c r="H36" s="422">
        <v>568</v>
      </c>
      <c r="I36" s="426" t="s">
        <v>255</v>
      </c>
      <c r="J36" s="422">
        <v>554</v>
      </c>
      <c r="K36" s="426" t="s">
        <v>255</v>
      </c>
      <c r="L36" s="422">
        <v>414</v>
      </c>
      <c r="M36" s="426"/>
      <c r="N36" s="422">
        <v>388</v>
      </c>
      <c r="O36" s="426"/>
    </row>
    <row r="37" spans="1:15">
      <c r="A37" s="8">
        <v>76</v>
      </c>
      <c r="B37" s="23">
        <v>30</v>
      </c>
      <c r="C37" s="425" t="s">
        <v>72</v>
      </c>
      <c r="D37" s="422">
        <v>355</v>
      </c>
      <c r="E37" s="426"/>
      <c r="F37" s="422">
        <v>355</v>
      </c>
      <c r="G37" s="426" t="s">
        <v>256</v>
      </c>
      <c r="H37" s="422">
        <v>356</v>
      </c>
      <c r="I37" s="426" t="s">
        <v>255</v>
      </c>
      <c r="J37" s="422">
        <v>356</v>
      </c>
      <c r="K37" s="426" t="s">
        <v>256</v>
      </c>
      <c r="L37" s="422">
        <v>419</v>
      </c>
      <c r="M37" s="426"/>
      <c r="N37" s="422">
        <v>419</v>
      </c>
      <c r="O37" s="426" t="s">
        <v>256</v>
      </c>
    </row>
    <row r="38" spans="1:15">
      <c r="A38" s="8">
        <v>76</v>
      </c>
      <c r="B38" s="23">
        <v>31</v>
      </c>
      <c r="C38" s="425" t="s">
        <v>73</v>
      </c>
      <c r="D38" s="422">
        <v>1256</v>
      </c>
      <c r="E38" s="426"/>
      <c r="F38" s="422">
        <v>1333</v>
      </c>
      <c r="G38" s="426"/>
      <c r="H38" s="422">
        <v>1231</v>
      </c>
      <c r="I38" s="426" t="s">
        <v>255</v>
      </c>
      <c r="J38" s="422">
        <v>1299</v>
      </c>
      <c r="K38" s="426" t="s">
        <v>255</v>
      </c>
      <c r="L38" s="422">
        <v>1415</v>
      </c>
      <c r="M38" s="426"/>
      <c r="N38" s="422">
        <v>1483</v>
      </c>
      <c r="O38" s="426"/>
    </row>
    <row r="39" spans="1:15">
      <c r="A39" s="8">
        <v>76</v>
      </c>
      <c r="B39" s="23">
        <v>32</v>
      </c>
      <c r="C39" s="425" t="s">
        <v>74</v>
      </c>
      <c r="D39" s="422">
        <v>211</v>
      </c>
      <c r="E39" s="426"/>
      <c r="F39" s="422">
        <v>215</v>
      </c>
      <c r="G39" s="426"/>
      <c r="H39" s="422">
        <v>169</v>
      </c>
      <c r="I39" s="426" t="s">
        <v>255</v>
      </c>
      <c r="J39" s="422">
        <v>173</v>
      </c>
      <c r="K39" s="426" t="s">
        <v>255</v>
      </c>
      <c r="L39" s="422">
        <v>200</v>
      </c>
      <c r="M39" s="426"/>
      <c r="N39" s="422">
        <v>234</v>
      </c>
      <c r="O39" s="426"/>
    </row>
    <row r="40" spans="1:15">
      <c r="A40" s="8">
        <v>75</v>
      </c>
      <c r="B40" s="23">
        <v>33</v>
      </c>
      <c r="C40" s="425" t="s">
        <v>62</v>
      </c>
      <c r="D40" s="422">
        <v>1772</v>
      </c>
      <c r="E40" s="426"/>
      <c r="F40" s="422">
        <v>1411</v>
      </c>
      <c r="G40" s="426"/>
      <c r="H40" s="422">
        <v>1614</v>
      </c>
      <c r="I40" s="426" t="s">
        <v>255</v>
      </c>
      <c r="J40" s="422">
        <v>1739</v>
      </c>
      <c r="K40" s="426" t="s">
        <v>255</v>
      </c>
      <c r="L40" s="422">
        <v>1629</v>
      </c>
      <c r="M40" s="426"/>
      <c r="N40" s="422">
        <v>1525</v>
      </c>
      <c r="O40" s="426"/>
    </row>
    <row r="41" spans="1:15">
      <c r="A41" s="8">
        <v>76</v>
      </c>
      <c r="B41" s="23">
        <v>34</v>
      </c>
      <c r="C41" s="425" t="s">
        <v>75</v>
      </c>
      <c r="D41" s="422">
        <v>612</v>
      </c>
      <c r="E41" s="426"/>
      <c r="F41" s="422">
        <v>612</v>
      </c>
      <c r="G41" s="426" t="s">
        <v>256</v>
      </c>
      <c r="H41" s="422">
        <v>218</v>
      </c>
      <c r="I41" s="426" t="s">
        <v>255</v>
      </c>
      <c r="J41" s="422">
        <v>237</v>
      </c>
      <c r="K41" s="426" t="s">
        <v>255</v>
      </c>
      <c r="L41" s="422">
        <v>513</v>
      </c>
      <c r="M41" s="426"/>
      <c r="N41" s="422">
        <v>979</v>
      </c>
      <c r="O41" s="426"/>
    </row>
    <row r="42" spans="1:15">
      <c r="A42" s="8">
        <v>53</v>
      </c>
      <c r="B42" s="23">
        <v>35</v>
      </c>
      <c r="C42" s="425" t="s">
        <v>55</v>
      </c>
      <c r="D42" s="422">
        <v>881</v>
      </c>
      <c r="E42" s="426"/>
      <c r="F42" s="422">
        <v>990</v>
      </c>
      <c r="G42" s="426"/>
      <c r="H42" s="422">
        <v>1071</v>
      </c>
      <c r="I42" s="426" t="s">
        <v>255</v>
      </c>
      <c r="J42" s="422">
        <v>1106</v>
      </c>
      <c r="K42" s="426" t="s">
        <v>255</v>
      </c>
      <c r="L42" s="422">
        <v>1239</v>
      </c>
      <c r="M42" s="426"/>
      <c r="N42" s="422">
        <v>1260</v>
      </c>
      <c r="O42" s="426"/>
    </row>
    <row r="43" spans="1:15">
      <c r="A43" s="8">
        <v>24</v>
      </c>
      <c r="B43" s="23">
        <v>36</v>
      </c>
      <c r="C43" s="425" t="s">
        <v>12</v>
      </c>
      <c r="D43" s="422">
        <v>156</v>
      </c>
      <c r="E43" s="426"/>
      <c r="F43" s="422">
        <v>122</v>
      </c>
      <c r="G43" s="426"/>
      <c r="H43" s="422">
        <v>142</v>
      </c>
      <c r="I43" s="426" t="s">
        <v>255</v>
      </c>
      <c r="J43" s="422">
        <v>133</v>
      </c>
      <c r="K43" s="426" t="s">
        <v>255</v>
      </c>
      <c r="L43" s="422">
        <v>147</v>
      </c>
      <c r="M43" s="426"/>
      <c r="N43" s="422">
        <v>186</v>
      </c>
      <c r="O43" s="426"/>
    </row>
    <row r="44" spans="1:15">
      <c r="A44" s="8">
        <v>24</v>
      </c>
      <c r="B44" s="23">
        <v>37</v>
      </c>
      <c r="C44" s="425" t="s">
        <v>13</v>
      </c>
      <c r="D44" s="422">
        <v>282</v>
      </c>
      <c r="E44" s="426"/>
      <c r="F44" s="422">
        <v>279</v>
      </c>
      <c r="G44" s="426"/>
      <c r="H44" s="422">
        <v>297</v>
      </c>
      <c r="I44" s="426" t="s">
        <v>255</v>
      </c>
      <c r="J44" s="422">
        <v>303</v>
      </c>
      <c r="K44" s="426" t="s">
        <v>255</v>
      </c>
      <c r="L44" s="422">
        <v>317</v>
      </c>
      <c r="M44" s="426"/>
      <c r="N44" s="422">
        <v>297</v>
      </c>
      <c r="O44" s="426"/>
    </row>
    <row r="45" spans="1:15">
      <c r="A45" s="8">
        <v>84</v>
      </c>
      <c r="B45" s="23">
        <v>38</v>
      </c>
      <c r="C45" s="425" t="s">
        <v>88</v>
      </c>
      <c r="D45" s="422">
        <v>863</v>
      </c>
      <c r="E45" s="426"/>
      <c r="F45" s="422">
        <v>1065</v>
      </c>
      <c r="G45" s="426"/>
      <c r="H45" s="422">
        <v>1102</v>
      </c>
      <c r="I45" s="426" t="s">
        <v>255</v>
      </c>
      <c r="J45" s="422">
        <v>1184</v>
      </c>
      <c r="K45" s="426" t="s">
        <v>255</v>
      </c>
      <c r="L45" s="422">
        <v>1160</v>
      </c>
      <c r="M45" s="426"/>
      <c r="N45" s="422">
        <v>1252</v>
      </c>
      <c r="O45" s="426"/>
    </row>
    <row r="46" spans="1:15">
      <c r="A46" s="8">
        <v>27</v>
      </c>
      <c r="B46" s="23">
        <v>39</v>
      </c>
      <c r="C46" s="425" t="s">
        <v>19</v>
      </c>
      <c r="D46" s="422">
        <v>231</v>
      </c>
      <c r="E46" s="426"/>
      <c r="F46" s="422">
        <v>210</v>
      </c>
      <c r="G46" s="426"/>
      <c r="H46" s="422">
        <v>264</v>
      </c>
      <c r="I46" s="426" t="s">
        <v>255</v>
      </c>
      <c r="J46" s="422">
        <v>289</v>
      </c>
      <c r="K46" s="426" t="s">
        <v>255</v>
      </c>
      <c r="L46" s="422">
        <v>323</v>
      </c>
      <c r="M46" s="426"/>
      <c r="N46" s="422">
        <v>294</v>
      </c>
      <c r="O46" s="426"/>
    </row>
    <row r="47" spans="1:15">
      <c r="A47" s="8">
        <v>75</v>
      </c>
      <c r="B47" s="23">
        <v>40</v>
      </c>
      <c r="C47" s="425" t="s">
        <v>63</v>
      </c>
      <c r="D47" s="422">
        <v>510</v>
      </c>
      <c r="E47" s="426"/>
      <c r="F47" s="422">
        <v>436</v>
      </c>
      <c r="G47" s="426"/>
      <c r="H47" s="422">
        <v>420</v>
      </c>
      <c r="I47" s="426" t="s">
        <v>255</v>
      </c>
      <c r="J47" s="422">
        <v>448</v>
      </c>
      <c r="K47" s="426" t="s">
        <v>255</v>
      </c>
      <c r="L47" s="422">
        <v>420</v>
      </c>
      <c r="M47" s="426"/>
      <c r="N47" s="422">
        <v>452</v>
      </c>
      <c r="O47" s="426"/>
    </row>
    <row r="48" spans="1:15">
      <c r="A48" s="8">
        <v>24</v>
      </c>
      <c r="B48" s="23">
        <v>41</v>
      </c>
      <c r="C48" s="425" t="s">
        <v>14</v>
      </c>
      <c r="D48" s="422">
        <v>434</v>
      </c>
      <c r="E48" s="426"/>
      <c r="F48" s="422">
        <v>452</v>
      </c>
      <c r="G48" s="426"/>
      <c r="H48" s="422">
        <v>447</v>
      </c>
      <c r="I48" s="426" t="s">
        <v>255</v>
      </c>
      <c r="J48" s="422">
        <v>423</v>
      </c>
      <c r="K48" s="426" t="s">
        <v>255</v>
      </c>
      <c r="L48" s="422">
        <v>379</v>
      </c>
      <c r="M48" s="426"/>
      <c r="N48" s="422">
        <v>376</v>
      </c>
      <c r="O48" s="426"/>
    </row>
    <row r="49" spans="1:15">
      <c r="A49" s="8">
        <v>84</v>
      </c>
      <c r="B49" s="23">
        <v>42</v>
      </c>
      <c r="C49" s="425" t="s">
        <v>89</v>
      </c>
      <c r="D49" s="422">
        <v>599</v>
      </c>
      <c r="E49" s="426"/>
      <c r="F49" s="422">
        <v>733</v>
      </c>
      <c r="G49" s="426"/>
      <c r="H49" s="422">
        <v>787</v>
      </c>
      <c r="I49" s="426" t="s">
        <v>255</v>
      </c>
      <c r="J49" s="422">
        <v>779</v>
      </c>
      <c r="K49" s="426" t="s">
        <v>255</v>
      </c>
      <c r="L49" s="422">
        <v>727</v>
      </c>
      <c r="M49" s="426"/>
      <c r="N49" s="422">
        <v>856</v>
      </c>
      <c r="O49" s="426"/>
    </row>
    <row r="50" spans="1:15">
      <c r="A50" s="8">
        <v>84</v>
      </c>
      <c r="B50" s="23">
        <v>43</v>
      </c>
      <c r="C50" s="425" t="s">
        <v>90</v>
      </c>
      <c r="D50" s="422">
        <v>192</v>
      </c>
      <c r="E50" s="426"/>
      <c r="F50" s="422">
        <v>168</v>
      </c>
      <c r="G50" s="426"/>
      <c r="H50" s="422">
        <v>185</v>
      </c>
      <c r="I50" s="426" t="s">
        <v>255</v>
      </c>
      <c r="J50" s="422">
        <v>136</v>
      </c>
      <c r="K50" s="426" t="s">
        <v>255</v>
      </c>
      <c r="L50" s="422">
        <v>158</v>
      </c>
      <c r="M50" s="426"/>
      <c r="N50" s="422">
        <v>153</v>
      </c>
      <c r="O50" s="426"/>
    </row>
    <row r="51" spans="1:15">
      <c r="A51" s="8">
        <v>52</v>
      </c>
      <c r="B51" s="23">
        <v>44</v>
      </c>
      <c r="C51" s="425" t="s">
        <v>46</v>
      </c>
      <c r="D51" s="422">
        <v>564</v>
      </c>
      <c r="E51" s="426"/>
      <c r="F51" s="422">
        <v>622</v>
      </c>
      <c r="G51" s="426"/>
      <c r="H51" s="422">
        <v>640</v>
      </c>
      <c r="I51" s="426" t="s">
        <v>255</v>
      </c>
      <c r="J51" s="422">
        <v>555</v>
      </c>
      <c r="K51" s="426" t="s">
        <v>255</v>
      </c>
      <c r="L51" s="422">
        <v>629</v>
      </c>
      <c r="M51" s="426"/>
      <c r="N51" s="422">
        <v>607</v>
      </c>
      <c r="O51" s="426"/>
    </row>
    <row r="52" spans="1:15">
      <c r="A52" s="8">
        <v>24</v>
      </c>
      <c r="B52" s="23">
        <v>45</v>
      </c>
      <c r="C52" s="425" t="s">
        <v>15</v>
      </c>
      <c r="D52" s="422">
        <v>933</v>
      </c>
      <c r="E52" s="426" t="s">
        <v>256</v>
      </c>
      <c r="F52" s="422">
        <v>2193</v>
      </c>
      <c r="G52" s="426"/>
      <c r="H52" s="422">
        <v>2337</v>
      </c>
      <c r="I52" s="426" t="s">
        <v>255</v>
      </c>
      <c r="J52" s="422">
        <v>2383</v>
      </c>
      <c r="K52" s="426" t="s">
        <v>255</v>
      </c>
      <c r="L52" s="422">
        <v>2304</v>
      </c>
      <c r="M52" s="426"/>
      <c r="N52" s="422">
        <v>2431</v>
      </c>
      <c r="O52" s="426"/>
    </row>
    <row r="53" spans="1:15">
      <c r="A53" s="8">
        <v>76</v>
      </c>
      <c r="B53" s="23">
        <v>46</v>
      </c>
      <c r="C53" s="425" t="s">
        <v>76</v>
      </c>
      <c r="D53" s="422">
        <v>122</v>
      </c>
      <c r="E53" s="426"/>
      <c r="F53" s="422">
        <v>164</v>
      </c>
      <c r="G53" s="426"/>
      <c r="H53" s="422">
        <v>183</v>
      </c>
      <c r="I53" s="426" t="s">
        <v>255</v>
      </c>
      <c r="J53" s="422">
        <v>172</v>
      </c>
      <c r="K53" s="426" t="s">
        <v>255</v>
      </c>
      <c r="L53" s="422">
        <v>197</v>
      </c>
      <c r="M53" s="426"/>
      <c r="N53" s="422">
        <v>174</v>
      </c>
      <c r="O53" s="426"/>
    </row>
    <row r="54" spans="1:15">
      <c r="A54" s="8">
        <v>75</v>
      </c>
      <c r="B54" s="23">
        <v>47</v>
      </c>
      <c r="C54" s="425" t="s">
        <v>64</v>
      </c>
      <c r="D54" s="422">
        <v>198</v>
      </c>
      <c r="E54" s="426"/>
      <c r="F54" s="422">
        <v>196</v>
      </c>
      <c r="G54" s="426"/>
      <c r="H54" s="422">
        <v>172</v>
      </c>
      <c r="I54" s="426" t="s">
        <v>255</v>
      </c>
      <c r="J54" s="422">
        <v>187</v>
      </c>
      <c r="K54" s="426" t="s">
        <v>255</v>
      </c>
      <c r="L54" s="422">
        <v>177</v>
      </c>
      <c r="M54" s="426"/>
      <c r="N54" s="422">
        <v>117</v>
      </c>
      <c r="O54" s="426"/>
    </row>
    <row r="55" spans="1:15">
      <c r="A55" s="8">
        <v>76</v>
      </c>
      <c r="B55" s="23">
        <v>48</v>
      </c>
      <c r="C55" s="425" t="s">
        <v>77</v>
      </c>
      <c r="D55" s="422">
        <v>34</v>
      </c>
      <c r="E55" s="426"/>
      <c r="F55" s="422">
        <v>54</v>
      </c>
      <c r="G55" s="426"/>
      <c r="H55" s="422">
        <v>45</v>
      </c>
      <c r="I55" s="426" t="s">
        <v>255</v>
      </c>
      <c r="J55" s="422">
        <v>56</v>
      </c>
      <c r="K55" s="426" t="s">
        <v>255</v>
      </c>
      <c r="L55" s="422">
        <v>71</v>
      </c>
      <c r="M55" s="426"/>
      <c r="N55" s="422">
        <v>75</v>
      </c>
      <c r="O55" s="426"/>
    </row>
    <row r="56" spans="1:15">
      <c r="A56" s="8">
        <v>52</v>
      </c>
      <c r="B56" s="23">
        <v>49</v>
      </c>
      <c r="C56" s="425" t="s">
        <v>48</v>
      </c>
      <c r="D56" s="422">
        <v>234</v>
      </c>
      <c r="E56" s="426"/>
      <c r="F56" s="422">
        <v>276</v>
      </c>
      <c r="G56" s="426"/>
      <c r="H56" s="422">
        <v>258</v>
      </c>
      <c r="I56" s="426" t="s">
        <v>255</v>
      </c>
      <c r="J56" s="422">
        <v>363</v>
      </c>
      <c r="K56" s="426" t="s">
        <v>255</v>
      </c>
      <c r="L56" s="422">
        <v>380</v>
      </c>
      <c r="M56" s="426"/>
      <c r="N56" s="422">
        <v>425</v>
      </c>
      <c r="O56" s="426"/>
    </row>
    <row r="57" spans="1:15">
      <c r="A57" s="8">
        <v>28</v>
      </c>
      <c r="B57" s="23">
        <v>50</v>
      </c>
      <c r="C57" s="425" t="s">
        <v>28</v>
      </c>
      <c r="D57" s="422">
        <v>442</v>
      </c>
      <c r="E57" s="426"/>
      <c r="F57" s="422">
        <v>441</v>
      </c>
      <c r="G57" s="426"/>
      <c r="H57" s="422">
        <v>544</v>
      </c>
      <c r="I57" s="426" t="s">
        <v>255</v>
      </c>
      <c r="J57" s="422">
        <v>519</v>
      </c>
      <c r="K57" s="426" t="s">
        <v>255</v>
      </c>
      <c r="L57" s="422">
        <v>539</v>
      </c>
      <c r="M57" s="426"/>
      <c r="N57" s="422">
        <v>436</v>
      </c>
      <c r="O57" s="426"/>
    </row>
    <row r="58" spans="1:15">
      <c r="A58" s="8">
        <v>44</v>
      </c>
      <c r="B58" s="23">
        <v>51</v>
      </c>
      <c r="C58" s="425" t="s">
        <v>38</v>
      </c>
      <c r="D58" s="422">
        <v>188</v>
      </c>
      <c r="E58" s="426"/>
      <c r="F58" s="422">
        <v>137</v>
      </c>
      <c r="G58" s="426"/>
      <c r="H58" s="422">
        <v>144</v>
      </c>
      <c r="I58" s="426" t="s">
        <v>255</v>
      </c>
      <c r="J58" s="422">
        <v>139</v>
      </c>
      <c r="K58" s="426" t="s">
        <v>255</v>
      </c>
      <c r="L58" s="422">
        <v>322</v>
      </c>
      <c r="M58" s="426"/>
      <c r="N58" s="422">
        <v>218</v>
      </c>
      <c r="O58" s="426"/>
    </row>
    <row r="59" spans="1:15">
      <c r="A59" s="8">
        <v>44</v>
      </c>
      <c r="B59" s="23">
        <v>52</v>
      </c>
      <c r="C59" s="425" t="s">
        <v>39</v>
      </c>
      <c r="D59" s="422">
        <v>76</v>
      </c>
      <c r="E59" s="426"/>
      <c r="F59" s="422">
        <v>76</v>
      </c>
      <c r="G59" s="426"/>
      <c r="H59" s="422">
        <v>74</v>
      </c>
      <c r="I59" s="426" t="s">
        <v>255</v>
      </c>
      <c r="J59" s="422">
        <v>92</v>
      </c>
      <c r="K59" s="426" t="s">
        <v>255</v>
      </c>
      <c r="L59" s="422">
        <v>109</v>
      </c>
      <c r="M59" s="426"/>
      <c r="N59" s="422">
        <v>77</v>
      </c>
      <c r="O59" s="426"/>
    </row>
    <row r="60" spans="1:15">
      <c r="A60" s="8">
        <v>52</v>
      </c>
      <c r="B60" s="23">
        <v>53</v>
      </c>
      <c r="C60" s="425" t="s">
        <v>49</v>
      </c>
      <c r="D60" s="422">
        <v>295</v>
      </c>
      <c r="E60" s="426"/>
      <c r="F60" s="422">
        <v>377</v>
      </c>
      <c r="G60" s="426"/>
      <c r="H60" s="422">
        <v>383</v>
      </c>
      <c r="I60" s="426"/>
      <c r="J60" s="422">
        <v>411</v>
      </c>
      <c r="K60" s="426" t="s">
        <v>255</v>
      </c>
      <c r="L60" s="422">
        <v>397</v>
      </c>
      <c r="M60" s="426"/>
      <c r="N60" s="422">
        <v>344</v>
      </c>
      <c r="O60" s="426"/>
    </row>
    <row r="61" spans="1:15">
      <c r="A61" s="8">
        <v>44</v>
      </c>
      <c r="B61" s="23">
        <v>54</v>
      </c>
      <c r="C61" s="425" t="s">
        <v>40</v>
      </c>
      <c r="D61" s="422">
        <v>594</v>
      </c>
      <c r="E61" s="426"/>
      <c r="F61" s="422">
        <v>631</v>
      </c>
      <c r="G61" s="426"/>
      <c r="H61" s="422">
        <v>589</v>
      </c>
      <c r="I61" s="426" t="s">
        <v>255</v>
      </c>
      <c r="J61" s="422">
        <v>592</v>
      </c>
      <c r="K61" s="426" t="s">
        <v>255</v>
      </c>
      <c r="L61" s="422">
        <v>525</v>
      </c>
      <c r="M61" s="426"/>
      <c r="N61" s="422">
        <v>563</v>
      </c>
      <c r="O61" s="426"/>
    </row>
    <row r="62" spans="1:15">
      <c r="A62" s="8">
        <v>44</v>
      </c>
      <c r="B62" s="23">
        <v>55</v>
      </c>
      <c r="C62" s="425" t="s">
        <v>41</v>
      </c>
      <c r="D62" s="422">
        <v>239</v>
      </c>
      <c r="E62" s="426"/>
      <c r="F62" s="422">
        <v>256</v>
      </c>
      <c r="G62" s="426"/>
      <c r="H62" s="422">
        <v>257</v>
      </c>
      <c r="I62" s="426" t="s">
        <v>255</v>
      </c>
      <c r="J62" s="422">
        <v>277</v>
      </c>
      <c r="K62" s="426" t="s">
        <v>255</v>
      </c>
      <c r="L62" s="422">
        <v>277</v>
      </c>
      <c r="M62" s="426"/>
      <c r="N62" s="422">
        <v>294</v>
      </c>
      <c r="O62" s="426"/>
    </row>
    <row r="63" spans="1:15">
      <c r="A63" s="8">
        <v>53</v>
      </c>
      <c r="B63" s="23">
        <v>56</v>
      </c>
      <c r="C63" s="425" t="s">
        <v>56</v>
      </c>
      <c r="D63" s="422">
        <v>591</v>
      </c>
      <c r="E63" s="426"/>
      <c r="F63" s="422">
        <v>754</v>
      </c>
      <c r="G63" s="426"/>
      <c r="H63" s="422">
        <v>760</v>
      </c>
      <c r="I63" s="426" t="s">
        <v>255</v>
      </c>
      <c r="J63" s="422">
        <v>718</v>
      </c>
      <c r="K63" s="426" t="s">
        <v>255</v>
      </c>
      <c r="L63" s="422">
        <v>554</v>
      </c>
      <c r="M63" s="426"/>
      <c r="N63" s="422">
        <v>682</v>
      </c>
      <c r="O63" s="426"/>
    </row>
    <row r="64" spans="1:15">
      <c r="A64" s="8">
        <v>44</v>
      </c>
      <c r="B64" s="23">
        <v>57</v>
      </c>
      <c r="C64" s="425" t="s">
        <v>42</v>
      </c>
      <c r="D64" s="422">
        <v>205</v>
      </c>
      <c r="E64" s="426"/>
      <c r="F64" s="422">
        <v>195</v>
      </c>
      <c r="G64" s="426"/>
      <c r="H64" s="422">
        <v>237</v>
      </c>
      <c r="I64" s="426" t="s">
        <v>255</v>
      </c>
      <c r="J64" s="422">
        <v>223</v>
      </c>
      <c r="K64" s="426" t="s">
        <v>255</v>
      </c>
      <c r="L64" s="422">
        <v>272</v>
      </c>
      <c r="M64" s="426"/>
      <c r="N64" s="422">
        <v>230</v>
      </c>
      <c r="O64" s="426"/>
    </row>
    <row r="65" spans="1:15">
      <c r="A65" s="8">
        <v>27</v>
      </c>
      <c r="B65" s="23">
        <v>58</v>
      </c>
      <c r="C65" s="425" t="s">
        <v>20</v>
      </c>
      <c r="D65" s="422">
        <v>145</v>
      </c>
      <c r="E65" s="426"/>
      <c r="F65" s="422">
        <v>144</v>
      </c>
      <c r="G65" s="426"/>
      <c r="H65" s="422">
        <v>146</v>
      </c>
      <c r="I65" s="426" t="s">
        <v>255</v>
      </c>
      <c r="J65" s="422">
        <v>233</v>
      </c>
      <c r="K65" s="426" t="s">
        <v>255</v>
      </c>
      <c r="L65" s="422">
        <v>192</v>
      </c>
      <c r="M65" s="426"/>
      <c r="N65" s="422">
        <v>212</v>
      </c>
      <c r="O65" s="426"/>
    </row>
    <row r="66" spans="1:15">
      <c r="A66" s="8">
        <v>32</v>
      </c>
      <c r="B66" s="23">
        <v>59</v>
      </c>
      <c r="C66" s="425" t="s">
        <v>32</v>
      </c>
      <c r="D66" s="422">
        <v>406</v>
      </c>
      <c r="E66" s="426"/>
      <c r="F66" s="422">
        <v>423</v>
      </c>
      <c r="G66" s="426"/>
      <c r="H66" s="422">
        <v>512</v>
      </c>
      <c r="I66" s="426" t="s">
        <v>255</v>
      </c>
      <c r="J66" s="422">
        <v>493</v>
      </c>
      <c r="K66" s="426" t="s">
        <v>255</v>
      </c>
      <c r="L66" s="422">
        <v>432</v>
      </c>
      <c r="M66" s="426"/>
      <c r="N66" s="422">
        <v>441</v>
      </c>
      <c r="O66" s="426"/>
    </row>
    <row r="67" spans="1:15">
      <c r="A67" s="8">
        <v>32</v>
      </c>
      <c r="B67" s="23">
        <v>60</v>
      </c>
      <c r="C67" s="425" t="s">
        <v>33</v>
      </c>
      <c r="D67" s="422">
        <v>125</v>
      </c>
      <c r="E67" s="426" t="s">
        <v>256</v>
      </c>
      <c r="F67" s="422">
        <v>43</v>
      </c>
      <c r="G67" s="426"/>
      <c r="H67" s="422">
        <v>451</v>
      </c>
      <c r="I67" s="426" t="s">
        <v>255</v>
      </c>
      <c r="J67" s="422">
        <v>386</v>
      </c>
      <c r="K67" s="426" t="s">
        <v>255</v>
      </c>
      <c r="L67" s="422">
        <v>373</v>
      </c>
      <c r="M67" s="426"/>
      <c r="N67" s="422">
        <v>389</v>
      </c>
      <c r="O67" s="426"/>
    </row>
    <row r="68" spans="1:15">
      <c r="A68" s="8">
        <v>28</v>
      </c>
      <c r="B68" s="23">
        <v>61</v>
      </c>
      <c r="C68" s="425" t="s">
        <v>29</v>
      </c>
      <c r="D68" s="422">
        <v>263</v>
      </c>
      <c r="E68" s="426"/>
      <c r="F68" s="422">
        <v>260</v>
      </c>
      <c r="G68" s="426"/>
      <c r="H68" s="422">
        <v>219</v>
      </c>
      <c r="I68" s="426" t="s">
        <v>255</v>
      </c>
      <c r="J68" s="422">
        <v>279</v>
      </c>
      <c r="K68" s="426" t="s">
        <v>255</v>
      </c>
      <c r="L68" s="422">
        <v>219</v>
      </c>
      <c r="M68" s="426"/>
      <c r="N68" s="422">
        <v>237</v>
      </c>
      <c r="O68" s="426"/>
    </row>
    <row r="69" spans="1:15">
      <c r="A69" s="8">
        <v>32</v>
      </c>
      <c r="B69" s="23">
        <v>62</v>
      </c>
      <c r="C69" s="425" t="s">
        <v>34</v>
      </c>
      <c r="D69" s="422">
        <v>255</v>
      </c>
      <c r="E69" s="426"/>
      <c r="F69" s="422">
        <v>127</v>
      </c>
      <c r="G69" s="426"/>
      <c r="H69" s="422">
        <v>564</v>
      </c>
      <c r="I69" s="426" t="s">
        <v>255</v>
      </c>
      <c r="J69" s="422">
        <v>638</v>
      </c>
      <c r="K69" s="426" t="s">
        <v>255</v>
      </c>
      <c r="L69" s="422">
        <v>667</v>
      </c>
      <c r="M69" s="426"/>
      <c r="N69" s="422">
        <v>531</v>
      </c>
      <c r="O69" s="426"/>
    </row>
    <row r="70" spans="1:15">
      <c r="A70" s="8">
        <v>84</v>
      </c>
      <c r="B70" s="23">
        <v>63</v>
      </c>
      <c r="C70" s="425" t="s">
        <v>91</v>
      </c>
      <c r="D70" s="422">
        <v>602</v>
      </c>
      <c r="E70" s="426"/>
      <c r="F70" s="422">
        <v>548</v>
      </c>
      <c r="G70" s="426"/>
      <c r="H70" s="422">
        <v>627</v>
      </c>
      <c r="I70" s="426" t="s">
        <v>255</v>
      </c>
      <c r="J70" s="422">
        <v>647</v>
      </c>
      <c r="K70" s="426" t="s">
        <v>255</v>
      </c>
      <c r="L70" s="422">
        <v>660</v>
      </c>
      <c r="M70" s="426"/>
      <c r="N70" s="422">
        <v>688</v>
      </c>
      <c r="O70" s="426"/>
    </row>
    <row r="71" spans="1:15">
      <c r="A71" s="8">
        <v>75</v>
      </c>
      <c r="B71" s="23">
        <v>64</v>
      </c>
      <c r="C71" s="425" t="s">
        <v>65</v>
      </c>
      <c r="D71" s="422">
        <v>390</v>
      </c>
      <c r="E71" s="426"/>
      <c r="F71" s="422">
        <v>382</v>
      </c>
      <c r="G71" s="426"/>
      <c r="H71" s="422">
        <v>383</v>
      </c>
      <c r="I71" s="426" t="s">
        <v>255</v>
      </c>
      <c r="J71" s="422">
        <v>422</v>
      </c>
      <c r="K71" s="426" t="s">
        <v>255</v>
      </c>
      <c r="L71" s="422">
        <v>423</v>
      </c>
      <c r="M71" s="426"/>
      <c r="N71" s="422">
        <v>381</v>
      </c>
      <c r="O71" s="426"/>
    </row>
    <row r="72" spans="1:15">
      <c r="A72" s="8">
        <v>76</v>
      </c>
      <c r="B72" s="23">
        <v>65</v>
      </c>
      <c r="C72" s="425" t="s">
        <v>78</v>
      </c>
      <c r="D72" s="422">
        <v>825</v>
      </c>
      <c r="E72" s="426"/>
      <c r="F72" s="422">
        <v>825</v>
      </c>
      <c r="G72" s="426" t="s">
        <v>256</v>
      </c>
      <c r="H72" s="422">
        <v>825</v>
      </c>
      <c r="I72" s="426" t="s">
        <v>256</v>
      </c>
      <c r="J72" s="422">
        <v>402</v>
      </c>
      <c r="K72" s="426" t="s">
        <v>255</v>
      </c>
      <c r="L72" s="422">
        <v>293</v>
      </c>
      <c r="M72" s="426"/>
      <c r="N72" s="422">
        <v>293</v>
      </c>
      <c r="O72" s="426" t="s">
        <v>256</v>
      </c>
    </row>
    <row r="73" spans="1:15">
      <c r="A73" s="8">
        <v>76</v>
      </c>
      <c r="B73" s="23">
        <v>66</v>
      </c>
      <c r="C73" s="425" t="s">
        <v>79</v>
      </c>
      <c r="D73" s="422">
        <v>306</v>
      </c>
      <c r="E73" s="426"/>
      <c r="F73" s="422">
        <v>293</v>
      </c>
      <c r="G73" s="426"/>
      <c r="H73" s="422">
        <v>299</v>
      </c>
      <c r="I73" s="426"/>
      <c r="J73" s="422">
        <v>321</v>
      </c>
      <c r="K73" s="426"/>
      <c r="L73" s="422">
        <v>418</v>
      </c>
      <c r="M73" s="426"/>
      <c r="N73" s="422">
        <v>343</v>
      </c>
      <c r="O73" s="426"/>
    </row>
    <row r="74" spans="1:15">
      <c r="A74" s="8">
        <v>44</v>
      </c>
      <c r="B74" s="23">
        <v>67</v>
      </c>
      <c r="C74" s="425" t="s">
        <v>43</v>
      </c>
      <c r="D74" s="422">
        <v>1034</v>
      </c>
      <c r="E74" s="426"/>
      <c r="F74" s="422">
        <v>732</v>
      </c>
      <c r="G74" s="426"/>
      <c r="H74" s="422">
        <v>801</v>
      </c>
      <c r="I74" s="426" t="s">
        <v>255</v>
      </c>
      <c r="J74" s="422">
        <v>1184</v>
      </c>
      <c r="K74" s="426" t="s">
        <v>255</v>
      </c>
      <c r="L74" s="422">
        <v>973</v>
      </c>
      <c r="M74" s="426"/>
      <c r="N74" s="422">
        <v>1007</v>
      </c>
      <c r="O74" s="426"/>
    </row>
    <row r="75" spans="1:15">
      <c r="A75" s="8">
        <v>44</v>
      </c>
      <c r="B75" s="23">
        <v>68</v>
      </c>
      <c r="C75" s="425" t="s">
        <v>44</v>
      </c>
      <c r="D75" s="422">
        <v>482</v>
      </c>
      <c r="E75" s="426"/>
      <c r="F75" s="422">
        <v>480</v>
      </c>
      <c r="G75" s="426"/>
      <c r="H75" s="422">
        <v>527</v>
      </c>
      <c r="I75" s="426" t="s">
        <v>255</v>
      </c>
      <c r="J75" s="422">
        <v>513</v>
      </c>
      <c r="K75" s="426" t="s">
        <v>255</v>
      </c>
      <c r="L75" s="422">
        <v>503</v>
      </c>
      <c r="M75" s="426"/>
      <c r="N75" s="422">
        <v>490</v>
      </c>
      <c r="O75" s="426"/>
    </row>
    <row r="76" spans="1:15">
      <c r="A76" s="8">
        <v>84</v>
      </c>
      <c r="B76" s="23">
        <v>69</v>
      </c>
      <c r="C76" s="425" t="s">
        <v>308</v>
      </c>
      <c r="D76" s="422">
        <v>2158</v>
      </c>
      <c r="E76" s="426"/>
      <c r="F76" s="422">
        <v>2073</v>
      </c>
      <c r="G76" s="426"/>
      <c r="H76" s="422">
        <v>2023</v>
      </c>
      <c r="I76" s="426" t="s">
        <v>255</v>
      </c>
      <c r="J76" s="422">
        <v>2035</v>
      </c>
      <c r="K76" s="426" t="s">
        <v>255</v>
      </c>
      <c r="L76" s="422">
        <v>1859</v>
      </c>
      <c r="M76" s="426"/>
      <c r="N76" s="422">
        <v>2165</v>
      </c>
      <c r="O76" s="426"/>
    </row>
    <row r="77" spans="1:15">
      <c r="A77" s="43">
        <v>84</v>
      </c>
      <c r="B77" s="44" t="s">
        <v>92</v>
      </c>
      <c r="C77" s="427" t="s">
        <v>308</v>
      </c>
      <c r="D77" s="428" t="s">
        <v>380</v>
      </c>
      <c r="E77" s="559"/>
      <c r="F77" s="428" t="s">
        <v>380</v>
      </c>
      <c r="G77" s="559"/>
      <c r="H77" s="428" t="s">
        <v>380</v>
      </c>
      <c r="I77" s="559"/>
      <c r="J77" s="428" t="s">
        <v>380</v>
      </c>
      <c r="K77" s="559"/>
      <c r="L77" s="428" t="s">
        <v>380</v>
      </c>
      <c r="M77" s="559"/>
      <c r="N77" s="428">
        <v>491</v>
      </c>
      <c r="O77" s="559"/>
    </row>
    <row r="78" spans="1:15">
      <c r="A78" s="43">
        <v>84</v>
      </c>
      <c r="B78" s="44" t="s">
        <v>94</v>
      </c>
      <c r="C78" s="427" t="s">
        <v>309</v>
      </c>
      <c r="D78" s="428" t="s">
        <v>380</v>
      </c>
      <c r="E78" s="559"/>
      <c r="F78" s="428" t="s">
        <v>380</v>
      </c>
      <c r="G78" s="559"/>
      <c r="H78" s="428" t="s">
        <v>380</v>
      </c>
      <c r="I78" s="559"/>
      <c r="J78" s="428" t="s">
        <v>380</v>
      </c>
      <c r="K78" s="559"/>
      <c r="L78" s="428" t="s">
        <v>380</v>
      </c>
      <c r="M78" s="559"/>
      <c r="N78" s="428">
        <v>1674</v>
      </c>
      <c r="O78" s="559"/>
    </row>
    <row r="79" spans="1:15">
      <c r="A79" s="8">
        <v>27</v>
      </c>
      <c r="B79" s="23">
        <v>70</v>
      </c>
      <c r="C79" s="425" t="s">
        <v>21</v>
      </c>
      <c r="D79" s="422">
        <v>466</v>
      </c>
      <c r="E79" s="426"/>
      <c r="F79" s="422">
        <v>495</v>
      </c>
      <c r="G79" s="426"/>
      <c r="H79" s="422">
        <v>436</v>
      </c>
      <c r="I79" s="426" t="s">
        <v>255</v>
      </c>
      <c r="J79" s="422">
        <v>418</v>
      </c>
      <c r="K79" s="426" t="s">
        <v>255</v>
      </c>
      <c r="L79" s="422">
        <v>464</v>
      </c>
      <c r="M79" s="426"/>
      <c r="N79" s="422">
        <v>423</v>
      </c>
      <c r="O79" s="426"/>
    </row>
    <row r="80" spans="1:15">
      <c r="A80" s="8">
        <v>27</v>
      </c>
      <c r="B80" s="23">
        <v>71</v>
      </c>
      <c r="C80" s="425" t="s">
        <v>22</v>
      </c>
      <c r="D80" s="422">
        <v>408</v>
      </c>
      <c r="E80" s="426"/>
      <c r="F80" s="422">
        <v>321</v>
      </c>
      <c r="G80" s="426"/>
      <c r="H80" s="422">
        <v>354</v>
      </c>
      <c r="I80" s="426" t="s">
        <v>255</v>
      </c>
      <c r="J80" s="422">
        <v>365</v>
      </c>
      <c r="K80" s="426" t="s">
        <v>255</v>
      </c>
      <c r="L80" s="422">
        <v>342</v>
      </c>
      <c r="M80" s="426"/>
      <c r="N80" s="422">
        <v>322</v>
      </c>
      <c r="O80" s="426"/>
    </row>
    <row r="81" spans="1:15">
      <c r="A81" s="8">
        <v>52</v>
      </c>
      <c r="B81" s="23">
        <v>72</v>
      </c>
      <c r="C81" s="425" t="s">
        <v>50</v>
      </c>
      <c r="D81" s="422">
        <v>313</v>
      </c>
      <c r="E81" s="426"/>
      <c r="F81" s="422">
        <v>293</v>
      </c>
      <c r="G81" s="426"/>
      <c r="H81" s="422">
        <v>349</v>
      </c>
      <c r="I81" s="426" t="s">
        <v>255</v>
      </c>
      <c r="J81" s="422">
        <v>372</v>
      </c>
      <c r="K81" s="426" t="s">
        <v>255</v>
      </c>
      <c r="L81" s="422">
        <v>310</v>
      </c>
      <c r="M81" s="426"/>
      <c r="N81" s="422">
        <v>306</v>
      </c>
      <c r="O81" s="426"/>
    </row>
    <row r="82" spans="1:15">
      <c r="A82" s="8">
        <v>84</v>
      </c>
      <c r="B82" s="23">
        <v>73</v>
      </c>
      <c r="C82" s="425" t="s">
        <v>96</v>
      </c>
      <c r="D82" s="422">
        <v>100</v>
      </c>
      <c r="E82" s="426"/>
      <c r="F82" s="422">
        <v>77</v>
      </c>
      <c r="G82" s="426"/>
      <c r="H82" s="422">
        <v>65</v>
      </c>
      <c r="I82" s="426" t="s">
        <v>255</v>
      </c>
      <c r="J82" s="422">
        <v>76</v>
      </c>
      <c r="K82" s="426" t="s">
        <v>255</v>
      </c>
      <c r="L82" s="422">
        <v>114</v>
      </c>
      <c r="M82" s="426"/>
      <c r="N82" s="422">
        <v>106</v>
      </c>
      <c r="O82" s="426"/>
    </row>
    <row r="83" spans="1:15">
      <c r="A83" s="8">
        <v>84</v>
      </c>
      <c r="B83" s="23">
        <v>74</v>
      </c>
      <c r="C83" s="425" t="s">
        <v>97</v>
      </c>
      <c r="D83" s="422">
        <v>392</v>
      </c>
      <c r="E83" s="426"/>
      <c r="F83" s="422">
        <v>339</v>
      </c>
      <c r="G83" s="426"/>
      <c r="H83" s="422">
        <v>350</v>
      </c>
      <c r="I83" s="426" t="s">
        <v>255</v>
      </c>
      <c r="J83" s="422">
        <v>335</v>
      </c>
      <c r="K83" s="426" t="s">
        <v>255</v>
      </c>
      <c r="L83" s="422">
        <v>354</v>
      </c>
      <c r="M83" s="426"/>
      <c r="N83" s="422">
        <v>276</v>
      </c>
      <c r="O83" s="426"/>
    </row>
    <row r="84" spans="1:15">
      <c r="A84" s="8">
        <v>11</v>
      </c>
      <c r="B84" s="23">
        <v>75</v>
      </c>
      <c r="C84" s="425" t="s">
        <v>0</v>
      </c>
      <c r="D84" s="422">
        <v>1641</v>
      </c>
      <c r="E84" s="426"/>
      <c r="F84" s="422">
        <v>1669</v>
      </c>
      <c r="G84" s="426"/>
      <c r="H84" s="422">
        <v>1722</v>
      </c>
      <c r="I84" s="426" t="s">
        <v>255</v>
      </c>
      <c r="J84" s="422">
        <v>1796</v>
      </c>
      <c r="K84" s="426" t="s">
        <v>255</v>
      </c>
      <c r="L84" s="422">
        <v>1705</v>
      </c>
      <c r="M84" s="426"/>
      <c r="N84" s="422">
        <v>1588</v>
      </c>
      <c r="O84" s="426"/>
    </row>
    <row r="85" spans="1:15">
      <c r="A85" s="8">
        <v>28</v>
      </c>
      <c r="B85" s="23">
        <v>76</v>
      </c>
      <c r="C85" s="425" t="s">
        <v>30</v>
      </c>
      <c r="D85" s="422">
        <v>1959</v>
      </c>
      <c r="E85" s="426"/>
      <c r="F85" s="422">
        <v>1787</v>
      </c>
      <c r="G85" s="426"/>
      <c r="H85" s="422">
        <v>1796</v>
      </c>
      <c r="I85" s="426" t="s">
        <v>255</v>
      </c>
      <c r="J85" s="422">
        <v>1952</v>
      </c>
      <c r="K85" s="426" t="s">
        <v>255</v>
      </c>
      <c r="L85" s="422">
        <v>1802</v>
      </c>
      <c r="M85" s="426"/>
      <c r="N85" s="422">
        <v>1696</v>
      </c>
      <c r="O85" s="426"/>
    </row>
    <row r="86" spans="1:15">
      <c r="A86" s="8">
        <v>11</v>
      </c>
      <c r="B86" s="23">
        <v>77</v>
      </c>
      <c r="C86" s="425" t="s">
        <v>2</v>
      </c>
      <c r="D86" s="422">
        <v>766</v>
      </c>
      <c r="E86" s="426"/>
      <c r="F86" s="422">
        <v>824</v>
      </c>
      <c r="G86" s="426"/>
      <c r="H86" s="422">
        <v>794</v>
      </c>
      <c r="I86" s="426" t="s">
        <v>255</v>
      </c>
      <c r="J86" s="422">
        <v>968</v>
      </c>
      <c r="K86" s="426" t="s">
        <v>255</v>
      </c>
      <c r="L86" s="422">
        <v>987</v>
      </c>
      <c r="M86" s="426"/>
      <c r="N86" s="422">
        <v>978</v>
      </c>
      <c r="O86" s="426"/>
    </row>
    <row r="87" spans="1:15">
      <c r="A87" s="8">
        <v>11</v>
      </c>
      <c r="B87" s="23">
        <v>78</v>
      </c>
      <c r="C87" s="425" t="s">
        <v>3</v>
      </c>
      <c r="D87" s="422">
        <v>446</v>
      </c>
      <c r="E87" s="426"/>
      <c r="F87" s="422">
        <v>504</v>
      </c>
      <c r="G87" s="426"/>
      <c r="H87" s="422">
        <v>464</v>
      </c>
      <c r="I87" s="426" t="s">
        <v>255</v>
      </c>
      <c r="J87" s="422">
        <v>589</v>
      </c>
      <c r="K87" s="426" t="s">
        <v>255</v>
      </c>
      <c r="L87" s="422">
        <v>453</v>
      </c>
      <c r="M87" s="426"/>
      <c r="N87" s="422">
        <v>458</v>
      </c>
      <c r="O87" s="426"/>
    </row>
    <row r="88" spans="1:15">
      <c r="A88" s="8">
        <v>75</v>
      </c>
      <c r="B88" s="23">
        <v>79</v>
      </c>
      <c r="C88" s="425" t="s">
        <v>66</v>
      </c>
      <c r="D88" s="422">
        <v>532</v>
      </c>
      <c r="E88" s="426"/>
      <c r="F88" s="422">
        <v>617</v>
      </c>
      <c r="G88" s="426"/>
      <c r="H88" s="422">
        <v>541</v>
      </c>
      <c r="I88" s="426" t="s">
        <v>255</v>
      </c>
      <c r="J88" s="422">
        <v>479</v>
      </c>
      <c r="K88" s="426" t="s">
        <v>255</v>
      </c>
      <c r="L88" s="422">
        <v>516</v>
      </c>
      <c r="M88" s="426"/>
      <c r="N88" s="422">
        <v>510</v>
      </c>
      <c r="O88" s="426"/>
    </row>
    <row r="89" spans="1:15">
      <c r="A89" s="8">
        <v>32</v>
      </c>
      <c r="B89" s="23">
        <v>80</v>
      </c>
      <c r="C89" s="425" t="s">
        <v>35</v>
      </c>
      <c r="D89" s="422">
        <v>298</v>
      </c>
      <c r="E89" s="426"/>
      <c r="F89" s="422">
        <v>290</v>
      </c>
      <c r="G89" s="426"/>
      <c r="H89" s="422">
        <v>275</v>
      </c>
      <c r="I89" s="426" t="s">
        <v>255</v>
      </c>
      <c r="J89" s="422">
        <v>247</v>
      </c>
      <c r="K89" s="426" t="s">
        <v>255</v>
      </c>
      <c r="L89" s="422">
        <v>325</v>
      </c>
      <c r="M89" s="426"/>
      <c r="N89" s="422">
        <v>317</v>
      </c>
      <c r="O89" s="426"/>
    </row>
    <row r="90" spans="1:15">
      <c r="A90" s="8">
        <v>76</v>
      </c>
      <c r="B90" s="23">
        <v>81</v>
      </c>
      <c r="C90" s="425" t="s">
        <v>80</v>
      </c>
      <c r="D90" s="422">
        <v>64</v>
      </c>
      <c r="E90" s="426"/>
      <c r="F90" s="422">
        <v>53</v>
      </c>
      <c r="G90" s="426"/>
      <c r="H90" s="422">
        <v>31</v>
      </c>
      <c r="I90" s="426" t="s">
        <v>255</v>
      </c>
      <c r="J90" s="422">
        <v>31</v>
      </c>
      <c r="K90" s="426" t="s">
        <v>256</v>
      </c>
      <c r="L90" s="422">
        <v>31</v>
      </c>
      <c r="M90" s="426"/>
      <c r="N90" s="422">
        <v>198</v>
      </c>
      <c r="O90" s="426"/>
    </row>
    <row r="91" spans="1:15">
      <c r="A91" s="8">
        <v>76</v>
      </c>
      <c r="B91" s="23">
        <v>82</v>
      </c>
      <c r="C91" s="425" t="s">
        <v>81</v>
      </c>
      <c r="D91" s="422">
        <v>225</v>
      </c>
      <c r="E91" s="426"/>
      <c r="F91" s="422">
        <v>225</v>
      </c>
      <c r="G91" s="426" t="s">
        <v>256</v>
      </c>
      <c r="H91" s="422">
        <v>255</v>
      </c>
      <c r="I91" s="426" t="s">
        <v>255</v>
      </c>
      <c r="J91" s="422">
        <v>231</v>
      </c>
      <c r="K91" s="426" t="s">
        <v>255</v>
      </c>
      <c r="L91" s="422">
        <v>369</v>
      </c>
      <c r="M91" s="426"/>
      <c r="N91" s="422">
        <v>202</v>
      </c>
      <c r="O91" s="426"/>
    </row>
    <row r="92" spans="1:15">
      <c r="A92" s="8">
        <v>93</v>
      </c>
      <c r="B92" s="23">
        <v>83</v>
      </c>
      <c r="C92" s="425" t="s">
        <v>102</v>
      </c>
      <c r="D92" s="422">
        <v>841</v>
      </c>
      <c r="E92" s="426"/>
      <c r="F92" s="422">
        <v>800</v>
      </c>
      <c r="G92" s="426"/>
      <c r="H92" s="422">
        <v>728</v>
      </c>
      <c r="I92" s="426" t="s">
        <v>255</v>
      </c>
      <c r="J92" s="422">
        <v>694</v>
      </c>
      <c r="K92" s="426" t="s">
        <v>255</v>
      </c>
      <c r="L92" s="422">
        <v>662</v>
      </c>
      <c r="M92" s="426"/>
      <c r="N92" s="422">
        <v>407</v>
      </c>
      <c r="O92" s="426"/>
    </row>
    <row r="93" spans="1:15">
      <c r="A93" s="8">
        <v>93</v>
      </c>
      <c r="B93" s="23">
        <v>84</v>
      </c>
      <c r="C93" s="425" t="s">
        <v>103</v>
      </c>
      <c r="D93" s="422">
        <v>123</v>
      </c>
      <c r="E93" s="426"/>
      <c r="F93" s="422">
        <v>159</v>
      </c>
      <c r="G93" s="426"/>
      <c r="H93" s="422">
        <v>164</v>
      </c>
      <c r="I93" s="426">
        <v>0</v>
      </c>
      <c r="J93" s="422">
        <v>185</v>
      </c>
      <c r="K93" s="426"/>
      <c r="L93" s="422">
        <v>179</v>
      </c>
      <c r="M93" s="426"/>
      <c r="N93" s="422">
        <v>163</v>
      </c>
      <c r="O93" s="426"/>
    </row>
    <row r="94" spans="1:15">
      <c r="A94" s="8">
        <v>52</v>
      </c>
      <c r="B94" s="23">
        <v>85</v>
      </c>
      <c r="C94" s="425" t="s">
        <v>51</v>
      </c>
      <c r="D94" s="422">
        <v>517</v>
      </c>
      <c r="E94" s="426"/>
      <c r="F94" s="422">
        <v>550</v>
      </c>
      <c r="G94" s="426"/>
      <c r="H94" s="422">
        <v>550</v>
      </c>
      <c r="I94" s="426" t="s">
        <v>256</v>
      </c>
      <c r="J94" s="422">
        <v>594</v>
      </c>
      <c r="K94" s="426" t="s">
        <v>255</v>
      </c>
      <c r="L94" s="422">
        <v>594</v>
      </c>
      <c r="M94" s="426" t="s">
        <v>256</v>
      </c>
      <c r="N94" s="422">
        <v>594</v>
      </c>
      <c r="O94" s="426"/>
    </row>
    <row r="95" spans="1:15">
      <c r="A95" s="8">
        <v>75</v>
      </c>
      <c r="B95" s="23">
        <v>86</v>
      </c>
      <c r="C95" s="425" t="s">
        <v>67</v>
      </c>
      <c r="D95" s="422">
        <v>257</v>
      </c>
      <c r="E95" s="426"/>
      <c r="F95" s="422">
        <v>225</v>
      </c>
      <c r="G95" s="426"/>
      <c r="H95" s="422">
        <v>291</v>
      </c>
      <c r="I95" s="426">
        <v>0</v>
      </c>
      <c r="J95" s="422">
        <v>317</v>
      </c>
      <c r="K95" s="426"/>
      <c r="L95" s="422">
        <v>305</v>
      </c>
      <c r="M95" s="426"/>
      <c r="N95" s="422">
        <v>251</v>
      </c>
      <c r="O95" s="426"/>
    </row>
    <row r="96" spans="1:15">
      <c r="A96" s="8">
        <v>75</v>
      </c>
      <c r="B96" s="23">
        <v>87</v>
      </c>
      <c r="C96" s="425" t="s">
        <v>68</v>
      </c>
      <c r="D96" s="422">
        <v>150</v>
      </c>
      <c r="E96" s="426"/>
      <c r="F96" s="422">
        <v>163</v>
      </c>
      <c r="G96" s="426"/>
      <c r="H96" s="422">
        <v>147</v>
      </c>
      <c r="I96" s="426" t="s">
        <v>255</v>
      </c>
      <c r="J96" s="422">
        <v>204</v>
      </c>
      <c r="K96" s="426" t="s">
        <v>255</v>
      </c>
      <c r="L96" s="422">
        <v>235</v>
      </c>
      <c r="M96" s="426"/>
      <c r="N96" s="422">
        <v>281</v>
      </c>
      <c r="O96" s="426"/>
    </row>
    <row r="97" spans="1:15">
      <c r="A97" s="8">
        <v>44</v>
      </c>
      <c r="B97" s="23">
        <v>88</v>
      </c>
      <c r="C97" s="425" t="s">
        <v>45</v>
      </c>
      <c r="D97" s="422">
        <v>441</v>
      </c>
      <c r="E97" s="426" t="s">
        <v>256</v>
      </c>
      <c r="F97" s="422">
        <v>420</v>
      </c>
      <c r="G97" s="426"/>
      <c r="H97" s="422">
        <v>417</v>
      </c>
      <c r="I97" s="426" t="s">
        <v>256</v>
      </c>
      <c r="J97" s="422">
        <v>473</v>
      </c>
      <c r="K97" s="426" t="s">
        <v>256</v>
      </c>
      <c r="L97" s="422">
        <v>547</v>
      </c>
      <c r="M97" s="426"/>
      <c r="N97" s="422">
        <v>490</v>
      </c>
      <c r="O97" s="426" t="s">
        <v>256</v>
      </c>
    </row>
    <row r="98" spans="1:15">
      <c r="A98" s="8">
        <v>27</v>
      </c>
      <c r="B98" s="23">
        <v>89</v>
      </c>
      <c r="C98" s="425" t="s">
        <v>23</v>
      </c>
      <c r="D98" s="422">
        <v>348</v>
      </c>
      <c r="E98" s="426" t="s">
        <v>256</v>
      </c>
      <c r="F98" s="422">
        <v>334</v>
      </c>
      <c r="G98" s="426" t="s">
        <v>256</v>
      </c>
      <c r="H98" s="422">
        <v>441</v>
      </c>
      <c r="I98" s="426" t="s">
        <v>256</v>
      </c>
      <c r="J98" s="422">
        <v>415</v>
      </c>
      <c r="K98" s="426" t="s">
        <v>255</v>
      </c>
      <c r="L98" s="422">
        <v>449</v>
      </c>
      <c r="M98" s="426"/>
      <c r="N98" s="422">
        <v>381</v>
      </c>
      <c r="O98" s="426"/>
    </row>
    <row r="99" spans="1:15">
      <c r="A99" s="8">
        <v>27</v>
      </c>
      <c r="B99" s="23">
        <v>90</v>
      </c>
      <c r="C99" s="425" t="s">
        <v>24</v>
      </c>
      <c r="D99" s="422">
        <v>104</v>
      </c>
      <c r="E99" s="426"/>
      <c r="F99" s="422">
        <v>111</v>
      </c>
      <c r="G99" s="426"/>
      <c r="H99" s="422">
        <v>136</v>
      </c>
      <c r="I99" s="426" t="s">
        <v>255</v>
      </c>
      <c r="J99" s="422">
        <v>127</v>
      </c>
      <c r="K99" s="426" t="s">
        <v>255</v>
      </c>
      <c r="L99" s="422">
        <v>165</v>
      </c>
      <c r="M99" s="426"/>
      <c r="N99" s="422">
        <v>148</v>
      </c>
      <c r="O99" s="426"/>
    </row>
    <row r="100" spans="1:15">
      <c r="A100" s="8">
        <v>11</v>
      </c>
      <c r="B100" s="23">
        <v>91</v>
      </c>
      <c r="C100" s="425" t="s">
        <v>4</v>
      </c>
      <c r="D100" s="422">
        <v>1340</v>
      </c>
      <c r="E100" s="426"/>
      <c r="F100" s="422">
        <v>1275</v>
      </c>
      <c r="G100" s="426"/>
      <c r="H100" s="422">
        <v>1390</v>
      </c>
      <c r="I100" s="426" t="s">
        <v>255</v>
      </c>
      <c r="J100" s="422">
        <v>1427</v>
      </c>
      <c r="K100" s="426" t="s">
        <v>255</v>
      </c>
      <c r="L100" s="422">
        <v>1311</v>
      </c>
      <c r="M100" s="426"/>
      <c r="N100" s="422">
        <v>1455</v>
      </c>
      <c r="O100" s="426"/>
    </row>
    <row r="101" spans="1:15">
      <c r="A101" s="8">
        <v>11</v>
      </c>
      <c r="B101" s="23">
        <v>92</v>
      </c>
      <c r="C101" s="425" t="s">
        <v>5</v>
      </c>
      <c r="D101" s="422">
        <v>1291</v>
      </c>
      <c r="E101" s="426"/>
      <c r="F101" s="422">
        <v>1263</v>
      </c>
      <c r="G101" s="426"/>
      <c r="H101" s="422">
        <v>1351</v>
      </c>
      <c r="I101" s="426" t="s">
        <v>255</v>
      </c>
      <c r="J101" s="422">
        <v>1353</v>
      </c>
      <c r="K101" s="426" t="s">
        <v>255</v>
      </c>
      <c r="L101" s="422">
        <v>1466</v>
      </c>
      <c r="M101" s="426"/>
      <c r="N101" s="422">
        <v>1728</v>
      </c>
      <c r="O101" s="426"/>
    </row>
    <row r="102" spans="1:15">
      <c r="A102" s="8">
        <v>11</v>
      </c>
      <c r="B102" s="23">
        <v>93</v>
      </c>
      <c r="C102" s="425" t="s">
        <v>6</v>
      </c>
      <c r="D102" s="422">
        <v>496</v>
      </c>
      <c r="E102" s="426"/>
      <c r="F102" s="422">
        <v>497</v>
      </c>
      <c r="G102" s="426"/>
      <c r="H102" s="422">
        <v>569</v>
      </c>
      <c r="I102" s="426" t="s">
        <v>255</v>
      </c>
      <c r="J102" s="422">
        <v>565</v>
      </c>
      <c r="K102" s="426" t="s">
        <v>255</v>
      </c>
      <c r="L102" s="422">
        <v>515</v>
      </c>
      <c r="M102" s="426"/>
      <c r="N102" s="422">
        <v>543</v>
      </c>
      <c r="O102" s="426"/>
    </row>
    <row r="103" spans="1:15">
      <c r="A103" s="8">
        <v>11</v>
      </c>
      <c r="B103" s="23">
        <v>94</v>
      </c>
      <c r="C103" s="425" t="s">
        <v>7</v>
      </c>
      <c r="D103" s="422">
        <v>254</v>
      </c>
      <c r="E103" s="426"/>
      <c r="F103" s="422">
        <v>252</v>
      </c>
      <c r="G103" s="426"/>
      <c r="H103" s="422">
        <v>340</v>
      </c>
      <c r="I103" s="426" t="s">
        <v>255</v>
      </c>
      <c r="J103" s="422">
        <v>352</v>
      </c>
      <c r="K103" s="426" t="s">
        <v>255</v>
      </c>
      <c r="L103" s="422">
        <v>384</v>
      </c>
      <c r="M103" s="426"/>
      <c r="N103" s="422">
        <v>381</v>
      </c>
      <c r="O103" s="426"/>
    </row>
    <row r="104" spans="1:15">
      <c r="A104" s="8">
        <v>11</v>
      </c>
      <c r="B104" s="23">
        <v>95</v>
      </c>
      <c r="C104" s="425" t="s">
        <v>8</v>
      </c>
      <c r="D104" s="422">
        <v>185</v>
      </c>
      <c r="E104" s="426"/>
      <c r="F104" s="422">
        <v>172</v>
      </c>
      <c r="G104" s="426"/>
      <c r="H104" s="422">
        <v>213</v>
      </c>
      <c r="I104" s="426" t="s">
        <v>255</v>
      </c>
      <c r="J104" s="422">
        <v>156</v>
      </c>
      <c r="K104" s="426" t="s">
        <v>255</v>
      </c>
      <c r="L104" s="422">
        <v>183</v>
      </c>
      <c r="M104" s="426"/>
      <c r="N104" s="422">
        <v>324</v>
      </c>
      <c r="O104" s="426"/>
    </row>
    <row r="105" spans="1:15">
      <c r="A105" s="8">
        <v>101</v>
      </c>
      <c r="B105" s="23">
        <v>971</v>
      </c>
      <c r="C105" s="425" t="s">
        <v>390</v>
      </c>
      <c r="D105" s="422">
        <v>179</v>
      </c>
      <c r="E105" s="426"/>
      <c r="F105" s="422">
        <v>22</v>
      </c>
      <c r="G105" s="426"/>
      <c r="H105" s="422">
        <v>131</v>
      </c>
      <c r="I105" s="426" t="s">
        <v>255</v>
      </c>
      <c r="J105" s="422">
        <v>83</v>
      </c>
      <c r="K105" s="426" t="s">
        <v>255</v>
      </c>
      <c r="L105" s="422">
        <v>169</v>
      </c>
      <c r="M105" s="426"/>
      <c r="N105" s="422">
        <v>90</v>
      </c>
      <c r="O105" s="426"/>
    </row>
    <row r="106" spans="1:15">
      <c r="A106" s="8">
        <v>102</v>
      </c>
      <c r="B106" s="23">
        <v>972</v>
      </c>
      <c r="C106" s="425" t="s">
        <v>110</v>
      </c>
      <c r="D106" s="422">
        <v>538</v>
      </c>
      <c r="E106" s="426"/>
      <c r="F106" s="422">
        <v>432</v>
      </c>
      <c r="G106" s="426"/>
      <c r="H106" s="422">
        <v>512</v>
      </c>
      <c r="I106" s="426" t="s">
        <v>255</v>
      </c>
      <c r="J106" s="422">
        <v>471</v>
      </c>
      <c r="K106" s="426" t="s">
        <v>255</v>
      </c>
      <c r="L106" s="422">
        <v>486</v>
      </c>
      <c r="M106" s="426"/>
      <c r="N106" s="422">
        <v>674</v>
      </c>
      <c r="O106" s="426"/>
    </row>
    <row r="107" spans="1:15">
      <c r="A107" s="8">
        <v>103</v>
      </c>
      <c r="B107" s="23">
        <v>973</v>
      </c>
      <c r="C107" s="425" t="s">
        <v>111</v>
      </c>
      <c r="D107" s="422">
        <v>116</v>
      </c>
      <c r="E107" s="426" t="s">
        <v>256</v>
      </c>
      <c r="F107" s="422">
        <v>116</v>
      </c>
      <c r="G107" s="426" t="s">
        <v>256</v>
      </c>
      <c r="H107" s="422">
        <v>116</v>
      </c>
      <c r="I107" s="426" t="s">
        <v>256</v>
      </c>
      <c r="J107" s="422">
        <v>116</v>
      </c>
      <c r="K107" s="426" t="s">
        <v>256</v>
      </c>
      <c r="L107" s="422">
        <v>199</v>
      </c>
      <c r="M107" s="426"/>
      <c r="N107" s="422">
        <v>82</v>
      </c>
      <c r="O107" s="426"/>
    </row>
    <row r="108" spans="1:15">
      <c r="A108" s="9">
        <v>104</v>
      </c>
      <c r="B108" s="9">
        <v>974</v>
      </c>
      <c r="C108" s="5" t="s">
        <v>310</v>
      </c>
      <c r="D108" s="422">
        <v>988</v>
      </c>
      <c r="E108" s="426"/>
      <c r="F108" s="422">
        <v>1109</v>
      </c>
      <c r="G108" s="426"/>
      <c r="H108" s="422">
        <v>1109</v>
      </c>
      <c r="I108" s="426" t="s">
        <v>256</v>
      </c>
      <c r="J108" s="422">
        <v>1150</v>
      </c>
      <c r="K108" s="426" t="s">
        <v>255</v>
      </c>
      <c r="L108" s="422">
        <v>1308</v>
      </c>
      <c r="M108" s="426"/>
      <c r="N108" s="422">
        <v>1309</v>
      </c>
      <c r="O108" s="426"/>
    </row>
    <row r="109" spans="1:15">
      <c r="A109" s="597" t="s">
        <v>225</v>
      </c>
      <c r="B109" s="598"/>
      <c r="C109" s="599"/>
      <c r="D109" s="431">
        <v>44141</v>
      </c>
      <c r="E109" s="432"/>
      <c r="F109" s="431">
        <v>45013</v>
      </c>
      <c r="G109" s="433"/>
      <c r="H109" s="434">
        <v>47451</v>
      </c>
      <c r="I109" s="433"/>
      <c r="J109" s="434">
        <v>48635</v>
      </c>
      <c r="K109" s="433"/>
      <c r="L109" s="434">
        <v>48072</v>
      </c>
      <c r="M109" s="433"/>
      <c r="N109" s="434">
        <v>48794</v>
      </c>
      <c r="O109" s="433"/>
    </row>
    <row r="110" spans="1:15">
      <c r="A110" s="600" t="s">
        <v>330</v>
      </c>
      <c r="B110" s="601"/>
      <c r="C110" s="602"/>
      <c r="D110" s="435">
        <v>1821</v>
      </c>
      <c r="E110" s="436"/>
      <c r="F110" s="435">
        <v>1679</v>
      </c>
      <c r="G110" s="437"/>
      <c r="H110" s="438">
        <v>1868</v>
      </c>
      <c r="I110" s="437"/>
      <c r="J110" s="438">
        <v>1820</v>
      </c>
      <c r="K110" s="437"/>
      <c r="L110" s="438">
        <v>2162</v>
      </c>
      <c r="M110" s="437"/>
      <c r="N110" s="438">
        <v>2155</v>
      </c>
      <c r="O110" s="437"/>
    </row>
    <row r="111" spans="1:15">
      <c r="A111" s="594" t="s">
        <v>331</v>
      </c>
      <c r="B111" s="595"/>
      <c r="C111" s="596"/>
      <c r="D111" s="439">
        <v>45962</v>
      </c>
      <c r="E111" s="440"/>
      <c r="F111" s="439">
        <v>46692</v>
      </c>
      <c r="G111" s="441"/>
      <c r="H111" s="442">
        <v>49319</v>
      </c>
      <c r="I111" s="441"/>
      <c r="J111" s="442">
        <v>50455</v>
      </c>
      <c r="K111" s="441"/>
      <c r="L111" s="442">
        <v>50234</v>
      </c>
      <c r="M111" s="441"/>
      <c r="N111" s="442">
        <v>50949</v>
      </c>
      <c r="O111" s="441"/>
    </row>
    <row r="112" spans="1:15" ht="25.5" customHeight="1">
      <c r="A112" s="667" t="s">
        <v>391</v>
      </c>
      <c r="B112" s="667"/>
      <c r="C112" s="667"/>
      <c r="D112" s="667"/>
      <c r="E112" s="667"/>
      <c r="F112" s="667"/>
      <c r="G112" s="667"/>
      <c r="H112" s="667"/>
      <c r="I112" s="667"/>
      <c r="J112" s="667"/>
      <c r="K112" s="667"/>
      <c r="L112" s="667"/>
      <c r="M112" s="667"/>
      <c r="N112" s="667"/>
      <c r="O112" s="667"/>
    </row>
    <row r="113" spans="1:15">
      <c r="A113" s="498" t="s">
        <v>381</v>
      </c>
      <c r="B113" s="568"/>
      <c r="C113" s="568"/>
      <c r="D113" s="568"/>
      <c r="E113" s="568"/>
      <c r="F113" s="568"/>
      <c r="G113" s="568"/>
      <c r="H113" s="568"/>
      <c r="I113" s="568"/>
      <c r="J113" s="568"/>
      <c r="K113" s="568"/>
      <c r="L113" s="568"/>
      <c r="M113" s="568"/>
      <c r="N113" s="568"/>
      <c r="O113" s="568"/>
    </row>
    <row r="114" spans="1:15">
      <c r="B114" s="475"/>
      <c r="C114" s="475"/>
      <c r="D114" s="475"/>
      <c r="E114" s="475"/>
      <c r="F114" s="475"/>
      <c r="G114" s="475"/>
      <c r="H114" s="475"/>
      <c r="I114" s="475"/>
      <c r="J114" s="475"/>
      <c r="K114" s="475"/>
      <c r="L114" s="475"/>
      <c r="M114" s="475"/>
      <c r="N114" s="475"/>
      <c r="O114" s="475"/>
    </row>
    <row r="115" spans="1:15">
      <c r="A115" s="475"/>
      <c r="B115" s="475"/>
      <c r="C115" s="475"/>
      <c r="D115" s="475"/>
      <c r="E115" s="475"/>
      <c r="F115" s="475"/>
      <c r="G115" s="475"/>
      <c r="H115" s="475"/>
      <c r="I115" s="475"/>
      <c r="J115" s="475"/>
      <c r="K115" s="475"/>
      <c r="L115" s="475"/>
      <c r="M115" s="475"/>
      <c r="N115" s="475"/>
      <c r="O115" s="475"/>
    </row>
    <row r="116" spans="1:15">
      <c r="A116" s="474" t="s">
        <v>392</v>
      </c>
      <c r="B116" s="475"/>
      <c r="C116" s="475"/>
      <c r="D116" s="475"/>
      <c r="E116" s="475"/>
      <c r="F116" s="475"/>
      <c r="G116" s="475"/>
      <c r="H116" s="475"/>
      <c r="I116" s="475"/>
      <c r="J116" s="475"/>
      <c r="K116" s="475"/>
      <c r="L116" s="475"/>
      <c r="M116" s="475"/>
      <c r="N116" s="475"/>
      <c r="O116" s="475"/>
    </row>
    <row r="117" spans="1:15" ht="30">
      <c r="A117" s="28" t="s">
        <v>218</v>
      </c>
      <c r="B117" s="592" t="s">
        <v>214</v>
      </c>
      <c r="C117" s="593"/>
      <c r="D117" s="640">
        <v>2010</v>
      </c>
      <c r="E117" s="639"/>
      <c r="F117" s="638">
        <v>2011</v>
      </c>
      <c r="G117" s="639"/>
      <c r="H117" s="640">
        <v>2012</v>
      </c>
      <c r="I117" s="639"/>
      <c r="J117" s="640">
        <v>2013</v>
      </c>
      <c r="K117" s="639"/>
      <c r="L117" s="640">
        <v>2014</v>
      </c>
      <c r="M117" s="639"/>
      <c r="N117" s="640">
        <v>2015</v>
      </c>
      <c r="O117" s="639"/>
    </row>
    <row r="118" spans="1:15">
      <c r="A118" s="448">
        <v>84</v>
      </c>
      <c r="B118" s="32" t="s">
        <v>83</v>
      </c>
      <c r="C118" s="449"/>
      <c r="D118" s="450">
        <v>6070</v>
      </c>
      <c r="E118" s="564"/>
      <c r="F118" s="450">
        <v>6136</v>
      </c>
      <c r="G118" s="564"/>
      <c r="H118" s="450">
        <v>6428</v>
      </c>
      <c r="I118" s="564"/>
      <c r="J118" s="450">
        <v>6540</v>
      </c>
      <c r="K118" s="564"/>
      <c r="L118" s="450">
        <v>6257</v>
      </c>
      <c r="M118" s="564"/>
      <c r="N118" s="450">
        <v>6764</v>
      </c>
      <c r="O118" s="564"/>
    </row>
    <row r="119" spans="1:15">
      <c r="A119" s="454">
        <v>27</v>
      </c>
      <c r="B119" s="35" t="s">
        <v>17</v>
      </c>
      <c r="C119" s="455"/>
      <c r="D119" s="452">
        <v>2623</v>
      </c>
      <c r="E119" s="564"/>
      <c r="F119" s="452">
        <v>2522</v>
      </c>
      <c r="G119" s="564"/>
      <c r="H119" s="452">
        <v>2668</v>
      </c>
      <c r="I119" s="564"/>
      <c r="J119" s="452">
        <v>2814</v>
      </c>
      <c r="K119" s="564"/>
      <c r="L119" s="452">
        <v>2896</v>
      </c>
      <c r="M119" s="564"/>
      <c r="N119" s="452">
        <v>2759</v>
      </c>
      <c r="O119" s="564"/>
    </row>
    <row r="120" spans="1:15">
      <c r="A120" s="454">
        <v>53</v>
      </c>
      <c r="B120" s="35" t="s">
        <v>53</v>
      </c>
      <c r="C120" s="455"/>
      <c r="D120" s="452">
        <v>2753</v>
      </c>
      <c r="E120" s="564"/>
      <c r="F120" s="452">
        <v>2962</v>
      </c>
      <c r="G120" s="564"/>
      <c r="H120" s="452">
        <v>2954</v>
      </c>
      <c r="I120" s="564"/>
      <c r="J120" s="452">
        <v>2988</v>
      </c>
      <c r="K120" s="564"/>
      <c r="L120" s="452">
        <v>2871</v>
      </c>
      <c r="M120" s="564"/>
      <c r="N120" s="452">
        <v>3121</v>
      </c>
      <c r="O120" s="564"/>
    </row>
    <row r="121" spans="1:15">
      <c r="A121" s="454">
        <v>24</v>
      </c>
      <c r="B121" s="35" t="s">
        <v>10</v>
      </c>
      <c r="C121" s="455"/>
      <c r="D121" s="452">
        <v>2322</v>
      </c>
      <c r="E121" s="564"/>
      <c r="F121" s="452">
        <v>3621</v>
      </c>
      <c r="G121" s="564"/>
      <c r="H121" s="452">
        <v>3796</v>
      </c>
      <c r="I121" s="564"/>
      <c r="J121" s="452">
        <v>3805</v>
      </c>
      <c r="K121" s="564"/>
      <c r="L121" s="452">
        <v>3766</v>
      </c>
      <c r="M121" s="564"/>
      <c r="N121" s="452">
        <v>4039</v>
      </c>
      <c r="O121" s="564"/>
    </row>
    <row r="122" spans="1:15">
      <c r="A122" s="454">
        <v>94</v>
      </c>
      <c r="B122" s="35" t="s">
        <v>106</v>
      </c>
      <c r="C122" s="455"/>
      <c r="D122" s="452">
        <v>229</v>
      </c>
      <c r="E122" s="564"/>
      <c r="F122" s="452">
        <v>195</v>
      </c>
      <c r="G122" s="564"/>
      <c r="H122" s="452">
        <v>229</v>
      </c>
      <c r="I122" s="564"/>
      <c r="J122" s="452">
        <v>254</v>
      </c>
      <c r="K122" s="564"/>
      <c r="L122" s="452">
        <v>233</v>
      </c>
      <c r="M122" s="564"/>
      <c r="N122" s="452">
        <v>189</v>
      </c>
      <c r="O122" s="564"/>
    </row>
    <row r="123" spans="1:15">
      <c r="A123" s="454">
        <v>44</v>
      </c>
      <c r="B123" s="35" t="s">
        <v>220</v>
      </c>
      <c r="C123" s="455"/>
      <c r="D123" s="452">
        <v>3739</v>
      </c>
      <c r="E123" s="564"/>
      <c r="F123" s="452">
        <v>3430</v>
      </c>
      <c r="G123" s="564"/>
      <c r="H123" s="452">
        <v>3681</v>
      </c>
      <c r="I123" s="564"/>
      <c r="J123" s="452">
        <v>4076</v>
      </c>
      <c r="K123" s="564"/>
      <c r="L123" s="452">
        <v>4098</v>
      </c>
      <c r="M123" s="564"/>
      <c r="N123" s="452">
        <v>3869</v>
      </c>
      <c r="O123" s="564"/>
    </row>
    <row r="124" spans="1:15">
      <c r="A124" s="454">
        <v>32</v>
      </c>
      <c r="B124" s="35" t="s">
        <v>221</v>
      </c>
      <c r="C124" s="455"/>
      <c r="D124" s="452">
        <v>1457</v>
      </c>
      <c r="E124" s="564"/>
      <c r="F124" s="452">
        <v>1311</v>
      </c>
      <c r="G124" s="564"/>
      <c r="H124" s="452">
        <v>2244</v>
      </c>
      <c r="I124" s="564"/>
      <c r="J124" s="452">
        <v>2274</v>
      </c>
      <c r="K124" s="564"/>
      <c r="L124" s="452">
        <v>2306</v>
      </c>
      <c r="M124" s="564"/>
      <c r="N124" s="452">
        <v>2206</v>
      </c>
      <c r="O124" s="564"/>
    </row>
    <row r="125" spans="1:15">
      <c r="A125" s="454">
        <v>11</v>
      </c>
      <c r="B125" s="35" t="s">
        <v>1</v>
      </c>
      <c r="C125" s="455"/>
      <c r="D125" s="452">
        <v>6419</v>
      </c>
      <c r="E125" s="564"/>
      <c r="F125" s="452">
        <v>6456</v>
      </c>
      <c r="G125" s="564"/>
      <c r="H125" s="452">
        <v>6843</v>
      </c>
      <c r="I125" s="564"/>
      <c r="J125" s="452">
        <v>7206</v>
      </c>
      <c r="K125" s="564"/>
      <c r="L125" s="452">
        <v>7004</v>
      </c>
      <c r="M125" s="564"/>
      <c r="N125" s="452">
        <v>7455</v>
      </c>
      <c r="O125" s="564"/>
    </row>
    <row r="126" spans="1:15">
      <c r="A126" s="454">
        <v>28</v>
      </c>
      <c r="B126" s="35" t="s">
        <v>26</v>
      </c>
      <c r="C126" s="455"/>
      <c r="D126" s="452">
        <v>4635</v>
      </c>
      <c r="E126" s="564"/>
      <c r="F126" s="452">
        <v>4400</v>
      </c>
      <c r="G126" s="564"/>
      <c r="H126" s="452">
        <v>5003</v>
      </c>
      <c r="I126" s="564"/>
      <c r="J126" s="452">
        <v>4990</v>
      </c>
      <c r="K126" s="564"/>
      <c r="L126" s="452">
        <v>4233</v>
      </c>
      <c r="M126" s="564"/>
      <c r="N126" s="452">
        <v>4042</v>
      </c>
      <c r="O126" s="564"/>
    </row>
    <row r="127" spans="1:15">
      <c r="A127" s="454">
        <v>75</v>
      </c>
      <c r="B127" s="35" t="s">
        <v>222</v>
      </c>
      <c r="C127" s="455"/>
      <c r="D127" s="452">
        <v>4767</v>
      </c>
      <c r="E127" s="564"/>
      <c r="F127" s="452">
        <v>4537</v>
      </c>
      <c r="G127" s="564"/>
      <c r="H127" s="452">
        <v>4673</v>
      </c>
      <c r="I127" s="564"/>
      <c r="J127" s="452">
        <v>4880</v>
      </c>
      <c r="K127" s="564"/>
      <c r="L127" s="452">
        <v>4879</v>
      </c>
      <c r="M127" s="564"/>
      <c r="N127" s="452">
        <v>4781</v>
      </c>
      <c r="O127" s="564"/>
    </row>
    <row r="128" spans="1:15">
      <c r="A128" s="454">
        <v>76</v>
      </c>
      <c r="B128" s="35" t="s">
        <v>223</v>
      </c>
      <c r="C128" s="455"/>
      <c r="D128" s="452">
        <v>4863</v>
      </c>
      <c r="E128" s="564"/>
      <c r="F128" s="452">
        <v>5012</v>
      </c>
      <c r="G128" s="564"/>
      <c r="H128" s="452">
        <v>4471</v>
      </c>
      <c r="I128" s="564"/>
      <c r="J128" s="452">
        <v>4155</v>
      </c>
      <c r="K128" s="564"/>
      <c r="L128" s="452">
        <v>4943</v>
      </c>
      <c r="M128" s="564"/>
      <c r="N128" s="452">
        <v>5310</v>
      </c>
      <c r="O128" s="564"/>
    </row>
    <row r="129" spans="1:15">
      <c r="A129" s="454">
        <v>52</v>
      </c>
      <c r="B129" s="35" t="s">
        <v>47</v>
      </c>
      <c r="C129" s="455"/>
      <c r="D129" s="452">
        <v>1923</v>
      </c>
      <c r="E129" s="564"/>
      <c r="F129" s="452">
        <v>2118</v>
      </c>
      <c r="G129" s="564"/>
      <c r="H129" s="452">
        <v>2180</v>
      </c>
      <c r="I129" s="564"/>
      <c r="J129" s="452">
        <v>2295</v>
      </c>
      <c r="K129" s="564"/>
      <c r="L129" s="452">
        <v>2310</v>
      </c>
      <c r="M129" s="564"/>
      <c r="N129" s="452">
        <v>2276</v>
      </c>
      <c r="O129" s="564"/>
    </row>
    <row r="130" spans="1:15">
      <c r="A130" s="459">
        <v>93</v>
      </c>
      <c r="B130" s="35" t="s">
        <v>113</v>
      </c>
      <c r="C130" s="455"/>
      <c r="D130" s="452">
        <v>2341</v>
      </c>
      <c r="E130" s="564"/>
      <c r="F130" s="452">
        <v>2313</v>
      </c>
      <c r="G130" s="564"/>
      <c r="H130" s="452">
        <v>2281</v>
      </c>
      <c r="I130" s="564"/>
      <c r="J130" s="452">
        <v>2358</v>
      </c>
      <c r="K130" s="564"/>
      <c r="L130" s="452">
        <v>2276</v>
      </c>
      <c r="M130" s="564"/>
      <c r="N130" s="452">
        <v>1983</v>
      </c>
      <c r="O130" s="564"/>
    </row>
    <row r="131" spans="1:15">
      <c r="A131" s="460" t="s">
        <v>225</v>
      </c>
      <c r="B131" s="461"/>
      <c r="C131" s="462"/>
      <c r="D131" s="463">
        <v>44141</v>
      </c>
      <c r="E131" s="565"/>
      <c r="F131" s="463">
        <v>45013</v>
      </c>
      <c r="G131" s="565"/>
      <c r="H131" s="463">
        <v>47451</v>
      </c>
      <c r="I131" s="565"/>
      <c r="J131" s="463">
        <v>48635</v>
      </c>
      <c r="K131" s="565"/>
      <c r="L131" s="463">
        <v>48072</v>
      </c>
      <c r="M131" s="565"/>
      <c r="N131" s="463">
        <v>48794</v>
      </c>
      <c r="O131" s="565"/>
    </row>
    <row r="132" spans="1:15">
      <c r="A132" s="11">
        <v>101</v>
      </c>
      <c r="B132" s="502" t="s">
        <v>215</v>
      </c>
      <c r="C132" s="467"/>
      <c r="D132" s="452">
        <v>179</v>
      </c>
      <c r="E132" s="564"/>
      <c r="F132" s="452">
        <v>22</v>
      </c>
      <c r="G132" s="564"/>
      <c r="H132" s="452">
        <v>131</v>
      </c>
      <c r="I132" s="564" t="s">
        <v>255</v>
      </c>
      <c r="J132" s="452">
        <v>83</v>
      </c>
      <c r="K132" s="564" t="s">
        <v>255</v>
      </c>
      <c r="L132" s="452">
        <v>169</v>
      </c>
      <c r="M132" s="564"/>
      <c r="N132" s="452">
        <v>90</v>
      </c>
      <c r="O132" s="564"/>
    </row>
    <row r="133" spans="1:15">
      <c r="A133" s="11">
        <v>102</v>
      </c>
      <c r="B133" s="502" t="s">
        <v>216</v>
      </c>
      <c r="C133" s="467"/>
      <c r="D133" s="452">
        <v>538</v>
      </c>
      <c r="E133" s="564"/>
      <c r="F133" s="452">
        <v>432</v>
      </c>
      <c r="G133" s="564"/>
      <c r="H133" s="452">
        <v>512</v>
      </c>
      <c r="I133" s="564" t="s">
        <v>255</v>
      </c>
      <c r="J133" s="452">
        <v>471</v>
      </c>
      <c r="K133" s="564" t="s">
        <v>255</v>
      </c>
      <c r="L133" s="452">
        <v>486</v>
      </c>
      <c r="M133" s="564"/>
      <c r="N133" s="452">
        <v>674</v>
      </c>
      <c r="O133" s="564"/>
    </row>
    <row r="134" spans="1:15">
      <c r="A134" s="11">
        <v>103</v>
      </c>
      <c r="B134" s="502" t="s">
        <v>111</v>
      </c>
      <c r="C134" s="467"/>
      <c r="D134" s="452">
        <v>116</v>
      </c>
      <c r="E134" s="564" t="s">
        <v>256</v>
      </c>
      <c r="F134" s="452">
        <v>116</v>
      </c>
      <c r="G134" s="564" t="s">
        <v>256</v>
      </c>
      <c r="H134" s="452">
        <v>116</v>
      </c>
      <c r="I134" s="564" t="s">
        <v>256</v>
      </c>
      <c r="J134" s="452">
        <v>116</v>
      </c>
      <c r="K134" s="564" t="s">
        <v>256</v>
      </c>
      <c r="L134" s="452">
        <v>199</v>
      </c>
      <c r="M134" s="564"/>
      <c r="N134" s="452">
        <v>82</v>
      </c>
      <c r="O134" s="564"/>
    </row>
    <row r="135" spans="1:15">
      <c r="A135" s="11">
        <v>104</v>
      </c>
      <c r="B135" s="502" t="s">
        <v>112</v>
      </c>
      <c r="C135" s="467"/>
      <c r="D135" s="452">
        <v>988</v>
      </c>
      <c r="E135" s="564"/>
      <c r="F135" s="452">
        <v>1109</v>
      </c>
      <c r="G135" s="564"/>
      <c r="H135" s="452">
        <v>1109</v>
      </c>
      <c r="I135" s="564" t="s">
        <v>256</v>
      </c>
      <c r="J135" s="452">
        <v>1150</v>
      </c>
      <c r="K135" s="564" t="s">
        <v>255</v>
      </c>
      <c r="L135" s="452">
        <v>1308</v>
      </c>
      <c r="M135" s="564"/>
      <c r="N135" s="452">
        <v>1309</v>
      </c>
      <c r="O135" s="564"/>
    </row>
    <row r="136" spans="1:15">
      <c r="A136" s="17" t="s">
        <v>224</v>
      </c>
      <c r="B136" s="468"/>
      <c r="C136" s="469"/>
      <c r="D136" s="463">
        <v>1821</v>
      </c>
      <c r="E136" s="565"/>
      <c r="F136" s="463">
        <v>1679</v>
      </c>
      <c r="G136" s="565"/>
      <c r="H136" s="463">
        <v>1868</v>
      </c>
      <c r="I136" s="565"/>
      <c r="J136" s="463">
        <v>1820</v>
      </c>
      <c r="K136" s="565"/>
      <c r="L136" s="463">
        <v>2162</v>
      </c>
      <c r="M136" s="565"/>
      <c r="N136" s="463">
        <v>2155</v>
      </c>
      <c r="O136" s="565"/>
    </row>
    <row r="137" spans="1:15">
      <c r="A137" s="641" t="s">
        <v>227</v>
      </c>
      <c r="B137" s="642"/>
      <c r="C137" s="643"/>
      <c r="D137" s="470">
        <v>45962</v>
      </c>
      <c r="E137" s="566"/>
      <c r="F137" s="470">
        <v>46692</v>
      </c>
      <c r="G137" s="566"/>
      <c r="H137" s="470">
        <v>49319</v>
      </c>
      <c r="I137" s="566"/>
      <c r="J137" s="470">
        <v>50455</v>
      </c>
      <c r="K137" s="566"/>
      <c r="L137" s="470">
        <v>50234</v>
      </c>
      <c r="M137" s="566"/>
      <c r="N137" s="470">
        <v>50949</v>
      </c>
      <c r="O137" s="566"/>
    </row>
    <row r="138" spans="1:15">
      <c r="A138" s="475"/>
      <c r="B138" s="475"/>
      <c r="C138" s="475"/>
      <c r="D138" s="475"/>
      <c r="E138" s="475"/>
      <c r="F138" s="475"/>
      <c r="G138" s="475"/>
      <c r="H138" s="475"/>
      <c r="I138" s="475"/>
      <c r="J138" s="475"/>
      <c r="K138" s="475"/>
      <c r="L138" s="475"/>
      <c r="M138" s="475"/>
      <c r="N138" s="475"/>
      <c r="O138" s="475"/>
    </row>
    <row r="139" spans="1:15">
      <c r="A139" s="475"/>
      <c r="B139" s="475"/>
      <c r="C139" s="475"/>
      <c r="D139" s="475"/>
      <c r="E139" s="475"/>
      <c r="F139" s="475"/>
      <c r="G139" s="475"/>
      <c r="H139" s="475"/>
      <c r="I139" s="475"/>
      <c r="J139" s="475"/>
      <c r="K139" s="475"/>
      <c r="L139" s="475"/>
      <c r="M139" s="475"/>
      <c r="N139" s="475"/>
      <c r="O139" s="475"/>
    </row>
    <row r="140" spans="1:15" s="475" customFormat="1"/>
    <row r="141" spans="1:15" s="475" customFormat="1"/>
    <row r="142" spans="1:15" s="475" customFormat="1"/>
    <row r="143" spans="1:15" s="475" customFormat="1"/>
    <row r="144" spans="1:15" s="475" customFormat="1"/>
    <row r="145" s="475" customFormat="1"/>
    <row r="146" s="475" customFormat="1"/>
    <row r="147" s="475" customFormat="1"/>
    <row r="148" s="475" customFormat="1"/>
    <row r="149" s="475" customFormat="1"/>
    <row r="150" s="475" customFormat="1"/>
    <row r="151" s="475" customFormat="1"/>
    <row r="152" s="475" customFormat="1"/>
    <row r="153" s="475" customFormat="1"/>
    <row r="154" s="475" customFormat="1"/>
    <row r="155" s="475" customFormat="1"/>
    <row r="156" s="475" customFormat="1"/>
    <row r="157" s="475" customFormat="1"/>
    <row r="158" s="475" customFormat="1"/>
    <row r="159" s="475" customFormat="1"/>
    <row r="160" s="475" customFormat="1"/>
    <row r="161" s="475" customFormat="1"/>
    <row r="162" s="475" customFormat="1"/>
    <row r="163" s="475" customFormat="1"/>
    <row r="164" s="475" customFormat="1"/>
    <row r="165" s="475" customFormat="1"/>
    <row r="166" s="475" customFormat="1"/>
    <row r="167" s="475" customFormat="1"/>
    <row r="168" s="475" customFormat="1"/>
    <row r="169" s="475" customFormat="1"/>
    <row r="170" s="475" customFormat="1"/>
    <row r="171" s="475" customFormat="1"/>
    <row r="172" s="475" customFormat="1"/>
    <row r="173" s="475" customFormat="1"/>
    <row r="174" s="475" customFormat="1"/>
    <row r="175" s="475" customFormat="1"/>
    <row r="176" s="475" customFormat="1"/>
    <row r="177" s="475" customFormat="1"/>
    <row r="178" s="475" customFormat="1"/>
    <row r="179" s="475" customFormat="1"/>
    <row r="180" s="475" customFormat="1"/>
    <row r="181" s="475" customFormat="1"/>
    <row r="182" s="475" customFormat="1"/>
    <row r="183" s="475" customFormat="1"/>
    <row r="184" s="475" customFormat="1"/>
    <row r="185" s="475" customFormat="1"/>
    <row r="186" s="475" customFormat="1"/>
    <row r="187" s="475" customFormat="1"/>
    <row r="188" s="475" customFormat="1"/>
    <row r="189" s="475" customFormat="1"/>
    <row r="190" s="475" customFormat="1"/>
    <row r="191" s="475" customFormat="1"/>
    <row r="192" s="475" customFormat="1"/>
    <row r="193" s="475" customFormat="1"/>
    <row r="194" s="475" customFormat="1"/>
    <row r="195" s="475" customFormat="1"/>
    <row r="196" s="475" customFormat="1"/>
    <row r="197" s="475" customFormat="1"/>
    <row r="198" s="475" customFormat="1"/>
    <row r="199" s="475" customFormat="1"/>
    <row r="200" s="475" customFormat="1"/>
    <row r="201" s="475" customFormat="1"/>
    <row r="202" s="475" customFormat="1"/>
    <row r="203" s="475" customFormat="1"/>
    <row r="204" s="475" customFormat="1"/>
    <row r="205" s="475" customFormat="1"/>
    <row r="206" s="475" customFormat="1"/>
    <row r="207" s="475" customFormat="1"/>
    <row r="208" s="475" customFormat="1"/>
    <row r="209" s="475" customFormat="1"/>
    <row r="210" s="475" customFormat="1"/>
    <row r="211" s="475" customFormat="1"/>
    <row r="212" s="475" customFormat="1"/>
    <row r="213" s="475" customFormat="1"/>
    <row r="214" s="475" customFormat="1"/>
    <row r="215" s="475" customFormat="1"/>
    <row r="216" s="475" customFormat="1"/>
    <row r="217" s="475" customFormat="1"/>
    <row r="218" s="475" customFormat="1"/>
    <row r="219" s="475" customFormat="1"/>
    <row r="220" s="475" customFormat="1"/>
    <row r="221" s="475" customFormat="1"/>
    <row r="222" s="475" customFormat="1"/>
    <row r="223" s="475" customFormat="1"/>
    <row r="224" s="475" customFormat="1"/>
    <row r="225" s="475" customFormat="1"/>
    <row r="226" s="475" customFormat="1"/>
    <row r="227" s="475" customFormat="1"/>
    <row r="228" s="475" customFormat="1"/>
    <row r="229" s="475" customFormat="1"/>
    <row r="230" s="475" customFormat="1"/>
    <row r="231" s="475" customFormat="1"/>
    <row r="232" s="475" customFormat="1"/>
    <row r="233" s="475" customFormat="1"/>
    <row r="234" s="475" customFormat="1"/>
    <row r="235" s="475" customFormat="1"/>
    <row r="236" s="475" customFormat="1"/>
    <row r="237" s="475" customFormat="1"/>
    <row r="238" s="475" customFormat="1"/>
    <row r="239" s="475" customFormat="1"/>
    <row r="240" s="475" customFormat="1"/>
    <row r="241" s="475" customFormat="1"/>
    <row r="242" s="475" customFormat="1"/>
    <row r="243" s="475" customFormat="1"/>
    <row r="244" s="475" customFormat="1"/>
    <row r="245" s="475" customFormat="1"/>
    <row r="246" s="475" customFormat="1"/>
    <row r="247" s="475" customFormat="1"/>
    <row r="248" s="475" customFormat="1"/>
    <row r="249" s="475" customFormat="1"/>
    <row r="250" s="475" customFormat="1"/>
    <row r="251" s="475" customFormat="1"/>
    <row r="252" s="475" customFormat="1"/>
    <row r="253" s="475" customFormat="1"/>
    <row r="254" s="475" customFormat="1"/>
    <row r="255" s="475" customFormat="1"/>
    <row r="256" s="475" customFormat="1"/>
    <row r="257" s="475" customFormat="1"/>
    <row r="258" s="475" customFormat="1"/>
    <row r="259" s="475" customFormat="1"/>
    <row r="260" s="475" customFormat="1"/>
    <row r="261" s="475" customFormat="1"/>
    <row r="262" s="475" customFormat="1"/>
    <row r="263" s="475" customFormat="1"/>
    <row r="264" s="475" customFormat="1"/>
    <row r="265" s="475" customFormat="1"/>
    <row r="266" s="475" customFormat="1"/>
    <row r="267" s="475" customFormat="1"/>
    <row r="268" s="475" customFormat="1"/>
    <row r="269" s="475" customFormat="1"/>
    <row r="270" s="475" customFormat="1"/>
    <row r="271" s="475" customFormat="1"/>
    <row r="272" s="475" customFormat="1"/>
    <row r="273" s="475" customFormat="1"/>
    <row r="274" s="475" customFormat="1"/>
    <row r="275" s="475" customFormat="1"/>
    <row r="276" s="475" customFormat="1"/>
    <row r="277" s="475" customFormat="1"/>
    <row r="278" s="475" customFormat="1"/>
    <row r="279" s="475" customFormat="1"/>
    <row r="280" s="475" customFormat="1"/>
    <row r="281" s="475" customFormat="1"/>
    <row r="282" s="475" customFormat="1"/>
    <row r="283" s="475" customFormat="1"/>
    <row r="284" s="475" customFormat="1"/>
    <row r="285" s="475" customFormat="1"/>
    <row r="286" s="475" customFormat="1"/>
    <row r="287" s="475" customFormat="1"/>
    <row r="288" s="475" customFormat="1"/>
    <row r="289" s="475" customFormat="1"/>
    <row r="290" s="475" customFormat="1"/>
    <row r="291" s="475" customFormat="1"/>
    <row r="292" s="475" customFormat="1"/>
    <row r="293" s="475" customFormat="1"/>
    <row r="294" s="475" customFormat="1"/>
    <row r="295" s="475" customFormat="1"/>
    <row r="296" s="475" customFormat="1"/>
    <row r="297" s="475" customFormat="1"/>
    <row r="298" s="475" customFormat="1"/>
    <row r="299" s="475" customFormat="1"/>
    <row r="300" s="475" customFormat="1"/>
    <row r="301" s="475" customFormat="1"/>
    <row r="302" s="475" customFormat="1"/>
    <row r="303" s="475" customFormat="1"/>
    <row r="304" s="475" customFormat="1"/>
    <row r="305" s="475" customFormat="1"/>
    <row r="306" s="475" customFormat="1"/>
    <row r="307" s="475" customFormat="1"/>
    <row r="308" s="475" customFormat="1"/>
    <row r="309" s="475" customFormat="1"/>
    <row r="310" s="475" customFormat="1"/>
    <row r="311" s="475" customFormat="1"/>
    <row r="312" s="475" customFormat="1"/>
    <row r="313" s="475" customFormat="1"/>
    <row r="314" s="475" customFormat="1"/>
    <row r="315" s="475" customFormat="1"/>
    <row r="316" s="475" customFormat="1"/>
    <row r="317" s="475" customFormat="1"/>
    <row r="318" s="475" customFormat="1"/>
    <row r="319" s="475" customFormat="1"/>
    <row r="320" s="475" customFormat="1"/>
    <row r="321" s="475" customFormat="1"/>
    <row r="322" s="475" customFormat="1"/>
    <row r="323" s="475" customFormat="1"/>
    <row r="324" s="475" customFormat="1"/>
    <row r="325" s="475" customFormat="1"/>
    <row r="326" s="475" customFormat="1"/>
    <row r="327" s="475" customFormat="1"/>
    <row r="328" s="475" customFormat="1"/>
    <row r="329" s="475" customFormat="1"/>
    <row r="330" s="475" customFormat="1"/>
    <row r="331" s="475" customFormat="1"/>
    <row r="332" s="475" customFormat="1"/>
    <row r="333" s="475" customFormat="1"/>
    <row r="334" s="475" customFormat="1"/>
    <row r="335" s="475" customFormat="1"/>
    <row r="336" s="475" customFormat="1"/>
    <row r="337" s="475" customFormat="1"/>
    <row r="338" s="475" customFormat="1"/>
    <row r="339" s="475" customFormat="1"/>
    <row r="340" s="475" customFormat="1"/>
    <row r="341" s="475" customFormat="1"/>
    <row r="342" s="475" customFormat="1"/>
    <row r="343" s="475" customFormat="1"/>
    <row r="344" s="475" customFormat="1"/>
    <row r="345" s="475" customFormat="1"/>
    <row r="346" s="475" customFormat="1"/>
    <row r="347" s="475" customFormat="1"/>
    <row r="348" s="475" customFormat="1"/>
    <row r="349" s="475" customFormat="1"/>
    <row r="350" s="475" customFormat="1"/>
    <row r="351" s="475" customFormat="1"/>
    <row r="352" s="475" customFormat="1"/>
    <row r="353" s="475" customFormat="1"/>
    <row r="354" s="475" customFormat="1"/>
    <row r="355" s="475" customFormat="1"/>
    <row r="356" s="475" customFormat="1"/>
    <row r="357" s="475" customFormat="1"/>
    <row r="358" s="475" customFormat="1"/>
    <row r="359" s="475" customFormat="1"/>
    <row r="360" s="475" customFormat="1"/>
    <row r="361" s="475" customFormat="1"/>
    <row r="362" s="475" customFormat="1"/>
    <row r="363" s="475" customFormat="1"/>
    <row r="364" s="475" customFormat="1"/>
    <row r="365" s="475" customFormat="1"/>
    <row r="366" s="475" customFormat="1"/>
    <row r="367" s="475" customFormat="1"/>
    <row r="368" s="475" customFormat="1"/>
    <row r="369" s="475" customFormat="1"/>
    <row r="370" s="475" customFormat="1"/>
    <row r="371" s="475" customFormat="1"/>
    <row r="372" s="475" customFormat="1"/>
    <row r="373" s="475" customFormat="1"/>
    <row r="374" s="475" customFormat="1"/>
    <row r="375" s="475" customFormat="1"/>
    <row r="376" s="475" customFormat="1"/>
    <row r="377" s="475" customFormat="1"/>
    <row r="378" s="475" customFormat="1"/>
    <row r="379" s="475" customFormat="1"/>
    <row r="380" s="475" customFormat="1"/>
    <row r="381" s="475" customFormat="1"/>
    <row r="382" s="475" customFormat="1"/>
    <row r="383" s="475" customFormat="1"/>
    <row r="384" s="475" customFormat="1"/>
    <row r="385" s="475" customFormat="1"/>
    <row r="386" s="475" customFormat="1"/>
    <row r="387" s="475" customFormat="1"/>
    <row r="388" s="475" customFormat="1"/>
    <row r="389" s="475" customFormat="1"/>
    <row r="390" s="475" customFormat="1"/>
    <row r="391" s="475" customFormat="1"/>
    <row r="392" s="475" customFormat="1"/>
    <row r="393" s="475" customFormat="1"/>
    <row r="394" s="475" customFormat="1"/>
    <row r="395" s="475" customFormat="1"/>
    <row r="396" s="475" customFormat="1"/>
    <row r="397" s="475" customFormat="1"/>
    <row r="398" s="475" customFormat="1"/>
    <row r="399" s="475" customFormat="1"/>
    <row r="400" s="475" customFormat="1"/>
    <row r="401" s="475" customFormat="1"/>
    <row r="402" s="475" customFormat="1"/>
    <row r="403" s="475" customFormat="1"/>
    <row r="404" s="475" customFormat="1"/>
    <row r="405" s="475" customFormat="1"/>
    <row r="406" s="475" customFormat="1"/>
    <row r="407" s="475" customFormat="1"/>
    <row r="408" s="475" customFormat="1"/>
    <row r="409" s="475" customFormat="1"/>
    <row r="410" s="475" customFormat="1"/>
    <row r="411" s="475" customFormat="1"/>
    <row r="412" s="475" customFormat="1"/>
    <row r="413" s="475" customFormat="1"/>
    <row r="414" s="475" customFormat="1"/>
    <row r="415" s="475" customFormat="1"/>
    <row r="416" s="475" customFormat="1"/>
    <row r="417" s="475" customFormat="1"/>
    <row r="418" s="475" customFormat="1"/>
    <row r="419" s="475" customFormat="1"/>
    <row r="420" s="475" customFormat="1"/>
    <row r="421" s="475" customFormat="1"/>
    <row r="422" s="475" customFormat="1"/>
    <row r="423" s="475" customFormat="1"/>
    <row r="424" s="475" customFormat="1"/>
    <row r="425" s="475" customFormat="1"/>
    <row r="426" s="475" customFormat="1"/>
    <row r="427" s="475" customFormat="1"/>
    <row r="428" s="475" customFormat="1"/>
    <row r="429" s="475" customFormat="1"/>
    <row r="430" s="475" customFormat="1"/>
    <row r="431" s="475" customFormat="1"/>
    <row r="432" s="475" customFormat="1"/>
    <row r="433" s="475" customFormat="1"/>
    <row r="434" s="475" customFormat="1"/>
    <row r="435" s="475" customFormat="1"/>
    <row r="436" s="475" customFormat="1"/>
    <row r="437" s="475" customFormat="1"/>
    <row r="438" s="475" customFormat="1"/>
    <row r="439" s="475" customFormat="1"/>
    <row r="440" s="475" customFormat="1"/>
    <row r="441" s="475" customFormat="1"/>
    <row r="442" s="475" customFormat="1"/>
    <row r="443" s="475" customFormat="1"/>
    <row r="444" s="475" customFormat="1"/>
    <row r="445" s="475" customFormat="1"/>
    <row r="446" s="475" customFormat="1"/>
    <row r="447" s="475" customFormat="1"/>
    <row r="448" s="475" customFormat="1"/>
    <row r="449" s="475" customFormat="1"/>
    <row r="450" s="475" customFormat="1"/>
    <row r="451" s="475" customFormat="1"/>
    <row r="452" s="475" customFormat="1"/>
    <row r="453" s="475" customFormat="1"/>
    <row r="454" s="475" customFormat="1"/>
    <row r="455" s="475" customFormat="1"/>
    <row r="456" s="475" customFormat="1"/>
    <row r="457" s="475" customFormat="1"/>
    <row r="458" s="475" customFormat="1"/>
    <row r="459" s="475" customFormat="1"/>
    <row r="460" s="475" customFormat="1"/>
    <row r="461" s="475" customFormat="1"/>
    <row r="462" s="475" customFormat="1"/>
    <row r="463" s="475" customFormat="1"/>
    <row r="464" s="475" customFormat="1"/>
    <row r="465" s="475" customFormat="1"/>
    <row r="466" s="475" customFormat="1"/>
  </sheetData>
  <mergeCells count="19">
    <mergeCell ref="A112:O112"/>
    <mergeCell ref="A2:I2"/>
    <mergeCell ref="D6:E6"/>
    <mergeCell ref="F6:G6"/>
    <mergeCell ref="H6:I6"/>
    <mergeCell ref="J6:K6"/>
    <mergeCell ref="L6:M6"/>
    <mergeCell ref="N6:O6"/>
    <mergeCell ref="A109:C109"/>
    <mergeCell ref="A110:C110"/>
    <mergeCell ref="A111:C111"/>
    <mergeCell ref="N117:O117"/>
    <mergeCell ref="A137:C137"/>
    <mergeCell ref="B117:C117"/>
    <mergeCell ref="D117:E117"/>
    <mergeCell ref="F117:G117"/>
    <mergeCell ref="H117:I117"/>
    <mergeCell ref="J117:K117"/>
    <mergeCell ref="L117:M117"/>
  </mergeCells>
  <hyperlinks>
    <hyperlink ref="N3" location="Sommaire!A1" display="RETOUR AU SOMMAIRE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AK466"/>
  <sheetViews>
    <sheetView workbookViewId="0">
      <selection activeCell="N3" sqref="N3"/>
    </sheetView>
  </sheetViews>
  <sheetFormatPr baseColWidth="10" defaultRowHeight="15"/>
  <cols>
    <col min="1" max="1" width="7.42578125" customWidth="1"/>
    <col min="2" max="2" width="13.140625" customWidth="1"/>
    <col min="3" max="3" width="24.85546875" customWidth="1"/>
    <col min="4" max="4" width="7.42578125" bestFit="1" customWidth="1"/>
    <col min="5" max="5" width="3" bestFit="1" customWidth="1"/>
    <col min="6" max="6" width="7.42578125" bestFit="1" customWidth="1"/>
    <col min="7" max="7" width="3" bestFit="1" customWidth="1"/>
    <col min="8" max="8" width="7.42578125" bestFit="1" customWidth="1"/>
    <col min="9" max="9" width="3" bestFit="1" customWidth="1"/>
    <col min="10" max="10" width="7.42578125" bestFit="1" customWidth="1"/>
    <col min="11" max="11" width="3" bestFit="1" customWidth="1"/>
    <col min="12" max="12" width="7.42578125" bestFit="1" customWidth="1"/>
    <col min="13" max="13" width="3" bestFit="1" customWidth="1"/>
    <col min="14" max="14" width="7.42578125" bestFit="1" customWidth="1"/>
    <col min="15" max="15" width="3" bestFit="1" customWidth="1"/>
    <col min="16" max="37" width="11.42578125" style="475"/>
  </cols>
  <sheetData>
    <row r="1" spans="1:37">
      <c r="A1" s="18" t="s">
        <v>393</v>
      </c>
      <c r="B1" s="6"/>
      <c r="C1" s="1"/>
      <c r="D1" s="1"/>
      <c r="E1" s="1"/>
      <c r="F1" s="1"/>
      <c r="G1" s="402"/>
      <c r="H1" s="402"/>
      <c r="I1" s="402"/>
      <c r="J1" s="475"/>
      <c r="K1" s="475"/>
      <c r="L1" s="475"/>
      <c r="M1" s="475"/>
      <c r="N1" s="475"/>
      <c r="O1" s="475"/>
    </row>
    <row r="2" spans="1:37">
      <c r="A2" s="591" t="s">
        <v>251</v>
      </c>
      <c r="B2" s="591"/>
      <c r="C2" s="591"/>
      <c r="D2" s="591"/>
      <c r="E2" s="591"/>
      <c r="F2" s="591"/>
      <c r="G2" s="591"/>
      <c r="H2" s="591"/>
      <c r="I2" s="591"/>
      <c r="J2" s="475"/>
      <c r="K2" s="475"/>
      <c r="L2" s="475"/>
      <c r="M2" s="475"/>
      <c r="N2" s="475"/>
      <c r="O2" s="475"/>
    </row>
    <row r="3" spans="1:37" s="419" customFormat="1">
      <c r="A3" s="577" t="s">
        <v>252</v>
      </c>
      <c r="B3" s="577"/>
      <c r="C3" s="577"/>
      <c r="D3" s="577"/>
      <c r="E3" s="577"/>
      <c r="F3" s="577"/>
      <c r="G3" s="577"/>
      <c r="N3" s="571" t="s">
        <v>440</v>
      </c>
    </row>
    <row r="4" spans="1:37">
      <c r="B4" s="475"/>
      <c r="C4" s="475"/>
      <c r="D4" s="475"/>
      <c r="E4" s="475"/>
      <c r="F4" s="475"/>
      <c r="G4" s="475"/>
      <c r="H4" s="475"/>
      <c r="I4" s="475"/>
      <c r="J4" s="475"/>
      <c r="K4" s="475"/>
      <c r="L4" s="475"/>
      <c r="M4" s="475"/>
      <c r="N4" s="475"/>
      <c r="O4" s="475"/>
    </row>
    <row r="5" spans="1:37">
      <c r="A5" s="475"/>
      <c r="B5" s="475"/>
      <c r="C5" s="475"/>
      <c r="D5" s="475"/>
      <c r="E5" s="475"/>
      <c r="F5" s="475"/>
      <c r="G5" s="475"/>
      <c r="H5" s="475"/>
      <c r="I5" s="475"/>
      <c r="J5" s="475"/>
      <c r="K5" s="475"/>
      <c r="L5" s="475"/>
      <c r="M5" s="475"/>
      <c r="N5" s="475"/>
      <c r="O5" s="475"/>
    </row>
    <row r="6" spans="1:37" s="484" customFormat="1" ht="30">
      <c r="A6" s="122" t="s">
        <v>218</v>
      </c>
      <c r="B6" s="123" t="s">
        <v>219</v>
      </c>
      <c r="C6" s="123" t="s">
        <v>213</v>
      </c>
      <c r="D6" s="640">
        <v>2010</v>
      </c>
      <c r="E6" s="639"/>
      <c r="F6" s="638">
        <v>2011</v>
      </c>
      <c r="G6" s="639"/>
      <c r="H6" s="640">
        <v>2012</v>
      </c>
      <c r="I6" s="639"/>
      <c r="J6" s="640">
        <v>2013</v>
      </c>
      <c r="K6" s="639"/>
      <c r="L6" s="640">
        <v>2014</v>
      </c>
      <c r="M6" s="639"/>
      <c r="N6" s="640">
        <v>2015</v>
      </c>
      <c r="O6" s="639"/>
      <c r="P6" s="579"/>
      <c r="Q6" s="579"/>
      <c r="R6" s="579"/>
      <c r="S6" s="579"/>
      <c r="T6" s="579"/>
      <c r="U6" s="579"/>
      <c r="V6" s="579"/>
      <c r="W6" s="579"/>
      <c r="X6" s="579"/>
      <c r="Y6" s="579"/>
      <c r="Z6" s="579"/>
      <c r="AA6" s="579"/>
      <c r="AB6" s="579"/>
      <c r="AC6" s="579"/>
      <c r="AD6" s="579"/>
      <c r="AE6" s="579"/>
      <c r="AF6" s="579"/>
      <c r="AG6" s="579"/>
      <c r="AH6" s="579"/>
      <c r="AI6" s="579"/>
      <c r="AJ6" s="579"/>
      <c r="AK6" s="579"/>
    </row>
    <row r="7" spans="1:37">
      <c r="A7" s="7">
        <v>84</v>
      </c>
      <c r="B7" s="21" t="s">
        <v>115</v>
      </c>
      <c r="C7" s="421" t="s">
        <v>82</v>
      </c>
      <c r="D7" s="422">
        <v>755</v>
      </c>
      <c r="E7" s="426"/>
      <c r="F7" s="422">
        <v>735</v>
      </c>
      <c r="G7" s="426"/>
      <c r="H7" s="422">
        <v>770</v>
      </c>
      <c r="I7" s="426"/>
      <c r="J7" s="422">
        <v>742</v>
      </c>
      <c r="K7" s="426"/>
      <c r="L7" s="422">
        <v>684</v>
      </c>
      <c r="M7" s="426"/>
      <c r="N7" s="422">
        <v>797</v>
      </c>
      <c r="O7" s="426"/>
    </row>
    <row r="8" spans="1:37">
      <c r="A8" s="8">
        <v>32</v>
      </c>
      <c r="B8" s="23" t="s">
        <v>116</v>
      </c>
      <c r="C8" s="425" t="s">
        <v>31</v>
      </c>
      <c r="D8" s="422">
        <v>1335</v>
      </c>
      <c r="E8" s="426"/>
      <c r="F8" s="422">
        <v>1192</v>
      </c>
      <c r="G8" s="426"/>
      <c r="H8" s="422">
        <v>1263</v>
      </c>
      <c r="I8" s="426"/>
      <c r="J8" s="422">
        <v>1110</v>
      </c>
      <c r="K8" s="426"/>
      <c r="L8" s="422">
        <v>1122</v>
      </c>
      <c r="M8" s="426"/>
      <c r="N8" s="422">
        <v>1321</v>
      </c>
      <c r="O8" s="426"/>
    </row>
    <row r="9" spans="1:37">
      <c r="A9" s="8">
        <v>84</v>
      </c>
      <c r="B9" s="23" t="s">
        <v>117</v>
      </c>
      <c r="C9" s="425" t="s">
        <v>84</v>
      </c>
      <c r="D9" s="422">
        <v>499</v>
      </c>
      <c r="E9" s="426"/>
      <c r="F9" s="422">
        <v>499</v>
      </c>
      <c r="G9" s="426" t="s">
        <v>256</v>
      </c>
      <c r="H9" s="422">
        <v>530</v>
      </c>
      <c r="I9" s="426"/>
      <c r="J9" s="422">
        <v>536</v>
      </c>
      <c r="K9" s="426"/>
      <c r="L9" s="422">
        <v>568</v>
      </c>
      <c r="M9" s="426"/>
      <c r="N9" s="422">
        <v>526</v>
      </c>
      <c r="O9" s="426"/>
    </row>
    <row r="10" spans="1:37">
      <c r="A10" s="8">
        <v>93</v>
      </c>
      <c r="B10" s="23" t="s">
        <v>118</v>
      </c>
      <c r="C10" s="425" t="s">
        <v>305</v>
      </c>
      <c r="D10" s="422">
        <v>249</v>
      </c>
      <c r="E10" s="426"/>
      <c r="F10" s="422">
        <v>279</v>
      </c>
      <c r="G10" s="426"/>
      <c r="H10" s="422">
        <v>247</v>
      </c>
      <c r="I10" s="426"/>
      <c r="J10" s="422">
        <v>219</v>
      </c>
      <c r="K10" s="426"/>
      <c r="L10" s="422">
        <v>209</v>
      </c>
      <c r="M10" s="426"/>
      <c r="N10" s="422">
        <v>172</v>
      </c>
      <c r="O10" s="426"/>
    </row>
    <row r="11" spans="1:37">
      <c r="A11" s="8">
        <v>93</v>
      </c>
      <c r="B11" s="23" t="s">
        <v>119</v>
      </c>
      <c r="C11" s="425" t="s">
        <v>99</v>
      </c>
      <c r="D11" s="422">
        <v>155</v>
      </c>
      <c r="E11" s="426"/>
      <c r="F11" s="422">
        <v>145</v>
      </c>
      <c r="G11" s="426"/>
      <c r="H11" s="422">
        <v>145</v>
      </c>
      <c r="I11" s="426" t="s">
        <v>256</v>
      </c>
      <c r="J11" s="422">
        <v>187</v>
      </c>
      <c r="K11" s="426"/>
      <c r="L11" s="422">
        <v>175</v>
      </c>
      <c r="M11" s="426"/>
      <c r="N11" s="422">
        <v>135</v>
      </c>
      <c r="O11" s="426"/>
    </row>
    <row r="12" spans="1:37">
      <c r="A12" s="8">
        <v>93</v>
      </c>
      <c r="B12" s="23" t="s">
        <v>120</v>
      </c>
      <c r="C12" s="425" t="s">
        <v>100</v>
      </c>
      <c r="D12" s="422">
        <v>1537</v>
      </c>
      <c r="E12" s="426"/>
      <c r="F12" s="422">
        <v>1583</v>
      </c>
      <c r="G12" s="426"/>
      <c r="H12" s="422">
        <v>1555</v>
      </c>
      <c r="I12" s="426"/>
      <c r="J12" s="422">
        <v>1546</v>
      </c>
      <c r="K12" s="426"/>
      <c r="L12" s="422">
        <v>1525</v>
      </c>
      <c r="M12" s="426"/>
      <c r="N12" s="422">
        <v>1620</v>
      </c>
      <c r="O12" s="426"/>
    </row>
    <row r="13" spans="1:37">
      <c r="A13" s="8">
        <v>84</v>
      </c>
      <c r="B13" s="23" t="s">
        <v>121</v>
      </c>
      <c r="C13" s="425" t="s">
        <v>85</v>
      </c>
      <c r="D13" s="422">
        <v>306</v>
      </c>
      <c r="E13" s="426"/>
      <c r="F13" s="422">
        <v>146</v>
      </c>
      <c r="G13" s="426"/>
      <c r="H13" s="422">
        <v>293</v>
      </c>
      <c r="I13" s="426"/>
      <c r="J13" s="422">
        <v>441</v>
      </c>
      <c r="K13" s="426"/>
      <c r="L13" s="422">
        <v>468</v>
      </c>
      <c r="M13" s="426"/>
      <c r="N13" s="422">
        <v>483</v>
      </c>
      <c r="O13" s="426"/>
    </row>
    <row r="14" spans="1:37">
      <c r="A14" s="8">
        <v>44</v>
      </c>
      <c r="B14" s="23" t="s">
        <v>122</v>
      </c>
      <c r="C14" s="425" t="s">
        <v>36</v>
      </c>
      <c r="D14" s="422">
        <v>552</v>
      </c>
      <c r="E14" s="426"/>
      <c r="F14" s="422">
        <v>619</v>
      </c>
      <c r="G14" s="426"/>
      <c r="H14" s="422">
        <v>667</v>
      </c>
      <c r="I14" s="426"/>
      <c r="J14" s="422">
        <v>649</v>
      </c>
      <c r="K14" s="426"/>
      <c r="L14" s="422">
        <v>701</v>
      </c>
      <c r="M14" s="426"/>
      <c r="N14" s="422">
        <v>537</v>
      </c>
      <c r="O14" s="426"/>
    </row>
    <row r="15" spans="1:37">
      <c r="A15" s="8">
        <v>76</v>
      </c>
      <c r="B15" s="23" t="s">
        <v>123</v>
      </c>
      <c r="C15" s="425" t="s">
        <v>69</v>
      </c>
      <c r="D15" s="422">
        <v>324</v>
      </c>
      <c r="E15" s="426"/>
      <c r="F15" s="422">
        <v>290</v>
      </c>
      <c r="G15" s="426"/>
      <c r="H15" s="422">
        <v>301</v>
      </c>
      <c r="I15" s="426"/>
      <c r="J15" s="422">
        <v>337</v>
      </c>
      <c r="K15" s="426"/>
      <c r="L15" s="422">
        <v>344</v>
      </c>
      <c r="M15" s="426"/>
      <c r="N15" s="422">
        <v>344</v>
      </c>
      <c r="O15" s="426"/>
    </row>
    <row r="16" spans="1:37">
      <c r="A16" s="8">
        <v>44</v>
      </c>
      <c r="B16" s="23">
        <v>10</v>
      </c>
      <c r="C16" s="425" t="s">
        <v>37</v>
      </c>
      <c r="D16" s="422">
        <v>551</v>
      </c>
      <c r="E16" s="426"/>
      <c r="F16" s="422">
        <v>528</v>
      </c>
      <c r="G16" s="426"/>
      <c r="H16" s="422">
        <v>500</v>
      </c>
      <c r="I16" s="426"/>
      <c r="J16" s="422">
        <v>542</v>
      </c>
      <c r="K16" s="426"/>
      <c r="L16" s="422">
        <v>549</v>
      </c>
      <c r="M16" s="426"/>
      <c r="N16" s="422">
        <v>658</v>
      </c>
      <c r="O16" s="426"/>
    </row>
    <row r="17" spans="1:15">
      <c r="A17" s="8">
        <v>76</v>
      </c>
      <c r="B17" s="23">
        <v>11</v>
      </c>
      <c r="C17" s="425" t="s">
        <v>70</v>
      </c>
      <c r="D17" s="422">
        <v>992</v>
      </c>
      <c r="E17" s="426"/>
      <c r="F17" s="422">
        <v>737</v>
      </c>
      <c r="G17" s="426"/>
      <c r="H17" s="422">
        <v>624</v>
      </c>
      <c r="I17" s="426"/>
      <c r="J17" s="422">
        <v>571</v>
      </c>
      <c r="K17" s="426"/>
      <c r="L17" s="422">
        <v>617</v>
      </c>
      <c r="M17" s="426"/>
      <c r="N17" s="422">
        <v>606</v>
      </c>
      <c r="O17" s="426"/>
    </row>
    <row r="18" spans="1:15">
      <c r="A18" s="8">
        <v>76</v>
      </c>
      <c r="B18" s="23">
        <v>12</v>
      </c>
      <c r="C18" s="425" t="s">
        <v>71</v>
      </c>
      <c r="D18" s="422">
        <v>412</v>
      </c>
      <c r="E18" s="426"/>
      <c r="F18" s="422">
        <v>426</v>
      </c>
      <c r="G18" s="426"/>
      <c r="H18" s="422">
        <v>421</v>
      </c>
      <c r="I18" s="426"/>
      <c r="J18" s="422">
        <v>421</v>
      </c>
      <c r="K18" s="426"/>
      <c r="L18" s="422">
        <v>483</v>
      </c>
      <c r="M18" s="426"/>
      <c r="N18" s="422">
        <v>524</v>
      </c>
      <c r="O18" s="426"/>
    </row>
    <row r="19" spans="1:15">
      <c r="A19" s="8">
        <v>93</v>
      </c>
      <c r="B19" s="23">
        <v>13</v>
      </c>
      <c r="C19" s="425" t="s">
        <v>101</v>
      </c>
      <c r="D19" s="422">
        <v>2349</v>
      </c>
      <c r="E19" s="426"/>
      <c r="F19" s="422">
        <v>3444</v>
      </c>
      <c r="G19" s="426"/>
      <c r="H19" s="422">
        <v>3305</v>
      </c>
      <c r="I19" s="426"/>
      <c r="J19" s="422">
        <v>3597</v>
      </c>
      <c r="K19" s="426"/>
      <c r="L19" s="422">
        <v>3545</v>
      </c>
      <c r="M19" s="426"/>
      <c r="N19" s="422">
        <v>3397</v>
      </c>
      <c r="O19" s="426"/>
    </row>
    <row r="20" spans="1:15">
      <c r="A20" s="8">
        <v>28</v>
      </c>
      <c r="B20" s="23">
        <v>14</v>
      </c>
      <c r="C20" s="425" t="s">
        <v>25</v>
      </c>
      <c r="D20" s="422">
        <v>1249</v>
      </c>
      <c r="E20" s="426"/>
      <c r="F20" s="422">
        <v>1249</v>
      </c>
      <c r="G20" s="426" t="s">
        <v>256</v>
      </c>
      <c r="H20" s="422">
        <v>1369</v>
      </c>
      <c r="I20" s="426"/>
      <c r="J20" s="422">
        <v>1340</v>
      </c>
      <c r="K20" s="426"/>
      <c r="L20" s="422">
        <v>1510</v>
      </c>
      <c r="M20" s="426"/>
      <c r="N20" s="422">
        <v>1510</v>
      </c>
      <c r="O20" s="426" t="s">
        <v>256</v>
      </c>
    </row>
    <row r="21" spans="1:15">
      <c r="A21" s="8">
        <v>84</v>
      </c>
      <c r="B21" s="23">
        <v>15</v>
      </c>
      <c r="C21" s="425" t="s">
        <v>86</v>
      </c>
      <c r="D21" s="422">
        <v>297</v>
      </c>
      <c r="E21" s="426"/>
      <c r="F21" s="422">
        <v>356</v>
      </c>
      <c r="G21" s="426"/>
      <c r="H21" s="422">
        <v>376</v>
      </c>
      <c r="I21" s="426"/>
      <c r="J21" s="422">
        <v>375</v>
      </c>
      <c r="K21" s="426"/>
      <c r="L21" s="422">
        <v>359</v>
      </c>
      <c r="M21" s="426"/>
      <c r="N21" s="422">
        <v>382</v>
      </c>
      <c r="O21" s="426"/>
    </row>
    <row r="22" spans="1:15">
      <c r="A22" s="8">
        <v>75</v>
      </c>
      <c r="B22" s="23">
        <v>16</v>
      </c>
      <c r="C22" s="425" t="s">
        <v>57</v>
      </c>
      <c r="D22" s="422">
        <v>395</v>
      </c>
      <c r="E22" s="426"/>
      <c r="F22" s="422">
        <v>468</v>
      </c>
      <c r="G22" s="426"/>
      <c r="H22" s="422">
        <v>468</v>
      </c>
      <c r="I22" s="426"/>
      <c r="J22" s="422">
        <v>439</v>
      </c>
      <c r="K22" s="426"/>
      <c r="L22" s="422">
        <v>406</v>
      </c>
      <c r="M22" s="426"/>
      <c r="N22" s="422">
        <v>440</v>
      </c>
      <c r="O22" s="426"/>
    </row>
    <row r="23" spans="1:15">
      <c r="A23" s="8">
        <v>75</v>
      </c>
      <c r="B23" s="23">
        <v>17</v>
      </c>
      <c r="C23" s="425" t="s">
        <v>58</v>
      </c>
      <c r="D23" s="422">
        <v>744</v>
      </c>
      <c r="E23" s="426"/>
      <c r="F23" s="422">
        <v>726</v>
      </c>
      <c r="G23" s="426"/>
      <c r="H23" s="422">
        <v>850</v>
      </c>
      <c r="I23" s="426"/>
      <c r="J23" s="422">
        <v>831</v>
      </c>
      <c r="K23" s="426"/>
      <c r="L23" s="422">
        <v>757</v>
      </c>
      <c r="M23" s="426"/>
      <c r="N23" s="422">
        <v>745</v>
      </c>
      <c r="O23" s="426"/>
    </row>
    <row r="24" spans="1:15">
      <c r="A24" s="8">
        <v>24</v>
      </c>
      <c r="B24" s="23">
        <v>18</v>
      </c>
      <c r="C24" s="425" t="s">
        <v>9</v>
      </c>
      <c r="D24" s="422">
        <v>336</v>
      </c>
      <c r="E24" s="426"/>
      <c r="F24" s="422">
        <v>361</v>
      </c>
      <c r="G24" s="426"/>
      <c r="H24" s="422">
        <v>387</v>
      </c>
      <c r="I24" s="426"/>
      <c r="J24" s="422">
        <v>430</v>
      </c>
      <c r="K24" s="426"/>
      <c r="L24" s="422">
        <v>340</v>
      </c>
      <c r="M24" s="426"/>
      <c r="N24" s="422">
        <v>284</v>
      </c>
      <c r="O24" s="426"/>
    </row>
    <row r="25" spans="1:15">
      <c r="A25" s="8">
        <v>75</v>
      </c>
      <c r="B25" s="23">
        <v>19</v>
      </c>
      <c r="C25" s="425" t="s">
        <v>59</v>
      </c>
      <c r="D25" s="422">
        <v>590</v>
      </c>
      <c r="E25" s="426"/>
      <c r="F25" s="422">
        <v>559</v>
      </c>
      <c r="G25" s="426"/>
      <c r="H25" s="422">
        <v>423</v>
      </c>
      <c r="I25" s="426"/>
      <c r="J25" s="422">
        <v>446</v>
      </c>
      <c r="K25" s="426"/>
      <c r="L25" s="422">
        <v>453</v>
      </c>
      <c r="M25" s="426"/>
      <c r="N25" s="422">
        <v>464</v>
      </c>
      <c r="O25" s="426"/>
    </row>
    <row r="26" spans="1:15">
      <c r="A26" s="8">
        <v>94</v>
      </c>
      <c r="B26" s="23" t="s">
        <v>104</v>
      </c>
      <c r="C26" s="425" t="s">
        <v>306</v>
      </c>
      <c r="D26" s="422">
        <v>200</v>
      </c>
      <c r="E26" s="426"/>
      <c r="F26" s="422">
        <v>221</v>
      </c>
      <c r="G26" s="426"/>
      <c r="H26" s="422">
        <v>221</v>
      </c>
      <c r="I26" s="426" t="s">
        <v>256</v>
      </c>
      <c r="J26" s="422">
        <v>221</v>
      </c>
      <c r="K26" s="426"/>
      <c r="L26" s="422">
        <v>172</v>
      </c>
      <c r="M26" s="426"/>
      <c r="N26" s="422">
        <v>160</v>
      </c>
      <c r="O26" s="426"/>
    </row>
    <row r="27" spans="1:15">
      <c r="A27" s="8">
        <v>94</v>
      </c>
      <c r="B27" s="23" t="s">
        <v>107</v>
      </c>
      <c r="C27" s="425" t="s">
        <v>108</v>
      </c>
      <c r="D27" s="422">
        <v>162</v>
      </c>
      <c r="E27" s="426" t="s">
        <v>256</v>
      </c>
      <c r="F27" s="422">
        <v>163</v>
      </c>
      <c r="G27" s="426"/>
      <c r="H27" s="422">
        <v>142</v>
      </c>
      <c r="I27" s="426"/>
      <c r="J27" s="422">
        <v>133</v>
      </c>
      <c r="K27" s="426"/>
      <c r="L27" s="422">
        <v>140</v>
      </c>
      <c r="M27" s="426"/>
      <c r="N27" s="422">
        <v>144</v>
      </c>
      <c r="O27" s="426"/>
    </row>
    <row r="28" spans="1:15">
      <c r="A28" s="8">
        <v>27</v>
      </c>
      <c r="B28" s="23">
        <v>21</v>
      </c>
      <c r="C28" s="425" t="s">
        <v>16</v>
      </c>
      <c r="D28" s="422">
        <v>766</v>
      </c>
      <c r="E28" s="426"/>
      <c r="F28" s="422">
        <v>806</v>
      </c>
      <c r="G28" s="426"/>
      <c r="H28" s="422">
        <v>718</v>
      </c>
      <c r="I28" s="426"/>
      <c r="J28" s="422">
        <v>798</v>
      </c>
      <c r="K28" s="426"/>
      <c r="L28" s="422">
        <v>755</v>
      </c>
      <c r="M28" s="426"/>
      <c r="N28" s="422">
        <v>809</v>
      </c>
      <c r="O28" s="426"/>
    </row>
    <row r="29" spans="1:15">
      <c r="A29" s="8">
        <v>53</v>
      </c>
      <c r="B29" s="23">
        <v>22</v>
      </c>
      <c r="C29" s="425" t="s">
        <v>52</v>
      </c>
      <c r="D29" s="422">
        <v>1153</v>
      </c>
      <c r="E29" s="426"/>
      <c r="F29" s="422">
        <v>1179</v>
      </c>
      <c r="G29" s="426"/>
      <c r="H29" s="422">
        <v>1123</v>
      </c>
      <c r="I29" s="426"/>
      <c r="J29" s="422">
        <v>1160</v>
      </c>
      <c r="K29" s="426"/>
      <c r="L29" s="422">
        <v>1124</v>
      </c>
      <c r="M29" s="426"/>
      <c r="N29" s="422">
        <v>1278</v>
      </c>
      <c r="O29" s="426"/>
    </row>
    <row r="30" spans="1:15">
      <c r="A30" s="8">
        <v>75</v>
      </c>
      <c r="B30" s="23">
        <v>23</v>
      </c>
      <c r="C30" s="425" t="s">
        <v>60</v>
      </c>
      <c r="D30" s="422">
        <v>334</v>
      </c>
      <c r="E30" s="426"/>
      <c r="F30" s="422">
        <v>322</v>
      </c>
      <c r="G30" s="426"/>
      <c r="H30" s="422">
        <v>300</v>
      </c>
      <c r="I30" s="426"/>
      <c r="J30" s="422">
        <v>264</v>
      </c>
      <c r="K30" s="426"/>
      <c r="L30" s="422">
        <v>370</v>
      </c>
      <c r="M30" s="426"/>
      <c r="N30" s="422">
        <v>423</v>
      </c>
      <c r="O30" s="426"/>
    </row>
    <row r="31" spans="1:15">
      <c r="A31" s="8">
        <v>75</v>
      </c>
      <c r="B31" s="23">
        <v>24</v>
      </c>
      <c r="C31" s="425" t="s">
        <v>61</v>
      </c>
      <c r="D31" s="422">
        <v>571</v>
      </c>
      <c r="E31" s="426"/>
      <c r="F31" s="422">
        <v>571</v>
      </c>
      <c r="G31" s="426"/>
      <c r="H31" s="422">
        <v>607</v>
      </c>
      <c r="I31" s="426"/>
      <c r="J31" s="422">
        <v>605</v>
      </c>
      <c r="K31" s="426"/>
      <c r="L31" s="422">
        <v>575</v>
      </c>
      <c r="M31" s="426"/>
      <c r="N31" s="422">
        <v>624</v>
      </c>
      <c r="O31" s="426"/>
    </row>
    <row r="32" spans="1:15">
      <c r="A32" s="8">
        <v>27</v>
      </c>
      <c r="B32" s="23">
        <v>25</v>
      </c>
      <c r="C32" s="425" t="s">
        <v>18</v>
      </c>
      <c r="D32" s="422">
        <v>660</v>
      </c>
      <c r="E32" s="426"/>
      <c r="F32" s="422">
        <v>750</v>
      </c>
      <c r="G32" s="426"/>
      <c r="H32" s="422">
        <v>746</v>
      </c>
      <c r="I32" s="426"/>
      <c r="J32" s="422">
        <v>734</v>
      </c>
      <c r="K32" s="426"/>
      <c r="L32" s="422">
        <v>787</v>
      </c>
      <c r="M32" s="426"/>
      <c r="N32" s="422">
        <v>796</v>
      </c>
      <c r="O32" s="426"/>
    </row>
    <row r="33" spans="1:15">
      <c r="A33" s="8">
        <v>84</v>
      </c>
      <c r="B33" s="23">
        <v>26</v>
      </c>
      <c r="C33" s="425" t="s">
        <v>87</v>
      </c>
      <c r="D33" s="422">
        <v>860</v>
      </c>
      <c r="E33" s="426"/>
      <c r="F33" s="422">
        <v>884</v>
      </c>
      <c r="G33" s="426"/>
      <c r="H33" s="422">
        <v>814</v>
      </c>
      <c r="I33" s="426"/>
      <c r="J33" s="422">
        <v>872</v>
      </c>
      <c r="K33" s="426"/>
      <c r="L33" s="422">
        <v>815</v>
      </c>
      <c r="M33" s="426"/>
      <c r="N33" s="422">
        <v>717</v>
      </c>
      <c r="O33" s="426"/>
    </row>
    <row r="34" spans="1:15">
      <c r="A34" s="8">
        <v>28</v>
      </c>
      <c r="B34" s="23">
        <v>27</v>
      </c>
      <c r="C34" s="425" t="s">
        <v>27</v>
      </c>
      <c r="D34" s="422">
        <v>1138</v>
      </c>
      <c r="E34" s="426"/>
      <c r="F34" s="422">
        <v>1197</v>
      </c>
      <c r="G34" s="426"/>
      <c r="H34" s="422">
        <v>1204</v>
      </c>
      <c r="I34" s="426"/>
      <c r="J34" s="422">
        <v>1182</v>
      </c>
      <c r="K34" s="426"/>
      <c r="L34" s="422">
        <v>1064</v>
      </c>
      <c r="M34" s="426"/>
      <c r="N34" s="422">
        <v>1064</v>
      </c>
      <c r="O34" s="426" t="s">
        <v>256</v>
      </c>
    </row>
    <row r="35" spans="1:15">
      <c r="A35" s="8">
        <v>24</v>
      </c>
      <c r="B35" s="23">
        <v>28</v>
      </c>
      <c r="C35" s="425" t="s">
        <v>307</v>
      </c>
      <c r="D35" s="422">
        <v>721</v>
      </c>
      <c r="E35" s="426"/>
      <c r="F35" s="422">
        <v>769</v>
      </c>
      <c r="G35" s="426"/>
      <c r="H35" s="422">
        <v>786</v>
      </c>
      <c r="I35" s="426"/>
      <c r="J35" s="422">
        <v>770</v>
      </c>
      <c r="K35" s="426"/>
      <c r="L35" s="422">
        <v>706</v>
      </c>
      <c r="M35" s="426"/>
      <c r="N35" s="422">
        <v>778</v>
      </c>
      <c r="O35" s="426"/>
    </row>
    <row r="36" spans="1:15">
      <c r="A36" s="8">
        <v>53</v>
      </c>
      <c r="B36" s="23">
        <v>29</v>
      </c>
      <c r="C36" s="425" t="s">
        <v>54</v>
      </c>
      <c r="D36" s="422">
        <v>1045</v>
      </c>
      <c r="E36" s="426"/>
      <c r="F36" s="422">
        <v>1145</v>
      </c>
      <c r="G36" s="426"/>
      <c r="H36" s="422">
        <v>1227</v>
      </c>
      <c r="I36" s="426"/>
      <c r="J36" s="422">
        <v>1216</v>
      </c>
      <c r="K36" s="426"/>
      <c r="L36" s="422">
        <v>1225</v>
      </c>
      <c r="M36" s="426"/>
      <c r="N36" s="422">
        <v>1223</v>
      </c>
      <c r="O36" s="426"/>
    </row>
    <row r="37" spans="1:15">
      <c r="A37" s="8">
        <v>76</v>
      </c>
      <c r="B37" s="23">
        <v>30</v>
      </c>
      <c r="C37" s="425" t="s">
        <v>72</v>
      </c>
      <c r="D37" s="422">
        <v>532</v>
      </c>
      <c r="E37" s="426"/>
      <c r="F37" s="422">
        <v>532</v>
      </c>
      <c r="G37" s="426" t="s">
        <v>256</v>
      </c>
      <c r="H37" s="422">
        <v>601</v>
      </c>
      <c r="I37" s="426"/>
      <c r="J37" s="422">
        <v>601</v>
      </c>
      <c r="K37" s="426" t="s">
        <v>256</v>
      </c>
      <c r="L37" s="422">
        <v>656</v>
      </c>
      <c r="M37" s="426"/>
      <c r="N37" s="422">
        <v>656</v>
      </c>
      <c r="O37" s="426" t="s">
        <v>256</v>
      </c>
    </row>
    <row r="38" spans="1:15">
      <c r="A38" s="8">
        <v>76</v>
      </c>
      <c r="B38" s="23">
        <v>31</v>
      </c>
      <c r="C38" s="425" t="s">
        <v>73</v>
      </c>
      <c r="D38" s="422">
        <v>1509</v>
      </c>
      <c r="E38" s="426"/>
      <c r="F38" s="422">
        <v>1687</v>
      </c>
      <c r="G38" s="426"/>
      <c r="H38" s="422">
        <v>1809</v>
      </c>
      <c r="I38" s="426"/>
      <c r="J38" s="422">
        <v>1715</v>
      </c>
      <c r="K38" s="426"/>
      <c r="L38" s="422">
        <v>1715</v>
      </c>
      <c r="M38" s="426"/>
      <c r="N38" s="422">
        <v>1789</v>
      </c>
      <c r="O38" s="426"/>
    </row>
    <row r="39" spans="1:15">
      <c r="A39" s="8">
        <v>76</v>
      </c>
      <c r="B39" s="23">
        <v>32</v>
      </c>
      <c r="C39" s="425" t="s">
        <v>74</v>
      </c>
      <c r="D39" s="422">
        <v>171</v>
      </c>
      <c r="E39" s="426"/>
      <c r="F39" s="422">
        <v>174</v>
      </c>
      <c r="G39" s="426"/>
      <c r="H39" s="422">
        <v>203</v>
      </c>
      <c r="I39" s="426"/>
      <c r="J39" s="422">
        <v>209</v>
      </c>
      <c r="K39" s="426"/>
      <c r="L39" s="422">
        <v>197</v>
      </c>
      <c r="M39" s="426"/>
      <c r="N39" s="422">
        <v>225</v>
      </c>
      <c r="O39" s="426"/>
    </row>
    <row r="40" spans="1:15">
      <c r="A40" s="8">
        <v>75</v>
      </c>
      <c r="B40" s="23">
        <v>33</v>
      </c>
      <c r="C40" s="425" t="s">
        <v>62</v>
      </c>
      <c r="D40" s="422">
        <v>2900</v>
      </c>
      <c r="E40" s="426"/>
      <c r="F40" s="422">
        <v>3019</v>
      </c>
      <c r="G40" s="426"/>
      <c r="H40" s="422">
        <v>3067</v>
      </c>
      <c r="I40" s="426"/>
      <c r="J40" s="422">
        <v>3115</v>
      </c>
      <c r="K40" s="426"/>
      <c r="L40" s="422">
        <v>3323</v>
      </c>
      <c r="M40" s="426"/>
      <c r="N40" s="422">
        <v>3375</v>
      </c>
      <c r="O40" s="426"/>
    </row>
    <row r="41" spans="1:15">
      <c r="A41" s="8">
        <v>76</v>
      </c>
      <c r="B41" s="23">
        <v>34</v>
      </c>
      <c r="C41" s="425" t="s">
        <v>75</v>
      </c>
      <c r="D41" s="422">
        <v>1088</v>
      </c>
      <c r="E41" s="426"/>
      <c r="F41" s="422">
        <v>1088</v>
      </c>
      <c r="G41" s="426" t="s">
        <v>256</v>
      </c>
      <c r="H41" s="422">
        <v>1430</v>
      </c>
      <c r="I41" s="426"/>
      <c r="J41" s="422">
        <v>1242</v>
      </c>
      <c r="K41" s="426"/>
      <c r="L41" s="422">
        <v>2308</v>
      </c>
      <c r="M41" s="426"/>
      <c r="N41" s="422">
        <v>2260</v>
      </c>
      <c r="O41" s="426"/>
    </row>
    <row r="42" spans="1:15">
      <c r="A42" s="8">
        <v>53</v>
      </c>
      <c r="B42" s="23">
        <v>35</v>
      </c>
      <c r="C42" s="425" t="s">
        <v>55</v>
      </c>
      <c r="D42" s="422">
        <v>1526</v>
      </c>
      <c r="E42" s="426"/>
      <c r="F42" s="422">
        <v>1668</v>
      </c>
      <c r="G42" s="426"/>
      <c r="H42" s="422">
        <v>1660</v>
      </c>
      <c r="I42" s="426"/>
      <c r="J42" s="422">
        <v>1640</v>
      </c>
      <c r="K42" s="426"/>
      <c r="L42" s="422">
        <v>1596</v>
      </c>
      <c r="M42" s="426"/>
      <c r="N42" s="422">
        <v>1605</v>
      </c>
      <c r="O42" s="426"/>
    </row>
    <row r="43" spans="1:15">
      <c r="A43" s="8">
        <v>24</v>
      </c>
      <c r="B43" s="23">
        <v>36</v>
      </c>
      <c r="C43" s="425" t="s">
        <v>12</v>
      </c>
      <c r="D43" s="422">
        <v>303</v>
      </c>
      <c r="E43" s="426"/>
      <c r="F43" s="422">
        <v>298</v>
      </c>
      <c r="G43" s="426"/>
      <c r="H43" s="422">
        <v>341</v>
      </c>
      <c r="I43" s="426"/>
      <c r="J43" s="422">
        <v>379</v>
      </c>
      <c r="K43" s="426"/>
      <c r="L43" s="422">
        <v>368</v>
      </c>
      <c r="M43" s="426"/>
      <c r="N43" s="422">
        <v>451</v>
      </c>
      <c r="O43" s="426"/>
    </row>
    <row r="44" spans="1:15">
      <c r="A44" s="8">
        <v>24</v>
      </c>
      <c r="B44" s="23">
        <v>37</v>
      </c>
      <c r="C44" s="425" t="s">
        <v>13</v>
      </c>
      <c r="D44" s="422">
        <v>723</v>
      </c>
      <c r="E44" s="426"/>
      <c r="F44" s="422">
        <v>743</v>
      </c>
      <c r="G44" s="426"/>
      <c r="H44" s="422">
        <v>722</v>
      </c>
      <c r="I44" s="426"/>
      <c r="J44" s="422">
        <v>724</v>
      </c>
      <c r="K44" s="426"/>
      <c r="L44" s="422">
        <v>613</v>
      </c>
      <c r="M44" s="426"/>
      <c r="N44" s="422">
        <v>560</v>
      </c>
      <c r="O44" s="426"/>
    </row>
    <row r="45" spans="1:15">
      <c r="A45" s="8">
        <v>84</v>
      </c>
      <c r="B45" s="23">
        <v>38</v>
      </c>
      <c r="C45" s="425" t="s">
        <v>88</v>
      </c>
      <c r="D45" s="422">
        <v>1516</v>
      </c>
      <c r="E45" s="426"/>
      <c r="F45" s="422">
        <v>1700</v>
      </c>
      <c r="G45" s="426"/>
      <c r="H45" s="422">
        <v>1808</v>
      </c>
      <c r="I45" s="426"/>
      <c r="J45" s="422">
        <v>1819</v>
      </c>
      <c r="K45" s="426"/>
      <c r="L45" s="422">
        <v>1878</v>
      </c>
      <c r="M45" s="426"/>
      <c r="N45" s="422">
        <v>1933</v>
      </c>
      <c r="O45" s="426"/>
    </row>
    <row r="46" spans="1:15">
      <c r="A46" s="8">
        <v>27</v>
      </c>
      <c r="B46" s="23">
        <v>39</v>
      </c>
      <c r="C46" s="425" t="s">
        <v>19</v>
      </c>
      <c r="D46" s="422">
        <v>527</v>
      </c>
      <c r="E46" s="426"/>
      <c r="F46" s="422">
        <v>544</v>
      </c>
      <c r="G46" s="426"/>
      <c r="H46" s="422">
        <v>523</v>
      </c>
      <c r="I46" s="426"/>
      <c r="J46" s="422">
        <v>525</v>
      </c>
      <c r="K46" s="426"/>
      <c r="L46" s="422">
        <v>481</v>
      </c>
      <c r="M46" s="426"/>
      <c r="N46" s="422">
        <v>455</v>
      </c>
      <c r="O46" s="426"/>
    </row>
    <row r="47" spans="1:15">
      <c r="A47" s="8">
        <v>75</v>
      </c>
      <c r="B47" s="23">
        <v>40</v>
      </c>
      <c r="C47" s="425" t="s">
        <v>63</v>
      </c>
      <c r="D47" s="422">
        <v>549</v>
      </c>
      <c r="E47" s="426"/>
      <c r="F47" s="422">
        <v>560</v>
      </c>
      <c r="G47" s="426"/>
      <c r="H47" s="422">
        <v>601</v>
      </c>
      <c r="I47" s="426"/>
      <c r="J47" s="422">
        <v>682</v>
      </c>
      <c r="K47" s="426"/>
      <c r="L47" s="422">
        <v>706</v>
      </c>
      <c r="M47" s="426"/>
      <c r="N47" s="422">
        <v>832</v>
      </c>
      <c r="O47" s="426"/>
    </row>
    <row r="48" spans="1:15">
      <c r="A48" s="8">
        <v>24</v>
      </c>
      <c r="B48" s="23">
        <v>41</v>
      </c>
      <c r="C48" s="425" t="s">
        <v>14</v>
      </c>
      <c r="D48" s="422">
        <v>457</v>
      </c>
      <c r="E48" s="426"/>
      <c r="F48" s="422">
        <v>489</v>
      </c>
      <c r="G48" s="426"/>
      <c r="H48" s="422">
        <v>599</v>
      </c>
      <c r="I48" s="426"/>
      <c r="J48" s="422">
        <v>663</v>
      </c>
      <c r="K48" s="426"/>
      <c r="L48" s="422">
        <v>733</v>
      </c>
      <c r="M48" s="426"/>
      <c r="N48" s="422">
        <v>710</v>
      </c>
      <c r="O48" s="426"/>
    </row>
    <row r="49" spans="1:15">
      <c r="A49" s="8">
        <v>84</v>
      </c>
      <c r="B49" s="23">
        <v>42</v>
      </c>
      <c r="C49" s="425" t="s">
        <v>89</v>
      </c>
      <c r="D49" s="422">
        <v>2092</v>
      </c>
      <c r="E49" s="426"/>
      <c r="F49" s="422">
        <v>2078</v>
      </c>
      <c r="G49" s="426"/>
      <c r="H49" s="422">
        <v>2070</v>
      </c>
      <c r="I49" s="426"/>
      <c r="J49" s="422">
        <v>2087</v>
      </c>
      <c r="K49" s="426"/>
      <c r="L49" s="422">
        <v>2150</v>
      </c>
      <c r="M49" s="426"/>
      <c r="N49" s="422">
        <v>2163</v>
      </c>
      <c r="O49" s="426"/>
    </row>
    <row r="50" spans="1:15">
      <c r="A50" s="8">
        <v>84</v>
      </c>
      <c r="B50" s="23">
        <v>43</v>
      </c>
      <c r="C50" s="425" t="s">
        <v>90</v>
      </c>
      <c r="D50" s="422">
        <v>475</v>
      </c>
      <c r="E50" s="426"/>
      <c r="F50" s="422">
        <v>469</v>
      </c>
      <c r="G50" s="426"/>
      <c r="H50" s="422">
        <v>454</v>
      </c>
      <c r="I50" s="426"/>
      <c r="J50" s="422">
        <v>501</v>
      </c>
      <c r="K50" s="426"/>
      <c r="L50" s="422">
        <v>448</v>
      </c>
      <c r="M50" s="426"/>
      <c r="N50" s="422">
        <v>448</v>
      </c>
      <c r="O50" s="426" t="s">
        <v>256</v>
      </c>
    </row>
    <row r="51" spans="1:15">
      <c r="A51" s="8">
        <v>52</v>
      </c>
      <c r="B51" s="23">
        <v>44</v>
      </c>
      <c r="C51" s="425" t="s">
        <v>46</v>
      </c>
      <c r="D51" s="422">
        <v>2023</v>
      </c>
      <c r="E51" s="426"/>
      <c r="F51" s="422">
        <v>2219</v>
      </c>
      <c r="G51" s="426"/>
      <c r="H51" s="422">
        <v>2070</v>
      </c>
      <c r="I51" s="426"/>
      <c r="J51" s="422">
        <v>2125</v>
      </c>
      <c r="K51" s="426"/>
      <c r="L51" s="422">
        <v>2153</v>
      </c>
      <c r="M51" s="426"/>
      <c r="N51" s="422">
        <v>2206</v>
      </c>
      <c r="O51" s="426"/>
    </row>
    <row r="52" spans="1:15">
      <c r="A52" s="8">
        <v>24</v>
      </c>
      <c r="B52" s="23">
        <v>45</v>
      </c>
      <c r="C52" s="425" t="s">
        <v>15</v>
      </c>
      <c r="D52" s="422">
        <v>1158</v>
      </c>
      <c r="E52" s="426"/>
      <c r="F52" s="422">
        <v>1182</v>
      </c>
      <c r="G52" s="426"/>
      <c r="H52" s="422">
        <v>1294</v>
      </c>
      <c r="I52" s="426"/>
      <c r="J52" s="422">
        <v>1258</v>
      </c>
      <c r="K52" s="426"/>
      <c r="L52" s="422">
        <v>1328</v>
      </c>
      <c r="M52" s="426"/>
      <c r="N52" s="422">
        <v>1235</v>
      </c>
      <c r="O52" s="426"/>
    </row>
    <row r="53" spans="1:15">
      <c r="A53" s="8">
        <v>76</v>
      </c>
      <c r="B53" s="23">
        <v>46</v>
      </c>
      <c r="C53" s="425" t="s">
        <v>76</v>
      </c>
      <c r="D53" s="422">
        <v>262</v>
      </c>
      <c r="E53" s="426"/>
      <c r="F53" s="422">
        <v>221</v>
      </c>
      <c r="G53" s="426"/>
      <c r="H53" s="422">
        <v>253</v>
      </c>
      <c r="I53" s="426"/>
      <c r="J53" s="422">
        <v>253</v>
      </c>
      <c r="K53" s="426"/>
      <c r="L53" s="422">
        <v>270</v>
      </c>
      <c r="M53" s="426"/>
      <c r="N53" s="422">
        <v>258</v>
      </c>
      <c r="O53" s="426"/>
    </row>
    <row r="54" spans="1:15">
      <c r="A54" s="8">
        <v>75</v>
      </c>
      <c r="B54" s="23">
        <v>47</v>
      </c>
      <c r="C54" s="425" t="s">
        <v>64</v>
      </c>
      <c r="D54" s="422">
        <v>711</v>
      </c>
      <c r="E54" s="426"/>
      <c r="F54" s="422">
        <v>764</v>
      </c>
      <c r="G54" s="426"/>
      <c r="H54" s="422">
        <v>709</v>
      </c>
      <c r="I54" s="426"/>
      <c r="J54" s="422">
        <v>671</v>
      </c>
      <c r="K54" s="426"/>
      <c r="L54" s="422">
        <v>798</v>
      </c>
      <c r="M54" s="426"/>
      <c r="N54" s="422">
        <v>827</v>
      </c>
      <c r="O54" s="426"/>
    </row>
    <row r="55" spans="1:15">
      <c r="A55" s="8">
        <v>76</v>
      </c>
      <c r="B55" s="23">
        <v>48</v>
      </c>
      <c r="C55" s="425" t="s">
        <v>77</v>
      </c>
      <c r="D55" s="422">
        <v>159</v>
      </c>
      <c r="E55" s="426"/>
      <c r="F55" s="422">
        <v>159</v>
      </c>
      <c r="G55" s="426"/>
      <c r="H55" s="422">
        <v>161</v>
      </c>
      <c r="I55" s="426"/>
      <c r="J55" s="422">
        <v>124</v>
      </c>
      <c r="K55" s="426"/>
      <c r="L55" s="422">
        <v>145</v>
      </c>
      <c r="M55" s="426"/>
      <c r="N55" s="422">
        <v>149</v>
      </c>
      <c r="O55" s="426"/>
    </row>
    <row r="56" spans="1:15">
      <c r="A56" s="8">
        <v>52</v>
      </c>
      <c r="B56" s="23">
        <v>49</v>
      </c>
      <c r="C56" s="425" t="s">
        <v>48</v>
      </c>
      <c r="D56" s="422">
        <v>992</v>
      </c>
      <c r="E56" s="426"/>
      <c r="F56" s="422">
        <v>996</v>
      </c>
      <c r="G56" s="426"/>
      <c r="H56" s="422">
        <v>1049</v>
      </c>
      <c r="I56" s="426"/>
      <c r="J56" s="422">
        <v>1261</v>
      </c>
      <c r="K56" s="426"/>
      <c r="L56" s="422">
        <v>1440</v>
      </c>
      <c r="M56" s="426"/>
      <c r="N56" s="422">
        <v>1320</v>
      </c>
      <c r="O56" s="426"/>
    </row>
    <row r="57" spans="1:15">
      <c r="A57" s="8">
        <v>28</v>
      </c>
      <c r="B57" s="23">
        <v>50</v>
      </c>
      <c r="C57" s="425" t="s">
        <v>28</v>
      </c>
      <c r="D57" s="422">
        <v>751</v>
      </c>
      <c r="E57" s="426"/>
      <c r="F57" s="422">
        <v>724</v>
      </c>
      <c r="G57" s="426"/>
      <c r="H57" s="422">
        <v>640</v>
      </c>
      <c r="I57" s="426"/>
      <c r="J57" s="422">
        <v>572</v>
      </c>
      <c r="K57" s="426"/>
      <c r="L57" s="422">
        <v>727</v>
      </c>
      <c r="M57" s="426"/>
      <c r="N57" s="422">
        <v>791</v>
      </c>
      <c r="O57" s="426"/>
    </row>
    <row r="58" spans="1:15">
      <c r="A58" s="8">
        <v>44</v>
      </c>
      <c r="B58" s="23">
        <v>51</v>
      </c>
      <c r="C58" s="425" t="s">
        <v>38</v>
      </c>
      <c r="D58" s="422">
        <v>893</v>
      </c>
      <c r="E58" s="426"/>
      <c r="F58" s="422">
        <v>792</v>
      </c>
      <c r="G58" s="426"/>
      <c r="H58" s="422">
        <v>866</v>
      </c>
      <c r="I58" s="426"/>
      <c r="J58" s="422">
        <v>850</v>
      </c>
      <c r="K58" s="426"/>
      <c r="L58" s="422">
        <v>881</v>
      </c>
      <c r="M58" s="426"/>
      <c r="N58" s="422">
        <v>1018</v>
      </c>
      <c r="O58" s="426"/>
    </row>
    <row r="59" spans="1:15">
      <c r="A59" s="8">
        <v>44</v>
      </c>
      <c r="B59" s="23">
        <v>52</v>
      </c>
      <c r="C59" s="425" t="s">
        <v>39</v>
      </c>
      <c r="D59" s="422">
        <v>246</v>
      </c>
      <c r="E59" s="426"/>
      <c r="F59" s="422">
        <v>278</v>
      </c>
      <c r="G59" s="426"/>
      <c r="H59" s="422">
        <v>248</v>
      </c>
      <c r="I59" s="426"/>
      <c r="J59" s="422">
        <v>290</v>
      </c>
      <c r="K59" s="426"/>
      <c r="L59" s="422">
        <v>234</v>
      </c>
      <c r="M59" s="426"/>
      <c r="N59" s="422">
        <v>314</v>
      </c>
      <c r="O59" s="426"/>
    </row>
    <row r="60" spans="1:15">
      <c r="A60" s="8">
        <v>52</v>
      </c>
      <c r="B60" s="23">
        <v>53</v>
      </c>
      <c r="C60" s="425" t="s">
        <v>49</v>
      </c>
      <c r="D60" s="422">
        <v>450</v>
      </c>
      <c r="E60" s="426"/>
      <c r="F60" s="422">
        <v>444</v>
      </c>
      <c r="G60" s="426"/>
      <c r="H60" s="422">
        <v>526</v>
      </c>
      <c r="I60" s="426"/>
      <c r="J60" s="422">
        <v>526</v>
      </c>
      <c r="K60" s="426"/>
      <c r="L60" s="422">
        <v>561</v>
      </c>
      <c r="M60" s="426"/>
      <c r="N60" s="422">
        <v>554</v>
      </c>
      <c r="O60" s="426"/>
    </row>
    <row r="61" spans="1:15">
      <c r="A61" s="8">
        <v>44</v>
      </c>
      <c r="B61" s="23">
        <v>54</v>
      </c>
      <c r="C61" s="425" t="s">
        <v>40</v>
      </c>
      <c r="D61" s="422">
        <v>1575</v>
      </c>
      <c r="E61" s="426"/>
      <c r="F61" s="422">
        <v>1566</v>
      </c>
      <c r="G61" s="426"/>
      <c r="H61" s="422">
        <v>1499</v>
      </c>
      <c r="I61" s="426"/>
      <c r="J61" s="422">
        <v>1378</v>
      </c>
      <c r="K61" s="426"/>
      <c r="L61" s="422">
        <v>1554</v>
      </c>
      <c r="M61" s="426"/>
      <c r="N61" s="422">
        <v>1484</v>
      </c>
      <c r="O61" s="426"/>
    </row>
    <row r="62" spans="1:15">
      <c r="A62" s="8">
        <v>44</v>
      </c>
      <c r="B62" s="23">
        <v>55</v>
      </c>
      <c r="C62" s="425" t="s">
        <v>41</v>
      </c>
      <c r="D62" s="422">
        <v>361</v>
      </c>
      <c r="E62" s="426"/>
      <c r="F62" s="422">
        <v>356</v>
      </c>
      <c r="G62" s="426"/>
      <c r="H62" s="422">
        <v>401</v>
      </c>
      <c r="I62" s="426"/>
      <c r="J62" s="422">
        <v>355</v>
      </c>
      <c r="K62" s="426"/>
      <c r="L62" s="422">
        <v>355</v>
      </c>
      <c r="M62" s="426" t="s">
        <v>256</v>
      </c>
      <c r="N62" s="422">
        <v>375</v>
      </c>
      <c r="O62" s="426"/>
    </row>
    <row r="63" spans="1:15">
      <c r="A63" s="8">
        <v>53</v>
      </c>
      <c r="B63" s="23">
        <v>56</v>
      </c>
      <c r="C63" s="425" t="s">
        <v>56</v>
      </c>
      <c r="D63" s="422">
        <v>864</v>
      </c>
      <c r="E63" s="426"/>
      <c r="F63" s="422">
        <v>945</v>
      </c>
      <c r="G63" s="426"/>
      <c r="H63" s="422">
        <v>1081</v>
      </c>
      <c r="I63" s="426"/>
      <c r="J63" s="422">
        <v>1337</v>
      </c>
      <c r="K63" s="426"/>
      <c r="L63" s="422">
        <v>1203</v>
      </c>
      <c r="M63" s="426"/>
      <c r="N63" s="422">
        <v>1036</v>
      </c>
      <c r="O63" s="426"/>
    </row>
    <row r="64" spans="1:15">
      <c r="A64" s="8">
        <v>44</v>
      </c>
      <c r="B64" s="23">
        <v>57</v>
      </c>
      <c r="C64" s="425" t="s">
        <v>42</v>
      </c>
      <c r="D64" s="422">
        <v>1500</v>
      </c>
      <c r="E64" s="426"/>
      <c r="F64" s="422">
        <v>1763</v>
      </c>
      <c r="G64" s="426"/>
      <c r="H64" s="422">
        <v>1981</v>
      </c>
      <c r="I64" s="426"/>
      <c r="J64" s="422">
        <v>1767</v>
      </c>
      <c r="K64" s="426"/>
      <c r="L64" s="422">
        <v>1814</v>
      </c>
      <c r="M64" s="426"/>
      <c r="N64" s="422">
        <v>1747</v>
      </c>
      <c r="O64" s="426"/>
    </row>
    <row r="65" spans="1:15">
      <c r="A65" s="8">
        <v>27</v>
      </c>
      <c r="B65" s="23">
        <v>58</v>
      </c>
      <c r="C65" s="425" t="s">
        <v>20</v>
      </c>
      <c r="D65" s="422">
        <v>346</v>
      </c>
      <c r="E65" s="426"/>
      <c r="F65" s="422">
        <v>348</v>
      </c>
      <c r="G65" s="426"/>
      <c r="H65" s="422">
        <v>328</v>
      </c>
      <c r="I65" s="426"/>
      <c r="J65" s="422">
        <v>341</v>
      </c>
      <c r="K65" s="426"/>
      <c r="L65" s="422">
        <v>401</v>
      </c>
      <c r="M65" s="426"/>
      <c r="N65" s="422">
        <v>365</v>
      </c>
      <c r="O65" s="426"/>
    </row>
    <row r="66" spans="1:15">
      <c r="A66" s="8">
        <v>32</v>
      </c>
      <c r="B66" s="23">
        <v>59</v>
      </c>
      <c r="C66" s="425" t="s">
        <v>32</v>
      </c>
      <c r="D66" s="422">
        <v>8833</v>
      </c>
      <c r="E66" s="426"/>
      <c r="F66" s="422">
        <v>10300</v>
      </c>
      <c r="G66" s="426"/>
      <c r="H66" s="422">
        <v>10318</v>
      </c>
      <c r="I66" s="426"/>
      <c r="J66" s="422">
        <v>10171</v>
      </c>
      <c r="K66" s="426"/>
      <c r="L66" s="422">
        <v>10156</v>
      </c>
      <c r="M66" s="426"/>
      <c r="N66" s="422">
        <v>10099</v>
      </c>
      <c r="O66" s="426"/>
    </row>
    <row r="67" spans="1:15">
      <c r="A67" s="8">
        <v>32</v>
      </c>
      <c r="B67" s="23">
        <v>60</v>
      </c>
      <c r="C67" s="425" t="s">
        <v>33</v>
      </c>
      <c r="D67" s="422">
        <v>1188</v>
      </c>
      <c r="E67" s="426"/>
      <c r="F67" s="422">
        <v>1059</v>
      </c>
      <c r="G67" s="426"/>
      <c r="H67" s="422">
        <v>1030</v>
      </c>
      <c r="I67" s="426"/>
      <c r="J67" s="422">
        <v>1016</v>
      </c>
      <c r="K67" s="426"/>
      <c r="L67" s="422">
        <v>1152</v>
      </c>
      <c r="M67" s="426"/>
      <c r="N67" s="422">
        <v>1207</v>
      </c>
      <c r="O67" s="426"/>
    </row>
    <row r="68" spans="1:15">
      <c r="A68" s="8">
        <v>28</v>
      </c>
      <c r="B68" s="23">
        <v>61</v>
      </c>
      <c r="C68" s="425" t="s">
        <v>29</v>
      </c>
      <c r="D68" s="422">
        <v>722</v>
      </c>
      <c r="E68" s="426"/>
      <c r="F68" s="422">
        <v>731</v>
      </c>
      <c r="G68" s="426"/>
      <c r="H68" s="422">
        <v>722</v>
      </c>
      <c r="I68" s="426"/>
      <c r="J68" s="422">
        <v>776</v>
      </c>
      <c r="K68" s="426"/>
      <c r="L68" s="422">
        <v>771</v>
      </c>
      <c r="M68" s="426"/>
      <c r="N68" s="422">
        <v>745</v>
      </c>
      <c r="O68" s="426"/>
    </row>
    <row r="69" spans="1:15">
      <c r="A69" s="8">
        <v>32</v>
      </c>
      <c r="B69" s="23">
        <v>62</v>
      </c>
      <c r="C69" s="425" t="s">
        <v>34</v>
      </c>
      <c r="D69" s="422">
        <v>3352</v>
      </c>
      <c r="E69" s="426"/>
      <c r="F69" s="422">
        <v>3379</v>
      </c>
      <c r="G69" s="426"/>
      <c r="H69" s="422">
        <v>3183</v>
      </c>
      <c r="I69" s="426"/>
      <c r="J69" s="422">
        <v>3045</v>
      </c>
      <c r="K69" s="426"/>
      <c r="L69" s="422">
        <v>3119</v>
      </c>
      <c r="M69" s="426"/>
      <c r="N69" s="422">
        <v>2658</v>
      </c>
      <c r="O69" s="426"/>
    </row>
    <row r="70" spans="1:15">
      <c r="A70" s="8">
        <v>84</v>
      </c>
      <c r="B70" s="23">
        <v>63</v>
      </c>
      <c r="C70" s="425" t="s">
        <v>91</v>
      </c>
      <c r="D70" s="422">
        <v>1093</v>
      </c>
      <c r="E70" s="426"/>
      <c r="F70" s="422">
        <v>1140</v>
      </c>
      <c r="G70" s="426"/>
      <c r="H70" s="422">
        <v>1111</v>
      </c>
      <c r="I70" s="426"/>
      <c r="J70" s="422">
        <v>1140</v>
      </c>
      <c r="K70" s="426"/>
      <c r="L70" s="422">
        <v>1185</v>
      </c>
      <c r="M70" s="426"/>
      <c r="N70" s="422">
        <v>1159</v>
      </c>
      <c r="O70" s="426"/>
    </row>
    <row r="71" spans="1:15">
      <c r="A71" s="8">
        <v>75</v>
      </c>
      <c r="B71" s="23">
        <v>64</v>
      </c>
      <c r="C71" s="425" t="s">
        <v>65</v>
      </c>
      <c r="D71" s="422">
        <v>1308</v>
      </c>
      <c r="E71" s="426"/>
      <c r="F71" s="422">
        <v>1373</v>
      </c>
      <c r="G71" s="426"/>
      <c r="H71" s="422">
        <v>1411</v>
      </c>
      <c r="I71" s="426"/>
      <c r="J71" s="422">
        <v>1472</v>
      </c>
      <c r="K71" s="426"/>
      <c r="L71" s="422">
        <v>1511</v>
      </c>
      <c r="M71" s="426"/>
      <c r="N71" s="422">
        <v>1532</v>
      </c>
      <c r="O71" s="426"/>
    </row>
    <row r="72" spans="1:15">
      <c r="A72" s="8">
        <v>76</v>
      </c>
      <c r="B72" s="23">
        <v>65</v>
      </c>
      <c r="C72" s="425" t="s">
        <v>78</v>
      </c>
      <c r="D72" s="422">
        <v>388</v>
      </c>
      <c r="E72" s="426"/>
      <c r="F72" s="422">
        <v>417</v>
      </c>
      <c r="G72" s="426"/>
      <c r="H72" s="422">
        <v>381</v>
      </c>
      <c r="I72" s="426"/>
      <c r="J72" s="422">
        <v>535</v>
      </c>
      <c r="K72" s="426"/>
      <c r="L72" s="422">
        <v>259</v>
      </c>
      <c r="M72" s="426"/>
      <c r="N72" s="422">
        <v>259</v>
      </c>
      <c r="O72" s="426" t="s">
        <v>256</v>
      </c>
    </row>
    <row r="73" spans="1:15">
      <c r="A73" s="8">
        <v>76</v>
      </c>
      <c r="B73" s="23">
        <v>66</v>
      </c>
      <c r="C73" s="425" t="s">
        <v>79</v>
      </c>
      <c r="D73" s="422">
        <v>553</v>
      </c>
      <c r="E73" s="426"/>
      <c r="F73" s="422">
        <v>562</v>
      </c>
      <c r="G73" s="426"/>
      <c r="H73" s="422">
        <v>606</v>
      </c>
      <c r="I73" s="426"/>
      <c r="J73" s="422">
        <v>555</v>
      </c>
      <c r="K73" s="426"/>
      <c r="L73" s="422">
        <v>588</v>
      </c>
      <c r="M73" s="426"/>
      <c r="N73" s="422">
        <v>606</v>
      </c>
      <c r="O73" s="426"/>
    </row>
    <row r="74" spans="1:15">
      <c r="A74" s="8">
        <v>44</v>
      </c>
      <c r="B74" s="23">
        <v>67</v>
      </c>
      <c r="C74" s="425" t="s">
        <v>43</v>
      </c>
      <c r="D74" s="422">
        <v>1248</v>
      </c>
      <c r="E74" s="426"/>
      <c r="F74" s="422">
        <v>808</v>
      </c>
      <c r="G74" s="426"/>
      <c r="H74" s="422">
        <v>1134</v>
      </c>
      <c r="I74" s="426"/>
      <c r="J74" s="422">
        <v>1003</v>
      </c>
      <c r="K74" s="426"/>
      <c r="L74" s="422">
        <v>1364</v>
      </c>
      <c r="M74" s="426"/>
      <c r="N74" s="422">
        <v>1557</v>
      </c>
      <c r="O74" s="426"/>
    </row>
    <row r="75" spans="1:15">
      <c r="A75" s="8">
        <v>44</v>
      </c>
      <c r="B75" s="23">
        <v>68</v>
      </c>
      <c r="C75" s="425" t="s">
        <v>44</v>
      </c>
      <c r="D75" s="422">
        <v>1660</v>
      </c>
      <c r="E75" s="426"/>
      <c r="F75" s="422">
        <v>1702</v>
      </c>
      <c r="G75" s="426"/>
      <c r="H75" s="422">
        <v>1532</v>
      </c>
      <c r="I75" s="426"/>
      <c r="J75" s="422">
        <v>1425</v>
      </c>
      <c r="K75" s="426"/>
      <c r="L75" s="422">
        <v>1482</v>
      </c>
      <c r="M75" s="426"/>
      <c r="N75" s="422">
        <v>1436</v>
      </c>
      <c r="O75" s="426"/>
    </row>
    <row r="76" spans="1:15">
      <c r="A76" s="8">
        <v>84</v>
      </c>
      <c r="B76" s="23">
        <v>69</v>
      </c>
      <c r="C76" s="425" t="s">
        <v>308</v>
      </c>
      <c r="D76" s="422">
        <v>2883</v>
      </c>
      <c r="E76" s="426"/>
      <c r="F76" s="422">
        <v>2692</v>
      </c>
      <c r="G76" s="426"/>
      <c r="H76" s="422">
        <v>2626</v>
      </c>
      <c r="I76" s="426"/>
      <c r="J76" s="422">
        <v>2451</v>
      </c>
      <c r="K76" s="426"/>
      <c r="L76" s="422">
        <v>2240</v>
      </c>
      <c r="M76" s="426"/>
      <c r="N76" s="422">
        <v>2576</v>
      </c>
      <c r="O76" s="426"/>
    </row>
    <row r="77" spans="1:15">
      <c r="A77" s="43">
        <v>84</v>
      </c>
      <c r="B77" s="44" t="s">
        <v>92</v>
      </c>
      <c r="C77" s="427" t="s">
        <v>308</v>
      </c>
      <c r="D77" s="428" t="s">
        <v>380</v>
      </c>
      <c r="E77" s="515"/>
      <c r="F77" s="428" t="s">
        <v>380</v>
      </c>
      <c r="G77" s="515"/>
      <c r="H77" s="428" t="s">
        <v>380</v>
      </c>
      <c r="I77" s="515"/>
      <c r="J77" s="428" t="s">
        <v>380</v>
      </c>
      <c r="K77" s="515"/>
      <c r="L77" s="428" t="s">
        <v>380</v>
      </c>
      <c r="M77" s="515"/>
      <c r="N77" s="428">
        <v>621</v>
      </c>
      <c r="O77" s="559"/>
    </row>
    <row r="78" spans="1:15">
      <c r="A78" s="43">
        <v>84</v>
      </c>
      <c r="B78" s="44" t="s">
        <v>94</v>
      </c>
      <c r="C78" s="427" t="s">
        <v>309</v>
      </c>
      <c r="D78" s="428" t="s">
        <v>380</v>
      </c>
      <c r="E78" s="515"/>
      <c r="F78" s="428" t="s">
        <v>380</v>
      </c>
      <c r="G78" s="515"/>
      <c r="H78" s="428" t="s">
        <v>380</v>
      </c>
      <c r="I78" s="515"/>
      <c r="J78" s="428" t="s">
        <v>380</v>
      </c>
      <c r="K78" s="515"/>
      <c r="L78" s="428" t="s">
        <v>380</v>
      </c>
      <c r="M78" s="515"/>
      <c r="N78" s="428">
        <v>1955</v>
      </c>
      <c r="O78" s="559"/>
    </row>
    <row r="79" spans="1:15">
      <c r="A79" s="8">
        <v>27</v>
      </c>
      <c r="B79" s="23">
        <v>70</v>
      </c>
      <c r="C79" s="425" t="s">
        <v>21</v>
      </c>
      <c r="D79" s="422">
        <v>567</v>
      </c>
      <c r="E79" s="426"/>
      <c r="F79" s="422">
        <v>583</v>
      </c>
      <c r="G79" s="426"/>
      <c r="H79" s="422">
        <v>622</v>
      </c>
      <c r="I79" s="426"/>
      <c r="J79" s="422">
        <v>667</v>
      </c>
      <c r="K79" s="426"/>
      <c r="L79" s="422">
        <v>744</v>
      </c>
      <c r="M79" s="426"/>
      <c r="N79" s="422">
        <v>581</v>
      </c>
      <c r="O79" s="426"/>
    </row>
    <row r="80" spans="1:15">
      <c r="A80" s="8">
        <v>27</v>
      </c>
      <c r="B80" s="23">
        <v>71</v>
      </c>
      <c r="C80" s="425" t="s">
        <v>22</v>
      </c>
      <c r="D80" s="422">
        <v>918</v>
      </c>
      <c r="E80" s="426"/>
      <c r="F80" s="422">
        <v>999</v>
      </c>
      <c r="G80" s="426"/>
      <c r="H80" s="422">
        <v>1145</v>
      </c>
      <c r="I80" s="426"/>
      <c r="J80" s="422">
        <v>1173</v>
      </c>
      <c r="K80" s="426"/>
      <c r="L80" s="422">
        <v>1233</v>
      </c>
      <c r="M80" s="426"/>
      <c r="N80" s="422">
        <v>1178</v>
      </c>
      <c r="O80" s="426"/>
    </row>
    <row r="81" spans="1:15">
      <c r="A81" s="8">
        <v>52</v>
      </c>
      <c r="B81" s="23">
        <v>72</v>
      </c>
      <c r="C81" s="425" t="s">
        <v>50</v>
      </c>
      <c r="D81" s="422">
        <v>803</v>
      </c>
      <c r="E81" s="426"/>
      <c r="F81" s="422">
        <v>939</v>
      </c>
      <c r="G81" s="426"/>
      <c r="H81" s="422">
        <v>1012</v>
      </c>
      <c r="I81" s="426"/>
      <c r="J81" s="422">
        <v>1004</v>
      </c>
      <c r="K81" s="426"/>
      <c r="L81" s="422">
        <v>998</v>
      </c>
      <c r="M81" s="426"/>
      <c r="N81" s="422">
        <v>921</v>
      </c>
      <c r="O81" s="426"/>
    </row>
    <row r="82" spans="1:15">
      <c r="A82" s="8">
        <v>84</v>
      </c>
      <c r="B82" s="23">
        <v>73</v>
      </c>
      <c r="C82" s="425" t="s">
        <v>96</v>
      </c>
      <c r="D82" s="422">
        <v>402</v>
      </c>
      <c r="E82" s="426"/>
      <c r="F82" s="422">
        <v>415</v>
      </c>
      <c r="G82" s="426"/>
      <c r="H82" s="422">
        <v>429</v>
      </c>
      <c r="I82" s="426"/>
      <c r="J82" s="422">
        <v>373</v>
      </c>
      <c r="K82" s="426"/>
      <c r="L82" s="422">
        <v>436</v>
      </c>
      <c r="M82" s="426"/>
      <c r="N82" s="422">
        <v>350</v>
      </c>
      <c r="O82" s="426"/>
    </row>
    <row r="83" spans="1:15">
      <c r="A83" s="8">
        <v>84</v>
      </c>
      <c r="B83" s="23">
        <v>74</v>
      </c>
      <c r="C83" s="425" t="s">
        <v>97</v>
      </c>
      <c r="D83" s="422">
        <v>683</v>
      </c>
      <c r="E83" s="426"/>
      <c r="F83" s="422">
        <v>769</v>
      </c>
      <c r="G83" s="426"/>
      <c r="H83" s="422">
        <v>735</v>
      </c>
      <c r="I83" s="426"/>
      <c r="J83" s="422">
        <v>739</v>
      </c>
      <c r="K83" s="426"/>
      <c r="L83" s="422">
        <v>753</v>
      </c>
      <c r="M83" s="426"/>
      <c r="N83" s="422">
        <v>697</v>
      </c>
      <c r="O83" s="426"/>
    </row>
    <row r="84" spans="1:15">
      <c r="A84" s="8">
        <v>11</v>
      </c>
      <c r="B84" s="23">
        <v>75</v>
      </c>
      <c r="C84" s="425" t="s">
        <v>0</v>
      </c>
      <c r="D84" s="422">
        <v>2509</v>
      </c>
      <c r="E84" s="426"/>
      <c r="F84" s="422">
        <v>2436</v>
      </c>
      <c r="G84" s="426"/>
      <c r="H84" s="422">
        <v>2367</v>
      </c>
      <c r="I84" s="426"/>
      <c r="J84" s="422">
        <v>2441</v>
      </c>
      <c r="K84" s="426"/>
      <c r="L84" s="422">
        <v>2352</v>
      </c>
      <c r="M84" s="426"/>
      <c r="N84" s="422">
        <v>2494</v>
      </c>
      <c r="O84" s="426"/>
    </row>
    <row r="85" spans="1:15">
      <c r="A85" s="8">
        <v>28</v>
      </c>
      <c r="B85" s="23">
        <v>76</v>
      </c>
      <c r="C85" s="425" t="s">
        <v>30</v>
      </c>
      <c r="D85" s="422">
        <v>2412</v>
      </c>
      <c r="E85" s="426"/>
      <c r="F85" s="422">
        <v>2367</v>
      </c>
      <c r="G85" s="426"/>
      <c r="H85" s="422">
        <v>2369</v>
      </c>
      <c r="I85" s="426"/>
      <c r="J85" s="422">
        <v>2384</v>
      </c>
      <c r="K85" s="426"/>
      <c r="L85" s="422">
        <v>2238</v>
      </c>
      <c r="M85" s="426"/>
      <c r="N85" s="422">
        <v>2377</v>
      </c>
      <c r="O85" s="426"/>
    </row>
    <row r="86" spans="1:15">
      <c r="A86" s="8">
        <v>11</v>
      </c>
      <c r="B86" s="23">
        <v>77</v>
      </c>
      <c r="C86" s="425" t="s">
        <v>2</v>
      </c>
      <c r="D86" s="422">
        <v>1918</v>
      </c>
      <c r="E86" s="426"/>
      <c r="F86" s="422">
        <v>2069</v>
      </c>
      <c r="G86" s="426"/>
      <c r="H86" s="422">
        <v>1939</v>
      </c>
      <c r="I86" s="426"/>
      <c r="J86" s="422">
        <v>2266</v>
      </c>
      <c r="K86" s="426"/>
      <c r="L86" s="422">
        <v>1437</v>
      </c>
      <c r="M86" s="426"/>
      <c r="N86" s="422">
        <v>923</v>
      </c>
      <c r="O86" s="426"/>
    </row>
    <row r="87" spans="1:15">
      <c r="A87" s="8">
        <v>11</v>
      </c>
      <c r="B87" s="23">
        <v>78</v>
      </c>
      <c r="C87" s="425" t="s">
        <v>3</v>
      </c>
      <c r="D87" s="422">
        <v>1458</v>
      </c>
      <c r="E87" s="426"/>
      <c r="F87" s="422">
        <v>1465</v>
      </c>
      <c r="G87" s="426"/>
      <c r="H87" s="422">
        <v>1399</v>
      </c>
      <c r="I87" s="426"/>
      <c r="J87" s="422">
        <v>1568</v>
      </c>
      <c r="K87" s="426"/>
      <c r="L87" s="422">
        <v>1532</v>
      </c>
      <c r="M87" s="426"/>
      <c r="N87" s="422">
        <v>1359</v>
      </c>
      <c r="O87" s="426"/>
    </row>
    <row r="88" spans="1:15">
      <c r="A88" s="8">
        <v>75</v>
      </c>
      <c r="B88" s="23">
        <v>79</v>
      </c>
      <c r="C88" s="425" t="s">
        <v>66</v>
      </c>
      <c r="D88" s="422">
        <v>429</v>
      </c>
      <c r="E88" s="426"/>
      <c r="F88" s="422">
        <v>429</v>
      </c>
      <c r="G88" s="426" t="s">
        <v>256</v>
      </c>
      <c r="H88" s="422">
        <v>479</v>
      </c>
      <c r="I88" s="426"/>
      <c r="J88" s="422">
        <v>462</v>
      </c>
      <c r="K88" s="426"/>
      <c r="L88" s="422">
        <v>488</v>
      </c>
      <c r="M88" s="426"/>
      <c r="N88" s="422">
        <v>456</v>
      </c>
      <c r="O88" s="426"/>
    </row>
    <row r="89" spans="1:15">
      <c r="A89" s="8">
        <v>32</v>
      </c>
      <c r="B89" s="23">
        <v>80</v>
      </c>
      <c r="C89" s="425" t="s">
        <v>35</v>
      </c>
      <c r="D89" s="422">
        <v>1414</v>
      </c>
      <c r="E89" s="426"/>
      <c r="F89" s="422">
        <v>1422</v>
      </c>
      <c r="G89" s="426"/>
      <c r="H89" s="422">
        <v>1344</v>
      </c>
      <c r="I89" s="426"/>
      <c r="J89" s="422">
        <v>1429</v>
      </c>
      <c r="K89" s="426"/>
      <c r="L89" s="422">
        <v>1357</v>
      </c>
      <c r="M89" s="426"/>
      <c r="N89" s="422">
        <v>1510</v>
      </c>
      <c r="O89" s="426"/>
    </row>
    <row r="90" spans="1:15">
      <c r="A90" s="8">
        <v>76</v>
      </c>
      <c r="B90" s="23">
        <v>81</v>
      </c>
      <c r="C90" s="425" t="s">
        <v>80</v>
      </c>
      <c r="D90" s="422">
        <v>419</v>
      </c>
      <c r="E90" s="426"/>
      <c r="F90" s="422">
        <v>422</v>
      </c>
      <c r="G90" s="426"/>
      <c r="H90" s="422">
        <v>364</v>
      </c>
      <c r="I90" s="426"/>
      <c r="J90" s="422">
        <v>443</v>
      </c>
      <c r="K90" s="426"/>
      <c r="L90" s="422">
        <v>393</v>
      </c>
      <c r="M90" s="426"/>
      <c r="N90" s="422">
        <v>312</v>
      </c>
      <c r="O90" s="426"/>
    </row>
    <row r="91" spans="1:15">
      <c r="A91" s="8">
        <v>76</v>
      </c>
      <c r="B91" s="23">
        <v>82</v>
      </c>
      <c r="C91" s="425" t="s">
        <v>81</v>
      </c>
      <c r="D91" s="422">
        <v>289</v>
      </c>
      <c r="E91" s="426"/>
      <c r="F91" s="422">
        <v>289</v>
      </c>
      <c r="G91" s="426" t="s">
        <v>256</v>
      </c>
      <c r="H91" s="422">
        <v>298</v>
      </c>
      <c r="I91" s="426"/>
      <c r="J91" s="422">
        <v>367</v>
      </c>
      <c r="K91" s="426"/>
      <c r="L91" s="422">
        <v>375</v>
      </c>
      <c r="M91" s="426"/>
      <c r="N91" s="422">
        <v>371</v>
      </c>
      <c r="O91" s="426"/>
    </row>
    <row r="92" spans="1:15">
      <c r="A92" s="8">
        <v>93</v>
      </c>
      <c r="B92" s="23">
        <v>83</v>
      </c>
      <c r="C92" s="425" t="s">
        <v>102</v>
      </c>
      <c r="D92" s="422">
        <v>816</v>
      </c>
      <c r="E92" s="426"/>
      <c r="F92" s="422">
        <v>1099</v>
      </c>
      <c r="G92" s="426"/>
      <c r="H92" s="422">
        <v>1276</v>
      </c>
      <c r="I92" s="426"/>
      <c r="J92" s="422">
        <v>1278</v>
      </c>
      <c r="K92" s="426"/>
      <c r="L92" s="422">
        <v>1222</v>
      </c>
      <c r="M92" s="426"/>
      <c r="N92" s="422">
        <v>1368</v>
      </c>
      <c r="O92" s="426"/>
    </row>
    <row r="93" spans="1:15">
      <c r="A93" s="8">
        <v>93</v>
      </c>
      <c r="B93" s="23">
        <v>84</v>
      </c>
      <c r="C93" s="425" t="s">
        <v>103</v>
      </c>
      <c r="D93" s="422">
        <v>929</v>
      </c>
      <c r="E93" s="426"/>
      <c r="F93" s="422">
        <v>882</v>
      </c>
      <c r="G93" s="426"/>
      <c r="H93" s="422">
        <v>873</v>
      </c>
      <c r="I93" s="426"/>
      <c r="J93" s="422">
        <v>866</v>
      </c>
      <c r="K93" s="426"/>
      <c r="L93" s="422">
        <v>892</v>
      </c>
      <c r="M93" s="426"/>
      <c r="N93" s="422">
        <v>913</v>
      </c>
      <c r="O93" s="426"/>
    </row>
    <row r="94" spans="1:15">
      <c r="A94" s="8">
        <v>52</v>
      </c>
      <c r="B94" s="23">
        <v>85</v>
      </c>
      <c r="C94" s="425" t="s">
        <v>51</v>
      </c>
      <c r="D94" s="422">
        <v>684</v>
      </c>
      <c r="E94" s="426"/>
      <c r="F94" s="422">
        <v>629</v>
      </c>
      <c r="G94" s="426"/>
      <c r="H94" s="422">
        <v>629</v>
      </c>
      <c r="I94" s="426" t="s">
        <v>256</v>
      </c>
      <c r="J94" s="422">
        <v>688</v>
      </c>
      <c r="K94" s="426"/>
      <c r="L94" s="422">
        <v>688</v>
      </c>
      <c r="M94" s="426" t="s">
        <v>256</v>
      </c>
      <c r="N94" s="422">
        <v>676</v>
      </c>
      <c r="O94" s="426"/>
    </row>
    <row r="95" spans="1:15">
      <c r="A95" s="8">
        <v>75</v>
      </c>
      <c r="B95" s="23">
        <v>86</v>
      </c>
      <c r="C95" s="425" t="s">
        <v>67</v>
      </c>
      <c r="D95" s="422">
        <v>408</v>
      </c>
      <c r="E95" s="426"/>
      <c r="F95" s="422">
        <v>510</v>
      </c>
      <c r="G95" s="426"/>
      <c r="H95" s="422">
        <v>438</v>
      </c>
      <c r="I95" s="426"/>
      <c r="J95" s="422">
        <v>541</v>
      </c>
      <c r="K95" s="426"/>
      <c r="L95" s="422">
        <v>522</v>
      </c>
      <c r="M95" s="426"/>
      <c r="N95" s="422">
        <v>669</v>
      </c>
      <c r="O95" s="426"/>
    </row>
    <row r="96" spans="1:15">
      <c r="A96" s="8">
        <v>75</v>
      </c>
      <c r="B96" s="23">
        <v>87</v>
      </c>
      <c r="C96" s="425" t="s">
        <v>68</v>
      </c>
      <c r="D96" s="422">
        <v>962</v>
      </c>
      <c r="E96" s="426"/>
      <c r="F96" s="422">
        <v>506</v>
      </c>
      <c r="G96" s="426"/>
      <c r="H96" s="422">
        <v>842</v>
      </c>
      <c r="I96" s="426"/>
      <c r="J96" s="422">
        <v>720</v>
      </c>
      <c r="K96" s="426"/>
      <c r="L96" s="422">
        <v>698</v>
      </c>
      <c r="M96" s="426"/>
      <c r="N96" s="422">
        <v>688</v>
      </c>
      <c r="O96" s="426"/>
    </row>
    <row r="97" spans="1:15">
      <c r="A97" s="8">
        <v>44</v>
      </c>
      <c r="B97" s="23">
        <v>88</v>
      </c>
      <c r="C97" s="425" t="s">
        <v>45</v>
      </c>
      <c r="D97" s="422">
        <v>723</v>
      </c>
      <c r="E97" s="426"/>
      <c r="F97" s="422">
        <v>698</v>
      </c>
      <c r="G97" s="426"/>
      <c r="H97" s="422">
        <v>704</v>
      </c>
      <c r="I97" s="426"/>
      <c r="J97" s="422">
        <v>583</v>
      </c>
      <c r="K97" s="426"/>
      <c r="L97" s="422">
        <v>639</v>
      </c>
      <c r="M97" s="426"/>
      <c r="N97" s="422">
        <v>595</v>
      </c>
      <c r="O97" s="426"/>
    </row>
    <row r="98" spans="1:15">
      <c r="A98" s="8">
        <v>27</v>
      </c>
      <c r="B98" s="23">
        <v>89</v>
      </c>
      <c r="C98" s="425" t="s">
        <v>23</v>
      </c>
      <c r="D98" s="422">
        <v>731</v>
      </c>
      <c r="E98" s="426"/>
      <c r="F98" s="422">
        <v>674</v>
      </c>
      <c r="G98" s="426"/>
      <c r="H98" s="422">
        <v>608</v>
      </c>
      <c r="I98" s="426"/>
      <c r="J98" s="422">
        <v>632</v>
      </c>
      <c r="K98" s="426"/>
      <c r="L98" s="422">
        <v>640</v>
      </c>
      <c r="M98" s="426"/>
      <c r="N98" s="422">
        <v>685</v>
      </c>
      <c r="O98" s="426"/>
    </row>
    <row r="99" spans="1:15">
      <c r="A99" s="8">
        <v>27</v>
      </c>
      <c r="B99" s="23">
        <v>90</v>
      </c>
      <c r="C99" s="425" t="s">
        <v>24</v>
      </c>
      <c r="D99" s="422">
        <v>248</v>
      </c>
      <c r="E99" s="426"/>
      <c r="F99" s="422">
        <v>217</v>
      </c>
      <c r="G99" s="426"/>
      <c r="H99" s="422">
        <v>260</v>
      </c>
      <c r="I99" s="426"/>
      <c r="J99" s="422">
        <v>226</v>
      </c>
      <c r="K99" s="426"/>
      <c r="L99" s="422">
        <v>262</v>
      </c>
      <c r="M99" s="426"/>
      <c r="N99" s="422">
        <v>218</v>
      </c>
      <c r="O99" s="426"/>
    </row>
    <row r="100" spans="1:15">
      <c r="A100" s="8">
        <v>11</v>
      </c>
      <c r="B100" s="23">
        <v>91</v>
      </c>
      <c r="C100" s="425" t="s">
        <v>4</v>
      </c>
      <c r="D100" s="422">
        <v>1859</v>
      </c>
      <c r="E100" s="426"/>
      <c r="F100" s="422">
        <v>1699</v>
      </c>
      <c r="G100" s="426"/>
      <c r="H100" s="422">
        <v>1849</v>
      </c>
      <c r="I100" s="426"/>
      <c r="J100" s="422">
        <v>1865</v>
      </c>
      <c r="K100" s="426"/>
      <c r="L100" s="422">
        <v>1703</v>
      </c>
      <c r="M100" s="426"/>
      <c r="N100" s="422">
        <v>1821</v>
      </c>
      <c r="O100" s="426"/>
    </row>
    <row r="101" spans="1:15">
      <c r="A101" s="8">
        <v>11</v>
      </c>
      <c r="B101" s="23">
        <v>92</v>
      </c>
      <c r="C101" s="425" t="s">
        <v>5</v>
      </c>
      <c r="D101" s="422">
        <v>2322</v>
      </c>
      <c r="E101" s="426"/>
      <c r="F101" s="422">
        <v>2219</v>
      </c>
      <c r="G101" s="426"/>
      <c r="H101" s="422">
        <v>2182</v>
      </c>
      <c r="I101" s="426"/>
      <c r="J101" s="422">
        <v>2099</v>
      </c>
      <c r="K101" s="426"/>
      <c r="L101" s="422">
        <v>1981</v>
      </c>
      <c r="M101" s="426"/>
      <c r="N101" s="422">
        <v>1871</v>
      </c>
      <c r="O101" s="426"/>
    </row>
    <row r="102" spans="1:15">
      <c r="A102" s="8">
        <v>11</v>
      </c>
      <c r="B102" s="23">
        <v>93</v>
      </c>
      <c r="C102" s="425" t="s">
        <v>6</v>
      </c>
      <c r="D102" s="422">
        <v>2716</v>
      </c>
      <c r="E102" s="426"/>
      <c r="F102" s="422">
        <v>2793</v>
      </c>
      <c r="G102" s="426"/>
      <c r="H102" s="422">
        <v>2645</v>
      </c>
      <c r="I102" s="426"/>
      <c r="J102" s="422">
        <v>2782</v>
      </c>
      <c r="K102" s="426"/>
      <c r="L102" s="422">
        <v>2614</v>
      </c>
      <c r="M102" s="426"/>
      <c r="N102" s="422">
        <v>2924</v>
      </c>
      <c r="O102" s="426"/>
    </row>
    <row r="103" spans="1:15">
      <c r="A103" s="8">
        <v>11</v>
      </c>
      <c r="B103" s="23">
        <v>94</v>
      </c>
      <c r="C103" s="425" t="s">
        <v>7</v>
      </c>
      <c r="D103" s="422">
        <v>1273</v>
      </c>
      <c r="E103" s="426"/>
      <c r="F103" s="422">
        <v>1253</v>
      </c>
      <c r="G103" s="426"/>
      <c r="H103" s="422">
        <v>1409</v>
      </c>
      <c r="I103" s="426"/>
      <c r="J103" s="422">
        <v>1274</v>
      </c>
      <c r="K103" s="426"/>
      <c r="L103" s="422">
        <v>1288</v>
      </c>
      <c r="M103" s="426"/>
      <c r="N103" s="422">
        <v>1546</v>
      </c>
      <c r="O103" s="426"/>
    </row>
    <row r="104" spans="1:15">
      <c r="A104" s="8">
        <v>11</v>
      </c>
      <c r="B104" s="23">
        <v>95</v>
      </c>
      <c r="C104" s="425" t="s">
        <v>8</v>
      </c>
      <c r="D104" s="422">
        <v>1568</v>
      </c>
      <c r="E104" s="426"/>
      <c r="F104" s="422">
        <v>1696</v>
      </c>
      <c r="G104" s="426"/>
      <c r="H104" s="422">
        <v>1939</v>
      </c>
      <c r="I104" s="426"/>
      <c r="J104" s="422">
        <v>1525</v>
      </c>
      <c r="K104" s="426"/>
      <c r="L104" s="422">
        <v>1328</v>
      </c>
      <c r="M104" s="426"/>
      <c r="N104" s="422">
        <v>1263</v>
      </c>
      <c r="O104" s="426"/>
    </row>
    <row r="105" spans="1:15">
      <c r="A105" s="8">
        <v>101</v>
      </c>
      <c r="B105" s="23">
        <v>971</v>
      </c>
      <c r="C105" s="425" t="s">
        <v>109</v>
      </c>
      <c r="D105" s="422">
        <v>455</v>
      </c>
      <c r="E105" s="426"/>
      <c r="F105" s="422">
        <v>500</v>
      </c>
      <c r="G105" s="426"/>
      <c r="H105" s="422">
        <v>796</v>
      </c>
      <c r="I105" s="426"/>
      <c r="J105" s="422">
        <v>546</v>
      </c>
      <c r="K105" s="426"/>
      <c r="L105" s="422">
        <v>618</v>
      </c>
      <c r="M105" s="426"/>
      <c r="N105" s="422">
        <v>741</v>
      </c>
      <c r="O105" s="426"/>
    </row>
    <row r="106" spans="1:15">
      <c r="A106" s="8">
        <v>102</v>
      </c>
      <c r="B106" s="23">
        <v>972</v>
      </c>
      <c r="C106" s="425" t="s">
        <v>110</v>
      </c>
      <c r="D106" s="422">
        <v>543</v>
      </c>
      <c r="E106" s="426"/>
      <c r="F106" s="422">
        <v>572</v>
      </c>
      <c r="G106" s="426"/>
      <c r="H106" s="422">
        <v>608</v>
      </c>
      <c r="I106" s="426"/>
      <c r="J106" s="422">
        <v>705</v>
      </c>
      <c r="K106" s="426"/>
      <c r="L106" s="422">
        <v>778</v>
      </c>
      <c r="M106" s="426"/>
      <c r="N106" s="422">
        <v>671</v>
      </c>
      <c r="O106" s="426"/>
    </row>
    <row r="107" spans="1:15">
      <c r="A107" s="8">
        <v>103</v>
      </c>
      <c r="B107" s="23">
        <v>973</v>
      </c>
      <c r="C107" s="425" t="s">
        <v>111</v>
      </c>
      <c r="D107" s="422">
        <v>183</v>
      </c>
      <c r="E107" s="426" t="s">
        <v>256</v>
      </c>
      <c r="F107" s="422">
        <v>363</v>
      </c>
      <c r="G107" s="426"/>
      <c r="H107" s="422">
        <v>363</v>
      </c>
      <c r="I107" s="426" t="s">
        <v>256</v>
      </c>
      <c r="J107" s="422">
        <v>363</v>
      </c>
      <c r="K107" s="426" t="s">
        <v>256</v>
      </c>
      <c r="L107" s="422">
        <v>459</v>
      </c>
      <c r="M107" s="426"/>
      <c r="N107" s="422">
        <v>370</v>
      </c>
      <c r="O107" s="426"/>
    </row>
    <row r="108" spans="1:15">
      <c r="A108" s="9">
        <v>104</v>
      </c>
      <c r="B108" s="9">
        <v>974</v>
      </c>
      <c r="C108" s="5" t="s">
        <v>310</v>
      </c>
      <c r="D108" s="422">
        <v>1451</v>
      </c>
      <c r="E108" s="426"/>
      <c r="F108" s="422">
        <v>1351</v>
      </c>
      <c r="G108" s="426"/>
      <c r="H108" s="422">
        <v>1351</v>
      </c>
      <c r="I108" s="426" t="s">
        <v>256</v>
      </c>
      <c r="J108" s="422">
        <v>1624</v>
      </c>
      <c r="K108" s="426"/>
      <c r="L108" s="422">
        <v>2020</v>
      </c>
      <c r="M108" s="426"/>
      <c r="N108" s="422">
        <v>1945</v>
      </c>
      <c r="O108" s="426"/>
    </row>
    <row r="109" spans="1:15">
      <c r="A109" s="597" t="s">
        <v>225</v>
      </c>
      <c r="B109" s="598"/>
      <c r="C109" s="599"/>
      <c r="D109" s="431">
        <v>100584</v>
      </c>
      <c r="E109" s="432"/>
      <c r="F109" s="431">
        <v>103797</v>
      </c>
      <c r="G109" s="433"/>
      <c r="H109" s="434">
        <v>105586</v>
      </c>
      <c r="I109" s="433"/>
      <c r="J109" s="434">
        <v>105708</v>
      </c>
      <c r="K109" s="433"/>
      <c r="L109" s="434">
        <v>106224</v>
      </c>
      <c r="M109" s="433"/>
      <c r="N109" s="434">
        <v>106702</v>
      </c>
      <c r="O109" s="433"/>
    </row>
    <row r="110" spans="1:15">
      <c r="A110" s="600" t="s">
        <v>330</v>
      </c>
      <c r="B110" s="601"/>
      <c r="C110" s="602"/>
      <c r="D110" s="435">
        <v>2632</v>
      </c>
      <c r="E110" s="436"/>
      <c r="F110" s="435">
        <v>2786</v>
      </c>
      <c r="G110" s="437"/>
      <c r="H110" s="438">
        <v>3118</v>
      </c>
      <c r="I110" s="437"/>
      <c r="J110" s="438">
        <v>3238</v>
      </c>
      <c r="K110" s="437"/>
      <c r="L110" s="438">
        <v>3875</v>
      </c>
      <c r="M110" s="437"/>
      <c r="N110" s="438">
        <v>3727</v>
      </c>
      <c r="O110" s="437"/>
    </row>
    <row r="111" spans="1:15">
      <c r="A111" s="594" t="s">
        <v>331</v>
      </c>
      <c r="B111" s="595"/>
      <c r="C111" s="596"/>
      <c r="D111" s="439">
        <v>103216</v>
      </c>
      <c r="E111" s="440"/>
      <c r="F111" s="439">
        <v>106583</v>
      </c>
      <c r="G111" s="441"/>
      <c r="H111" s="442">
        <v>108704</v>
      </c>
      <c r="I111" s="441"/>
      <c r="J111" s="442">
        <v>108946</v>
      </c>
      <c r="K111" s="441"/>
      <c r="L111" s="442">
        <v>110099</v>
      </c>
      <c r="M111" s="441"/>
      <c r="N111" s="442">
        <v>110429</v>
      </c>
      <c r="O111" s="441"/>
    </row>
    <row r="112" spans="1:15">
      <c r="A112" s="498" t="s">
        <v>381</v>
      </c>
      <c r="B112" s="420"/>
      <c r="C112" s="420"/>
      <c r="D112" s="475"/>
      <c r="E112" s="475"/>
      <c r="F112" s="475"/>
      <c r="G112" s="475"/>
      <c r="H112" s="475"/>
      <c r="I112" s="475"/>
      <c r="J112" s="475"/>
      <c r="K112" s="475"/>
      <c r="L112" s="475"/>
      <c r="M112" s="475"/>
      <c r="N112" s="475"/>
      <c r="O112" s="475"/>
    </row>
    <row r="113" spans="1:15">
      <c r="A113" s="475"/>
      <c r="B113" s="475"/>
      <c r="C113" s="475"/>
      <c r="D113" s="475"/>
      <c r="E113" s="475"/>
      <c r="F113" s="475"/>
      <c r="G113" s="475"/>
      <c r="H113" s="475"/>
      <c r="I113" s="475"/>
      <c r="J113" s="475"/>
      <c r="K113" s="475"/>
      <c r="L113" s="475"/>
      <c r="M113" s="475"/>
      <c r="N113" s="475"/>
      <c r="O113" s="475"/>
    </row>
    <row r="114" spans="1:15">
      <c r="A114" s="475"/>
      <c r="B114" s="475"/>
      <c r="C114" s="475"/>
      <c r="D114" s="475"/>
      <c r="E114" s="475"/>
      <c r="F114" s="475"/>
      <c r="G114" s="475"/>
      <c r="H114" s="475"/>
      <c r="I114" s="475"/>
      <c r="J114" s="475"/>
      <c r="K114" s="475"/>
      <c r="L114" s="475"/>
      <c r="M114" s="475"/>
      <c r="N114" s="475"/>
      <c r="O114" s="475"/>
    </row>
    <row r="115" spans="1:15">
      <c r="A115" s="475"/>
      <c r="B115" s="475"/>
      <c r="C115" s="475"/>
      <c r="D115" s="475"/>
      <c r="E115" s="475"/>
      <c r="F115" s="475"/>
      <c r="G115" s="475"/>
      <c r="H115" s="475"/>
      <c r="I115" s="475"/>
      <c r="J115" s="475"/>
      <c r="K115" s="475"/>
      <c r="L115" s="475"/>
      <c r="M115" s="475"/>
      <c r="N115" s="475"/>
      <c r="O115" s="475"/>
    </row>
    <row r="116" spans="1:15">
      <c r="A116" s="474" t="s">
        <v>394</v>
      </c>
      <c r="B116" s="475"/>
      <c r="C116" s="475"/>
      <c r="D116" s="475"/>
      <c r="E116" s="475"/>
      <c r="F116" s="475"/>
      <c r="G116" s="475"/>
      <c r="H116" s="475"/>
      <c r="I116" s="475"/>
      <c r="J116" s="475"/>
      <c r="K116" s="475"/>
      <c r="L116" s="475"/>
      <c r="M116" s="475"/>
      <c r="N116" s="475"/>
      <c r="O116" s="475"/>
    </row>
    <row r="117" spans="1:15" ht="30">
      <c r="A117" s="28" t="s">
        <v>218</v>
      </c>
      <c r="B117" s="592" t="s">
        <v>214</v>
      </c>
      <c r="C117" s="593"/>
      <c r="D117" s="640">
        <v>2010</v>
      </c>
      <c r="E117" s="639"/>
      <c r="F117" s="638">
        <v>2011</v>
      </c>
      <c r="G117" s="639"/>
      <c r="H117" s="640">
        <v>2012</v>
      </c>
      <c r="I117" s="639"/>
      <c r="J117" s="640">
        <v>2013</v>
      </c>
      <c r="K117" s="639"/>
      <c r="L117" s="640">
        <v>2014</v>
      </c>
      <c r="M117" s="639"/>
      <c r="N117" s="640">
        <v>2015</v>
      </c>
      <c r="O117" s="639"/>
    </row>
    <row r="118" spans="1:15">
      <c r="A118" s="448">
        <v>84</v>
      </c>
      <c r="B118" s="32" t="s">
        <v>83</v>
      </c>
      <c r="C118" s="449"/>
      <c r="D118" s="545">
        <v>11861</v>
      </c>
      <c r="E118" s="564"/>
      <c r="F118" s="545">
        <v>11883</v>
      </c>
      <c r="G118" s="564"/>
      <c r="H118" s="545">
        <v>12016</v>
      </c>
      <c r="I118" s="564"/>
      <c r="J118" s="545">
        <v>12076</v>
      </c>
      <c r="K118" s="564"/>
      <c r="L118" s="545">
        <v>11984</v>
      </c>
      <c r="M118" s="499"/>
      <c r="N118" s="545">
        <v>12231</v>
      </c>
      <c r="O118" s="564"/>
    </row>
    <row r="119" spans="1:15">
      <c r="A119" s="454">
        <v>27</v>
      </c>
      <c r="B119" s="35" t="s">
        <v>17</v>
      </c>
      <c r="C119" s="455"/>
      <c r="D119" s="548">
        <v>4763</v>
      </c>
      <c r="E119" s="564"/>
      <c r="F119" s="548">
        <v>4921</v>
      </c>
      <c r="G119" s="564"/>
      <c r="H119" s="548">
        <v>4950</v>
      </c>
      <c r="I119" s="564"/>
      <c r="J119" s="548">
        <v>5096</v>
      </c>
      <c r="K119" s="564"/>
      <c r="L119" s="548">
        <v>5303</v>
      </c>
      <c r="M119" s="499"/>
      <c r="N119" s="548">
        <v>5087</v>
      </c>
      <c r="O119" s="564"/>
    </row>
    <row r="120" spans="1:15">
      <c r="A120" s="454">
        <v>53</v>
      </c>
      <c r="B120" s="35" t="s">
        <v>53</v>
      </c>
      <c r="C120" s="455"/>
      <c r="D120" s="548">
        <v>4588</v>
      </c>
      <c r="E120" s="564"/>
      <c r="F120" s="548">
        <v>4937</v>
      </c>
      <c r="G120" s="564"/>
      <c r="H120" s="548">
        <v>5091</v>
      </c>
      <c r="I120" s="564"/>
      <c r="J120" s="548">
        <v>5353</v>
      </c>
      <c r="K120" s="564"/>
      <c r="L120" s="548">
        <v>5148</v>
      </c>
      <c r="M120" s="499"/>
      <c r="N120" s="548">
        <v>5142</v>
      </c>
      <c r="O120" s="564"/>
    </row>
    <row r="121" spans="1:15">
      <c r="A121" s="454">
        <v>24</v>
      </c>
      <c r="B121" s="35" t="s">
        <v>10</v>
      </c>
      <c r="C121" s="455"/>
      <c r="D121" s="548">
        <v>3698</v>
      </c>
      <c r="E121" s="564"/>
      <c r="F121" s="548">
        <v>3842</v>
      </c>
      <c r="G121" s="564"/>
      <c r="H121" s="548">
        <v>4129</v>
      </c>
      <c r="I121" s="564"/>
      <c r="J121" s="548">
        <v>4224</v>
      </c>
      <c r="K121" s="564"/>
      <c r="L121" s="548">
        <v>4088</v>
      </c>
      <c r="M121" s="499"/>
      <c r="N121" s="548">
        <v>4018</v>
      </c>
      <c r="O121" s="564"/>
    </row>
    <row r="122" spans="1:15">
      <c r="A122" s="454">
        <v>94</v>
      </c>
      <c r="B122" s="35" t="s">
        <v>106</v>
      </c>
      <c r="C122" s="455"/>
      <c r="D122" s="548">
        <v>362</v>
      </c>
      <c r="E122" s="564"/>
      <c r="F122" s="548">
        <v>384</v>
      </c>
      <c r="G122" s="564"/>
      <c r="H122" s="548">
        <v>363</v>
      </c>
      <c r="I122" s="564"/>
      <c r="J122" s="548">
        <v>354</v>
      </c>
      <c r="K122" s="564"/>
      <c r="L122" s="548">
        <v>312</v>
      </c>
      <c r="M122" s="499"/>
      <c r="N122" s="548">
        <v>304</v>
      </c>
      <c r="O122" s="564"/>
    </row>
    <row r="123" spans="1:15">
      <c r="A123" s="454">
        <v>44</v>
      </c>
      <c r="B123" s="35" t="s">
        <v>220</v>
      </c>
      <c r="C123" s="455"/>
      <c r="D123" s="548">
        <v>9309</v>
      </c>
      <c r="E123" s="564"/>
      <c r="F123" s="548">
        <v>9110</v>
      </c>
      <c r="G123" s="564"/>
      <c r="H123" s="548">
        <v>9532</v>
      </c>
      <c r="I123" s="564"/>
      <c r="J123" s="548">
        <v>8842</v>
      </c>
      <c r="K123" s="564"/>
      <c r="L123" s="548">
        <v>9573</v>
      </c>
      <c r="M123" s="499"/>
      <c r="N123" s="548">
        <v>9721</v>
      </c>
      <c r="O123" s="564"/>
    </row>
    <row r="124" spans="1:15">
      <c r="A124" s="454">
        <v>32</v>
      </c>
      <c r="B124" s="35" t="s">
        <v>221</v>
      </c>
      <c r="C124" s="455"/>
      <c r="D124" s="548">
        <v>16122</v>
      </c>
      <c r="E124" s="564"/>
      <c r="F124" s="548">
        <v>17352</v>
      </c>
      <c r="G124" s="564"/>
      <c r="H124" s="548">
        <v>17138</v>
      </c>
      <c r="I124" s="564"/>
      <c r="J124" s="548">
        <v>16771</v>
      </c>
      <c r="K124" s="564"/>
      <c r="L124" s="548">
        <v>16906</v>
      </c>
      <c r="M124" s="499"/>
      <c r="N124" s="548">
        <v>16795</v>
      </c>
      <c r="O124" s="564"/>
    </row>
    <row r="125" spans="1:15">
      <c r="A125" s="454">
        <v>11</v>
      </c>
      <c r="B125" s="35" t="s">
        <v>1</v>
      </c>
      <c r="C125" s="455"/>
      <c r="D125" s="548">
        <v>15623</v>
      </c>
      <c r="E125" s="564"/>
      <c r="F125" s="548">
        <v>15630</v>
      </c>
      <c r="G125" s="564"/>
      <c r="H125" s="548">
        <v>15729</v>
      </c>
      <c r="I125" s="564"/>
      <c r="J125" s="548">
        <v>15820</v>
      </c>
      <c r="K125" s="564"/>
      <c r="L125" s="548">
        <v>14235</v>
      </c>
      <c r="M125" s="499"/>
      <c r="N125" s="548">
        <v>14201</v>
      </c>
      <c r="O125" s="564"/>
    </row>
    <row r="126" spans="1:15">
      <c r="A126" s="454">
        <v>28</v>
      </c>
      <c r="B126" s="35" t="s">
        <v>26</v>
      </c>
      <c r="C126" s="455"/>
      <c r="D126" s="548">
        <v>6272</v>
      </c>
      <c r="E126" s="564"/>
      <c r="F126" s="548">
        <v>6268</v>
      </c>
      <c r="G126" s="564"/>
      <c r="H126" s="548">
        <v>6304</v>
      </c>
      <c r="I126" s="564"/>
      <c r="J126" s="548">
        <v>6254</v>
      </c>
      <c r="K126" s="564"/>
      <c r="L126" s="548">
        <v>6310</v>
      </c>
      <c r="M126" s="499"/>
      <c r="N126" s="548">
        <v>6487</v>
      </c>
      <c r="O126" s="564"/>
    </row>
    <row r="127" spans="1:15">
      <c r="A127" s="454">
        <v>75</v>
      </c>
      <c r="B127" s="35" t="s">
        <v>222</v>
      </c>
      <c r="C127" s="455"/>
      <c r="D127" s="548">
        <v>9901</v>
      </c>
      <c r="E127" s="564"/>
      <c r="F127" s="548">
        <v>9807</v>
      </c>
      <c r="G127" s="564"/>
      <c r="H127" s="548">
        <v>10195</v>
      </c>
      <c r="I127" s="564"/>
      <c r="J127" s="548">
        <v>10248</v>
      </c>
      <c r="K127" s="564"/>
      <c r="L127" s="548">
        <v>10607</v>
      </c>
      <c r="M127" s="499"/>
      <c r="N127" s="548">
        <v>11075</v>
      </c>
      <c r="O127" s="564"/>
    </row>
    <row r="128" spans="1:15">
      <c r="A128" s="454">
        <v>76</v>
      </c>
      <c r="B128" s="35" t="s">
        <v>223</v>
      </c>
      <c r="C128" s="455"/>
      <c r="D128" s="548">
        <v>7098</v>
      </c>
      <c r="E128" s="564"/>
      <c r="F128" s="548">
        <v>7004</v>
      </c>
      <c r="G128" s="564"/>
      <c r="H128" s="548">
        <v>7452</v>
      </c>
      <c r="I128" s="564"/>
      <c r="J128" s="548">
        <v>7373</v>
      </c>
      <c r="K128" s="564"/>
      <c r="L128" s="548">
        <v>8350</v>
      </c>
      <c r="M128" s="499"/>
      <c r="N128" s="548">
        <v>8359</v>
      </c>
      <c r="O128" s="564"/>
    </row>
    <row r="129" spans="1:15">
      <c r="A129" s="454">
        <v>52</v>
      </c>
      <c r="B129" s="35" t="s">
        <v>47</v>
      </c>
      <c r="C129" s="455"/>
      <c r="D129" s="548">
        <v>4952</v>
      </c>
      <c r="E129" s="564"/>
      <c r="F129" s="548">
        <v>5227</v>
      </c>
      <c r="G129" s="564"/>
      <c r="H129" s="548">
        <v>5286</v>
      </c>
      <c r="I129" s="564"/>
      <c r="J129" s="548">
        <v>5604</v>
      </c>
      <c r="K129" s="564"/>
      <c r="L129" s="548">
        <v>5840</v>
      </c>
      <c r="M129" s="499"/>
      <c r="N129" s="548">
        <v>5677</v>
      </c>
      <c r="O129" s="564"/>
    </row>
    <row r="130" spans="1:15">
      <c r="A130" s="459">
        <v>93</v>
      </c>
      <c r="B130" s="35" t="s">
        <v>113</v>
      </c>
      <c r="C130" s="455"/>
      <c r="D130" s="548">
        <v>6035</v>
      </c>
      <c r="E130" s="564"/>
      <c r="F130" s="548">
        <v>7432</v>
      </c>
      <c r="G130" s="564"/>
      <c r="H130" s="548">
        <v>7401</v>
      </c>
      <c r="I130" s="564"/>
      <c r="J130" s="548">
        <v>7693</v>
      </c>
      <c r="K130" s="564"/>
      <c r="L130" s="548">
        <v>7568</v>
      </c>
      <c r="M130" s="499"/>
      <c r="N130" s="548">
        <v>7605</v>
      </c>
      <c r="O130" s="564"/>
    </row>
    <row r="131" spans="1:15">
      <c r="A131" s="460" t="s">
        <v>225</v>
      </c>
      <c r="B131" s="461"/>
      <c r="C131" s="462"/>
      <c r="D131" s="551">
        <v>100584</v>
      </c>
      <c r="E131" s="565"/>
      <c r="F131" s="551">
        <v>103797</v>
      </c>
      <c r="G131" s="565"/>
      <c r="H131" s="551">
        <v>105586</v>
      </c>
      <c r="I131" s="565"/>
      <c r="J131" s="551">
        <v>105708</v>
      </c>
      <c r="K131" s="565"/>
      <c r="L131" s="551">
        <v>106224</v>
      </c>
      <c r="M131" s="500"/>
      <c r="N131" s="551">
        <v>106702</v>
      </c>
      <c r="O131" s="565"/>
    </row>
    <row r="132" spans="1:15">
      <c r="A132" s="11">
        <v>101</v>
      </c>
      <c r="B132" s="502" t="s">
        <v>215</v>
      </c>
      <c r="C132" s="467"/>
      <c r="D132" s="548">
        <v>455</v>
      </c>
      <c r="E132" s="564"/>
      <c r="F132" s="548">
        <v>500</v>
      </c>
      <c r="G132" s="564"/>
      <c r="H132" s="548">
        <v>796</v>
      </c>
      <c r="I132" s="564"/>
      <c r="J132" s="548">
        <v>546</v>
      </c>
      <c r="K132" s="564"/>
      <c r="L132" s="548">
        <v>618</v>
      </c>
      <c r="M132" s="499"/>
      <c r="N132" s="548">
        <v>741</v>
      </c>
      <c r="O132" s="564"/>
    </row>
    <row r="133" spans="1:15">
      <c r="A133" s="11">
        <v>102</v>
      </c>
      <c r="B133" s="502" t="s">
        <v>216</v>
      </c>
      <c r="C133" s="467"/>
      <c r="D133" s="548">
        <v>543</v>
      </c>
      <c r="E133" s="564"/>
      <c r="F133" s="548">
        <v>572</v>
      </c>
      <c r="G133" s="564"/>
      <c r="H133" s="548">
        <v>608</v>
      </c>
      <c r="I133" s="564"/>
      <c r="J133" s="548">
        <v>705</v>
      </c>
      <c r="K133" s="564"/>
      <c r="L133" s="548">
        <v>778</v>
      </c>
      <c r="M133" s="499"/>
      <c r="N133" s="548">
        <v>671</v>
      </c>
      <c r="O133" s="564"/>
    </row>
    <row r="134" spans="1:15">
      <c r="A134" s="11">
        <v>103</v>
      </c>
      <c r="B134" s="502" t="s">
        <v>111</v>
      </c>
      <c r="C134" s="467"/>
      <c r="D134" s="548">
        <v>183</v>
      </c>
      <c r="E134" s="564" t="s">
        <v>256</v>
      </c>
      <c r="F134" s="548">
        <v>363</v>
      </c>
      <c r="G134" s="564"/>
      <c r="H134" s="548">
        <v>363</v>
      </c>
      <c r="I134" s="564" t="s">
        <v>256</v>
      </c>
      <c r="J134" s="548">
        <v>363</v>
      </c>
      <c r="K134" s="564" t="s">
        <v>256</v>
      </c>
      <c r="L134" s="548">
        <v>459</v>
      </c>
      <c r="M134" s="499"/>
      <c r="N134" s="548">
        <v>370</v>
      </c>
      <c r="O134" s="564"/>
    </row>
    <row r="135" spans="1:15">
      <c r="A135" s="11">
        <v>104</v>
      </c>
      <c r="B135" s="502" t="s">
        <v>112</v>
      </c>
      <c r="C135" s="467"/>
      <c r="D135" s="548">
        <v>1451</v>
      </c>
      <c r="E135" s="564"/>
      <c r="F135" s="548">
        <v>1351</v>
      </c>
      <c r="G135" s="564"/>
      <c r="H135" s="548">
        <v>1351</v>
      </c>
      <c r="I135" s="564" t="s">
        <v>256</v>
      </c>
      <c r="J135" s="548">
        <v>1624</v>
      </c>
      <c r="K135" s="564"/>
      <c r="L135" s="548">
        <v>2020</v>
      </c>
      <c r="M135" s="499"/>
      <c r="N135" s="548">
        <v>1945</v>
      </c>
      <c r="O135" s="564"/>
    </row>
    <row r="136" spans="1:15">
      <c r="A136" s="17" t="s">
        <v>224</v>
      </c>
      <c r="B136" s="468"/>
      <c r="C136" s="469"/>
      <c r="D136" s="551">
        <v>2632</v>
      </c>
      <c r="E136" s="565"/>
      <c r="F136" s="551">
        <v>2786</v>
      </c>
      <c r="G136" s="565"/>
      <c r="H136" s="551">
        <v>3118</v>
      </c>
      <c r="I136" s="565"/>
      <c r="J136" s="551">
        <v>3238</v>
      </c>
      <c r="K136" s="565"/>
      <c r="L136" s="551">
        <v>3875</v>
      </c>
      <c r="M136" s="500"/>
      <c r="N136" s="551">
        <v>3727</v>
      </c>
      <c r="O136" s="565"/>
    </row>
    <row r="137" spans="1:15">
      <c r="A137" s="641" t="s">
        <v>227</v>
      </c>
      <c r="B137" s="642"/>
      <c r="C137" s="643"/>
      <c r="D137" s="557">
        <v>103216</v>
      </c>
      <c r="E137" s="566"/>
      <c r="F137" s="557">
        <v>106583</v>
      </c>
      <c r="G137" s="566"/>
      <c r="H137" s="557">
        <v>108704</v>
      </c>
      <c r="I137" s="566"/>
      <c r="J137" s="557">
        <v>108946</v>
      </c>
      <c r="K137" s="566"/>
      <c r="L137" s="557">
        <v>110099</v>
      </c>
      <c r="M137" s="501"/>
      <c r="N137" s="557">
        <v>110429</v>
      </c>
      <c r="O137" s="566"/>
    </row>
    <row r="138" spans="1:15">
      <c r="A138" s="475"/>
      <c r="B138" s="475"/>
      <c r="C138" s="475"/>
      <c r="D138" s="475"/>
      <c r="E138" s="475"/>
      <c r="F138" s="475"/>
      <c r="G138" s="475"/>
      <c r="H138" s="475"/>
      <c r="I138" s="475"/>
      <c r="J138" s="475"/>
      <c r="K138" s="475"/>
      <c r="L138" s="475"/>
      <c r="M138" s="475"/>
      <c r="N138" s="475"/>
      <c r="O138" s="475"/>
    </row>
    <row r="139" spans="1:15">
      <c r="A139" s="475"/>
      <c r="B139" s="475"/>
      <c r="C139" s="475"/>
      <c r="D139" s="475"/>
      <c r="E139" s="475"/>
      <c r="F139" s="475"/>
      <c r="G139" s="475"/>
      <c r="H139" s="475"/>
      <c r="I139" s="475"/>
      <c r="J139" s="475"/>
      <c r="K139" s="475"/>
      <c r="L139" s="475"/>
      <c r="M139" s="475"/>
      <c r="N139" s="475"/>
      <c r="O139" s="475"/>
    </row>
    <row r="140" spans="1:15" s="475" customFormat="1"/>
    <row r="141" spans="1:15" s="475" customFormat="1"/>
    <row r="142" spans="1:15" s="475" customFormat="1"/>
    <row r="143" spans="1:15" s="475" customFormat="1"/>
    <row r="144" spans="1:15" s="475" customFormat="1"/>
    <row r="145" s="475" customFormat="1"/>
    <row r="146" s="475" customFormat="1"/>
    <row r="147" s="475" customFormat="1"/>
    <row r="148" s="475" customFormat="1"/>
    <row r="149" s="475" customFormat="1"/>
    <row r="150" s="475" customFormat="1"/>
    <row r="151" s="475" customFormat="1"/>
    <row r="152" s="475" customFormat="1"/>
    <row r="153" s="475" customFormat="1"/>
    <row r="154" s="475" customFormat="1"/>
    <row r="155" s="475" customFormat="1"/>
    <row r="156" s="475" customFormat="1"/>
    <row r="157" s="475" customFormat="1"/>
    <row r="158" s="475" customFormat="1"/>
    <row r="159" s="475" customFormat="1"/>
    <row r="160" s="475" customFormat="1"/>
    <row r="161" s="475" customFormat="1"/>
    <row r="162" s="475" customFormat="1"/>
    <row r="163" s="475" customFormat="1"/>
    <row r="164" s="475" customFormat="1"/>
    <row r="165" s="475" customFormat="1"/>
    <row r="166" s="475" customFormat="1"/>
    <row r="167" s="475" customFormat="1"/>
    <row r="168" s="475" customFormat="1"/>
    <row r="169" s="475" customFormat="1"/>
    <row r="170" s="475" customFormat="1"/>
    <row r="171" s="475" customFormat="1"/>
    <row r="172" s="475" customFormat="1"/>
    <row r="173" s="475" customFormat="1"/>
    <row r="174" s="475" customFormat="1"/>
    <row r="175" s="475" customFormat="1"/>
    <row r="176" s="475" customFormat="1"/>
    <row r="177" s="475" customFormat="1"/>
    <row r="178" s="475" customFormat="1"/>
    <row r="179" s="475" customFormat="1"/>
    <row r="180" s="475" customFormat="1"/>
    <row r="181" s="475" customFormat="1"/>
    <row r="182" s="475" customFormat="1"/>
    <row r="183" s="475" customFormat="1"/>
    <row r="184" s="475" customFormat="1"/>
    <row r="185" s="475" customFormat="1"/>
    <row r="186" s="475" customFormat="1"/>
    <row r="187" s="475" customFormat="1"/>
    <row r="188" s="475" customFormat="1"/>
    <row r="189" s="475" customFormat="1"/>
    <row r="190" s="475" customFormat="1"/>
    <row r="191" s="475" customFormat="1"/>
    <row r="192" s="475" customFormat="1"/>
    <row r="193" s="475" customFormat="1"/>
    <row r="194" s="475" customFormat="1"/>
    <row r="195" s="475" customFormat="1"/>
    <row r="196" s="475" customFormat="1"/>
    <row r="197" s="475" customFormat="1"/>
    <row r="198" s="475" customFormat="1"/>
    <row r="199" s="475" customFormat="1"/>
    <row r="200" s="475" customFormat="1"/>
    <row r="201" s="475" customFormat="1"/>
    <row r="202" s="475" customFormat="1"/>
    <row r="203" s="475" customFormat="1"/>
    <row r="204" s="475" customFormat="1"/>
    <row r="205" s="475" customFormat="1"/>
    <row r="206" s="475" customFormat="1"/>
    <row r="207" s="475" customFormat="1"/>
    <row r="208" s="475" customFormat="1"/>
    <row r="209" s="475" customFormat="1"/>
    <row r="210" s="475" customFormat="1"/>
    <row r="211" s="475" customFormat="1"/>
    <row r="212" s="475" customFormat="1"/>
    <row r="213" s="475" customFormat="1"/>
    <row r="214" s="475" customFormat="1"/>
    <row r="215" s="475" customFormat="1"/>
    <row r="216" s="475" customFormat="1"/>
    <row r="217" s="475" customFormat="1"/>
    <row r="218" s="475" customFormat="1"/>
    <row r="219" s="475" customFormat="1"/>
    <row r="220" s="475" customFormat="1"/>
    <row r="221" s="475" customFormat="1"/>
    <row r="222" s="475" customFormat="1"/>
    <row r="223" s="475" customFormat="1"/>
    <row r="224" s="475" customFormat="1"/>
    <row r="225" s="475" customFormat="1"/>
    <row r="226" s="475" customFormat="1"/>
    <row r="227" s="475" customFormat="1"/>
    <row r="228" s="475" customFormat="1"/>
    <row r="229" s="475" customFormat="1"/>
    <row r="230" s="475" customFormat="1"/>
    <row r="231" s="475" customFormat="1"/>
    <row r="232" s="475" customFormat="1"/>
    <row r="233" s="475" customFormat="1"/>
    <row r="234" s="475" customFormat="1"/>
    <row r="235" s="475" customFormat="1"/>
    <row r="236" s="475" customFormat="1"/>
    <row r="237" s="475" customFormat="1"/>
    <row r="238" s="475" customFormat="1"/>
    <row r="239" s="475" customFormat="1"/>
    <row r="240" s="475" customFormat="1"/>
    <row r="241" s="475" customFormat="1"/>
    <row r="242" s="475" customFormat="1"/>
    <row r="243" s="475" customFormat="1"/>
    <row r="244" s="475" customFormat="1"/>
    <row r="245" s="475" customFormat="1"/>
    <row r="246" s="475" customFormat="1"/>
    <row r="247" s="475" customFormat="1"/>
    <row r="248" s="475" customFormat="1"/>
    <row r="249" s="475" customFormat="1"/>
    <row r="250" s="475" customFormat="1"/>
    <row r="251" s="475" customFormat="1"/>
    <row r="252" s="475" customFormat="1"/>
    <row r="253" s="475" customFormat="1"/>
    <row r="254" s="475" customFormat="1"/>
    <row r="255" s="475" customFormat="1"/>
    <row r="256" s="475" customFormat="1"/>
    <row r="257" s="475" customFormat="1"/>
    <row r="258" s="475" customFormat="1"/>
    <row r="259" s="475" customFormat="1"/>
    <row r="260" s="475" customFormat="1"/>
    <row r="261" s="475" customFormat="1"/>
    <row r="262" s="475" customFormat="1"/>
    <row r="263" s="475" customFormat="1"/>
    <row r="264" s="475" customFormat="1"/>
    <row r="265" s="475" customFormat="1"/>
    <row r="266" s="475" customFormat="1"/>
    <row r="267" s="475" customFormat="1"/>
    <row r="268" s="475" customFormat="1"/>
    <row r="269" s="475" customFormat="1"/>
    <row r="270" s="475" customFormat="1"/>
    <row r="271" s="475" customFormat="1"/>
    <row r="272" s="475" customFormat="1"/>
    <row r="273" s="475" customFormat="1"/>
    <row r="274" s="475" customFormat="1"/>
    <row r="275" s="475" customFormat="1"/>
    <row r="276" s="475" customFormat="1"/>
    <row r="277" s="475" customFormat="1"/>
    <row r="278" s="475" customFormat="1"/>
    <row r="279" s="475" customFormat="1"/>
    <row r="280" s="475" customFormat="1"/>
    <row r="281" s="475" customFormat="1"/>
    <row r="282" s="475" customFormat="1"/>
    <row r="283" s="475" customFormat="1"/>
    <row r="284" s="475" customFormat="1"/>
    <row r="285" s="475" customFormat="1"/>
    <row r="286" s="475" customFormat="1"/>
    <row r="287" s="475" customFormat="1"/>
    <row r="288" s="475" customFormat="1"/>
    <row r="289" s="475" customFormat="1"/>
    <row r="290" s="475" customFormat="1"/>
    <row r="291" s="475" customFormat="1"/>
    <row r="292" s="475" customFormat="1"/>
    <row r="293" s="475" customFormat="1"/>
    <row r="294" s="475" customFormat="1"/>
    <row r="295" s="475" customFormat="1"/>
    <row r="296" s="475" customFormat="1"/>
    <row r="297" s="475" customFormat="1"/>
    <row r="298" s="475" customFormat="1"/>
    <row r="299" s="475" customFormat="1"/>
    <row r="300" s="475" customFormat="1"/>
    <row r="301" s="475" customFormat="1"/>
    <row r="302" s="475" customFormat="1"/>
    <row r="303" s="475" customFormat="1"/>
    <row r="304" s="475" customFormat="1"/>
    <row r="305" s="475" customFormat="1"/>
    <row r="306" s="475" customFormat="1"/>
    <row r="307" s="475" customFormat="1"/>
    <row r="308" s="475" customFormat="1"/>
    <row r="309" s="475" customFormat="1"/>
    <row r="310" s="475" customFormat="1"/>
    <row r="311" s="475" customFormat="1"/>
    <row r="312" s="475" customFormat="1"/>
    <row r="313" s="475" customFormat="1"/>
    <row r="314" s="475" customFormat="1"/>
    <row r="315" s="475" customFormat="1"/>
    <row r="316" s="475" customFormat="1"/>
    <row r="317" s="475" customFormat="1"/>
    <row r="318" s="475" customFormat="1"/>
    <row r="319" s="475" customFormat="1"/>
    <row r="320" s="475" customFormat="1"/>
    <row r="321" s="475" customFormat="1"/>
    <row r="322" s="475" customFormat="1"/>
    <row r="323" s="475" customFormat="1"/>
    <row r="324" s="475" customFormat="1"/>
    <row r="325" s="475" customFormat="1"/>
    <row r="326" s="475" customFormat="1"/>
    <row r="327" s="475" customFormat="1"/>
    <row r="328" s="475" customFormat="1"/>
    <row r="329" s="475" customFormat="1"/>
    <row r="330" s="475" customFormat="1"/>
    <row r="331" s="475" customFormat="1"/>
    <row r="332" s="475" customFormat="1"/>
    <row r="333" s="475" customFormat="1"/>
    <row r="334" s="475" customFormat="1"/>
    <row r="335" s="475" customFormat="1"/>
    <row r="336" s="475" customFormat="1"/>
    <row r="337" s="475" customFormat="1"/>
    <row r="338" s="475" customFormat="1"/>
    <row r="339" s="475" customFormat="1"/>
    <row r="340" s="475" customFormat="1"/>
    <row r="341" s="475" customFormat="1"/>
    <row r="342" s="475" customFormat="1"/>
    <row r="343" s="475" customFormat="1"/>
    <row r="344" s="475" customFormat="1"/>
    <row r="345" s="475" customFormat="1"/>
    <row r="346" s="475" customFormat="1"/>
    <row r="347" s="475" customFormat="1"/>
    <row r="348" s="475" customFormat="1"/>
    <row r="349" s="475" customFormat="1"/>
    <row r="350" s="475" customFormat="1"/>
    <row r="351" s="475" customFormat="1"/>
    <row r="352" s="475" customFormat="1"/>
    <row r="353" s="475" customFormat="1"/>
    <row r="354" s="475" customFormat="1"/>
    <row r="355" s="475" customFormat="1"/>
    <row r="356" s="475" customFormat="1"/>
    <row r="357" s="475" customFormat="1"/>
    <row r="358" s="475" customFormat="1"/>
    <row r="359" s="475" customFormat="1"/>
    <row r="360" s="475" customFormat="1"/>
    <row r="361" s="475" customFormat="1"/>
    <row r="362" s="475" customFormat="1"/>
    <row r="363" s="475" customFormat="1"/>
    <row r="364" s="475" customFormat="1"/>
    <row r="365" s="475" customFormat="1"/>
    <row r="366" s="475" customFormat="1"/>
    <row r="367" s="475" customFormat="1"/>
    <row r="368" s="475" customFormat="1"/>
    <row r="369" s="475" customFormat="1"/>
    <row r="370" s="475" customFormat="1"/>
    <row r="371" s="475" customFormat="1"/>
    <row r="372" s="475" customFormat="1"/>
    <row r="373" s="475" customFormat="1"/>
    <row r="374" s="475" customFormat="1"/>
    <row r="375" s="475" customFormat="1"/>
    <row r="376" s="475" customFormat="1"/>
    <row r="377" s="475" customFormat="1"/>
    <row r="378" s="475" customFormat="1"/>
    <row r="379" s="475" customFormat="1"/>
    <row r="380" s="475" customFormat="1"/>
    <row r="381" s="475" customFormat="1"/>
    <row r="382" s="475" customFormat="1"/>
    <row r="383" s="475" customFormat="1"/>
    <row r="384" s="475" customFormat="1"/>
    <row r="385" s="475" customFormat="1"/>
    <row r="386" s="475" customFormat="1"/>
    <row r="387" s="475" customFormat="1"/>
    <row r="388" s="475" customFormat="1"/>
    <row r="389" s="475" customFormat="1"/>
    <row r="390" s="475" customFormat="1"/>
    <row r="391" s="475" customFormat="1"/>
    <row r="392" s="475" customFormat="1"/>
    <row r="393" s="475" customFormat="1"/>
    <row r="394" s="475" customFormat="1"/>
    <row r="395" s="475" customFormat="1"/>
    <row r="396" s="475" customFormat="1"/>
    <row r="397" s="475" customFormat="1"/>
    <row r="398" s="475" customFormat="1"/>
    <row r="399" s="475" customFormat="1"/>
    <row r="400" s="475" customFormat="1"/>
    <row r="401" s="475" customFormat="1"/>
    <row r="402" s="475" customFormat="1"/>
    <row r="403" s="475" customFormat="1"/>
    <row r="404" s="475" customFormat="1"/>
    <row r="405" s="475" customFormat="1"/>
    <row r="406" s="475" customFormat="1"/>
    <row r="407" s="475" customFormat="1"/>
    <row r="408" s="475" customFormat="1"/>
    <row r="409" s="475" customFormat="1"/>
    <row r="410" s="475" customFormat="1"/>
    <row r="411" s="475" customFormat="1"/>
    <row r="412" s="475" customFormat="1"/>
    <row r="413" s="475" customFormat="1"/>
    <row r="414" s="475" customFormat="1"/>
    <row r="415" s="475" customFormat="1"/>
    <row r="416" s="475" customFormat="1"/>
    <row r="417" s="475" customFormat="1"/>
    <row r="418" s="475" customFormat="1"/>
    <row r="419" s="475" customFormat="1"/>
    <row r="420" s="475" customFormat="1"/>
    <row r="421" s="475" customFormat="1"/>
    <row r="422" s="475" customFormat="1"/>
    <row r="423" s="475" customFormat="1"/>
    <row r="424" s="475" customFormat="1"/>
    <row r="425" s="475" customFormat="1"/>
    <row r="426" s="475" customFormat="1"/>
    <row r="427" s="475" customFormat="1"/>
    <row r="428" s="475" customFormat="1"/>
    <row r="429" s="475" customFormat="1"/>
    <row r="430" s="475" customFormat="1"/>
    <row r="431" s="475" customFormat="1"/>
    <row r="432" s="475" customFormat="1"/>
    <row r="433" s="475" customFormat="1"/>
    <row r="434" s="475" customFormat="1"/>
    <row r="435" s="475" customFormat="1"/>
    <row r="436" s="475" customFormat="1"/>
    <row r="437" s="475" customFormat="1"/>
    <row r="438" s="475" customFormat="1"/>
    <row r="439" s="475" customFormat="1"/>
    <row r="440" s="475" customFormat="1"/>
    <row r="441" s="475" customFormat="1"/>
    <row r="442" s="475" customFormat="1"/>
    <row r="443" s="475" customFormat="1"/>
    <row r="444" s="475" customFormat="1"/>
    <row r="445" s="475" customFormat="1"/>
    <row r="446" s="475" customFormat="1"/>
    <row r="447" s="475" customFormat="1"/>
    <row r="448" s="475" customFormat="1"/>
    <row r="449" s="475" customFormat="1"/>
    <row r="450" s="475" customFormat="1"/>
    <row r="451" s="475" customFormat="1"/>
    <row r="452" s="475" customFormat="1"/>
    <row r="453" s="475" customFormat="1"/>
    <row r="454" s="475" customFormat="1"/>
    <row r="455" s="475" customFormat="1"/>
    <row r="456" s="475" customFormat="1"/>
    <row r="457" s="475" customFormat="1"/>
    <row r="458" s="475" customFormat="1"/>
    <row r="459" s="475" customFormat="1"/>
    <row r="460" s="475" customFormat="1"/>
    <row r="461" s="475" customFormat="1"/>
    <row r="462" s="475" customFormat="1"/>
    <row r="463" s="475" customFormat="1"/>
    <row r="464" s="475" customFormat="1"/>
    <row r="465" s="475" customFormat="1"/>
    <row r="466" s="475" customFormat="1"/>
  </sheetData>
  <mergeCells count="18">
    <mergeCell ref="A2:I2"/>
    <mergeCell ref="D6:E6"/>
    <mergeCell ref="F6:G6"/>
    <mergeCell ref="H6:I6"/>
    <mergeCell ref="L117:M117"/>
    <mergeCell ref="N117:O117"/>
    <mergeCell ref="A137:C137"/>
    <mergeCell ref="L6:M6"/>
    <mergeCell ref="N6:O6"/>
    <mergeCell ref="A109:C109"/>
    <mergeCell ref="A110:C110"/>
    <mergeCell ref="A111:C111"/>
    <mergeCell ref="B117:C117"/>
    <mergeCell ref="D117:E117"/>
    <mergeCell ref="F117:G117"/>
    <mergeCell ref="H117:I117"/>
    <mergeCell ref="J117:K117"/>
    <mergeCell ref="J6:K6"/>
  </mergeCells>
  <hyperlinks>
    <hyperlink ref="N3" location="Sommaire!A1" display="RETOUR AU SOMMAIRE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/>
  </sheetPr>
  <dimension ref="A1:Q139"/>
  <sheetViews>
    <sheetView topLeftCell="A94" workbookViewId="0">
      <selection activeCell="A114" sqref="A114:L114"/>
    </sheetView>
  </sheetViews>
  <sheetFormatPr baseColWidth="10" defaultRowHeight="15"/>
  <cols>
    <col min="1" max="1" width="7.42578125" style="6" customWidth="1"/>
    <col min="2" max="2" width="14.28515625" style="6" customWidth="1"/>
    <col min="3" max="3" width="27.140625" style="1" customWidth="1"/>
    <col min="4" max="4" width="14.85546875" style="2" customWidth="1"/>
    <col min="5" max="5" width="3.5703125" style="67" customWidth="1"/>
    <col min="6" max="6" width="15.85546875" style="2" customWidth="1"/>
    <col min="7" max="7" width="3.5703125" style="67" customWidth="1"/>
    <col min="8" max="8" width="18.140625" style="2" customWidth="1"/>
    <col min="9" max="9" width="3.5703125" style="67" customWidth="1"/>
    <col min="10" max="10" width="19.28515625" style="2" customWidth="1"/>
    <col min="11" max="11" width="4" style="67" customWidth="1"/>
    <col min="12" max="12" width="15.5703125" style="111" customWidth="1"/>
    <col min="13" max="13" width="14" style="2" customWidth="1"/>
    <col min="14" max="16384" width="11.42578125" style="1"/>
  </cols>
  <sheetData>
    <row r="1" spans="1:13" ht="32.25" customHeight="1">
      <c r="A1" s="588" t="s">
        <v>443</v>
      </c>
      <c r="B1" s="588"/>
      <c r="C1" s="588"/>
      <c r="D1" s="588"/>
      <c r="E1" s="588"/>
      <c r="F1" s="588"/>
      <c r="G1" s="588"/>
      <c r="H1" s="588"/>
      <c r="I1" s="588"/>
      <c r="J1" s="588"/>
      <c r="K1" s="63"/>
      <c r="L1" s="19"/>
      <c r="M1" s="19"/>
    </row>
    <row r="2" spans="1:13" ht="15" customHeight="1">
      <c r="A2" s="55" t="s">
        <v>217</v>
      </c>
      <c r="B2" s="22"/>
      <c r="C2" s="55"/>
      <c r="D2" s="19"/>
      <c r="E2" s="63"/>
      <c r="F2" s="19"/>
      <c r="G2" s="63"/>
      <c r="H2" s="19"/>
      <c r="I2" s="63"/>
      <c r="J2" s="19"/>
      <c r="K2" s="63"/>
      <c r="L2" s="571" t="s">
        <v>440</v>
      </c>
      <c r="M2" s="19"/>
    </row>
    <row r="3" spans="1:13" ht="15" customHeight="1">
      <c r="A3" s="591" t="s">
        <v>228</v>
      </c>
      <c r="B3" s="591"/>
      <c r="C3" s="591"/>
      <c r="D3" s="591"/>
      <c r="E3" s="591"/>
      <c r="F3" s="591"/>
      <c r="G3" s="591"/>
      <c r="H3" s="591"/>
      <c r="I3" s="591"/>
      <c r="J3" s="591"/>
      <c r="K3" s="591"/>
      <c r="L3" s="591"/>
      <c r="M3" s="1"/>
    </row>
    <row r="4" spans="1:13" ht="15" customHeight="1">
      <c r="A4" s="407"/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1"/>
    </row>
    <row r="5" spans="1:13" ht="38.25">
      <c r="A5" s="27" t="s">
        <v>218</v>
      </c>
      <c r="B5" s="28" t="s">
        <v>219</v>
      </c>
      <c r="C5" s="29" t="s">
        <v>213</v>
      </c>
      <c r="D5" s="607" t="s">
        <v>244</v>
      </c>
      <c r="E5" s="608"/>
      <c r="F5" s="607" t="s">
        <v>245</v>
      </c>
      <c r="G5" s="608"/>
      <c r="H5" s="607" t="s">
        <v>246</v>
      </c>
      <c r="I5" s="608"/>
      <c r="J5" s="607" t="s">
        <v>247</v>
      </c>
      <c r="K5" s="608"/>
      <c r="L5" s="99" t="s">
        <v>248</v>
      </c>
      <c r="M5" s="30" t="s">
        <v>249</v>
      </c>
    </row>
    <row r="6" spans="1:13">
      <c r="A6" s="7">
        <v>84</v>
      </c>
      <c r="B6" s="21" t="s">
        <v>115</v>
      </c>
      <c r="C6" s="3" t="s">
        <v>82</v>
      </c>
      <c r="D6" s="69">
        <v>313</v>
      </c>
      <c r="E6" s="68"/>
      <c r="F6" s="69">
        <v>455</v>
      </c>
      <c r="G6" s="79"/>
      <c r="H6" s="69">
        <v>2</v>
      </c>
      <c r="I6" s="79"/>
      <c r="J6" s="69">
        <v>41</v>
      </c>
      <c r="K6" s="79"/>
      <c r="L6" s="100">
        <v>28</v>
      </c>
      <c r="M6" s="48">
        <v>839</v>
      </c>
    </row>
    <row r="7" spans="1:13">
      <c r="A7" s="8">
        <v>32</v>
      </c>
      <c r="B7" s="23" t="s">
        <v>116</v>
      </c>
      <c r="C7" s="4" t="s">
        <v>31</v>
      </c>
      <c r="D7" s="70">
        <v>998</v>
      </c>
      <c r="E7" s="68"/>
      <c r="F7" s="70">
        <v>4</v>
      </c>
      <c r="G7" s="68"/>
      <c r="H7" s="70">
        <v>24</v>
      </c>
      <c r="I7" s="68"/>
      <c r="J7" s="70">
        <v>72</v>
      </c>
      <c r="K7" s="68"/>
      <c r="L7" s="101">
        <v>0</v>
      </c>
      <c r="M7" s="49">
        <v>1098</v>
      </c>
    </row>
    <row r="8" spans="1:13">
      <c r="A8" s="8">
        <v>84</v>
      </c>
      <c r="B8" s="23" t="s">
        <v>117</v>
      </c>
      <c r="C8" s="4" t="s">
        <v>84</v>
      </c>
      <c r="D8" s="70">
        <v>1010</v>
      </c>
      <c r="E8" s="68"/>
      <c r="F8" s="70">
        <v>0</v>
      </c>
      <c r="G8" s="68"/>
      <c r="H8" s="70">
        <v>5</v>
      </c>
      <c r="I8" s="68"/>
      <c r="J8" s="70">
        <v>68</v>
      </c>
      <c r="K8" s="68"/>
      <c r="L8" s="101">
        <v>0</v>
      </c>
      <c r="M8" s="49">
        <v>1083</v>
      </c>
    </row>
    <row r="9" spans="1:13">
      <c r="A9" s="8">
        <v>93</v>
      </c>
      <c r="B9" s="23" t="s">
        <v>118</v>
      </c>
      <c r="C9" s="4" t="s">
        <v>98</v>
      </c>
      <c r="D9" s="70">
        <v>237</v>
      </c>
      <c r="E9" s="68"/>
      <c r="F9" s="70">
        <v>0</v>
      </c>
      <c r="G9" s="68"/>
      <c r="H9" s="70">
        <v>4</v>
      </c>
      <c r="I9" s="68"/>
      <c r="J9" s="70">
        <v>5</v>
      </c>
      <c r="K9" s="68"/>
      <c r="L9" s="101">
        <v>12</v>
      </c>
      <c r="M9" s="49">
        <v>258</v>
      </c>
    </row>
    <row r="10" spans="1:13">
      <c r="A10" s="8">
        <v>93</v>
      </c>
      <c r="B10" s="23" t="s">
        <v>119</v>
      </c>
      <c r="C10" s="4" t="s">
        <v>99</v>
      </c>
      <c r="D10" s="70">
        <v>179</v>
      </c>
      <c r="E10" s="68"/>
      <c r="F10" s="70">
        <v>15</v>
      </c>
      <c r="G10" s="68"/>
      <c r="H10" s="70">
        <v>9</v>
      </c>
      <c r="I10" s="68"/>
      <c r="J10" s="70">
        <v>28</v>
      </c>
      <c r="K10" s="68"/>
      <c r="L10" s="101">
        <v>0</v>
      </c>
      <c r="M10" s="49">
        <v>231</v>
      </c>
    </row>
    <row r="11" spans="1:13">
      <c r="A11" s="8">
        <v>93</v>
      </c>
      <c r="B11" s="23" t="s">
        <v>120</v>
      </c>
      <c r="C11" s="4" t="s">
        <v>100</v>
      </c>
      <c r="D11" s="70">
        <v>2688</v>
      </c>
      <c r="E11" s="68"/>
      <c r="F11" s="70">
        <v>0</v>
      </c>
      <c r="G11" s="68"/>
      <c r="H11" s="70">
        <v>245</v>
      </c>
      <c r="I11" s="68"/>
      <c r="J11" s="70">
        <v>107</v>
      </c>
      <c r="K11" s="68"/>
      <c r="L11" s="101">
        <v>0</v>
      </c>
      <c r="M11" s="49">
        <v>3040</v>
      </c>
    </row>
    <row r="12" spans="1:13">
      <c r="A12" s="8">
        <v>84</v>
      </c>
      <c r="B12" s="23" t="s">
        <v>121</v>
      </c>
      <c r="C12" s="4" t="s">
        <v>85</v>
      </c>
      <c r="D12" s="70">
        <v>856</v>
      </c>
      <c r="E12" s="68" t="s">
        <v>256</v>
      </c>
      <c r="F12" s="70">
        <v>39</v>
      </c>
      <c r="G12" s="68" t="s">
        <v>256</v>
      </c>
      <c r="H12" s="70">
        <v>8</v>
      </c>
      <c r="I12" s="68" t="s">
        <v>256</v>
      </c>
      <c r="J12" s="70">
        <v>0</v>
      </c>
      <c r="K12" s="68" t="s">
        <v>256</v>
      </c>
      <c r="L12" s="101">
        <v>0</v>
      </c>
      <c r="M12" s="49">
        <v>903</v>
      </c>
    </row>
    <row r="13" spans="1:13">
      <c r="A13" s="8">
        <v>44</v>
      </c>
      <c r="B13" s="23" t="s">
        <v>122</v>
      </c>
      <c r="C13" s="4" t="s">
        <v>36</v>
      </c>
      <c r="D13" s="70">
        <v>73</v>
      </c>
      <c r="E13" s="68"/>
      <c r="F13" s="70">
        <v>356</v>
      </c>
      <c r="G13" s="68"/>
      <c r="H13" s="70">
        <v>3</v>
      </c>
      <c r="I13" s="68"/>
      <c r="J13" s="70">
        <v>0</v>
      </c>
      <c r="K13" s="68"/>
      <c r="L13" s="101">
        <v>24</v>
      </c>
      <c r="M13" s="49">
        <v>456</v>
      </c>
    </row>
    <row r="14" spans="1:13">
      <c r="A14" s="8">
        <v>76</v>
      </c>
      <c r="B14" s="23" t="s">
        <v>123</v>
      </c>
      <c r="C14" s="4" t="s">
        <v>69</v>
      </c>
      <c r="D14" s="70">
        <v>467</v>
      </c>
      <c r="E14" s="68"/>
      <c r="F14" s="70">
        <v>0</v>
      </c>
      <c r="G14" s="68"/>
      <c r="H14" s="70">
        <v>2</v>
      </c>
      <c r="I14" s="68"/>
      <c r="J14" s="70">
        <v>0</v>
      </c>
      <c r="K14" s="68"/>
      <c r="L14" s="101">
        <v>0</v>
      </c>
      <c r="M14" s="49">
        <v>469</v>
      </c>
    </row>
    <row r="15" spans="1:13">
      <c r="A15" s="8">
        <v>44</v>
      </c>
      <c r="B15" s="23" t="s">
        <v>124</v>
      </c>
      <c r="C15" s="4" t="s">
        <v>37</v>
      </c>
      <c r="D15" s="70">
        <v>624</v>
      </c>
      <c r="E15" s="68"/>
      <c r="F15" s="70">
        <v>0</v>
      </c>
      <c r="G15" s="68"/>
      <c r="H15" s="70">
        <v>17</v>
      </c>
      <c r="I15" s="68"/>
      <c r="J15" s="70">
        <v>39</v>
      </c>
      <c r="K15" s="68"/>
      <c r="L15" s="101">
        <v>0</v>
      </c>
      <c r="M15" s="49">
        <v>680</v>
      </c>
    </row>
    <row r="16" spans="1:13">
      <c r="A16" s="8">
        <v>76</v>
      </c>
      <c r="B16" s="23" t="s">
        <v>125</v>
      </c>
      <c r="C16" s="4" t="s">
        <v>70</v>
      </c>
      <c r="D16" s="70">
        <v>711</v>
      </c>
      <c r="E16" s="68"/>
      <c r="F16" s="70">
        <v>0</v>
      </c>
      <c r="G16" s="68"/>
      <c r="H16" s="70">
        <v>1</v>
      </c>
      <c r="I16" s="68"/>
      <c r="J16" s="70">
        <v>123</v>
      </c>
      <c r="K16" s="68"/>
      <c r="L16" s="101">
        <v>0</v>
      </c>
      <c r="M16" s="49">
        <v>835</v>
      </c>
    </row>
    <row r="17" spans="1:13">
      <c r="A17" s="8">
        <v>76</v>
      </c>
      <c r="B17" s="23" t="s">
        <v>126</v>
      </c>
      <c r="C17" s="4" t="s">
        <v>71</v>
      </c>
      <c r="D17" s="70">
        <v>561</v>
      </c>
      <c r="E17" s="68"/>
      <c r="F17" s="70">
        <v>0</v>
      </c>
      <c r="G17" s="68"/>
      <c r="H17" s="70">
        <v>2</v>
      </c>
      <c r="I17" s="68"/>
      <c r="J17" s="70">
        <v>53</v>
      </c>
      <c r="K17" s="68"/>
      <c r="L17" s="101">
        <v>0</v>
      </c>
      <c r="M17" s="49">
        <v>616</v>
      </c>
    </row>
    <row r="18" spans="1:13">
      <c r="A18" s="8">
        <v>93</v>
      </c>
      <c r="B18" s="23" t="s">
        <v>127</v>
      </c>
      <c r="C18" s="4" t="s">
        <v>101</v>
      </c>
      <c r="D18" s="70">
        <v>1789</v>
      </c>
      <c r="E18" s="68" t="s">
        <v>256</v>
      </c>
      <c r="F18" s="70">
        <v>82</v>
      </c>
      <c r="G18" s="68" t="s">
        <v>256</v>
      </c>
      <c r="H18" s="70">
        <v>365</v>
      </c>
      <c r="I18" s="68"/>
      <c r="J18" s="70">
        <v>1984</v>
      </c>
      <c r="K18" s="68" t="s">
        <v>256</v>
      </c>
      <c r="L18" s="101">
        <v>0</v>
      </c>
      <c r="M18" s="49">
        <v>4220</v>
      </c>
    </row>
    <row r="19" spans="1:13">
      <c r="A19" s="8">
        <v>28</v>
      </c>
      <c r="B19" s="23" t="s">
        <v>128</v>
      </c>
      <c r="C19" s="4" t="s">
        <v>25</v>
      </c>
      <c r="D19" s="70">
        <v>1554</v>
      </c>
      <c r="E19" s="68" t="s">
        <v>256</v>
      </c>
      <c r="F19" s="70">
        <v>71</v>
      </c>
      <c r="G19" s="68" t="s">
        <v>256</v>
      </c>
      <c r="H19" s="70">
        <v>0</v>
      </c>
      <c r="I19" s="68" t="s">
        <v>256</v>
      </c>
      <c r="J19" s="70">
        <v>137</v>
      </c>
      <c r="K19" s="68" t="s">
        <v>256</v>
      </c>
      <c r="L19" s="101">
        <v>0</v>
      </c>
      <c r="M19" s="49">
        <v>1762</v>
      </c>
    </row>
    <row r="20" spans="1:13">
      <c r="A20" s="8">
        <v>84</v>
      </c>
      <c r="B20" s="23" t="s">
        <v>129</v>
      </c>
      <c r="C20" s="4" t="s">
        <v>86</v>
      </c>
      <c r="D20" s="70">
        <v>421</v>
      </c>
      <c r="E20" s="68"/>
      <c r="F20" s="70">
        <v>16</v>
      </c>
      <c r="G20" s="68"/>
      <c r="H20" s="70">
        <v>0</v>
      </c>
      <c r="I20" s="68"/>
      <c r="J20" s="70">
        <v>31</v>
      </c>
      <c r="K20" s="68"/>
      <c r="L20" s="101">
        <v>0</v>
      </c>
      <c r="M20" s="49">
        <v>468</v>
      </c>
    </row>
    <row r="21" spans="1:13">
      <c r="A21" s="8">
        <v>75</v>
      </c>
      <c r="B21" s="23" t="s">
        <v>130</v>
      </c>
      <c r="C21" s="4" t="s">
        <v>57</v>
      </c>
      <c r="D21" s="70">
        <v>561</v>
      </c>
      <c r="E21" s="68"/>
      <c r="F21" s="70">
        <v>0</v>
      </c>
      <c r="G21" s="68"/>
      <c r="H21" s="70">
        <v>38</v>
      </c>
      <c r="I21" s="68"/>
      <c r="J21" s="70">
        <v>44</v>
      </c>
      <c r="K21" s="68"/>
      <c r="L21" s="101">
        <v>0</v>
      </c>
      <c r="M21" s="49">
        <v>643</v>
      </c>
    </row>
    <row r="22" spans="1:13">
      <c r="A22" s="8">
        <v>75</v>
      </c>
      <c r="B22" s="23" t="s">
        <v>131</v>
      </c>
      <c r="C22" s="4" t="s">
        <v>58</v>
      </c>
      <c r="D22" s="70">
        <v>962</v>
      </c>
      <c r="E22" s="68"/>
      <c r="F22" s="70">
        <v>39</v>
      </c>
      <c r="G22" s="68"/>
      <c r="H22" s="70">
        <v>3</v>
      </c>
      <c r="I22" s="68"/>
      <c r="J22" s="70">
        <v>99</v>
      </c>
      <c r="K22" s="68"/>
      <c r="L22" s="101">
        <v>0</v>
      </c>
      <c r="M22" s="49">
        <v>1103</v>
      </c>
    </row>
    <row r="23" spans="1:13">
      <c r="A23" s="8">
        <v>24</v>
      </c>
      <c r="B23" s="23" t="s">
        <v>132</v>
      </c>
      <c r="C23" s="4" t="s">
        <v>9</v>
      </c>
      <c r="D23" s="70">
        <v>515</v>
      </c>
      <c r="E23" s="68"/>
      <c r="F23" s="70">
        <v>0</v>
      </c>
      <c r="G23" s="68"/>
      <c r="H23" s="70">
        <v>5</v>
      </c>
      <c r="I23" s="68"/>
      <c r="J23" s="70">
        <v>59</v>
      </c>
      <c r="K23" s="68"/>
      <c r="L23" s="101">
        <v>0</v>
      </c>
      <c r="M23" s="49">
        <v>579</v>
      </c>
    </row>
    <row r="24" spans="1:13">
      <c r="A24" s="8">
        <v>75</v>
      </c>
      <c r="B24" s="23" t="s">
        <v>133</v>
      </c>
      <c r="C24" s="4" t="s">
        <v>59</v>
      </c>
      <c r="D24" s="70">
        <v>522</v>
      </c>
      <c r="E24" s="68"/>
      <c r="F24" s="70">
        <v>0</v>
      </c>
      <c r="G24" s="68"/>
      <c r="H24" s="70">
        <v>0</v>
      </c>
      <c r="I24" s="68"/>
      <c r="J24" s="70">
        <v>0</v>
      </c>
      <c r="K24" s="68"/>
      <c r="L24" s="101">
        <v>0</v>
      </c>
      <c r="M24" s="49">
        <v>522</v>
      </c>
    </row>
    <row r="25" spans="1:13">
      <c r="A25" s="8">
        <v>94</v>
      </c>
      <c r="B25" s="23" t="s">
        <v>104</v>
      </c>
      <c r="C25" s="4" t="s">
        <v>105</v>
      </c>
      <c r="D25" s="70">
        <v>811</v>
      </c>
      <c r="E25" s="68" t="s">
        <v>256</v>
      </c>
      <c r="F25" s="70">
        <v>37</v>
      </c>
      <c r="G25" s="68" t="s">
        <v>256</v>
      </c>
      <c r="H25" s="70">
        <v>10</v>
      </c>
      <c r="I25" s="68" t="s">
        <v>256</v>
      </c>
      <c r="J25" s="70">
        <v>40</v>
      </c>
      <c r="K25" s="68" t="s">
        <v>256</v>
      </c>
      <c r="L25" s="101">
        <v>0</v>
      </c>
      <c r="M25" s="49">
        <v>898</v>
      </c>
    </row>
    <row r="26" spans="1:13">
      <c r="A26" s="8">
        <v>94</v>
      </c>
      <c r="B26" s="23" t="s">
        <v>107</v>
      </c>
      <c r="C26" s="4" t="s">
        <v>108</v>
      </c>
      <c r="D26" s="70">
        <v>410</v>
      </c>
      <c r="E26" s="68"/>
      <c r="F26" s="70">
        <v>10</v>
      </c>
      <c r="G26" s="68"/>
      <c r="H26" s="70">
        <v>0</v>
      </c>
      <c r="I26" s="68"/>
      <c r="J26" s="70">
        <v>30</v>
      </c>
      <c r="K26" s="68"/>
      <c r="L26" s="101">
        <v>0</v>
      </c>
      <c r="M26" s="49">
        <v>450</v>
      </c>
    </row>
    <row r="27" spans="1:13">
      <c r="A27" s="8">
        <v>27</v>
      </c>
      <c r="B27" s="23" t="s">
        <v>134</v>
      </c>
      <c r="C27" s="4" t="s">
        <v>16</v>
      </c>
      <c r="D27" s="70">
        <v>1200</v>
      </c>
      <c r="E27" s="68"/>
      <c r="F27" s="70">
        <v>44</v>
      </c>
      <c r="G27" s="68"/>
      <c r="H27" s="70">
        <v>13</v>
      </c>
      <c r="I27" s="68"/>
      <c r="J27" s="70">
        <v>0</v>
      </c>
      <c r="K27" s="68"/>
      <c r="L27" s="101">
        <v>0</v>
      </c>
      <c r="M27" s="49">
        <v>1257</v>
      </c>
    </row>
    <row r="28" spans="1:13">
      <c r="A28" s="8">
        <v>53</v>
      </c>
      <c r="B28" s="23" t="s">
        <v>135</v>
      </c>
      <c r="C28" s="4" t="s">
        <v>52</v>
      </c>
      <c r="D28" s="70">
        <v>1407</v>
      </c>
      <c r="E28" s="68"/>
      <c r="F28" s="70">
        <v>1</v>
      </c>
      <c r="G28" s="68"/>
      <c r="H28" s="70">
        <v>20</v>
      </c>
      <c r="I28" s="68"/>
      <c r="J28" s="70">
        <v>10</v>
      </c>
      <c r="K28" s="68"/>
      <c r="L28" s="101">
        <v>0</v>
      </c>
      <c r="M28" s="49">
        <v>1438</v>
      </c>
    </row>
    <row r="29" spans="1:13">
      <c r="A29" s="8">
        <v>75</v>
      </c>
      <c r="B29" s="23" t="s">
        <v>136</v>
      </c>
      <c r="C29" s="4" t="s">
        <v>60</v>
      </c>
      <c r="D29" s="70">
        <v>374</v>
      </c>
      <c r="E29" s="68"/>
      <c r="F29" s="70">
        <v>0</v>
      </c>
      <c r="G29" s="68"/>
      <c r="H29" s="70">
        <v>11</v>
      </c>
      <c r="I29" s="68"/>
      <c r="J29" s="70">
        <v>35</v>
      </c>
      <c r="K29" s="68"/>
      <c r="L29" s="101">
        <v>0</v>
      </c>
      <c r="M29" s="49">
        <v>420</v>
      </c>
    </row>
    <row r="30" spans="1:13">
      <c r="A30" s="8">
        <v>75</v>
      </c>
      <c r="B30" s="23" t="s">
        <v>137</v>
      </c>
      <c r="C30" s="4" t="s">
        <v>61</v>
      </c>
      <c r="D30" s="70">
        <v>839</v>
      </c>
      <c r="E30" s="68"/>
      <c r="F30" s="70">
        <v>0</v>
      </c>
      <c r="G30" s="68"/>
      <c r="H30" s="70">
        <v>0</v>
      </c>
      <c r="I30" s="68"/>
      <c r="J30" s="70">
        <v>54</v>
      </c>
      <c r="K30" s="68"/>
      <c r="L30" s="101">
        <v>0</v>
      </c>
      <c r="M30" s="49">
        <v>893</v>
      </c>
    </row>
    <row r="31" spans="1:13">
      <c r="A31" s="8">
        <v>27</v>
      </c>
      <c r="B31" s="23" t="s">
        <v>138</v>
      </c>
      <c r="C31" s="4" t="s">
        <v>18</v>
      </c>
      <c r="D31" s="70">
        <v>610</v>
      </c>
      <c r="E31" s="68"/>
      <c r="F31" s="70">
        <v>7</v>
      </c>
      <c r="G31" s="68"/>
      <c r="H31" s="70">
        <v>37</v>
      </c>
      <c r="I31" s="68"/>
      <c r="J31" s="70">
        <v>8</v>
      </c>
      <c r="K31" s="68"/>
      <c r="L31" s="101">
        <v>0</v>
      </c>
      <c r="M31" s="49">
        <v>662</v>
      </c>
    </row>
    <row r="32" spans="1:13">
      <c r="A32" s="8">
        <v>84</v>
      </c>
      <c r="B32" s="23" t="s">
        <v>139</v>
      </c>
      <c r="C32" s="4" t="s">
        <v>87</v>
      </c>
      <c r="D32" s="70">
        <v>919</v>
      </c>
      <c r="E32" s="68"/>
      <c r="F32" s="70">
        <v>82</v>
      </c>
      <c r="G32" s="68"/>
      <c r="H32" s="70">
        <v>113</v>
      </c>
      <c r="I32" s="68"/>
      <c r="J32" s="70">
        <v>3</v>
      </c>
      <c r="K32" s="68"/>
      <c r="L32" s="101">
        <v>0</v>
      </c>
      <c r="M32" s="49">
        <v>1117</v>
      </c>
    </row>
    <row r="33" spans="1:13">
      <c r="A33" s="8">
        <v>28</v>
      </c>
      <c r="B33" s="23" t="s">
        <v>140</v>
      </c>
      <c r="C33" s="4" t="s">
        <v>27</v>
      </c>
      <c r="D33" s="70">
        <v>754</v>
      </c>
      <c r="E33" s="68"/>
      <c r="F33" s="70">
        <v>0</v>
      </c>
      <c r="G33" s="68"/>
      <c r="H33" s="70">
        <v>1</v>
      </c>
      <c r="I33" s="68"/>
      <c r="J33" s="70">
        <v>50</v>
      </c>
      <c r="K33" s="68"/>
      <c r="L33" s="101">
        <v>0</v>
      </c>
      <c r="M33" s="49">
        <v>805</v>
      </c>
    </row>
    <row r="34" spans="1:13">
      <c r="A34" s="8">
        <v>24</v>
      </c>
      <c r="B34" s="23" t="s">
        <v>141</v>
      </c>
      <c r="C34" s="4" t="s">
        <v>11</v>
      </c>
      <c r="D34" s="70">
        <v>516</v>
      </c>
      <c r="E34" s="68"/>
      <c r="F34" s="70">
        <v>0</v>
      </c>
      <c r="G34" s="68"/>
      <c r="H34" s="70">
        <v>18</v>
      </c>
      <c r="I34" s="68"/>
      <c r="J34" s="70">
        <v>53</v>
      </c>
      <c r="K34" s="68"/>
      <c r="L34" s="101">
        <v>0</v>
      </c>
      <c r="M34" s="49">
        <v>587</v>
      </c>
    </row>
    <row r="35" spans="1:13">
      <c r="A35" s="8">
        <v>53</v>
      </c>
      <c r="B35" s="23" t="s">
        <v>142</v>
      </c>
      <c r="C35" s="4" t="s">
        <v>54</v>
      </c>
      <c r="D35" s="70">
        <v>1082</v>
      </c>
      <c r="E35" s="68" t="s">
        <v>256</v>
      </c>
      <c r="F35" s="70">
        <v>50</v>
      </c>
      <c r="G35" s="68" t="s">
        <v>256</v>
      </c>
      <c r="H35" s="70">
        <v>0</v>
      </c>
      <c r="I35" s="68" t="s">
        <v>256</v>
      </c>
      <c r="J35" s="70">
        <v>229</v>
      </c>
      <c r="K35" s="68" t="s">
        <v>256</v>
      </c>
      <c r="L35" s="101">
        <v>0</v>
      </c>
      <c r="M35" s="49">
        <v>1361</v>
      </c>
    </row>
    <row r="36" spans="1:13">
      <c r="A36" s="8">
        <v>76</v>
      </c>
      <c r="B36" s="23" t="s">
        <v>143</v>
      </c>
      <c r="C36" s="4" t="s">
        <v>72</v>
      </c>
      <c r="D36" s="70">
        <v>1313</v>
      </c>
      <c r="E36" s="68"/>
      <c r="F36" s="70">
        <v>269</v>
      </c>
      <c r="G36" s="68"/>
      <c r="H36" s="70">
        <v>53</v>
      </c>
      <c r="I36" s="68"/>
      <c r="J36" s="70">
        <v>6</v>
      </c>
      <c r="K36" s="68"/>
      <c r="L36" s="101">
        <v>0</v>
      </c>
      <c r="M36" s="49">
        <v>1641</v>
      </c>
    </row>
    <row r="37" spans="1:13">
      <c r="A37" s="8">
        <v>76</v>
      </c>
      <c r="B37" s="23" t="s">
        <v>144</v>
      </c>
      <c r="C37" s="4" t="s">
        <v>73</v>
      </c>
      <c r="D37" s="70">
        <v>1205</v>
      </c>
      <c r="E37" s="68"/>
      <c r="F37" s="70">
        <v>0</v>
      </c>
      <c r="G37" s="68"/>
      <c r="H37" s="70">
        <v>47</v>
      </c>
      <c r="I37" s="68"/>
      <c r="J37" s="70">
        <v>112</v>
      </c>
      <c r="K37" s="68"/>
      <c r="L37" s="101">
        <v>14</v>
      </c>
      <c r="M37" s="49">
        <v>1378</v>
      </c>
    </row>
    <row r="38" spans="1:13">
      <c r="A38" s="8">
        <v>76</v>
      </c>
      <c r="B38" s="23" t="s">
        <v>145</v>
      </c>
      <c r="C38" s="4" t="s">
        <v>74</v>
      </c>
      <c r="D38" s="70">
        <v>834</v>
      </c>
      <c r="E38" s="68" t="s">
        <v>256</v>
      </c>
      <c r="F38" s="70">
        <v>38</v>
      </c>
      <c r="G38" s="68" t="s">
        <v>256</v>
      </c>
      <c r="H38" s="70">
        <v>9</v>
      </c>
      <c r="I38" s="68" t="s">
        <v>256</v>
      </c>
      <c r="J38" s="70">
        <v>114</v>
      </c>
      <c r="K38" s="68" t="s">
        <v>256</v>
      </c>
      <c r="L38" s="101">
        <v>0</v>
      </c>
      <c r="M38" s="49">
        <v>995</v>
      </c>
    </row>
    <row r="39" spans="1:13">
      <c r="A39" s="8">
        <v>75</v>
      </c>
      <c r="B39" s="23" t="s">
        <v>146</v>
      </c>
      <c r="C39" s="4" t="s">
        <v>62</v>
      </c>
      <c r="D39" s="70">
        <v>1534</v>
      </c>
      <c r="E39" s="68" t="s">
        <v>256</v>
      </c>
      <c r="F39" s="70">
        <v>70</v>
      </c>
      <c r="G39" s="68" t="s">
        <v>256</v>
      </c>
      <c r="H39" s="70">
        <v>4</v>
      </c>
      <c r="I39" s="68" t="s">
        <v>256</v>
      </c>
      <c r="J39" s="70">
        <v>160</v>
      </c>
      <c r="K39" s="68" t="s">
        <v>256</v>
      </c>
      <c r="L39" s="101">
        <v>0</v>
      </c>
      <c r="M39" s="49">
        <v>1768</v>
      </c>
    </row>
    <row r="40" spans="1:13">
      <c r="A40" s="8">
        <v>76</v>
      </c>
      <c r="B40" s="23" t="s">
        <v>147</v>
      </c>
      <c r="C40" s="4" t="s">
        <v>75</v>
      </c>
      <c r="D40" s="70">
        <v>1471</v>
      </c>
      <c r="E40" s="68"/>
      <c r="F40" s="70">
        <v>507</v>
      </c>
      <c r="G40" s="68"/>
      <c r="H40" s="70">
        <v>40</v>
      </c>
      <c r="I40" s="68"/>
      <c r="J40" s="70">
        <v>110</v>
      </c>
      <c r="K40" s="68"/>
      <c r="L40" s="101">
        <v>0</v>
      </c>
      <c r="M40" s="49">
        <v>2128</v>
      </c>
    </row>
    <row r="41" spans="1:13">
      <c r="A41" s="8">
        <v>53</v>
      </c>
      <c r="B41" s="23" t="s">
        <v>148</v>
      </c>
      <c r="C41" s="4" t="s">
        <v>55</v>
      </c>
      <c r="D41" s="70">
        <v>1410</v>
      </c>
      <c r="E41" s="68"/>
      <c r="F41" s="70">
        <v>0</v>
      </c>
      <c r="G41" s="68"/>
      <c r="H41" s="70">
        <v>35</v>
      </c>
      <c r="I41" s="68"/>
      <c r="J41" s="70">
        <v>0</v>
      </c>
      <c r="K41" s="68"/>
      <c r="L41" s="101">
        <v>0</v>
      </c>
      <c r="M41" s="49">
        <v>1445</v>
      </c>
    </row>
    <row r="42" spans="1:13">
      <c r="A42" s="8">
        <v>24</v>
      </c>
      <c r="B42" s="23" t="s">
        <v>149</v>
      </c>
      <c r="C42" s="4" t="s">
        <v>12</v>
      </c>
      <c r="D42" s="70">
        <v>311</v>
      </c>
      <c r="E42" s="68"/>
      <c r="F42" s="70">
        <v>0</v>
      </c>
      <c r="G42" s="68"/>
      <c r="H42" s="70">
        <v>5</v>
      </c>
      <c r="I42" s="68"/>
      <c r="J42" s="70">
        <v>13</v>
      </c>
      <c r="K42" s="68"/>
      <c r="L42" s="101">
        <v>0</v>
      </c>
      <c r="M42" s="49">
        <v>329</v>
      </c>
    </row>
    <row r="43" spans="1:13">
      <c r="A43" s="8">
        <v>24</v>
      </c>
      <c r="B43" s="23" t="s">
        <v>150</v>
      </c>
      <c r="C43" s="4" t="s">
        <v>13</v>
      </c>
      <c r="D43" s="70">
        <v>933</v>
      </c>
      <c r="E43" s="68"/>
      <c r="F43" s="70">
        <v>5</v>
      </c>
      <c r="G43" s="68"/>
      <c r="H43" s="70">
        <v>5</v>
      </c>
      <c r="I43" s="68"/>
      <c r="J43" s="70">
        <v>39</v>
      </c>
      <c r="K43" s="68"/>
      <c r="L43" s="101">
        <v>0</v>
      </c>
      <c r="M43" s="49">
        <v>982</v>
      </c>
    </row>
    <row r="44" spans="1:13">
      <c r="A44" s="8">
        <v>84</v>
      </c>
      <c r="B44" s="23" t="s">
        <v>151</v>
      </c>
      <c r="C44" s="4" t="s">
        <v>88</v>
      </c>
      <c r="D44" s="70">
        <v>1622</v>
      </c>
      <c r="E44" s="68"/>
      <c r="F44" s="70">
        <v>0</v>
      </c>
      <c r="G44" s="68"/>
      <c r="H44" s="70">
        <v>168</v>
      </c>
      <c r="I44" s="68"/>
      <c r="J44" s="70">
        <v>111</v>
      </c>
      <c r="K44" s="68"/>
      <c r="L44" s="101">
        <v>86</v>
      </c>
      <c r="M44" s="49">
        <v>1987</v>
      </c>
    </row>
    <row r="45" spans="1:13">
      <c r="A45" s="8">
        <v>27</v>
      </c>
      <c r="B45" s="23" t="s">
        <v>152</v>
      </c>
      <c r="C45" s="4" t="s">
        <v>19</v>
      </c>
      <c r="D45" s="70">
        <v>381</v>
      </c>
      <c r="E45" s="68"/>
      <c r="F45" s="70">
        <v>1</v>
      </c>
      <c r="G45" s="68"/>
      <c r="H45" s="70">
        <v>20</v>
      </c>
      <c r="I45" s="68"/>
      <c r="J45" s="70">
        <v>0</v>
      </c>
      <c r="K45" s="68"/>
      <c r="L45" s="101">
        <v>0</v>
      </c>
      <c r="M45" s="49">
        <v>402</v>
      </c>
    </row>
    <row r="46" spans="1:13">
      <c r="A46" s="8">
        <v>75</v>
      </c>
      <c r="B46" s="23" t="s">
        <v>153</v>
      </c>
      <c r="C46" s="4" t="s">
        <v>63</v>
      </c>
      <c r="D46" s="70">
        <v>956</v>
      </c>
      <c r="E46" s="68"/>
      <c r="F46" s="70">
        <v>0</v>
      </c>
      <c r="G46" s="68"/>
      <c r="H46" s="70">
        <v>0</v>
      </c>
      <c r="I46" s="68"/>
      <c r="J46" s="70">
        <v>158</v>
      </c>
      <c r="K46" s="68"/>
      <c r="L46" s="101">
        <v>0</v>
      </c>
      <c r="M46" s="49">
        <v>1114</v>
      </c>
    </row>
    <row r="47" spans="1:13">
      <c r="A47" s="8">
        <v>24</v>
      </c>
      <c r="B47" s="23" t="s">
        <v>154</v>
      </c>
      <c r="C47" s="4" t="s">
        <v>14</v>
      </c>
      <c r="D47" s="70">
        <v>527</v>
      </c>
      <c r="E47" s="68"/>
      <c r="F47" s="70">
        <v>0</v>
      </c>
      <c r="G47" s="68"/>
      <c r="H47" s="70">
        <v>3</v>
      </c>
      <c r="I47" s="68"/>
      <c r="J47" s="70">
        <v>36</v>
      </c>
      <c r="K47" s="68"/>
      <c r="L47" s="101">
        <v>0</v>
      </c>
      <c r="M47" s="49">
        <v>566</v>
      </c>
    </row>
    <row r="48" spans="1:13">
      <c r="A48" s="8">
        <v>84</v>
      </c>
      <c r="B48" s="23" t="s">
        <v>155</v>
      </c>
      <c r="C48" s="4" t="s">
        <v>89</v>
      </c>
      <c r="D48" s="70">
        <v>1317</v>
      </c>
      <c r="E48" s="68"/>
      <c r="F48" s="70">
        <v>19</v>
      </c>
      <c r="G48" s="68"/>
      <c r="H48" s="70">
        <v>51</v>
      </c>
      <c r="I48" s="68"/>
      <c r="J48" s="70">
        <v>2</v>
      </c>
      <c r="K48" s="68"/>
      <c r="L48" s="101">
        <v>0</v>
      </c>
      <c r="M48" s="49">
        <v>1389</v>
      </c>
    </row>
    <row r="49" spans="1:13">
      <c r="A49" s="8">
        <v>84</v>
      </c>
      <c r="B49" s="23" t="s">
        <v>156</v>
      </c>
      <c r="C49" s="4" t="s">
        <v>90</v>
      </c>
      <c r="D49" s="70">
        <v>435</v>
      </c>
      <c r="E49" s="68" t="s">
        <v>256</v>
      </c>
      <c r="F49" s="70">
        <v>20</v>
      </c>
      <c r="G49" s="68" t="s">
        <v>256</v>
      </c>
      <c r="H49" s="70">
        <v>2</v>
      </c>
      <c r="I49" s="68" t="s">
        <v>256</v>
      </c>
      <c r="J49" s="70">
        <v>64</v>
      </c>
      <c r="K49" s="68" t="s">
        <v>256</v>
      </c>
      <c r="L49" s="101">
        <v>0</v>
      </c>
      <c r="M49" s="49">
        <v>521</v>
      </c>
    </row>
    <row r="50" spans="1:13">
      <c r="A50" s="8">
        <v>52</v>
      </c>
      <c r="B50" s="23" t="s">
        <v>157</v>
      </c>
      <c r="C50" s="4" t="s">
        <v>46</v>
      </c>
      <c r="D50" s="70">
        <v>1815</v>
      </c>
      <c r="E50" s="68"/>
      <c r="F50" s="70">
        <v>7</v>
      </c>
      <c r="G50" s="68"/>
      <c r="H50" s="70">
        <v>7</v>
      </c>
      <c r="I50" s="68"/>
      <c r="J50" s="70">
        <v>172</v>
      </c>
      <c r="K50" s="68"/>
      <c r="L50" s="101">
        <v>0</v>
      </c>
      <c r="M50" s="49">
        <v>2001</v>
      </c>
    </row>
    <row r="51" spans="1:13">
      <c r="A51" s="8">
        <v>24</v>
      </c>
      <c r="B51" s="23" t="s">
        <v>158</v>
      </c>
      <c r="C51" s="4" t="s">
        <v>15</v>
      </c>
      <c r="D51" s="70">
        <v>559</v>
      </c>
      <c r="E51" s="68"/>
      <c r="F51" s="70">
        <v>1</v>
      </c>
      <c r="G51" s="68"/>
      <c r="H51" s="70">
        <v>1</v>
      </c>
      <c r="I51" s="68"/>
      <c r="J51" s="70">
        <v>58</v>
      </c>
      <c r="K51" s="68"/>
      <c r="L51" s="101">
        <v>3</v>
      </c>
      <c r="M51" s="49">
        <v>622</v>
      </c>
    </row>
    <row r="52" spans="1:13">
      <c r="A52" s="8">
        <v>76</v>
      </c>
      <c r="B52" s="23" t="s">
        <v>159</v>
      </c>
      <c r="C52" s="4" t="s">
        <v>76</v>
      </c>
      <c r="D52" s="70">
        <v>338</v>
      </c>
      <c r="E52" s="68"/>
      <c r="F52" s="70">
        <v>0</v>
      </c>
      <c r="G52" s="68"/>
      <c r="H52" s="70">
        <v>37</v>
      </c>
      <c r="I52" s="68"/>
      <c r="J52" s="70">
        <v>37</v>
      </c>
      <c r="K52" s="68"/>
      <c r="L52" s="101">
        <v>0</v>
      </c>
      <c r="M52" s="49">
        <v>412</v>
      </c>
    </row>
    <row r="53" spans="1:13">
      <c r="A53" s="8">
        <v>75</v>
      </c>
      <c r="B53" s="23" t="s">
        <v>160</v>
      </c>
      <c r="C53" s="4" t="s">
        <v>64</v>
      </c>
      <c r="D53" s="70">
        <v>721</v>
      </c>
      <c r="E53" s="68"/>
      <c r="F53" s="70">
        <v>0</v>
      </c>
      <c r="G53" s="68"/>
      <c r="H53" s="70">
        <v>1</v>
      </c>
      <c r="I53" s="68"/>
      <c r="J53" s="70">
        <v>38</v>
      </c>
      <c r="K53" s="68"/>
      <c r="L53" s="101">
        <v>0</v>
      </c>
      <c r="M53" s="49">
        <v>760</v>
      </c>
    </row>
    <row r="54" spans="1:13">
      <c r="A54" s="8">
        <v>76</v>
      </c>
      <c r="B54" s="23" t="s">
        <v>161</v>
      </c>
      <c r="C54" s="4" t="s">
        <v>77</v>
      </c>
      <c r="D54" s="70">
        <v>215</v>
      </c>
      <c r="E54" s="68"/>
      <c r="F54" s="70">
        <v>0</v>
      </c>
      <c r="G54" s="68"/>
      <c r="H54" s="70">
        <v>0</v>
      </c>
      <c r="I54" s="68"/>
      <c r="J54" s="70">
        <v>11</v>
      </c>
      <c r="K54" s="68"/>
      <c r="L54" s="101">
        <v>0</v>
      </c>
      <c r="M54" s="49">
        <v>226</v>
      </c>
    </row>
    <row r="55" spans="1:13">
      <c r="A55" s="8">
        <v>52</v>
      </c>
      <c r="B55" s="23" t="s">
        <v>162</v>
      </c>
      <c r="C55" s="4" t="s">
        <v>48</v>
      </c>
      <c r="D55" s="70">
        <v>1919</v>
      </c>
      <c r="E55" s="68"/>
      <c r="F55" s="70">
        <v>0</v>
      </c>
      <c r="G55" s="68"/>
      <c r="H55" s="70">
        <v>39</v>
      </c>
      <c r="I55" s="68"/>
      <c r="J55" s="70">
        <v>0</v>
      </c>
      <c r="K55" s="68" t="s">
        <v>256</v>
      </c>
      <c r="L55" s="101">
        <v>0</v>
      </c>
      <c r="M55" s="49">
        <v>1958</v>
      </c>
    </row>
    <row r="56" spans="1:13">
      <c r="A56" s="8">
        <v>28</v>
      </c>
      <c r="B56" s="23" t="s">
        <v>163</v>
      </c>
      <c r="C56" s="4" t="s">
        <v>28</v>
      </c>
      <c r="D56" s="70">
        <v>1000</v>
      </c>
      <c r="E56" s="68"/>
      <c r="F56" s="70">
        <v>14</v>
      </c>
      <c r="G56" s="68"/>
      <c r="H56" s="70">
        <v>14</v>
      </c>
      <c r="I56" s="68"/>
      <c r="J56" s="70">
        <v>14</v>
      </c>
      <c r="K56" s="68"/>
      <c r="L56" s="101">
        <v>0</v>
      </c>
      <c r="M56" s="49">
        <v>1042</v>
      </c>
    </row>
    <row r="57" spans="1:13">
      <c r="A57" s="8">
        <v>44</v>
      </c>
      <c r="B57" s="23" t="s">
        <v>164</v>
      </c>
      <c r="C57" s="4" t="s">
        <v>38</v>
      </c>
      <c r="D57" s="70">
        <v>894</v>
      </c>
      <c r="E57" s="68"/>
      <c r="F57" s="70">
        <v>0</v>
      </c>
      <c r="G57" s="68"/>
      <c r="H57" s="70">
        <v>2</v>
      </c>
      <c r="I57" s="68"/>
      <c r="J57" s="70">
        <v>77</v>
      </c>
      <c r="K57" s="68"/>
      <c r="L57" s="101">
        <v>0</v>
      </c>
      <c r="M57" s="49">
        <v>973</v>
      </c>
    </row>
    <row r="58" spans="1:13">
      <c r="A58" s="8">
        <v>44</v>
      </c>
      <c r="B58" s="23" t="s">
        <v>165</v>
      </c>
      <c r="C58" s="4" t="s">
        <v>39</v>
      </c>
      <c r="D58" s="70">
        <v>320</v>
      </c>
      <c r="E58" s="68"/>
      <c r="F58" s="70">
        <v>0</v>
      </c>
      <c r="G58" s="68"/>
      <c r="H58" s="70">
        <v>9</v>
      </c>
      <c r="I58" s="68"/>
      <c r="J58" s="70">
        <v>0</v>
      </c>
      <c r="K58" s="68"/>
      <c r="L58" s="101">
        <v>0</v>
      </c>
      <c r="M58" s="49">
        <v>329</v>
      </c>
    </row>
    <row r="59" spans="1:13">
      <c r="A59" s="8">
        <v>52</v>
      </c>
      <c r="B59" s="23" t="s">
        <v>166</v>
      </c>
      <c r="C59" s="4" t="s">
        <v>49</v>
      </c>
      <c r="D59" s="70">
        <v>665</v>
      </c>
      <c r="E59" s="68"/>
      <c r="F59" s="70">
        <v>0</v>
      </c>
      <c r="G59" s="68"/>
      <c r="H59" s="70">
        <v>16</v>
      </c>
      <c r="I59" s="68"/>
      <c r="J59" s="70">
        <v>30</v>
      </c>
      <c r="K59" s="68"/>
      <c r="L59" s="101">
        <v>0</v>
      </c>
      <c r="M59" s="49">
        <v>711</v>
      </c>
    </row>
    <row r="60" spans="1:13">
      <c r="A60" s="8">
        <v>44</v>
      </c>
      <c r="B60" s="23" t="s">
        <v>167</v>
      </c>
      <c r="C60" s="4" t="s">
        <v>40</v>
      </c>
      <c r="D60" s="70">
        <v>792</v>
      </c>
      <c r="E60" s="68"/>
      <c r="F60" s="70">
        <v>0</v>
      </c>
      <c r="G60" s="68"/>
      <c r="H60" s="70">
        <v>0</v>
      </c>
      <c r="I60" s="68"/>
      <c r="J60" s="70">
        <v>75</v>
      </c>
      <c r="K60" s="68"/>
      <c r="L60" s="101">
        <v>0</v>
      </c>
      <c r="M60" s="49">
        <v>867</v>
      </c>
    </row>
    <row r="61" spans="1:13">
      <c r="A61" s="8">
        <v>44</v>
      </c>
      <c r="B61" s="23" t="s">
        <v>168</v>
      </c>
      <c r="C61" s="4" t="s">
        <v>41</v>
      </c>
      <c r="D61" s="70">
        <v>292</v>
      </c>
      <c r="E61" s="68"/>
      <c r="F61" s="70">
        <v>0</v>
      </c>
      <c r="G61" s="68"/>
      <c r="H61" s="70">
        <v>3</v>
      </c>
      <c r="I61" s="68"/>
      <c r="J61" s="70">
        <v>24</v>
      </c>
      <c r="K61" s="68"/>
      <c r="L61" s="101">
        <v>17</v>
      </c>
      <c r="M61" s="49">
        <v>336</v>
      </c>
    </row>
    <row r="62" spans="1:13">
      <c r="A62" s="8">
        <v>53</v>
      </c>
      <c r="B62" s="23" t="s">
        <v>169</v>
      </c>
      <c r="C62" s="4" t="s">
        <v>56</v>
      </c>
      <c r="D62" s="70">
        <v>515</v>
      </c>
      <c r="E62" s="68" t="s">
        <v>256</v>
      </c>
      <c r="F62" s="70">
        <v>21</v>
      </c>
      <c r="G62" s="68" t="s">
        <v>256</v>
      </c>
      <c r="H62" s="70">
        <v>59</v>
      </c>
      <c r="I62" s="68" t="s">
        <v>256</v>
      </c>
      <c r="J62" s="70">
        <v>185</v>
      </c>
      <c r="K62" s="68" t="s">
        <v>256</v>
      </c>
      <c r="L62" s="101">
        <v>0</v>
      </c>
      <c r="M62" s="49">
        <v>779</v>
      </c>
    </row>
    <row r="63" spans="1:13">
      <c r="A63" s="8">
        <v>44</v>
      </c>
      <c r="B63" s="23" t="s">
        <v>170</v>
      </c>
      <c r="C63" s="4" t="s">
        <v>42</v>
      </c>
      <c r="D63" s="70">
        <v>1397</v>
      </c>
      <c r="E63" s="68"/>
      <c r="F63" s="70">
        <v>0</v>
      </c>
      <c r="G63" s="68"/>
      <c r="H63" s="70">
        <v>0</v>
      </c>
      <c r="I63" s="68"/>
      <c r="J63" s="70">
        <v>96</v>
      </c>
      <c r="K63" s="68"/>
      <c r="L63" s="101">
        <v>0</v>
      </c>
      <c r="M63" s="49">
        <v>1493</v>
      </c>
    </row>
    <row r="64" spans="1:13">
      <c r="A64" s="8">
        <v>27</v>
      </c>
      <c r="B64" s="23" t="s">
        <v>171</v>
      </c>
      <c r="C64" s="4" t="s">
        <v>20</v>
      </c>
      <c r="D64" s="70">
        <v>869</v>
      </c>
      <c r="E64" s="68" t="s">
        <v>256</v>
      </c>
      <c r="F64" s="70">
        <v>39</v>
      </c>
      <c r="G64" s="68" t="s">
        <v>256</v>
      </c>
      <c r="H64" s="70">
        <v>18</v>
      </c>
      <c r="I64" s="68" t="s">
        <v>256</v>
      </c>
      <c r="J64" s="70">
        <v>87</v>
      </c>
      <c r="K64" s="68" t="s">
        <v>256</v>
      </c>
      <c r="L64" s="101">
        <v>0</v>
      </c>
      <c r="M64" s="49">
        <v>1013</v>
      </c>
    </row>
    <row r="65" spans="1:13">
      <c r="A65" s="8">
        <v>32</v>
      </c>
      <c r="B65" s="23" t="s">
        <v>172</v>
      </c>
      <c r="C65" s="4" t="s">
        <v>32</v>
      </c>
      <c r="D65" s="70">
        <v>4895</v>
      </c>
      <c r="E65" s="68"/>
      <c r="F65" s="70">
        <v>3</v>
      </c>
      <c r="G65" s="68"/>
      <c r="H65" s="70">
        <v>414</v>
      </c>
      <c r="I65" s="68"/>
      <c r="J65" s="70">
        <v>358</v>
      </c>
      <c r="K65" s="68"/>
      <c r="L65" s="101">
        <v>0</v>
      </c>
      <c r="M65" s="49">
        <v>5670</v>
      </c>
    </row>
    <row r="66" spans="1:13">
      <c r="A66" s="8">
        <v>32</v>
      </c>
      <c r="B66" s="23" t="s">
        <v>173</v>
      </c>
      <c r="C66" s="4" t="s">
        <v>33</v>
      </c>
      <c r="D66" s="70">
        <v>657</v>
      </c>
      <c r="E66" s="68"/>
      <c r="F66" s="70">
        <v>0</v>
      </c>
      <c r="G66" s="68"/>
      <c r="H66" s="70">
        <v>16</v>
      </c>
      <c r="I66" s="68"/>
      <c r="J66" s="70">
        <v>179</v>
      </c>
      <c r="K66" s="68"/>
      <c r="L66" s="101">
        <v>0</v>
      </c>
      <c r="M66" s="49">
        <v>852</v>
      </c>
    </row>
    <row r="67" spans="1:13">
      <c r="A67" s="8">
        <v>28</v>
      </c>
      <c r="B67" s="23" t="s">
        <v>174</v>
      </c>
      <c r="C67" s="4" t="s">
        <v>29</v>
      </c>
      <c r="D67" s="70">
        <v>932</v>
      </c>
      <c r="E67" s="68"/>
      <c r="F67" s="70">
        <v>0</v>
      </c>
      <c r="G67" s="68"/>
      <c r="H67" s="70">
        <v>0</v>
      </c>
      <c r="I67" s="68"/>
      <c r="J67" s="70">
        <v>28</v>
      </c>
      <c r="K67" s="68"/>
      <c r="L67" s="101">
        <v>0</v>
      </c>
      <c r="M67" s="49">
        <v>960</v>
      </c>
    </row>
    <row r="68" spans="1:13">
      <c r="A68" s="8">
        <v>32</v>
      </c>
      <c r="B68" s="23" t="s">
        <v>175</v>
      </c>
      <c r="C68" s="4" t="s">
        <v>34</v>
      </c>
      <c r="D68" s="70">
        <v>2799</v>
      </c>
      <c r="E68" s="68"/>
      <c r="F68" s="70">
        <v>0</v>
      </c>
      <c r="G68" s="68"/>
      <c r="H68" s="70">
        <v>211</v>
      </c>
      <c r="I68" s="68"/>
      <c r="J68" s="70">
        <v>225</v>
      </c>
      <c r="K68" s="68"/>
      <c r="L68" s="101">
        <v>0</v>
      </c>
      <c r="M68" s="49">
        <v>3235</v>
      </c>
    </row>
    <row r="69" spans="1:13">
      <c r="A69" s="8">
        <v>84</v>
      </c>
      <c r="B69" s="23" t="s">
        <v>176</v>
      </c>
      <c r="C69" s="4" t="s">
        <v>91</v>
      </c>
      <c r="D69" s="70">
        <v>1257</v>
      </c>
      <c r="E69" s="68"/>
      <c r="F69" s="70">
        <v>0</v>
      </c>
      <c r="G69" s="68"/>
      <c r="H69" s="70">
        <v>16</v>
      </c>
      <c r="I69" s="68"/>
      <c r="J69" s="70">
        <v>95</v>
      </c>
      <c r="K69" s="68"/>
      <c r="L69" s="101">
        <v>0</v>
      </c>
      <c r="M69" s="49">
        <v>1368</v>
      </c>
    </row>
    <row r="70" spans="1:13">
      <c r="A70" s="8">
        <v>75</v>
      </c>
      <c r="B70" s="23" t="s">
        <v>177</v>
      </c>
      <c r="C70" s="4" t="s">
        <v>65</v>
      </c>
      <c r="D70" s="70">
        <v>1317</v>
      </c>
      <c r="E70" s="68"/>
      <c r="F70" s="70">
        <v>0</v>
      </c>
      <c r="G70" s="68"/>
      <c r="H70" s="70">
        <v>72</v>
      </c>
      <c r="I70" s="68"/>
      <c r="J70" s="70">
        <v>85</v>
      </c>
      <c r="K70" s="68"/>
      <c r="L70" s="101">
        <v>0</v>
      </c>
      <c r="M70" s="49">
        <v>1474</v>
      </c>
    </row>
    <row r="71" spans="1:13">
      <c r="A71" s="8">
        <v>76</v>
      </c>
      <c r="B71" s="23" t="s">
        <v>178</v>
      </c>
      <c r="C71" s="4" t="s">
        <v>78</v>
      </c>
      <c r="D71" s="70">
        <v>775</v>
      </c>
      <c r="E71" s="68" t="s">
        <v>256</v>
      </c>
      <c r="F71" s="70">
        <v>35</v>
      </c>
      <c r="G71" s="68" t="s">
        <v>256</v>
      </c>
      <c r="H71" s="70">
        <v>1</v>
      </c>
      <c r="I71" s="68" t="s">
        <v>256</v>
      </c>
      <c r="J71" s="70">
        <v>95</v>
      </c>
      <c r="K71" s="68" t="s">
        <v>256</v>
      </c>
      <c r="L71" s="101">
        <v>0</v>
      </c>
      <c r="M71" s="49">
        <v>907</v>
      </c>
    </row>
    <row r="72" spans="1:13">
      <c r="A72" s="8">
        <v>76</v>
      </c>
      <c r="B72" s="23" t="s">
        <v>179</v>
      </c>
      <c r="C72" s="4" t="s">
        <v>79</v>
      </c>
      <c r="D72" s="70">
        <v>522</v>
      </c>
      <c r="E72" s="68" t="s">
        <v>256</v>
      </c>
      <c r="F72" s="70">
        <v>24</v>
      </c>
      <c r="G72" s="68" t="s">
        <v>256</v>
      </c>
      <c r="H72" s="70">
        <v>1</v>
      </c>
      <c r="I72" s="68" t="s">
        <v>256</v>
      </c>
      <c r="J72" s="70">
        <v>65</v>
      </c>
      <c r="K72" s="68" t="s">
        <v>256</v>
      </c>
      <c r="L72" s="101">
        <v>0</v>
      </c>
      <c r="M72" s="49">
        <v>611</v>
      </c>
    </row>
    <row r="73" spans="1:13">
      <c r="A73" s="8">
        <v>44</v>
      </c>
      <c r="B73" s="23" t="s">
        <v>180</v>
      </c>
      <c r="C73" s="4" t="s">
        <v>43</v>
      </c>
      <c r="D73" s="70">
        <v>1042</v>
      </c>
      <c r="E73" s="68"/>
      <c r="F73" s="70">
        <v>0</v>
      </c>
      <c r="G73" s="68"/>
      <c r="H73" s="70">
        <v>0</v>
      </c>
      <c r="I73" s="68"/>
      <c r="J73" s="70">
        <v>134</v>
      </c>
      <c r="K73" s="68"/>
      <c r="L73" s="101">
        <v>0</v>
      </c>
      <c r="M73" s="49">
        <v>1176</v>
      </c>
    </row>
    <row r="74" spans="1:13">
      <c r="A74" s="8">
        <v>44</v>
      </c>
      <c r="B74" s="23" t="s">
        <v>181</v>
      </c>
      <c r="C74" s="4" t="s">
        <v>44</v>
      </c>
      <c r="D74" s="70">
        <v>729</v>
      </c>
      <c r="E74" s="68"/>
      <c r="F74" s="70">
        <v>0</v>
      </c>
      <c r="G74" s="68"/>
      <c r="H74" s="70">
        <v>0</v>
      </c>
      <c r="I74" s="68"/>
      <c r="J74" s="70">
        <v>75</v>
      </c>
      <c r="K74" s="68"/>
      <c r="L74" s="101">
        <v>0</v>
      </c>
      <c r="M74" s="49">
        <v>804</v>
      </c>
    </row>
    <row r="75" spans="1:13">
      <c r="A75" s="8">
        <v>84</v>
      </c>
      <c r="B75" s="23" t="s">
        <v>182</v>
      </c>
      <c r="C75" s="4" t="s">
        <v>93</v>
      </c>
      <c r="D75" s="70">
        <v>2575</v>
      </c>
      <c r="E75" s="68"/>
      <c r="F75" s="70">
        <v>173</v>
      </c>
      <c r="G75" s="68"/>
      <c r="H75" s="70">
        <v>351</v>
      </c>
      <c r="I75" s="68"/>
      <c r="J75" s="70">
        <v>311</v>
      </c>
      <c r="K75" s="68"/>
      <c r="L75" s="101">
        <v>0</v>
      </c>
      <c r="M75" s="49">
        <v>3410</v>
      </c>
    </row>
    <row r="76" spans="1:13" s="398" customFormat="1">
      <c r="A76" s="43">
        <v>84</v>
      </c>
      <c r="B76" s="44" t="s">
        <v>92</v>
      </c>
      <c r="C76" s="45" t="s">
        <v>114</v>
      </c>
      <c r="D76" s="395">
        <v>303</v>
      </c>
      <c r="E76" s="68"/>
      <c r="F76" s="87">
        <v>173</v>
      </c>
      <c r="G76" s="82"/>
      <c r="H76" s="87">
        <v>13</v>
      </c>
      <c r="I76" s="82"/>
      <c r="J76" s="87">
        <v>19</v>
      </c>
      <c r="K76" s="82"/>
      <c r="L76" s="102">
        <v>0</v>
      </c>
      <c r="M76" s="50">
        <v>508</v>
      </c>
    </row>
    <row r="77" spans="1:13" s="398" customFormat="1">
      <c r="A77" s="43">
        <v>84</v>
      </c>
      <c r="B77" s="44" t="s">
        <v>94</v>
      </c>
      <c r="C77" s="45" t="s">
        <v>95</v>
      </c>
      <c r="D77" s="395">
        <v>2272</v>
      </c>
      <c r="E77" s="68"/>
      <c r="F77" s="87">
        <v>0</v>
      </c>
      <c r="G77" s="82"/>
      <c r="H77" s="87">
        <v>338</v>
      </c>
      <c r="I77" s="82"/>
      <c r="J77" s="87">
        <v>292</v>
      </c>
      <c r="K77" s="82"/>
      <c r="L77" s="102">
        <v>0</v>
      </c>
      <c r="M77" s="50">
        <v>2902</v>
      </c>
    </row>
    <row r="78" spans="1:13">
      <c r="A78" s="8">
        <v>27</v>
      </c>
      <c r="B78" s="23" t="s">
        <v>183</v>
      </c>
      <c r="C78" s="4" t="s">
        <v>21</v>
      </c>
      <c r="D78" s="70">
        <v>286</v>
      </c>
      <c r="E78" s="68"/>
      <c r="F78" s="70">
        <v>0</v>
      </c>
      <c r="G78" s="68"/>
      <c r="H78" s="70">
        <v>8</v>
      </c>
      <c r="I78" s="68"/>
      <c r="J78" s="70">
        <v>6</v>
      </c>
      <c r="K78" s="68"/>
      <c r="L78" s="101">
        <v>0</v>
      </c>
      <c r="M78" s="49">
        <v>300</v>
      </c>
    </row>
    <row r="79" spans="1:13">
      <c r="A79" s="8">
        <v>27</v>
      </c>
      <c r="B79" s="23" t="s">
        <v>184</v>
      </c>
      <c r="C79" s="4" t="s">
        <v>22</v>
      </c>
      <c r="D79" s="70">
        <v>813</v>
      </c>
      <c r="E79" s="68"/>
      <c r="F79" s="70">
        <v>5</v>
      </c>
      <c r="G79" s="68"/>
      <c r="H79" s="70">
        <v>8</v>
      </c>
      <c r="I79" s="68"/>
      <c r="J79" s="70">
        <v>33</v>
      </c>
      <c r="K79" s="68"/>
      <c r="L79" s="101">
        <v>0</v>
      </c>
      <c r="M79" s="49">
        <v>859</v>
      </c>
    </row>
    <row r="80" spans="1:13">
      <c r="A80" s="8">
        <v>52</v>
      </c>
      <c r="B80" s="23" t="s">
        <v>185</v>
      </c>
      <c r="C80" s="4" t="s">
        <v>50</v>
      </c>
      <c r="D80" s="70">
        <v>1117</v>
      </c>
      <c r="E80" s="68" t="s">
        <v>256</v>
      </c>
      <c r="F80" s="70">
        <v>51</v>
      </c>
      <c r="G80" s="68" t="s">
        <v>256</v>
      </c>
      <c r="H80" s="70">
        <v>0</v>
      </c>
      <c r="I80" s="68" t="s">
        <v>256</v>
      </c>
      <c r="J80" s="70">
        <v>97</v>
      </c>
      <c r="K80" s="68" t="s">
        <v>256</v>
      </c>
      <c r="L80" s="101">
        <v>0</v>
      </c>
      <c r="M80" s="49">
        <v>1265</v>
      </c>
    </row>
    <row r="81" spans="1:13">
      <c r="A81" s="8">
        <v>84</v>
      </c>
      <c r="B81" s="23" t="s">
        <v>186</v>
      </c>
      <c r="C81" s="4" t="s">
        <v>96</v>
      </c>
      <c r="D81" s="70">
        <v>356</v>
      </c>
      <c r="E81" s="68"/>
      <c r="F81" s="70">
        <v>0</v>
      </c>
      <c r="G81" s="68"/>
      <c r="H81" s="70">
        <v>19</v>
      </c>
      <c r="I81" s="68"/>
      <c r="J81" s="70">
        <v>19</v>
      </c>
      <c r="K81" s="68"/>
      <c r="L81" s="101">
        <v>0</v>
      </c>
      <c r="M81" s="49">
        <v>394</v>
      </c>
    </row>
    <row r="82" spans="1:13">
      <c r="A82" s="8">
        <v>84</v>
      </c>
      <c r="B82" s="23" t="s">
        <v>187</v>
      </c>
      <c r="C82" s="4" t="s">
        <v>97</v>
      </c>
      <c r="D82" s="70">
        <v>549</v>
      </c>
      <c r="E82" s="68"/>
      <c r="F82" s="70">
        <v>0</v>
      </c>
      <c r="G82" s="68"/>
      <c r="H82" s="70">
        <v>53</v>
      </c>
      <c r="I82" s="68"/>
      <c r="J82" s="70">
        <v>60</v>
      </c>
      <c r="K82" s="68"/>
      <c r="L82" s="101">
        <v>0</v>
      </c>
      <c r="M82" s="49">
        <v>662</v>
      </c>
    </row>
    <row r="83" spans="1:13">
      <c r="A83" s="8">
        <v>11</v>
      </c>
      <c r="B83" s="23" t="s">
        <v>188</v>
      </c>
      <c r="C83" s="4" t="s">
        <v>0</v>
      </c>
      <c r="D83" s="70">
        <v>4599</v>
      </c>
      <c r="E83" s="68"/>
      <c r="F83" s="70">
        <v>0</v>
      </c>
      <c r="G83" s="68"/>
      <c r="H83" s="70">
        <v>922</v>
      </c>
      <c r="I83" s="68"/>
      <c r="J83" s="70">
        <v>450</v>
      </c>
      <c r="K83" s="68"/>
      <c r="L83" s="101">
        <v>0</v>
      </c>
      <c r="M83" s="49">
        <v>5971</v>
      </c>
    </row>
    <row r="84" spans="1:13">
      <c r="A84" s="8">
        <v>28</v>
      </c>
      <c r="B84" s="23" t="s">
        <v>189</v>
      </c>
      <c r="C84" s="4" t="s">
        <v>30</v>
      </c>
      <c r="D84" s="70">
        <v>2450</v>
      </c>
      <c r="E84" s="68"/>
      <c r="F84" s="70">
        <v>0</v>
      </c>
      <c r="G84" s="68"/>
      <c r="H84" s="70">
        <v>20</v>
      </c>
      <c r="I84" s="68"/>
      <c r="J84" s="70">
        <v>215</v>
      </c>
      <c r="K84" s="68"/>
      <c r="L84" s="101">
        <v>0</v>
      </c>
      <c r="M84" s="49">
        <v>2685</v>
      </c>
    </row>
    <row r="85" spans="1:13">
      <c r="A85" s="8">
        <v>11</v>
      </c>
      <c r="B85" s="23" t="s">
        <v>190</v>
      </c>
      <c r="C85" s="4" t="s">
        <v>2</v>
      </c>
      <c r="D85" s="70">
        <v>1135</v>
      </c>
      <c r="E85" s="68"/>
      <c r="F85" s="70">
        <v>54</v>
      </c>
      <c r="G85" s="68"/>
      <c r="H85" s="70">
        <v>16</v>
      </c>
      <c r="I85" s="68"/>
      <c r="J85" s="70">
        <v>124</v>
      </c>
      <c r="K85" s="68"/>
      <c r="L85" s="101">
        <v>0</v>
      </c>
      <c r="M85" s="49">
        <v>1329</v>
      </c>
    </row>
    <row r="86" spans="1:13">
      <c r="A86" s="8">
        <v>11</v>
      </c>
      <c r="B86" s="23" t="s">
        <v>191</v>
      </c>
      <c r="C86" s="4" t="s">
        <v>3</v>
      </c>
      <c r="D86" s="70">
        <v>1119</v>
      </c>
      <c r="E86" s="68" t="s">
        <v>256</v>
      </c>
      <c r="F86" s="70">
        <v>51</v>
      </c>
      <c r="G86" s="68" t="s">
        <v>256</v>
      </c>
      <c r="H86" s="70">
        <v>29</v>
      </c>
      <c r="I86" s="68"/>
      <c r="J86" s="70">
        <v>149</v>
      </c>
      <c r="K86" s="68"/>
      <c r="L86" s="101">
        <v>0</v>
      </c>
      <c r="M86" s="49">
        <v>1348</v>
      </c>
    </row>
    <row r="87" spans="1:13">
      <c r="A87" s="8">
        <v>75</v>
      </c>
      <c r="B87" s="23" t="s">
        <v>192</v>
      </c>
      <c r="C87" s="4" t="s">
        <v>66</v>
      </c>
      <c r="D87" s="70">
        <v>640</v>
      </c>
      <c r="E87" s="68"/>
      <c r="F87" s="70">
        <v>0</v>
      </c>
      <c r="G87" s="68"/>
      <c r="H87" s="70">
        <v>1</v>
      </c>
      <c r="I87" s="68"/>
      <c r="J87" s="70">
        <v>51</v>
      </c>
      <c r="K87" s="68"/>
      <c r="L87" s="101">
        <v>0</v>
      </c>
      <c r="M87" s="49">
        <v>692</v>
      </c>
    </row>
    <row r="88" spans="1:13">
      <c r="A88" s="8">
        <v>32</v>
      </c>
      <c r="B88" s="23" t="s">
        <v>193</v>
      </c>
      <c r="C88" s="4" t="s">
        <v>35</v>
      </c>
      <c r="D88" s="70">
        <v>1239</v>
      </c>
      <c r="E88" s="68"/>
      <c r="F88" s="70">
        <v>0</v>
      </c>
      <c r="G88" s="68"/>
      <c r="H88" s="70">
        <v>17</v>
      </c>
      <c r="I88" s="68"/>
      <c r="J88" s="70">
        <v>125</v>
      </c>
      <c r="K88" s="68"/>
      <c r="L88" s="101">
        <v>0</v>
      </c>
      <c r="M88" s="49">
        <v>1381</v>
      </c>
    </row>
    <row r="89" spans="1:13">
      <c r="A89" s="8">
        <v>76</v>
      </c>
      <c r="B89" s="23" t="s">
        <v>194</v>
      </c>
      <c r="C89" s="4" t="s">
        <v>80</v>
      </c>
      <c r="D89" s="70">
        <v>615</v>
      </c>
      <c r="E89" s="68"/>
      <c r="F89" s="70">
        <v>0</v>
      </c>
      <c r="G89" s="68"/>
      <c r="H89" s="70">
        <v>9</v>
      </c>
      <c r="I89" s="68"/>
      <c r="J89" s="70">
        <v>0</v>
      </c>
      <c r="K89" s="68"/>
      <c r="L89" s="101">
        <v>0</v>
      </c>
      <c r="M89" s="49">
        <v>624</v>
      </c>
    </row>
    <row r="90" spans="1:13">
      <c r="A90" s="8">
        <v>76</v>
      </c>
      <c r="B90" s="23" t="s">
        <v>195</v>
      </c>
      <c r="C90" s="4" t="s">
        <v>81</v>
      </c>
      <c r="D90" s="70">
        <v>504</v>
      </c>
      <c r="E90" s="68"/>
      <c r="F90" s="70">
        <v>0</v>
      </c>
      <c r="G90" s="68"/>
      <c r="H90" s="70">
        <v>10</v>
      </c>
      <c r="I90" s="68"/>
      <c r="J90" s="70">
        <v>4</v>
      </c>
      <c r="K90" s="68"/>
      <c r="L90" s="101">
        <v>0</v>
      </c>
      <c r="M90" s="49">
        <v>518</v>
      </c>
    </row>
    <row r="91" spans="1:13">
      <c r="A91" s="8">
        <v>93</v>
      </c>
      <c r="B91" s="23" t="s">
        <v>196</v>
      </c>
      <c r="C91" s="4" t="s">
        <v>102</v>
      </c>
      <c r="D91" s="70">
        <v>2209</v>
      </c>
      <c r="E91" s="68"/>
      <c r="F91" s="70">
        <v>0</v>
      </c>
      <c r="G91" s="68"/>
      <c r="H91" s="70">
        <v>410</v>
      </c>
      <c r="I91" s="68"/>
      <c r="J91" s="70">
        <v>199</v>
      </c>
      <c r="K91" s="68"/>
      <c r="L91" s="101">
        <v>0</v>
      </c>
      <c r="M91" s="49">
        <v>2818</v>
      </c>
    </row>
    <row r="92" spans="1:13">
      <c r="A92" s="8">
        <v>93</v>
      </c>
      <c r="B92" s="23" t="s">
        <v>197</v>
      </c>
      <c r="C92" s="4" t="s">
        <v>103</v>
      </c>
      <c r="D92" s="70">
        <v>852</v>
      </c>
      <c r="E92" s="68" t="s">
        <v>256</v>
      </c>
      <c r="F92" s="70">
        <v>38</v>
      </c>
      <c r="G92" s="68" t="s">
        <v>256</v>
      </c>
      <c r="H92" s="70">
        <v>33</v>
      </c>
      <c r="I92" s="68" t="s">
        <v>256</v>
      </c>
      <c r="J92" s="70">
        <v>69</v>
      </c>
      <c r="K92" s="68" t="s">
        <v>256</v>
      </c>
      <c r="L92" s="101">
        <v>0</v>
      </c>
      <c r="M92" s="49">
        <v>991</v>
      </c>
    </row>
    <row r="93" spans="1:13">
      <c r="A93" s="8">
        <v>52</v>
      </c>
      <c r="B93" s="23" t="s">
        <v>198</v>
      </c>
      <c r="C93" s="4" t="s">
        <v>51</v>
      </c>
      <c r="D93" s="70">
        <v>1108</v>
      </c>
      <c r="E93" s="68" t="s">
        <v>256</v>
      </c>
      <c r="F93" s="70">
        <v>50</v>
      </c>
      <c r="G93" s="68" t="s">
        <v>256</v>
      </c>
      <c r="H93" s="70">
        <v>1</v>
      </c>
      <c r="I93" s="68" t="s">
        <v>256</v>
      </c>
      <c r="J93" s="70">
        <v>97</v>
      </c>
      <c r="K93" s="68"/>
      <c r="L93" s="101">
        <v>12</v>
      </c>
      <c r="M93" s="49">
        <v>1268</v>
      </c>
    </row>
    <row r="94" spans="1:13">
      <c r="A94" s="8">
        <v>75</v>
      </c>
      <c r="B94" s="23" t="s">
        <v>199</v>
      </c>
      <c r="C94" s="4" t="s">
        <v>67</v>
      </c>
      <c r="D94" s="70">
        <v>541</v>
      </c>
      <c r="E94" s="68"/>
      <c r="F94" s="70">
        <v>0</v>
      </c>
      <c r="G94" s="68"/>
      <c r="H94" s="70">
        <v>0</v>
      </c>
      <c r="I94" s="68"/>
      <c r="J94" s="70">
        <v>61</v>
      </c>
      <c r="K94" s="68"/>
      <c r="L94" s="101">
        <v>0</v>
      </c>
      <c r="M94" s="49">
        <v>602</v>
      </c>
    </row>
    <row r="95" spans="1:13">
      <c r="A95" s="8">
        <v>75</v>
      </c>
      <c r="B95" s="23" t="s">
        <v>200</v>
      </c>
      <c r="C95" s="4" t="s">
        <v>68</v>
      </c>
      <c r="D95" s="70">
        <v>334</v>
      </c>
      <c r="E95" s="68"/>
      <c r="F95" s="70">
        <v>0</v>
      </c>
      <c r="G95" s="68"/>
      <c r="H95" s="70">
        <v>19</v>
      </c>
      <c r="I95" s="68"/>
      <c r="J95" s="70">
        <v>88</v>
      </c>
      <c r="K95" s="68"/>
      <c r="L95" s="101">
        <v>0</v>
      </c>
      <c r="M95" s="49">
        <v>441</v>
      </c>
    </row>
    <row r="96" spans="1:13">
      <c r="A96" s="8">
        <v>44</v>
      </c>
      <c r="B96" s="23" t="s">
        <v>201</v>
      </c>
      <c r="C96" s="4" t="s">
        <v>45</v>
      </c>
      <c r="D96" s="70">
        <v>671</v>
      </c>
      <c r="E96" s="68"/>
      <c r="F96" s="70">
        <v>0</v>
      </c>
      <c r="G96" s="68"/>
      <c r="H96" s="70">
        <v>0</v>
      </c>
      <c r="I96" s="68"/>
      <c r="J96" s="70">
        <v>26</v>
      </c>
      <c r="K96" s="68"/>
      <c r="L96" s="101">
        <v>0</v>
      </c>
      <c r="M96" s="49">
        <v>697</v>
      </c>
    </row>
    <row r="97" spans="1:13">
      <c r="A97" s="8">
        <v>27</v>
      </c>
      <c r="B97" s="23" t="s">
        <v>202</v>
      </c>
      <c r="C97" s="4" t="s">
        <v>23</v>
      </c>
      <c r="D97" s="70">
        <v>1093</v>
      </c>
      <c r="E97" s="68"/>
      <c r="F97" s="70">
        <v>0</v>
      </c>
      <c r="G97" s="68"/>
      <c r="H97" s="70">
        <v>3</v>
      </c>
      <c r="I97" s="68"/>
      <c r="J97" s="70">
        <v>0</v>
      </c>
      <c r="K97" s="68" t="s">
        <v>256</v>
      </c>
      <c r="L97" s="101">
        <v>0</v>
      </c>
      <c r="M97" s="49">
        <v>1096</v>
      </c>
    </row>
    <row r="98" spans="1:13">
      <c r="A98" s="8">
        <v>27</v>
      </c>
      <c r="B98" s="23" t="s">
        <v>203</v>
      </c>
      <c r="C98" s="4" t="s">
        <v>24</v>
      </c>
      <c r="D98" s="70">
        <v>250</v>
      </c>
      <c r="E98" s="68"/>
      <c r="F98" s="70">
        <v>0</v>
      </c>
      <c r="G98" s="68"/>
      <c r="H98" s="70">
        <v>0</v>
      </c>
      <c r="I98" s="68"/>
      <c r="J98" s="70">
        <v>46</v>
      </c>
      <c r="K98" s="68"/>
      <c r="L98" s="101">
        <v>0</v>
      </c>
      <c r="M98" s="49">
        <v>296</v>
      </c>
    </row>
    <row r="99" spans="1:13">
      <c r="A99" s="8">
        <v>11</v>
      </c>
      <c r="B99" s="23" t="s">
        <v>204</v>
      </c>
      <c r="C99" s="4" t="s">
        <v>4</v>
      </c>
      <c r="D99" s="70">
        <v>1133</v>
      </c>
      <c r="E99" s="68" t="s">
        <v>256</v>
      </c>
      <c r="F99" s="70">
        <v>49</v>
      </c>
      <c r="G99" s="68" t="s">
        <v>256</v>
      </c>
      <c r="H99" s="70">
        <v>68</v>
      </c>
      <c r="I99" s="68" t="s">
        <v>256</v>
      </c>
      <c r="J99" s="70">
        <v>171</v>
      </c>
      <c r="K99" s="68" t="s">
        <v>256</v>
      </c>
      <c r="L99" s="101">
        <v>0</v>
      </c>
      <c r="M99" s="49">
        <v>1421</v>
      </c>
    </row>
    <row r="100" spans="1:13">
      <c r="A100" s="8">
        <v>11</v>
      </c>
      <c r="B100" s="23" t="s">
        <v>205</v>
      </c>
      <c r="C100" s="4" t="s">
        <v>5</v>
      </c>
      <c r="D100" s="70">
        <v>2037</v>
      </c>
      <c r="E100" s="68"/>
      <c r="F100" s="70">
        <v>0</v>
      </c>
      <c r="G100" s="68"/>
      <c r="H100" s="70">
        <v>232</v>
      </c>
      <c r="I100" s="68"/>
      <c r="J100" s="70">
        <v>297</v>
      </c>
      <c r="K100" s="68"/>
      <c r="L100" s="101">
        <v>0</v>
      </c>
      <c r="M100" s="49">
        <v>2566</v>
      </c>
    </row>
    <row r="101" spans="1:13">
      <c r="A101" s="8">
        <v>11</v>
      </c>
      <c r="B101" s="23" t="s">
        <v>206</v>
      </c>
      <c r="C101" s="4" t="s">
        <v>6</v>
      </c>
      <c r="D101" s="70">
        <v>2280</v>
      </c>
      <c r="E101" s="68"/>
      <c r="F101" s="70">
        <v>0</v>
      </c>
      <c r="G101" s="68"/>
      <c r="H101" s="70">
        <v>232</v>
      </c>
      <c r="I101" s="68"/>
      <c r="J101" s="70">
        <v>0</v>
      </c>
      <c r="K101" s="68"/>
      <c r="L101" s="101">
        <v>0</v>
      </c>
      <c r="M101" s="49">
        <v>2512</v>
      </c>
    </row>
    <row r="102" spans="1:13">
      <c r="A102" s="8">
        <v>11</v>
      </c>
      <c r="B102" s="23" t="s">
        <v>207</v>
      </c>
      <c r="C102" s="4" t="s">
        <v>7</v>
      </c>
      <c r="D102" s="70">
        <v>1174</v>
      </c>
      <c r="E102" s="68"/>
      <c r="F102" s="70">
        <v>0</v>
      </c>
      <c r="G102" s="68"/>
      <c r="H102" s="70">
        <v>123</v>
      </c>
      <c r="I102" s="68"/>
      <c r="J102" s="70">
        <v>407</v>
      </c>
      <c r="K102" s="68"/>
      <c r="L102" s="101">
        <v>0</v>
      </c>
      <c r="M102" s="49">
        <v>1704</v>
      </c>
    </row>
    <row r="103" spans="1:13">
      <c r="A103" s="8">
        <v>11</v>
      </c>
      <c r="B103" s="23" t="s">
        <v>208</v>
      </c>
      <c r="C103" s="4" t="s">
        <v>8</v>
      </c>
      <c r="D103" s="70">
        <v>1124</v>
      </c>
      <c r="E103" s="68"/>
      <c r="F103" s="70">
        <v>0</v>
      </c>
      <c r="G103" s="68"/>
      <c r="H103" s="70">
        <v>162</v>
      </c>
      <c r="I103" s="68"/>
      <c r="J103" s="70">
        <v>220</v>
      </c>
      <c r="K103" s="68"/>
      <c r="L103" s="101">
        <v>0</v>
      </c>
      <c r="M103" s="49">
        <v>1506</v>
      </c>
    </row>
    <row r="104" spans="1:13">
      <c r="A104" s="8">
        <v>101</v>
      </c>
      <c r="B104" s="23" t="s">
        <v>209</v>
      </c>
      <c r="C104" s="4" t="s">
        <v>109</v>
      </c>
      <c r="D104" s="70">
        <v>649</v>
      </c>
      <c r="E104" s="68"/>
      <c r="F104" s="70">
        <v>12</v>
      </c>
      <c r="G104" s="68"/>
      <c r="H104" s="70">
        <v>0</v>
      </c>
      <c r="I104" s="68"/>
      <c r="J104" s="70">
        <v>233</v>
      </c>
      <c r="K104" s="68"/>
      <c r="L104" s="101">
        <v>0</v>
      </c>
      <c r="M104" s="49">
        <v>894</v>
      </c>
    </row>
    <row r="105" spans="1:13">
      <c r="A105" s="8">
        <v>102</v>
      </c>
      <c r="B105" s="23" t="s">
        <v>210</v>
      </c>
      <c r="C105" s="4" t="s">
        <v>110</v>
      </c>
      <c r="D105" s="70">
        <v>1285</v>
      </c>
      <c r="E105" s="68"/>
      <c r="F105" s="70">
        <v>0</v>
      </c>
      <c r="G105" s="68"/>
      <c r="H105" s="70">
        <v>23</v>
      </c>
      <c r="I105" s="68"/>
      <c r="J105" s="70">
        <v>150</v>
      </c>
      <c r="K105" s="68"/>
      <c r="L105" s="101">
        <v>0</v>
      </c>
      <c r="M105" s="49">
        <v>1458</v>
      </c>
    </row>
    <row r="106" spans="1:13">
      <c r="A106" s="8">
        <v>103</v>
      </c>
      <c r="B106" s="23" t="s">
        <v>211</v>
      </c>
      <c r="C106" s="4" t="s">
        <v>111</v>
      </c>
      <c r="D106" s="70">
        <v>210</v>
      </c>
      <c r="E106" s="68"/>
      <c r="F106" s="70">
        <v>0</v>
      </c>
      <c r="G106" s="68"/>
      <c r="H106" s="70">
        <v>0</v>
      </c>
      <c r="I106" s="68"/>
      <c r="J106" s="70">
        <v>44</v>
      </c>
      <c r="K106" s="68"/>
      <c r="L106" s="101">
        <v>0</v>
      </c>
      <c r="M106" s="49">
        <v>254</v>
      </c>
    </row>
    <row r="107" spans="1:13">
      <c r="A107" s="9">
        <v>104</v>
      </c>
      <c r="B107" s="9" t="s">
        <v>212</v>
      </c>
      <c r="C107" s="5" t="s">
        <v>112</v>
      </c>
      <c r="D107" s="71">
        <v>926</v>
      </c>
      <c r="E107" s="68"/>
      <c r="F107" s="71">
        <v>10</v>
      </c>
      <c r="G107" s="83"/>
      <c r="H107" s="71">
        <v>0</v>
      </c>
      <c r="I107" s="83"/>
      <c r="J107" s="71">
        <v>52</v>
      </c>
      <c r="K107" s="83"/>
      <c r="L107" s="103">
        <v>0</v>
      </c>
      <c r="M107" s="51">
        <v>988</v>
      </c>
    </row>
    <row r="108" spans="1:13">
      <c r="A108" s="597" t="s">
        <v>225</v>
      </c>
      <c r="B108" s="598"/>
      <c r="C108" s="599"/>
      <c r="D108" s="88">
        <f>SUM(D6:D103)-D76-D77</f>
        <v>98251</v>
      </c>
      <c r="E108" s="84"/>
      <c r="F108" s="88">
        <f t="shared" ref="F108:L108" si="0">SUM(F6:F103)-F76-F77</f>
        <v>2852</v>
      </c>
      <c r="G108" s="84"/>
      <c r="H108" s="88">
        <f t="shared" si="0"/>
        <v>5081</v>
      </c>
      <c r="I108" s="84"/>
      <c r="J108" s="88">
        <f t="shared" si="0"/>
        <v>9895</v>
      </c>
      <c r="K108" s="84"/>
      <c r="L108" s="104">
        <f t="shared" si="0"/>
        <v>196</v>
      </c>
      <c r="M108" s="52">
        <f t="shared" ref="M108" si="1">SUM(M6:M103)-M76-M77</f>
        <v>116273</v>
      </c>
    </row>
    <row r="109" spans="1:13">
      <c r="A109" s="600" t="s">
        <v>226</v>
      </c>
      <c r="B109" s="601"/>
      <c r="C109" s="602"/>
      <c r="D109" s="89">
        <f>SUM(D104:D107)</f>
        <v>3070</v>
      </c>
      <c r="E109" s="85"/>
      <c r="F109" s="89">
        <f t="shared" ref="F109:L109" si="2">SUM(F104:F107)</f>
        <v>22</v>
      </c>
      <c r="G109" s="85"/>
      <c r="H109" s="89">
        <f t="shared" si="2"/>
        <v>23</v>
      </c>
      <c r="I109" s="85"/>
      <c r="J109" s="89">
        <f t="shared" si="2"/>
        <v>479</v>
      </c>
      <c r="K109" s="85"/>
      <c r="L109" s="105">
        <f t="shared" si="2"/>
        <v>0</v>
      </c>
      <c r="M109" s="53">
        <f t="shared" ref="M109" si="3">SUM(M104:M107)</f>
        <v>3594</v>
      </c>
    </row>
    <row r="110" spans="1:13">
      <c r="A110" s="594" t="s">
        <v>227</v>
      </c>
      <c r="B110" s="595"/>
      <c r="C110" s="596"/>
      <c r="D110" s="90">
        <f>D108+D109</f>
        <v>101321</v>
      </c>
      <c r="E110" s="86"/>
      <c r="F110" s="90">
        <f t="shared" ref="F110:L110" si="4">F108+F109</f>
        <v>2874</v>
      </c>
      <c r="G110" s="86"/>
      <c r="H110" s="90">
        <f t="shared" si="4"/>
        <v>5104</v>
      </c>
      <c r="I110" s="86"/>
      <c r="J110" s="90">
        <f t="shared" si="4"/>
        <v>10374</v>
      </c>
      <c r="K110" s="86"/>
      <c r="L110" s="106">
        <f t="shared" si="4"/>
        <v>196</v>
      </c>
      <c r="M110" s="54">
        <f t="shared" ref="M110" si="5">M108+M109</f>
        <v>119867</v>
      </c>
    </row>
    <row r="111" spans="1:13">
      <c r="A111" s="8"/>
      <c r="B111" s="24"/>
      <c r="C111" s="4"/>
      <c r="D111" s="10"/>
      <c r="E111" s="64"/>
      <c r="F111" s="10"/>
      <c r="G111" s="64"/>
      <c r="H111" s="10"/>
      <c r="I111" s="64"/>
      <c r="J111" s="10"/>
      <c r="K111" s="64"/>
      <c r="L111" s="107"/>
      <c r="M111" s="10"/>
    </row>
    <row r="112" spans="1:13">
      <c r="A112" s="8"/>
      <c r="B112" s="24"/>
      <c r="C112" s="4"/>
      <c r="D112" s="10"/>
      <c r="E112" s="64"/>
      <c r="F112" s="10"/>
      <c r="G112" s="64"/>
      <c r="H112" s="10"/>
      <c r="I112" s="64"/>
      <c r="J112" s="10"/>
      <c r="K112" s="64"/>
      <c r="L112" s="107"/>
      <c r="M112" s="10"/>
    </row>
    <row r="113" spans="1:13" ht="30.75" customHeight="1">
      <c r="A113" s="603" t="s">
        <v>459</v>
      </c>
      <c r="B113" s="606"/>
      <c r="C113" s="606"/>
      <c r="D113" s="606"/>
      <c r="E113" s="606"/>
      <c r="F113" s="606"/>
      <c r="G113" s="606"/>
      <c r="H113" s="606"/>
      <c r="I113" s="606"/>
      <c r="J113" s="606"/>
      <c r="K113" s="606"/>
      <c r="L113" s="606"/>
      <c r="M113" s="1"/>
    </row>
    <row r="114" spans="1:13">
      <c r="A114" s="591"/>
      <c r="B114" s="591"/>
      <c r="C114" s="591"/>
      <c r="D114" s="591"/>
      <c r="E114" s="591"/>
      <c r="F114" s="591"/>
      <c r="G114" s="591"/>
      <c r="H114" s="591"/>
      <c r="I114" s="591"/>
      <c r="J114" s="591"/>
      <c r="K114" s="591"/>
      <c r="L114" s="591"/>
      <c r="M114" s="1"/>
    </row>
    <row r="115" spans="1:13" ht="38.25">
      <c r="A115" s="122" t="s">
        <v>218</v>
      </c>
      <c r="B115" s="592" t="s">
        <v>214</v>
      </c>
      <c r="C115" s="593"/>
      <c r="D115" s="607" t="s">
        <v>244</v>
      </c>
      <c r="E115" s="608"/>
      <c r="F115" s="607" t="s">
        <v>245</v>
      </c>
      <c r="G115" s="608"/>
      <c r="H115" s="607" t="s">
        <v>246</v>
      </c>
      <c r="I115" s="608"/>
      <c r="J115" s="607" t="s">
        <v>247</v>
      </c>
      <c r="K115" s="608"/>
      <c r="L115" s="99" t="s">
        <v>248</v>
      </c>
      <c r="M115" s="30" t="s">
        <v>249</v>
      </c>
    </row>
    <row r="116" spans="1:13">
      <c r="A116" s="31">
        <v>84</v>
      </c>
      <c r="B116" s="32" t="s">
        <v>83</v>
      </c>
      <c r="C116" s="33"/>
      <c r="D116" s="80">
        <f>D6+D8+D12+D20+D32+D44+D48+D49+D69+D75+D81+D82</f>
        <v>11630</v>
      </c>
      <c r="E116" s="79"/>
      <c r="F116" s="80">
        <f t="shared" ref="F116:L116" si="6">F6+F8+F12+F20+F32+F44+F48+F49+F69+F75+F81+F82</f>
        <v>804</v>
      </c>
      <c r="G116" s="79"/>
      <c r="H116" s="80">
        <f t="shared" si="6"/>
        <v>788</v>
      </c>
      <c r="I116" s="79"/>
      <c r="J116" s="80">
        <f t="shared" si="6"/>
        <v>805</v>
      </c>
      <c r="K116" s="79"/>
      <c r="L116" s="100">
        <f t="shared" si="6"/>
        <v>114</v>
      </c>
      <c r="M116" s="56">
        <f t="shared" ref="M116" si="7">M6+M8+M12+M20+M32+M44+M48+M49+M69+M75+M81+M82</f>
        <v>14141</v>
      </c>
    </row>
    <row r="117" spans="1:13">
      <c r="A117" s="34">
        <v>27</v>
      </c>
      <c r="B117" s="35" t="s">
        <v>17</v>
      </c>
      <c r="C117" s="36"/>
      <c r="D117" s="72">
        <f>D27+D31+D45+D64+D78+D79+D97+D98</f>
        <v>5502</v>
      </c>
      <c r="E117" s="68"/>
      <c r="F117" s="72">
        <f t="shared" ref="F117:L117" si="8">F27+F31+F45+F64+F78+F79+F97+F98</f>
        <v>96</v>
      </c>
      <c r="G117" s="68"/>
      <c r="H117" s="72">
        <f t="shared" si="8"/>
        <v>107</v>
      </c>
      <c r="I117" s="68"/>
      <c r="J117" s="72">
        <f t="shared" si="8"/>
        <v>180</v>
      </c>
      <c r="K117" s="68"/>
      <c r="L117" s="101">
        <f t="shared" si="8"/>
        <v>0</v>
      </c>
      <c r="M117" s="57">
        <f t="shared" ref="M117" si="9">M27+M31+M45+M64+M78+M79+M97+M98</f>
        <v>5885</v>
      </c>
    </row>
    <row r="118" spans="1:13">
      <c r="A118" s="34">
        <v>53</v>
      </c>
      <c r="B118" s="35" t="s">
        <v>53</v>
      </c>
      <c r="C118" s="36"/>
      <c r="D118" s="72">
        <f>D28+D35+D41+D62</f>
        <v>4414</v>
      </c>
      <c r="E118" s="68"/>
      <c r="F118" s="72">
        <f t="shared" ref="F118:L118" si="10">F28+F35+F41+F62</f>
        <v>72</v>
      </c>
      <c r="G118" s="68"/>
      <c r="H118" s="72">
        <f t="shared" si="10"/>
        <v>114</v>
      </c>
      <c r="I118" s="68"/>
      <c r="J118" s="72">
        <f t="shared" si="10"/>
        <v>424</v>
      </c>
      <c r="K118" s="68"/>
      <c r="L118" s="101">
        <f t="shared" si="10"/>
        <v>0</v>
      </c>
      <c r="M118" s="57">
        <f t="shared" ref="M118" si="11">M28+M35+M41+M62</f>
        <v>5023</v>
      </c>
    </row>
    <row r="119" spans="1:13">
      <c r="A119" s="34">
        <v>24</v>
      </c>
      <c r="B119" s="35" t="s">
        <v>10</v>
      </c>
      <c r="C119" s="36"/>
      <c r="D119" s="72">
        <f>D23+D34+D42+D43+D47+D51</f>
        <v>3361</v>
      </c>
      <c r="E119" s="68"/>
      <c r="F119" s="72">
        <f t="shared" ref="F119:L119" si="12">F23+F34+F42+F43+F47+F51</f>
        <v>6</v>
      </c>
      <c r="G119" s="68"/>
      <c r="H119" s="72">
        <f t="shared" si="12"/>
        <v>37</v>
      </c>
      <c r="I119" s="68"/>
      <c r="J119" s="72">
        <f t="shared" si="12"/>
        <v>258</v>
      </c>
      <c r="K119" s="68"/>
      <c r="L119" s="101">
        <f t="shared" si="12"/>
        <v>3</v>
      </c>
      <c r="M119" s="57">
        <f t="shared" ref="M119" si="13">M23+M34+M42+M43+M47+M51</f>
        <v>3665</v>
      </c>
    </row>
    <row r="120" spans="1:13">
      <c r="A120" s="34">
        <v>94</v>
      </c>
      <c r="B120" s="35" t="s">
        <v>106</v>
      </c>
      <c r="C120" s="36"/>
      <c r="D120" s="72">
        <f>D25+D26</f>
        <v>1221</v>
      </c>
      <c r="E120" s="68"/>
      <c r="F120" s="72">
        <f t="shared" ref="F120:L120" si="14">F25+F26</f>
        <v>47</v>
      </c>
      <c r="G120" s="68"/>
      <c r="H120" s="72">
        <f t="shared" si="14"/>
        <v>10</v>
      </c>
      <c r="I120" s="68"/>
      <c r="J120" s="72">
        <f t="shared" si="14"/>
        <v>70</v>
      </c>
      <c r="K120" s="68"/>
      <c r="L120" s="101">
        <f t="shared" si="14"/>
        <v>0</v>
      </c>
      <c r="M120" s="57">
        <f t="shared" ref="M120" si="15">M25+M26</f>
        <v>1348</v>
      </c>
    </row>
    <row r="121" spans="1:13">
      <c r="A121" s="34">
        <v>44</v>
      </c>
      <c r="B121" s="35" t="s">
        <v>220</v>
      </c>
      <c r="C121" s="36"/>
      <c r="D121" s="72">
        <f>D13+D15+D57+D58+D60+D61+D63+D73+D74+D96</f>
        <v>6834</v>
      </c>
      <c r="E121" s="68"/>
      <c r="F121" s="72">
        <f t="shared" ref="F121:L121" si="16">F13+F15+F57+F58+F60+F61+F63+F73+F74+F96</f>
        <v>356</v>
      </c>
      <c r="G121" s="68"/>
      <c r="H121" s="72">
        <f t="shared" si="16"/>
        <v>34</v>
      </c>
      <c r="I121" s="68"/>
      <c r="J121" s="72">
        <f t="shared" si="16"/>
        <v>546</v>
      </c>
      <c r="K121" s="68"/>
      <c r="L121" s="101">
        <f t="shared" si="16"/>
        <v>41</v>
      </c>
      <c r="M121" s="57">
        <f t="shared" ref="M121" si="17">M13+M15+M57+M58+M60+M61+M63+M73+M74+M96</f>
        <v>7811</v>
      </c>
    </row>
    <row r="122" spans="1:13">
      <c r="A122" s="34">
        <v>32</v>
      </c>
      <c r="B122" s="35" t="s">
        <v>221</v>
      </c>
      <c r="C122" s="36"/>
      <c r="D122" s="72">
        <f>D7+D65+D66+D68+D88</f>
        <v>10588</v>
      </c>
      <c r="E122" s="68"/>
      <c r="F122" s="72">
        <f t="shared" ref="F122:L122" si="18">F7+F65+F66+F68+F88</f>
        <v>7</v>
      </c>
      <c r="G122" s="68"/>
      <c r="H122" s="72">
        <f t="shared" si="18"/>
        <v>682</v>
      </c>
      <c r="I122" s="68"/>
      <c r="J122" s="72">
        <f t="shared" si="18"/>
        <v>959</v>
      </c>
      <c r="K122" s="68"/>
      <c r="L122" s="101">
        <f t="shared" si="18"/>
        <v>0</v>
      </c>
      <c r="M122" s="57">
        <f t="shared" ref="M122" si="19">M7+M65+M66+M68+M88</f>
        <v>12236</v>
      </c>
    </row>
    <row r="123" spans="1:13">
      <c r="A123" s="34">
        <v>11</v>
      </c>
      <c r="B123" s="35" t="s">
        <v>1</v>
      </c>
      <c r="C123" s="36"/>
      <c r="D123" s="72">
        <f>D83+D85+D86+D99+D100+D101+D102+D103</f>
        <v>14601</v>
      </c>
      <c r="E123" s="68"/>
      <c r="F123" s="72">
        <f t="shared" ref="F123:L123" si="20">F83+F85+F86+F99+F100+F101+F102+F103</f>
        <v>154</v>
      </c>
      <c r="G123" s="68"/>
      <c r="H123" s="72">
        <f t="shared" si="20"/>
        <v>1784</v>
      </c>
      <c r="I123" s="68"/>
      <c r="J123" s="72">
        <f t="shared" si="20"/>
        <v>1818</v>
      </c>
      <c r="K123" s="68"/>
      <c r="L123" s="101">
        <f t="shared" si="20"/>
        <v>0</v>
      </c>
      <c r="M123" s="57">
        <f t="shared" ref="M123" si="21">M83+M85+M86+M99+M100+M101+M102+M103</f>
        <v>18357</v>
      </c>
    </row>
    <row r="124" spans="1:13">
      <c r="A124" s="34">
        <v>28</v>
      </c>
      <c r="B124" s="35" t="s">
        <v>26</v>
      </c>
      <c r="C124" s="36"/>
      <c r="D124" s="72">
        <f>D19+D33+D56+D67+D84</f>
        <v>6690</v>
      </c>
      <c r="E124" s="68"/>
      <c r="F124" s="72">
        <f t="shared" ref="F124:L124" si="22">F19+F33+F56+F67+F84</f>
        <v>85</v>
      </c>
      <c r="G124" s="68"/>
      <c r="H124" s="72">
        <f t="shared" si="22"/>
        <v>35</v>
      </c>
      <c r="I124" s="68"/>
      <c r="J124" s="72">
        <f t="shared" si="22"/>
        <v>444</v>
      </c>
      <c r="K124" s="68"/>
      <c r="L124" s="101">
        <f t="shared" si="22"/>
        <v>0</v>
      </c>
      <c r="M124" s="57">
        <f t="shared" ref="M124" si="23">M19+M33+M56+M67+M84</f>
        <v>7254</v>
      </c>
    </row>
    <row r="125" spans="1:13">
      <c r="A125" s="34">
        <v>75</v>
      </c>
      <c r="B125" s="35" t="s">
        <v>222</v>
      </c>
      <c r="C125" s="36"/>
      <c r="D125" s="72">
        <f>D21+D22+D24+D29+D30+D39+D46+D53+D70+D87+D94+D95</f>
        <v>9301</v>
      </c>
      <c r="E125" s="68"/>
      <c r="F125" s="72">
        <f t="shared" ref="F125:L125" si="24">F21+F22+F24+F29+F30+F39+F46+F53+F70+F87+F94+F95</f>
        <v>109</v>
      </c>
      <c r="G125" s="68"/>
      <c r="H125" s="72">
        <f t="shared" si="24"/>
        <v>149</v>
      </c>
      <c r="I125" s="68"/>
      <c r="J125" s="72">
        <f t="shared" si="24"/>
        <v>873</v>
      </c>
      <c r="K125" s="68"/>
      <c r="L125" s="101">
        <f t="shared" si="24"/>
        <v>0</v>
      </c>
      <c r="M125" s="57">
        <f t="shared" ref="M125" si="25">M21+M22+M24+M29+M30+M39+M46+M53+M70+M87+M94+M95</f>
        <v>10432</v>
      </c>
    </row>
    <row r="126" spans="1:13">
      <c r="A126" s="34">
        <v>76</v>
      </c>
      <c r="B126" s="35" t="s">
        <v>223</v>
      </c>
      <c r="C126" s="36"/>
      <c r="D126" s="72">
        <f>D14+D16+D17+D36+D37+D38+D40+D52+D54+D71+D72+D89+D90</f>
        <v>9531</v>
      </c>
      <c r="E126" s="68"/>
      <c r="F126" s="72">
        <f t="shared" ref="F126:L126" si="26">F14+F16+F17+F36+F37+F38+F40+F52+F54+F71+F72+F89+F90</f>
        <v>873</v>
      </c>
      <c r="G126" s="68"/>
      <c r="H126" s="72">
        <f t="shared" si="26"/>
        <v>212</v>
      </c>
      <c r="I126" s="68"/>
      <c r="J126" s="72">
        <f t="shared" si="26"/>
        <v>730</v>
      </c>
      <c r="K126" s="68"/>
      <c r="L126" s="101">
        <f t="shared" si="26"/>
        <v>14</v>
      </c>
      <c r="M126" s="57">
        <f t="shared" ref="M126" si="27">M14+M16+M17+M36+M37+M38+M40+M52+M54+M71+M72+M89+M90</f>
        <v>11360</v>
      </c>
    </row>
    <row r="127" spans="1:13">
      <c r="A127" s="34">
        <v>52</v>
      </c>
      <c r="B127" s="35" t="s">
        <v>47</v>
      </c>
      <c r="C127" s="36"/>
      <c r="D127" s="72">
        <f>D50+D55+D59+D80+D93</f>
        <v>6624</v>
      </c>
      <c r="E127" s="68"/>
      <c r="F127" s="72">
        <f t="shared" ref="F127:L127" si="28">F50+F55+F59+F80+F93</f>
        <v>108</v>
      </c>
      <c r="G127" s="68"/>
      <c r="H127" s="72">
        <f t="shared" si="28"/>
        <v>63</v>
      </c>
      <c r="I127" s="68"/>
      <c r="J127" s="72">
        <f t="shared" si="28"/>
        <v>396</v>
      </c>
      <c r="K127" s="68"/>
      <c r="L127" s="101">
        <f t="shared" si="28"/>
        <v>12</v>
      </c>
      <c r="M127" s="57">
        <f t="shared" ref="M127" si="29">M50+M55+M59+M80+M93</f>
        <v>7203</v>
      </c>
    </row>
    <row r="128" spans="1:13">
      <c r="A128" s="37">
        <v>93</v>
      </c>
      <c r="B128" s="38" t="s">
        <v>113</v>
      </c>
      <c r="C128" s="42"/>
      <c r="D128" s="73">
        <f>D9+D10+D11+D18+D91+D92</f>
        <v>7954</v>
      </c>
      <c r="E128" s="68"/>
      <c r="F128" s="73">
        <f t="shared" ref="F128:L128" si="30">F9+F10+F11+F18+F91+F92</f>
        <v>135</v>
      </c>
      <c r="G128" s="68"/>
      <c r="H128" s="73">
        <f t="shared" si="30"/>
        <v>1066</v>
      </c>
      <c r="I128" s="68"/>
      <c r="J128" s="73">
        <f t="shared" si="30"/>
        <v>2392</v>
      </c>
      <c r="K128" s="68"/>
      <c r="L128" s="101">
        <f t="shared" si="30"/>
        <v>12</v>
      </c>
      <c r="M128" s="57">
        <f t="shared" ref="M128" si="31">M9+M10+M11+M18+M91+M92</f>
        <v>11558</v>
      </c>
    </row>
    <row r="129" spans="1:17">
      <c r="A129" s="15" t="s">
        <v>225</v>
      </c>
      <c r="B129" s="26"/>
      <c r="C129" s="16"/>
      <c r="D129" s="93">
        <f>SUM(D116:D128)</f>
        <v>98251</v>
      </c>
      <c r="E129" s="94"/>
      <c r="F129" s="93">
        <f t="shared" ref="F129:L129" si="32">SUM(F116:F128)</f>
        <v>2852</v>
      </c>
      <c r="G129" s="94"/>
      <c r="H129" s="93">
        <f t="shared" si="32"/>
        <v>5081</v>
      </c>
      <c r="I129" s="94"/>
      <c r="J129" s="93">
        <f t="shared" si="32"/>
        <v>9895</v>
      </c>
      <c r="K129" s="94"/>
      <c r="L129" s="108">
        <f t="shared" si="32"/>
        <v>196</v>
      </c>
      <c r="M129" s="60">
        <f t="shared" ref="M129" si="33">SUM(M116:M128)</f>
        <v>116273</v>
      </c>
    </row>
    <row r="130" spans="1:17" ht="14.25" customHeight="1">
      <c r="A130" s="11">
        <v>101</v>
      </c>
      <c r="B130" s="39" t="s">
        <v>215</v>
      </c>
      <c r="C130" s="12"/>
      <c r="D130" s="76">
        <f>D104</f>
        <v>649</v>
      </c>
      <c r="E130" s="74"/>
      <c r="F130" s="76">
        <f t="shared" ref="F130:L130" si="34">F104</f>
        <v>12</v>
      </c>
      <c r="G130" s="74"/>
      <c r="H130" s="76">
        <f t="shared" si="34"/>
        <v>0</v>
      </c>
      <c r="I130" s="74"/>
      <c r="J130" s="76">
        <f t="shared" si="34"/>
        <v>233</v>
      </c>
      <c r="K130" s="74"/>
      <c r="L130" s="109">
        <f t="shared" si="34"/>
        <v>0</v>
      </c>
      <c r="M130" s="58">
        <f t="shared" ref="M130" si="35">M104</f>
        <v>894</v>
      </c>
    </row>
    <row r="131" spans="1:17" ht="14.25" customHeight="1">
      <c r="A131" s="11">
        <v>102</v>
      </c>
      <c r="B131" s="40" t="s">
        <v>216</v>
      </c>
      <c r="C131" s="12"/>
      <c r="D131" s="77">
        <f t="shared" ref="D131:L133" si="36">D105</f>
        <v>1285</v>
      </c>
      <c r="E131" s="74"/>
      <c r="F131" s="77">
        <f t="shared" si="36"/>
        <v>0</v>
      </c>
      <c r="G131" s="74"/>
      <c r="H131" s="77">
        <f t="shared" si="36"/>
        <v>23</v>
      </c>
      <c r="I131" s="74"/>
      <c r="J131" s="77">
        <f t="shared" si="36"/>
        <v>150</v>
      </c>
      <c r="K131" s="74"/>
      <c r="L131" s="109">
        <f t="shared" si="36"/>
        <v>0</v>
      </c>
      <c r="M131" s="58">
        <f t="shared" ref="M131" si="37">M105</f>
        <v>1458</v>
      </c>
    </row>
    <row r="132" spans="1:17" ht="14.25" customHeight="1">
      <c r="A132" s="11">
        <v>103</v>
      </c>
      <c r="B132" s="40" t="s">
        <v>111</v>
      </c>
      <c r="C132" s="12"/>
      <c r="D132" s="77">
        <f t="shared" si="36"/>
        <v>210</v>
      </c>
      <c r="E132" s="74"/>
      <c r="F132" s="77">
        <f t="shared" si="36"/>
        <v>0</v>
      </c>
      <c r="G132" s="74"/>
      <c r="H132" s="77">
        <f t="shared" si="36"/>
        <v>0</v>
      </c>
      <c r="I132" s="74"/>
      <c r="J132" s="77">
        <f t="shared" si="36"/>
        <v>44</v>
      </c>
      <c r="K132" s="74"/>
      <c r="L132" s="109">
        <f t="shared" si="36"/>
        <v>0</v>
      </c>
      <c r="M132" s="58">
        <f t="shared" ref="M132" si="38">M106</f>
        <v>254</v>
      </c>
    </row>
    <row r="133" spans="1:17" ht="14.25" customHeight="1">
      <c r="A133" s="13">
        <v>104</v>
      </c>
      <c r="B133" s="41" t="s">
        <v>112</v>
      </c>
      <c r="C133" s="14"/>
      <c r="D133" s="78">
        <f t="shared" si="36"/>
        <v>926</v>
      </c>
      <c r="E133" s="75"/>
      <c r="F133" s="78">
        <f t="shared" si="36"/>
        <v>10</v>
      </c>
      <c r="G133" s="75"/>
      <c r="H133" s="78">
        <f t="shared" si="36"/>
        <v>0</v>
      </c>
      <c r="I133" s="75"/>
      <c r="J133" s="78">
        <f t="shared" si="36"/>
        <v>52</v>
      </c>
      <c r="K133" s="75"/>
      <c r="L133" s="110">
        <f t="shared" si="36"/>
        <v>0</v>
      </c>
      <c r="M133" s="59">
        <f t="shared" ref="M133" si="39">M107</f>
        <v>988</v>
      </c>
    </row>
    <row r="134" spans="1:17">
      <c r="A134" s="17" t="s">
        <v>224</v>
      </c>
      <c r="B134" s="25"/>
      <c r="C134" s="17"/>
      <c r="D134" s="93">
        <f>SUM(D130:D133)</f>
        <v>3070</v>
      </c>
      <c r="E134" s="94"/>
      <c r="F134" s="93">
        <f t="shared" ref="F134:L134" si="40">SUM(F130:F133)</f>
        <v>22</v>
      </c>
      <c r="G134" s="94"/>
      <c r="H134" s="93">
        <f t="shared" si="40"/>
        <v>23</v>
      </c>
      <c r="I134" s="94"/>
      <c r="J134" s="93">
        <f t="shared" si="40"/>
        <v>479</v>
      </c>
      <c r="K134" s="94"/>
      <c r="L134" s="108">
        <f t="shared" si="40"/>
        <v>0</v>
      </c>
      <c r="M134" s="60">
        <f t="shared" ref="M134" si="41">SUM(M130:M133)</f>
        <v>3594</v>
      </c>
    </row>
    <row r="135" spans="1:17" ht="15" customHeight="1">
      <c r="A135" s="594" t="s">
        <v>227</v>
      </c>
      <c r="B135" s="595"/>
      <c r="C135" s="596"/>
      <c r="D135" s="93">
        <f>D129+D134</f>
        <v>101321</v>
      </c>
      <c r="E135" s="94"/>
      <c r="F135" s="93">
        <f t="shared" ref="F135:L135" si="42">F129+F134</f>
        <v>2874</v>
      </c>
      <c r="G135" s="94"/>
      <c r="H135" s="93">
        <f t="shared" si="42"/>
        <v>5104</v>
      </c>
      <c r="I135" s="94"/>
      <c r="J135" s="93">
        <f t="shared" si="42"/>
        <v>10374</v>
      </c>
      <c r="K135" s="94"/>
      <c r="L135" s="108">
        <f t="shared" si="42"/>
        <v>196</v>
      </c>
      <c r="M135" s="60">
        <f t="shared" ref="M135" si="43">M129+M134</f>
        <v>119867</v>
      </c>
    </row>
    <row r="136" spans="1:17">
      <c r="J136" s="95"/>
    </row>
    <row r="137" spans="1:17">
      <c r="A137" s="590" t="s">
        <v>235</v>
      </c>
      <c r="B137" s="590"/>
      <c r="C137" s="590"/>
      <c r="D137" s="590"/>
      <c r="E137" s="590"/>
      <c r="F137" s="590"/>
      <c r="G137" s="590"/>
      <c r="H137" s="590"/>
      <c r="I137" s="590"/>
      <c r="J137" s="590"/>
      <c r="K137" s="590"/>
      <c r="L137" s="590"/>
      <c r="M137" s="590"/>
      <c r="N137" s="590"/>
      <c r="O137" s="590"/>
      <c r="P137" s="590"/>
      <c r="Q137" s="590"/>
    </row>
    <row r="138" spans="1:17">
      <c r="A138" s="590" t="s">
        <v>236</v>
      </c>
      <c r="B138" s="590"/>
      <c r="C138" s="590"/>
      <c r="D138" s="590"/>
      <c r="E138" s="590"/>
      <c r="F138" s="590"/>
      <c r="G138" s="590"/>
      <c r="H138" s="590"/>
      <c r="I138" s="590"/>
      <c r="J138" s="590"/>
      <c r="K138" s="590"/>
      <c r="L138" s="590"/>
      <c r="M138" s="590"/>
      <c r="N138" s="590"/>
      <c r="O138" s="590"/>
      <c r="P138" s="590"/>
      <c r="Q138" s="590"/>
    </row>
    <row r="139" spans="1:17">
      <c r="A139" s="589" t="s">
        <v>257</v>
      </c>
      <c r="B139" s="589"/>
      <c r="C139" s="589"/>
      <c r="D139" s="589"/>
      <c r="E139" s="589"/>
      <c r="F139" s="589"/>
    </row>
  </sheetData>
  <mergeCells count="20">
    <mergeCell ref="A139:F139"/>
    <mergeCell ref="A135:C135"/>
    <mergeCell ref="A137:Q137"/>
    <mergeCell ref="A138:Q138"/>
    <mergeCell ref="D5:E5"/>
    <mergeCell ref="A114:L114"/>
    <mergeCell ref="D115:E115"/>
    <mergeCell ref="F115:G115"/>
    <mergeCell ref="H115:I115"/>
    <mergeCell ref="J115:K115"/>
    <mergeCell ref="B115:C115"/>
    <mergeCell ref="A108:C108"/>
    <mergeCell ref="A109:C109"/>
    <mergeCell ref="A110:C110"/>
    <mergeCell ref="A113:L113"/>
    <mergeCell ref="F5:G5"/>
    <mergeCell ref="H5:I5"/>
    <mergeCell ref="J5:K5"/>
    <mergeCell ref="A1:J1"/>
    <mergeCell ref="A3:L3"/>
  </mergeCells>
  <hyperlinks>
    <hyperlink ref="L2" location="Sommaire!A1" display="RETOUR AU SOMMAIRE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/>
  </sheetPr>
  <dimension ref="A1:P137"/>
  <sheetViews>
    <sheetView topLeftCell="A91" zoomScaleNormal="100" workbookViewId="0">
      <selection activeCell="A114" sqref="A114:L114"/>
    </sheetView>
  </sheetViews>
  <sheetFormatPr baseColWidth="10" defaultRowHeight="15"/>
  <cols>
    <col min="1" max="1" width="7.42578125" style="139" customWidth="1"/>
    <col min="2" max="2" width="14.28515625" style="139" customWidth="1"/>
    <col min="3" max="3" width="27.140625" style="139" customWidth="1"/>
    <col min="4" max="4" width="7.7109375" style="139" bestFit="1" customWidth="1"/>
    <col min="5" max="5" width="2.85546875" style="139" customWidth="1"/>
    <col min="6" max="6" width="7.5703125" style="139" bestFit="1" customWidth="1"/>
    <col min="7" max="7" width="2.85546875" style="139" customWidth="1"/>
    <col min="8" max="8" width="7.5703125" style="139" bestFit="1" customWidth="1"/>
    <col min="9" max="9" width="2.28515625" style="139" customWidth="1"/>
    <col min="10" max="10" width="7.5703125" style="139" bestFit="1" customWidth="1"/>
    <col min="11" max="11" width="2.28515625" style="139" customWidth="1"/>
    <col min="12" max="12" width="7.7109375" style="139" bestFit="1" customWidth="1"/>
    <col min="13" max="13" width="2.28515625" style="139" customWidth="1"/>
    <col min="14" max="14" width="7.7109375" style="139" bestFit="1" customWidth="1"/>
    <col min="15" max="15" width="2.28515625" style="139" customWidth="1"/>
    <col min="16" max="16384" width="11.42578125" style="139"/>
  </cols>
  <sheetData>
    <row r="1" spans="1:15" s="130" customFormat="1" ht="31.5" customHeight="1">
      <c r="A1" s="611" t="s">
        <v>449</v>
      </c>
      <c r="B1" s="611"/>
      <c r="C1" s="611"/>
      <c r="D1" s="611"/>
      <c r="E1" s="611"/>
      <c r="F1" s="611"/>
      <c r="G1" s="611"/>
      <c r="H1" s="611"/>
      <c r="I1" s="611"/>
      <c r="J1" s="611"/>
      <c r="K1" s="129"/>
      <c r="M1" s="129"/>
      <c r="O1" s="129"/>
    </row>
    <row r="2" spans="1:15" s="132" customFormat="1">
      <c r="A2" s="591" t="s">
        <v>251</v>
      </c>
      <c r="B2" s="591"/>
      <c r="C2" s="591"/>
      <c r="D2" s="591"/>
      <c r="E2" s="591"/>
      <c r="F2" s="591"/>
      <c r="G2" s="591"/>
      <c r="H2" s="591"/>
      <c r="I2" s="133"/>
      <c r="J2" s="133"/>
      <c r="K2" s="133"/>
      <c r="L2" s="131"/>
      <c r="M2" s="133"/>
      <c r="N2" s="571" t="s">
        <v>440</v>
      </c>
      <c r="O2" s="133"/>
    </row>
    <row r="3" spans="1:15" s="132" customFormat="1">
      <c r="A3" s="591" t="s">
        <v>252</v>
      </c>
      <c r="B3" s="591"/>
      <c r="C3" s="591"/>
      <c r="D3" s="591"/>
      <c r="E3" s="591"/>
      <c r="F3" s="591"/>
      <c r="G3" s="591"/>
      <c r="H3" s="591"/>
      <c r="I3" s="133"/>
      <c r="J3" s="133"/>
      <c r="K3" s="133"/>
      <c r="L3" s="131"/>
      <c r="M3" s="133"/>
      <c r="N3" s="131"/>
      <c r="O3" s="133"/>
    </row>
    <row r="4" spans="1:15" s="132" customFormat="1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1"/>
      <c r="M4" s="133"/>
      <c r="N4" s="131"/>
      <c r="O4" s="133"/>
    </row>
    <row r="5" spans="1:15" s="134" customFormat="1" ht="33.75" customHeight="1">
      <c r="A5" s="27" t="s">
        <v>218</v>
      </c>
      <c r="B5" s="28" t="s">
        <v>219</v>
      </c>
      <c r="C5" s="29" t="s">
        <v>213</v>
      </c>
      <c r="D5" s="609">
        <v>2010</v>
      </c>
      <c r="E5" s="610"/>
      <c r="F5" s="609">
        <v>2011</v>
      </c>
      <c r="G5" s="610"/>
      <c r="H5" s="609">
        <v>2012</v>
      </c>
      <c r="I5" s="610"/>
      <c r="J5" s="609">
        <v>2013</v>
      </c>
      <c r="K5" s="610"/>
      <c r="L5" s="609">
        <v>2014</v>
      </c>
      <c r="M5" s="610"/>
      <c r="N5" s="609" t="s">
        <v>258</v>
      </c>
      <c r="O5" s="610"/>
    </row>
    <row r="6" spans="1:15" ht="13.5" customHeight="1">
      <c r="A6" s="7">
        <v>84</v>
      </c>
      <c r="B6" s="21" t="s">
        <v>115</v>
      </c>
      <c r="C6" s="3" t="s">
        <v>82</v>
      </c>
      <c r="D6" s="136">
        <v>4927</v>
      </c>
      <c r="E6" s="137"/>
      <c r="F6" s="136">
        <v>4798</v>
      </c>
      <c r="G6" s="137"/>
      <c r="H6" s="138">
        <v>5323</v>
      </c>
      <c r="I6" s="137"/>
      <c r="J6" s="138">
        <v>4985</v>
      </c>
      <c r="K6" s="137"/>
      <c r="L6" s="138">
        <v>5281</v>
      </c>
      <c r="M6" s="137"/>
      <c r="N6" s="138">
        <f>'tab2-pa'!H6</f>
        <v>5341</v>
      </c>
      <c r="O6" s="137"/>
    </row>
    <row r="7" spans="1:15" ht="13.5" customHeight="1">
      <c r="A7" s="8">
        <v>32</v>
      </c>
      <c r="B7" s="23" t="s">
        <v>116</v>
      </c>
      <c r="C7" s="4" t="s">
        <v>31</v>
      </c>
      <c r="D7" s="141">
        <v>8562</v>
      </c>
      <c r="E7" s="142"/>
      <c r="F7" s="143">
        <v>8765</v>
      </c>
      <c r="G7" s="142"/>
      <c r="H7" s="143">
        <v>9350</v>
      </c>
      <c r="I7" s="144"/>
      <c r="J7" s="145">
        <v>9005</v>
      </c>
      <c r="K7" s="144"/>
      <c r="L7" s="146">
        <v>9078</v>
      </c>
      <c r="M7" s="144"/>
      <c r="N7" s="146">
        <f>'tab2-pa'!H7</f>
        <v>8658</v>
      </c>
      <c r="O7" s="144"/>
    </row>
    <row r="8" spans="1:15" ht="13.5" customHeight="1">
      <c r="A8" s="8">
        <v>84</v>
      </c>
      <c r="B8" s="23" t="s">
        <v>117</v>
      </c>
      <c r="C8" s="4" t="s">
        <v>84</v>
      </c>
      <c r="D8" s="141">
        <v>5577</v>
      </c>
      <c r="E8" s="142"/>
      <c r="F8" s="143">
        <v>5563</v>
      </c>
      <c r="G8" s="142"/>
      <c r="H8" s="143">
        <v>5847</v>
      </c>
      <c r="I8" s="144"/>
      <c r="J8" s="145">
        <v>5823</v>
      </c>
      <c r="K8" s="144"/>
      <c r="L8" s="146">
        <v>5768</v>
      </c>
      <c r="M8" s="144"/>
      <c r="N8" s="146">
        <f>'tab2-pa'!H8</f>
        <v>6013</v>
      </c>
      <c r="O8" s="144"/>
    </row>
    <row r="9" spans="1:15" ht="13.5" customHeight="1">
      <c r="A9" s="8">
        <v>93</v>
      </c>
      <c r="B9" s="23" t="s">
        <v>118</v>
      </c>
      <c r="C9" s="4" t="s">
        <v>98</v>
      </c>
      <c r="D9" s="141">
        <v>2356</v>
      </c>
      <c r="E9" s="142"/>
      <c r="F9" s="143">
        <v>2387</v>
      </c>
      <c r="G9" s="142"/>
      <c r="H9" s="143">
        <v>2406</v>
      </c>
      <c r="I9" s="144"/>
      <c r="J9" s="145">
        <v>2786</v>
      </c>
      <c r="K9" s="144"/>
      <c r="L9" s="146">
        <v>2248</v>
      </c>
      <c r="M9" s="144"/>
      <c r="N9" s="146">
        <f>'tab2-pa'!H9</f>
        <v>1957</v>
      </c>
      <c r="O9" s="144"/>
    </row>
    <row r="10" spans="1:15" ht="13.5" customHeight="1">
      <c r="A10" s="8">
        <v>93</v>
      </c>
      <c r="B10" s="23" t="s">
        <v>119</v>
      </c>
      <c r="C10" s="4" t="s">
        <v>99</v>
      </c>
      <c r="D10" s="141">
        <v>1790</v>
      </c>
      <c r="E10" s="142"/>
      <c r="F10" s="143">
        <v>1774</v>
      </c>
      <c r="G10" s="142"/>
      <c r="H10" s="143">
        <v>2091</v>
      </c>
      <c r="I10" s="144"/>
      <c r="J10" s="145">
        <v>2236</v>
      </c>
      <c r="K10" s="144"/>
      <c r="L10" s="146">
        <v>2140</v>
      </c>
      <c r="M10" s="144"/>
      <c r="N10" s="146">
        <f>'tab2-pa'!H10</f>
        <v>1893</v>
      </c>
      <c r="O10" s="144"/>
    </row>
    <row r="11" spans="1:15" ht="13.5" customHeight="1">
      <c r="A11" s="8">
        <v>93</v>
      </c>
      <c r="B11" s="23" t="s">
        <v>120</v>
      </c>
      <c r="C11" s="4" t="s">
        <v>100</v>
      </c>
      <c r="D11" s="141">
        <v>15188</v>
      </c>
      <c r="E11" s="142"/>
      <c r="F11" s="143">
        <v>15132</v>
      </c>
      <c r="G11" s="142"/>
      <c r="H11" s="143">
        <v>14593</v>
      </c>
      <c r="I11" s="144"/>
      <c r="J11" s="145">
        <v>14956</v>
      </c>
      <c r="K11" s="144"/>
      <c r="L11" s="146">
        <v>14636</v>
      </c>
      <c r="M11" s="144"/>
      <c r="N11" s="146">
        <f>'tab2-pa'!H11</f>
        <v>14832</v>
      </c>
      <c r="O11" s="144"/>
    </row>
    <row r="12" spans="1:15" ht="13.5" customHeight="1">
      <c r="A12" s="8">
        <v>84</v>
      </c>
      <c r="B12" s="23" t="s">
        <v>121</v>
      </c>
      <c r="C12" s="4" t="s">
        <v>85</v>
      </c>
      <c r="D12" s="141">
        <v>4577</v>
      </c>
      <c r="E12" s="142"/>
      <c r="F12" s="143">
        <v>4761</v>
      </c>
      <c r="G12" s="142"/>
      <c r="H12" s="143">
        <v>5004</v>
      </c>
      <c r="I12" s="144"/>
      <c r="J12" s="145">
        <v>5409</v>
      </c>
      <c r="K12" s="144"/>
      <c r="L12" s="146">
        <v>5889</v>
      </c>
      <c r="M12" s="144"/>
      <c r="N12" s="146">
        <f>'tab2-pa'!H12</f>
        <v>6054</v>
      </c>
      <c r="O12" s="144"/>
    </row>
    <row r="13" spans="1:15" ht="13.5" customHeight="1">
      <c r="A13" s="8">
        <v>44</v>
      </c>
      <c r="B13" s="23" t="s">
        <v>122</v>
      </c>
      <c r="C13" s="4" t="s">
        <v>36</v>
      </c>
      <c r="D13" s="141">
        <v>5270</v>
      </c>
      <c r="E13" s="142"/>
      <c r="F13" s="143">
        <v>5468</v>
      </c>
      <c r="G13" s="142"/>
      <c r="H13" s="143">
        <v>5425</v>
      </c>
      <c r="I13" s="144"/>
      <c r="J13" s="145">
        <v>5481</v>
      </c>
      <c r="K13" s="144"/>
      <c r="L13" s="146">
        <v>5820</v>
      </c>
      <c r="M13" s="144"/>
      <c r="N13" s="146">
        <f>'tab2-pa'!H13</f>
        <v>5790</v>
      </c>
      <c r="O13" s="144"/>
    </row>
    <row r="14" spans="1:15" ht="13.5" customHeight="1">
      <c r="A14" s="8">
        <v>76</v>
      </c>
      <c r="B14" s="23" t="s">
        <v>123</v>
      </c>
      <c r="C14" s="4" t="s">
        <v>69</v>
      </c>
      <c r="D14" s="141">
        <v>3192</v>
      </c>
      <c r="E14" s="142"/>
      <c r="F14" s="143">
        <v>2549</v>
      </c>
      <c r="G14" s="142"/>
      <c r="H14" s="143">
        <v>2563</v>
      </c>
      <c r="I14" s="144"/>
      <c r="J14" s="145">
        <v>2780</v>
      </c>
      <c r="K14" s="144"/>
      <c r="L14" s="146">
        <v>2759</v>
      </c>
      <c r="M14" s="144"/>
      <c r="N14" s="146">
        <f>'tab2-pa'!H14</f>
        <v>3068</v>
      </c>
      <c r="O14" s="144"/>
    </row>
    <row r="15" spans="1:15" ht="13.5" customHeight="1">
      <c r="A15" s="8">
        <v>44</v>
      </c>
      <c r="B15" s="23" t="s">
        <v>124</v>
      </c>
      <c r="C15" s="4" t="s">
        <v>37</v>
      </c>
      <c r="D15" s="141">
        <v>3447</v>
      </c>
      <c r="E15" s="142"/>
      <c r="F15" s="143">
        <v>3691</v>
      </c>
      <c r="G15" s="142"/>
      <c r="H15" s="143">
        <v>3734</v>
      </c>
      <c r="I15" s="144"/>
      <c r="J15" s="145">
        <v>3869</v>
      </c>
      <c r="K15" s="144"/>
      <c r="L15" s="146">
        <v>4072</v>
      </c>
      <c r="M15" s="144"/>
      <c r="N15" s="146">
        <f>'tab2-pa'!H15</f>
        <v>3954</v>
      </c>
      <c r="O15" s="144"/>
    </row>
    <row r="16" spans="1:15" ht="13.5" customHeight="1">
      <c r="A16" s="8">
        <v>76</v>
      </c>
      <c r="B16" s="23" t="s">
        <v>125</v>
      </c>
      <c r="C16" s="4" t="s">
        <v>70</v>
      </c>
      <c r="D16" s="141">
        <v>5244</v>
      </c>
      <c r="E16" s="142"/>
      <c r="F16" s="143">
        <v>5134</v>
      </c>
      <c r="G16" s="142"/>
      <c r="H16" s="143">
        <v>4999</v>
      </c>
      <c r="I16" s="144"/>
      <c r="J16" s="145">
        <v>5378</v>
      </c>
      <c r="K16" s="144"/>
      <c r="L16" s="146">
        <v>4632</v>
      </c>
      <c r="M16" s="144"/>
      <c r="N16" s="146">
        <f>'tab2-pa'!H16</f>
        <v>4391</v>
      </c>
      <c r="O16" s="144"/>
    </row>
    <row r="17" spans="1:15" ht="13.5" customHeight="1">
      <c r="A17" s="8">
        <v>76</v>
      </c>
      <c r="B17" s="23" t="s">
        <v>126</v>
      </c>
      <c r="C17" s="4" t="s">
        <v>71</v>
      </c>
      <c r="D17" s="141">
        <v>5839</v>
      </c>
      <c r="E17" s="142"/>
      <c r="F17" s="143">
        <v>6075</v>
      </c>
      <c r="G17" s="142"/>
      <c r="H17" s="143">
        <v>6385</v>
      </c>
      <c r="I17" s="144"/>
      <c r="J17" s="145">
        <v>6390</v>
      </c>
      <c r="K17" s="144"/>
      <c r="L17" s="146">
        <v>6458</v>
      </c>
      <c r="M17" s="144"/>
      <c r="N17" s="146">
        <f>'tab2-pa'!H17</f>
        <v>6259</v>
      </c>
      <c r="O17" s="144"/>
    </row>
    <row r="18" spans="1:15" ht="13.5" customHeight="1">
      <c r="A18" s="8">
        <v>93</v>
      </c>
      <c r="B18" s="23" t="s">
        <v>127</v>
      </c>
      <c r="C18" s="4" t="s">
        <v>101</v>
      </c>
      <c r="D18" s="141">
        <v>23578</v>
      </c>
      <c r="E18" s="142"/>
      <c r="F18" s="143">
        <v>22537</v>
      </c>
      <c r="G18" s="142"/>
      <c r="H18" s="143">
        <v>21614</v>
      </c>
      <c r="I18" s="144"/>
      <c r="J18" s="145">
        <v>21271</v>
      </c>
      <c r="K18" s="144"/>
      <c r="L18" s="146">
        <v>23984</v>
      </c>
      <c r="M18" s="144"/>
      <c r="N18" s="146">
        <f>'tab2-pa'!H18</f>
        <v>24071</v>
      </c>
      <c r="O18" s="144"/>
    </row>
    <row r="19" spans="1:15" ht="13.5" customHeight="1">
      <c r="A19" s="8">
        <v>28</v>
      </c>
      <c r="B19" s="23" t="s">
        <v>128</v>
      </c>
      <c r="C19" s="4" t="s">
        <v>25</v>
      </c>
      <c r="D19" s="141">
        <v>10525</v>
      </c>
      <c r="E19" s="142"/>
      <c r="F19" s="143">
        <v>10649</v>
      </c>
      <c r="G19" s="142"/>
      <c r="H19" s="143">
        <v>10734</v>
      </c>
      <c r="I19" s="144"/>
      <c r="J19" s="145">
        <v>9938</v>
      </c>
      <c r="K19" s="144"/>
      <c r="L19" s="146">
        <v>9654</v>
      </c>
      <c r="M19" s="144"/>
      <c r="N19" s="146">
        <f>'tab2-pa'!H19</f>
        <v>9737</v>
      </c>
      <c r="O19" s="144"/>
    </row>
    <row r="20" spans="1:15" ht="13.5" customHeight="1">
      <c r="A20" s="8">
        <v>84</v>
      </c>
      <c r="B20" s="23" t="s">
        <v>129</v>
      </c>
      <c r="C20" s="4" t="s">
        <v>86</v>
      </c>
      <c r="D20" s="141">
        <v>3269</v>
      </c>
      <c r="E20" s="142"/>
      <c r="F20" s="143">
        <v>2452</v>
      </c>
      <c r="G20" s="142"/>
      <c r="H20" s="143">
        <v>2437</v>
      </c>
      <c r="I20" s="144"/>
      <c r="J20" s="145">
        <v>3001</v>
      </c>
      <c r="K20" s="144"/>
      <c r="L20" s="146">
        <v>2989</v>
      </c>
      <c r="M20" s="144"/>
      <c r="N20" s="146">
        <f>'tab2-pa'!H20</f>
        <v>2979</v>
      </c>
      <c r="O20" s="144"/>
    </row>
    <row r="21" spans="1:15" ht="13.5" customHeight="1">
      <c r="A21" s="8">
        <v>75</v>
      </c>
      <c r="B21" s="23" t="s">
        <v>130</v>
      </c>
      <c r="C21" s="4" t="s">
        <v>57</v>
      </c>
      <c r="D21" s="141">
        <v>4763</v>
      </c>
      <c r="E21" s="142"/>
      <c r="F21" s="143">
        <v>4699</v>
      </c>
      <c r="G21" s="142"/>
      <c r="H21" s="143">
        <v>4638</v>
      </c>
      <c r="I21" s="144"/>
      <c r="J21" s="145">
        <v>4618</v>
      </c>
      <c r="K21" s="144"/>
      <c r="L21" s="146">
        <v>4821</v>
      </c>
      <c r="M21" s="144"/>
      <c r="N21" s="146">
        <f>'tab2-pa'!H21</f>
        <v>4708</v>
      </c>
      <c r="O21" s="144"/>
    </row>
    <row r="22" spans="1:15" ht="13.5" customHeight="1">
      <c r="A22" s="8">
        <v>75</v>
      </c>
      <c r="B22" s="23" t="s">
        <v>131</v>
      </c>
      <c r="C22" s="4" t="s">
        <v>58</v>
      </c>
      <c r="D22" s="141">
        <v>8352</v>
      </c>
      <c r="E22" s="142"/>
      <c r="F22" s="143">
        <v>8823</v>
      </c>
      <c r="G22" s="142"/>
      <c r="H22" s="143">
        <v>8891</v>
      </c>
      <c r="I22" s="144"/>
      <c r="J22" s="145">
        <v>8120</v>
      </c>
      <c r="K22" s="144"/>
      <c r="L22" s="146">
        <v>8137</v>
      </c>
      <c r="M22" s="144"/>
      <c r="N22" s="146">
        <f>'tab2-pa'!H22</f>
        <v>8396</v>
      </c>
      <c r="O22" s="144"/>
    </row>
    <row r="23" spans="1:15" ht="13.5" customHeight="1">
      <c r="A23" s="8">
        <v>24</v>
      </c>
      <c r="B23" s="23" t="s">
        <v>132</v>
      </c>
      <c r="C23" s="4" t="s">
        <v>9</v>
      </c>
      <c r="D23" s="141">
        <v>3725</v>
      </c>
      <c r="E23" s="142"/>
      <c r="F23" s="143">
        <v>3814</v>
      </c>
      <c r="G23" s="142"/>
      <c r="H23" s="143">
        <v>3663</v>
      </c>
      <c r="I23" s="144"/>
      <c r="J23" s="145">
        <v>3838</v>
      </c>
      <c r="K23" s="144"/>
      <c r="L23" s="146">
        <v>4054</v>
      </c>
      <c r="M23" s="144"/>
      <c r="N23" s="146">
        <f>'tab2-pa'!H23</f>
        <v>4007</v>
      </c>
      <c r="O23" s="144"/>
    </row>
    <row r="24" spans="1:15" ht="13.5" customHeight="1">
      <c r="A24" s="8">
        <v>75</v>
      </c>
      <c r="B24" s="23" t="s">
        <v>133</v>
      </c>
      <c r="C24" s="4" t="s">
        <v>59</v>
      </c>
      <c r="D24" s="141">
        <v>4162</v>
      </c>
      <c r="E24" s="142"/>
      <c r="F24" s="143">
        <v>4341</v>
      </c>
      <c r="G24" s="142"/>
      <c r="H24" s="143">
        <v>4459</v>
      </c>
      <c r="I24" s="144"/>
      <c r="J24" s="145">
        <v>4593</v>
      </c>
      <c r="K24" s="144"/>
      <c r="L24" s="146">
        <v>4261</v>
      </c>
      <c r="M24" s="144"/>
      <c r="N24" s="146">
        <f>'tab2-pa'!H24</f>
        <v>4474</v>
      </c>
      <c r="O24" s="144"/>
    </row>
    <row r="25" spans="1:15" ht="13.5" customHeight="1">
      <c r="A25" s="8">
        <v>94</v>
      </c>
      <c r="B25" s="23" t="s">
        <v>104</v>
      </c>
      <c r="C25" s="4" t="s">
        <v>105</v>
      </c>
      <c r="D25" s="141">
        <v>3966</v>
      </c>
      <c r="E25" s="142"/>
      <c r="F25" s="143">
        <v>3944</v>
      </c>
      <c r="G25" s="142"/>
      <c r="H25" s="143">
        <v>3766</v>
      </c>
      <c r="I25" s="144"/>
      <c r="J25" s="145">
        <v>3651</v>
      </c>
      <c r="K25" s="144"/>
      <c r="L25" s="146">
        <v>3531</v>
      </c>
      <c r="M25" s="144"/>
      <c r="N25" s="146">
        <f>'tab2-pa'!H25</f>
        <v>3566</v>
      </c>
      <c r="O25" s="144"/>
    </row>
    <row r="26" spans="1:15" ht="13.5" customHeight="1">
      <c r="A26" s="8">
        <v>94</v>
      </c>
      <c r="B26" s="23" t="s">
        <v>107</v>
      </c>
      <c r="C26" s="4" t="s">
        <v>108</v>
      </c>
      <c r="D26" s="141">
        <v>4888</v>
      </c>
      <c r="E26" s="142"/>
      <c r="F26" s="143">
        <v>5100</v>
      </c>
      <c r="G26" s="142"/>
      <c r="H26" s="143">
        <v>4824</v>
      </c>
      <c r="I26" s="144"/>
      <c r="J26" s="145">
        <v>4858</v>
      </c>
      <c r="K26" s="144"/>
      <c r="L26" s="146">
        <v>4449</v>
      </c>
      <c r="M26" s="144"/>
      <c r="N26" s="146">
        <f>'tab2-pa'!H26</f>
        <v>4614</v>
      </c>
      <c r="O26" s="144"/>
    </row>
    <row r="27" spans="1:15" ht="13.5" customHeight="1">
      <c r="A27" s="8">
        <v>27</v>
      </c>
      <c r="B27" s="23" t="s">
        <v>134</v>
      </c>
      <c r="C27" s="4" t="s">
        <v>16</v>
      </c>
      <c r="D27" s="141">
        <v>5352</v>
      </c>
      <c r="E27" s="142"/>
      <c r="F27" s="143">
        <v>5330</v>
      </c>
      <c r="G27" s="142"/>
      <c r="H27" s="143">
        <v>5448</v>
      </c>
      <c r="I27" s="144"/>
      <c r="J27" s="145">
        <v>5393</v>
      </c>
      <c r="K27" s="144"/>
      <c r="L27" s="146">
        <v>5587</v>
      </c>
      <c r="M27" s="144"/>
      <c r="N27" s="146">
        <f>'tab2-pa'!H27</f>
        <v>5599</v>
      </c>
      <c r="O27" s="144"/>
    </row>
    <row r="28" spans="1:15" ht="13.5" customHeight="1">
      <c r="A28" s="8">
        <v>53</v>
      </c>
      <c r="B28" s="23" t="s">
        <v>135</v>
      </c>
      <c r="C28" s="4" t="s">
        <v>52</v>
      </c>
      <c r="D28" s="141">
        <v>6337</v>
      </c>
      <c r="E28" s="142"/>
      <c r="F28" s="143">
        <v>6523</v>
      </c>
      <c r="G28" s="142"/>
      <c r="H28" s="143">
        <v>6668</v>
      </c>
      <c r="I28" s="144"/>
      <c r="J28" s="145">
        <v>6942</v>
      </c>
      <c r="K28" s="144"/>
      <c r="L28" s="146">
        <v>6661</v>
      </c>
      <c r="M28" s="144"/>
      <c r="N28" s="146">
        <f>'tab2-pa'!H28</f>
        <v>6263</v>
      </c>
      <c r="O28" s="144"/>
    </row>
    <row r="29" spans="1:15" ht="13.5" customHeight="1">
      <c r="A29" s="8">
        <v>75</v>
      </c>
      <c r="B29" s="23" t="s">
        <v>136</v>
      </c>
      <c r="C29" s="4" t="s">
        <v>60</v>
      </c>
      <c r="D29" s="141">
        <v>2986</v>
      </c>
      <c r="E29" s="142"/>
      <c r="F29" s="143">
        <v>3032</v>
      </c>
      <c r="G29" s="142"/>
      <c r="H29" s="143">
        <v>3178</v>
      </c>
      <c r="I29" s="144"/>
      <c r="J29" s="145">
        <v>3230</v>
      </c>
      <c r="K29" s="144"/>
      <c r="L29" s="146">
        <v>3386</v>
      </c>
      <c r="M29" s="144"/>
      <c r="N29" s="146">
        <f>'tab2-pa'!H29</f>
        <v>3442</v>
      </c>
      <c r="O29" s="144"/>
    </row>
    <row r="30" spans="1:15" ht="13.5" customHeight="1">
      <c r="A30" s="8">
        <v>75</v>
      </c>
      <c r="B30" s="23" t="s">
        <v>137</v>
      </c>
      <c r="C30" s="4" t="s">
        <v>61</v>
      </c>
      <c r="D30" s="141">
        <v>7325</v>
      </c>
      <c r="E30" s="142"/>
      <c r="F30" s="143">
        <v>7749</v>
      </c>
      <c r="G30" s="142"/>
      <c r="H30" s="143">
        <v>7475</v>
      </c>
      <c r="I30" s="144"/>
      <c r="J30" s="145">
        <v>6939</v>
      </c>
      <c r="K30" s="144"/>
      <c r="L30" s="146">
        <v>7455</v>
      </c>
      <c r="M30" s="144"/>
      <c r="N30" s="146">
        <f>'tab2-pa'!H30</f>
        <v>7970</v>
      </c>
      <c r="O30" s="144"/>
    </row>
    <row r="31" spans="1:15" ht="13.5" customHeight="1">
      <c r="A31" s="8">
        <v>27</v>
      </c>
      <c r="B31" s="23" t="s">
        <v>138</v>
      </c>
      <c r="C31" s="4" t="s">
        <v>18</v>
      </c>
      <c r="D31" s="141">
        <v>6530</v>
      </c>
      <c r="E31" s="142"/>
      <c r="F31" s="143">
        <v>6602</v>
      </c>
      <c r="G31" s="142"/>
      <c r="H31" s="143">
        <v>6788</v>
      </c>
      <c r="I31" s="144"/>
      <c r="J31" s="145">
        <v>6928</v>
      </c>
      <c r="K31" s="144"/>
      <c r="L31" s="146">
        <v>7007</v>
      </c>
      <c r="M31" s="144"/>
      <c r="N31" s="146">
        <f>'tab2-pa'!H31</f>
        <v>7416</v>
      </c>
      <c r="O31" s="144"/>
    </row>
    <row r="32" spans="1:15" ht="13.5" customHeight="1">
      <c r="A32" s="8">
        <v>84</v>
      </c>
      <c r="B32" s="23" t="s">
        <v>139</v>
      </c>
      <c r="C32" s="4" t="s">
        <v>87</v>
      </c>
      <c r="D32" s="141">
        <v>5709</v>
      </c>
      <c r="E32" s="142"/>
      <c r="F32" s="143">
        <v>6568</v>
      </c>
      <c r="G32" s="142"/>
      <c r="H32" s="143">
        <v>6860</v>
      </c>
      <c r="I32" s="144"/>
      <c r="J32" s="145">
        <v>7290</v>
      </c>
      <c r="K32" s="144"/>
      <c r="L32" s="146">
        <v>7594</v>
      </c>
      <c r="M32" s="144"/>
      <c r="N32" s="146">
        <f>'tab2-pa'!H32</f>
        <v>7879</v>
      </c>
      <c r="O32" s="144"/>
    </row>
    <row r="33" spans="1:15" ht="13.5" customHeight="1">
      <c r="A33" s="8">
        <v>28</v>
      </c>
      <c r="B33" s="23" t="s">
        <v>140</v>
      </c>
      <c r="C33" s="4" t="s">
        <v>27</v>
      </c>
      <c r="D33" s="141">
        <v>4397</v>
      </c>
      <c r="E33" s="142"/>
      <c r="F33" s="143">
        <v>4385</v>
      </c>
      <c r="G33" s="142"/>
      <c r="H33" s="143">
        <v>4347</v>
      </c>
      <c r="I33" s="144"/>
      <c r="J33" s="145">
        <v>4478</v>
      </c>
      <c r="K33" s="144"/>
      <c r="L33" s="146">
        <v>4308</v>
      </c>
      <c r="M33" s="144"/>
      <c r="N33" s="146">
        <f>'tab2-pa'!H33</f>
        <v>4637</v>
      </c>
      <c r="O33" s="144"/>
    </row>
    <row r="34" spans="1:15" ht="13.5" customHeight="1">
      <c r="A34" s="8">
        <v>24</v>
      </c>
      <c r="B34" s="23" t="s">
        <v>141</v>
      </c>
      <c r="C34" s="4" t="s">
        <v>11</v>
      </c>
      <c r="D34" s="141">
        <v>3806</v>
      </c>
      <c r="E34" s="142"/>
      <c r="F34" s="143">
        <v>3643</v>
      </c>
      <c r="G34" s="142"/>
      <c r="H34" s="143">
        <v>3540</v>
      </c>
      <c r="I34" s="144"/>
      <c r="J34" s="145">
        <v>3778</v>
      </c>
      <c r="K34" s="144"/>
      <c r="L34" s="146">
        <v>3565</v>
      </c>
      <c r="M34" s="144"/>
      <c r="N34" s="146">
        <f>'tab2-pa'!H34</f>
        <v>4066</v>
      </c>
      <c r="O34" s="144"/>
    </row>
    <row r="35" spans="1:15" ht="13.5" customHeight="1">
      <c r="A35" s="8">
        <v>53</v>
      </c>
      <c r="B35" s="23" t="s">
        <v>142</v>
      </c>
      <c r="C35" s="4" t="s">
        <v>54</v>
      </c>
      <c r="D35" s="141">
        <v>10774</v>
      </c>
      <c r="E35" s="142"/>
      <c r="F35" s="143">
        <v>10312</v>
      </c>
      <c r="G35" s="142"/>
      <c r="H35" s="143">
        <v>9824</v>
      </c>
      <c r="I35" s="144"/>
      <c r="J35" s="145">
        <v>9381</v>
      </c>
      <c r="K35" s="144"/>
      <c r="L35" s="146">
        <v>9784</v>
      </c>
      <c r="M35" s="144"/>
      <c r="N35" s="146">
        <f>'tab2-pa'!H35</f>
        <v>9846</v>
      </c>
      <c r="O35" s="144"/>
    </row>
    <row r="36" spans="1:15" ht="13.5" customHeight="1">
      <c r="A36" s="8">
        <v>76</v>
      </c>
      <c r="B36" s="23" t="s">
        <v>143</v>
      </c>
      <c r="C36" s="4" t="s">
        <v>72</v>
      </c>
      <c r="D36" s="141">
        <v>10221</v>
      </c>
      <c r="E36" s="142"/>
      <c r="F36" s="143">
        <v>10740</v>
      </c>
      <c r="G36" s="142"/>
      <c r="H36" s="143">
        <v>10660</v>
      </c>
      <c r="I36" s="144"/>
      <c r="J36" s="145">
        <v>10784</v>
      </c>
      <c r="K36" s="144"/>
      <c r="L36" s="146">
        <v>10994</v>
      </c>
      <c r="M36" s="144"/>
      <c r="N36" s="146">
        <f>'tab2-pa'!H36</f>
        <v>10507</v>
      </c>
      <c r="O36" s="144"/>
    </row>
    <row r="37" spans="1:15" ht="13.5" customHeight="1">
      <c r="A37" s="8">
        <v>76</v>
      </c>
      <c r="B37" s="23" t="s">
        <v>144</v>
      </c>
      <c r="C37" s="4" t="s">
        <v>73</v>
      </c>
      <c r="D37" s="141">
        <v>16349</v>
      </c>
      <c r="E37" s="142"/>
      <c r="F37" s="143">
        <v>17105</v>
      </c>
      <c r="G37" s="142"/>
      <c r="H37" s="143">
        <v>17695</v>
      </c>
      <c r="I37" s="144"/>
      <c r="J37" s="145">
        <v>17978</v>
      </c>
      <c r="K37" s="144"/>
      <c r="L37" s="146">
        <v>15630</v>
      </c>
      <c r="M37" s="144"/>
      <c r="N37" s="146">
        <f>'tab2-pa'!H37</f>
        <v>17946</v>
      </c>
      <c r="O37" s="144"/>
    </row>
    <row r="38" spans="1:15" ht="13.5" customHeight="1">
      <c r="A38" s="8">
        <v>76</v>
      </c>
      <c r="B38" s="23" t="s">
        <v>145</v>
      </c>
      <c r="C38" s="4" t="s">
        <v>74</v>
      </c>
      <c r="D38" s="141">
        <v>4851</v>
      </c>
      <c r="E38" s="142"/>
      <c r="F38" s="143">
        <v>5052</v>
      </c>
      <c r="G38" s="142"/>
      <c r="H38" s="143">
        <v>4905</v>
      </c>
      <c r="I38" s="144"/>
      <c r="J38" s="145">
        <v>4745</v>
      </c>
      <c r="K38" s="144"/>
      <c r="L38" s="146">
        <v>4635</v>
      </c>
      <c r="M38" s="144"/>
      <c r="N38" s="146">
        <f>'tab2-pa'!H38</f>
        <v>4487</v>
      </c>
      <c r="O38" s="144"/>
    </row>
    <row r="39" spans="1:15" ht="13.5" customHeight="1">
      <c r="A39" s="8">
        <v>75</v>
      </c>
      <c r="B39" s="23" t="s">
        <v>146</v>
      </c>
      <c r="C39" s="4" t="s">
        <v>62</v>
      </c>
      <c r="D39" s="141">
        <v>18446</v>
      </c>
      <c r="E39" s="142"/>
      <c r="F39" s="143">
        <v>19394</v>
      </c>
      <c r="G39" s="142"/>
      <c r="H39" s="143">
        <v>19579</v>
      </c>
      <c r="I39" s="144"/>
      <c r="J39" s="145">
        <v>20891</v>
      </c>
      <c r="K39" s="144"/>
      <c r="L39" s="146">
        <v>21422</v>
      </c>
      <c r="M39" s="144"/>
      <c r="N39" s="146">
        <f>'tab2-pa'!H39</f>
        <v>21585</v>
      </c>
      <c r="O39" s="144"/>
    </row>
    <row r="40" spans="1:15" ht="13.5" customHeight="1">
      <c r="A40" s="8">
        <v>76</v>
      </c>
      <c r="B40" s="23" t="s">
        <v>147</v>
      </c>
      <c r="C40" s="4" t="s">
        <v>75</v>
      </c>
      <c r="D40" s="141">
        <v>19321</v>
      </c>
      <c r="E40" s="142"/>
      <c r="F40" s="143">
        <v>20492</v>
      </c>
      <c r="G40" s="142"/>
      <c r="H40" s="143">
        <v>21030</v>
      </c>
      <c r="I40" s="144"/>
      <c r="J40" s="145">
        <v>20971</v>
      </c>
      <c r="K40" s="144"/>
      <c r="L40" s="146">
        <v>21874</v>
      </c>
      <c r="M40" s="144"/>
      <c r="N40" s="146">
        <f>'tab2-pa'!H40</f>
        <v>22065</v>
      </c>
      <c r="O40" s="144"/>
    </row>
    <row r="41" spans="1:15" ht="13.5" customHeight="1">
      <c r="A41" s="8">
        <v>53</v>
      </c>
      <c r="B41" s="23" t="s">
        <v>148</v>
      </c>
      <c r="C41" s="4" t="s">
        <v>55</v>
      </c>
      <c r="D41" s="141">
        <v>6677</v>
      </c>
      <c r="E41" s="142"/>
      <c r="F41" s="143">
        <v>7618</v>
      </c>
      <c r="G41" s="142"/>
      <c r="H41" s="143">
        <v>7786</v>
      </c>
      <c r="I41" s="144"/>
      <c r="J41" s="145">
        <v>8250</v>
      </c>
      <c r="K41" s="144"/>
      <c r="L41" s="146">
        <v>8967</v>
      </c>
      <c r="M41" s="144"/>
      <c r="N41" s="146">
        <f>'tab2-pa'!H41</f>
        <v>9497</v>
      </c>
      <c r="O41" s="144"/>
    </row>
    <row r="42" spans="1:15" ht="13.5" customHeight="1">
      <c r="A42" s="8">
        <v>24</v>
      </c>
      <c r="B42" s="23" t="s">
        <v>149</v>
      </c>
      <c r="C42" s="4" t="s">
        <v>12</v>
      </c>
      <c r="D42" s="141">
        <v>3322</v>
      </c>
      <c r="E42" s="142"/>
      <c r="F42" s="143">
        <v>3324</v>
      </c>
      <c r="G42" s="142"/>
      <c r="H42" s="143">
        <v>3283</v>
      </c>
      <c r="I42" s="144"/>
      <c r="J42" s="145">
        <v>3181</v>
      </c>
      <c r="K42" s="144"/>
      <c r="L42" s="146">
        <v>2995</v>
      </c>
      <c r="M42" s="144"/>
      <c r="N42" s="146">
        <f>'tab2-pa'!H42</f>
        <v>2745</v>
      </c>
      <c r="O42" s="144"/>
    </row>
    <row r="43" spans="1:15" ht="13.5" customHeight="1">
      <c r="A43" s="8">
        <v>24</v>
      </c>
      <c r="B43" s="23" t="s">
        <v>150</v>
      </c>
      <c r="C43" s="4" t="s">
        <v>13</v>
      </c>
      <c r="D43" s="141">
        <v>5594</v>
      </c>
      <c r="E43" s="142"/>
      <c r="F43" s="143">
        <v>5447</v>
      </c>
      <c r="G43" s="142"/>
      <c r="H43" s="143">
        <v>5464</v>
      </c>
      <c r="I43" s="144"/>
      <c r="J43" s="145">
        <v>5692</v>
      </c>
      <c r="K43" s="144"/>
      <c r="L43" s="146">
        <v>6032</v>
      </c>
      <c r="M43" s="144"/>
      <c r="N43" s="146">
        <f>'tab2-pa'!H43</f>
        <v>5922</v>
      </c>
      <c r="O43" s="144"/>
    </row>
    <row r="44" spans="1:15" ht="13.5" customHeight="1">
      <c r="A44" s="8">
        <v>84</v>
      </c>
      <c r="B44" s="23" t="s">
        <v>151</v>
      </c>
      <c r="C44" s="4" t="s">
        <v>88</v>
      </c>
      <c r="D44" s="141">
        <v>12762</v>
      </c>
      <c r="E44" s="142"/>
      <c r="F44" s="143">
        <v>12970</v>
      </c>
      <c r="G44" s="142"/>
      <c r="H44" s="143">
        <v>13080</v>
      </c>
      <c r="I44" s="144"/>
      <c r="J44" s="145">
        <v>13191</v>
      </c>
      <c r="K44" s="144"/>
      <c r="L44" s="146">
        <v>15919</v>
      </c>
      <c r="M44" s="144"/>
      <c r="N44" s="146">
        <f>'tab2-pa'!H44</f>
        <v>16042</v>
      </c>
      <c r="O44" s="144"/>
    </row>
    <row r="45" spans="1:15" ht="13.5" customHeight="1">
      <c r="A45" s="8">
        <v>27</v>
      </c>
      <c r="B45" s="23" t="s">
        <v>152</v>
      </c>
      <c r="C45" s="4" t="s">
        <v>19</v>
      </c>
      <c r="D45" s="141">
        <v>2671</v>
      </c>
      <c r="E45" s="142"/>
      <c r="F45" s="143">
        <v>2597</v>
      </c>
      <c r="G45" s="142"/>
      <c r="H45" s="143">
        <v>2617</v>
      </c>
      <c r="I45" s="144"/>
      <c r="J45" s="145">
        <v>2639</v>
      </c>
      <c r="K45" s="144"/>
      <c r="L45" s="146">
        <v>2702</v>
      </c>
      <c r="M45" s="144"/>
      <c r="N45" s="146">
        <f>'tab2-pa'!H45</f>
        <v>2792</v>
      </c>
      <c r="O45" s="144"/>
    </row>
    <row r="46" spans="1:15" ht="13.5" customHeight="1">
      <c r="A46" s="8">
        <v>75</v>
      </c>
      <c r="B46" s="23" t="s">
        <v>153</v>
      </c>
      <c r="C46" s="4" t="s">
        <v>63</v>
      </c>
      <c r="D46" s="141">
        <v>5191</v>
      </c>
      <c r="E46" s="142"/>
      <c r="F46" s="143">
        <v>5388</v>
      </c>
      <c r="G46" s="142"/>
      <c r="H46" s="143">
        <v>5462</v>
      </c>
      <c r="I46" s="144"/>
      <c r="J46" s="145">
        <v>5484</v>
      </c>
      <c r="K46" s="144"/>
      <c r="L46" s="146">
        <v>5729</v>
      </c>
      <c r="M46" s="144"/>
      <c r="N46" s="146">
        <f>'tab2-pa'!H46</f>
        <v>5844</v>
      </c>
      <c r="O46" s="144"/>
    </row>
    <row r="47" spans="1:15" ht="13.5" customHeight="1">
      <c r="A47" s="8">
        <v>24</v>
      </c>
      <c r="B47" s="23" t="s">
        <v>154</v>
      </c>
      <c r="C47" s="4" t="s">
        <v>14</v>
      </c>
      <c r="D47" s="141">
        <v>4392</v>
      </c>
      <c r="E47" s="142"/>
      <c r="F47" s="143">
        <v>4403</v>
      </c>
      <c r="G47" s="142"/>
      <c r="H47" s="143">
        <v>4450</v>
      </c>
      <c r="I47" s="144"/>
      <c r="J47" s="145">
        <v>4354</v>
      </c>
      <c r="K47" s="144"/>
      <c r="L47" s="146">
        <v>4638</v>
      </c>
      <c r="M47" s="144"/>
      <c r="N47" s="146">
        <f>'tab2-pa'!H47</f>
        <v>4706</v>
      </c>
      <c r="O47" s="144"/>
    </row>
    <row r="48" spans="1:15" ht="13.5" customHeight="1">
      <c r="A48" s="8">
        <v>84</v>
      </c>
      <c r="B48" s="23" t="s">
        <v>155</v>
      </c>
      <c r="C48" s="4" t="s">
        <v>89</v>
      </c>
      <c r="D48" s="141">
        <v>9320</v>
      </c>
      <c r="E48" s="142"/>
      <c r="F48" s="143">
        <v>9526</v>
      </c>
      <c r="G48" s="142"/>
      <c r="H48" s="143">
        <v>9531</v>
      </c>
      <c r="I48" s="144"/>
      <c r="J48" s="145">
        <v>9836</v>
      </c>
      <c r="K48" s="144"/>
      <c r="L48" s="146">
        <v>10056</v>
      </c>
      <c r="M48" s="144"/>
      <c r="N48" s="146">
        <f>'tab2-pa'!H48</f>
        <v>10378</v>
      </c>
      <c r="O48" s="144"/>
    </row>
    <row r="49" spans="1:15" ht="13.5" customHeight="1">
      <c r="A49" s="8">
        <v>84</v>
      </c>
      <c r="B49" s="23" t="s">
        <v>156</v>
      </c>
      <c r="C49" s="4" t="s">
        <v>90</v>
      </c>
      <c r="D49" s="141">
        <v>3638</v>
      </c>
      <c r="E49" s="142"/>
      <c r="F49" s="143">
        <v>3689</v>
      </c>
      <c r="G49" s="142"/>
      <c r="H49" s="143">
        <v>3403</v>
      </c>
      <c r="I49" s="144"/>
      <c r="J49" s="145">
        <v>3462</v>
      </c>
      <c r="K49" s="144"/>
      <c r="L49" s="146">
        <v>3622</v>
      </c>
      <c r="M49" s="144"/>
      <c r="N49" s="146">
        <f>'tab2-pa'!H49</f>
        <v>3749</v>
      </c>
      <c r="O49" s="144"/>
    </row>
    <row r="50" spans="1:15" ht="13.5" customHeight="1">
      <c r="A50" s="8">
        <v>52</v>
      </c>
      <c r="B50" s="23" t="s">
        <v>157</v>
      </c>
      <c r="C50" s="4" t="s">
        <v>46</v>
      </c>
      <c r="D50" s="141">
        <v>8209</v>
      </c>
      <c r="E50" s="142"/>
      <c r="F50" s="143">
        <v>8488</v>
      </c>
      <c r="G50" s="142"/>
      <c r="H50" s="143">
        <v>8727</v>
      </c>
      <c r="I50" s="144"/>
      <c r="J50" s="145">
        <v>9149</v>
      </c>
      <c r="K50" s="144"/>
      <c r="L50" s="146">
        <v>9042</v>
      </c>
      <c r="M50" s="144"/>
      <c r="N50" s="146">
        <f>'tab2-pa'!H50</f>
        <v>9313</v>
      </c>
      <c r="O50" s="144"/>
    </row>
    <row r="51" spans="1:15" ht="13.5" customHeight="1">
      <c r="A51" s="8">
        <v>24</v>
      </c>
      <c r="B51" s="23" t="s">
        <v>158</v>
      </c>
      <c r="C51" s="4" t="s">
        <v>15</v>
      </c>
      <c r="D51" s="141">
        <v>7517</v>
      </c>
      <c r="E51" s="142"/>
      <c r="F51" s="143">
        <v>7602</v>
      </c>
      <c r="G51" s="142"/>
      <c r="H51" s="143">
        <v>7651</v>
      </c>
      <c r="I51" s="144"/>
      <c r="J51" s="145">
        <v>7702</v>
      </c>
      <c r="K51" s="144"/>
      <c r="L51" s="146">
        <v>7727</v>
      </c>
      <c r="M51" s="144"/>
      <c r="N51" s="146">
        <f>'tab2-pa'!H51</f>
        <v>5696</v>
      </c>
      <c r="O51" s="144"/>
    </row>
    <row r="52" spans="1:15" ht="13.5" customHeight="1">
      <c r="A52" s="8">
        <v>76</v>
      </c>
      <c r="B52" s="23" t="s">
        <v>159</v>
      </c>
      <c r="C52" s="4" t="s">
        <v>76</v>
      </c>
      <c r="D52" s="141">
        <v>3715</v>
      </c>
      <c r="E52" s="142"/>
      <c r="F52" s="143">
        <v>3750</v>
      </c>
      <c r="G52" s="142"/>
      <c r="H52" s="143">
        <v>3923</v>
      </c>
      <c r="I52" s="144"/>
      <c r="J52" s="145">
        <v>4015</v>
      </c>
      <c r="K52" s="144"/>
      <c r="L52" s="146">
        <v>4041</v>
      </c>
      <c r="M52" s="144"/>
      <c r="N52" s="146">
        <f>'tab2-pa'!H52</f>
        <v>4051</v>
      </c>
      <c r="O52" s="144"/>
    </row>
    <row r="53" spans="1:15" ht="13.5" customHeight="1">
      <c r="A53" s="8">
        <v>75</v>
      </c>
      <c r="B53" s="23" t="s">
        <v>160</v>
      </c>
      <c r="C53" s="4" t="s">
        <v>64</v>
      </c>
      <c r="D53" s="141">
        <v>5676</v>
      </c>
      <c r="E53" s="142"/>
      <c r="F53" s="143">
        <v>5803</v>
      </c>
      <c r="G53" s="142"/>
      <c r="H53" s="143">
        <v>5790</v>
      </c>
      <c r="I53" s="144"/>
      <c r="J53" s="145">
        <v>5719</v>
      </c>
      <c r="K53" s="144"/>
      <c r="L53" s="146">
        <v>5434</v>
      </c>
      <c r="M53" s="144"/>
      <c r="N53" s="146">
        <f>'tab2-pa'!H53</f>
        <v>5333</v>
      </c>
      <c r="O53" s="144"/>
    </row>
    <row r="54" spans="1:15" ht="13.5" customHeight="1">
      <c r="A54" s="8">
        <v>76</v>
      </c>
      <c r="B54" s="23" t="s">
        <v>161</v>
      </c>
      <c r="C54" s="4" t="s">
        <v>77</v>
      </c>
      <c r="D54" s="141">
        <v>1029</v>
      </c>
      <c r="E54" s="142"/>
      <c r="F54" s="143">
        <v>1026</v>
      </c>
      <c r="G54" s="142"/>
      <c r="H54" s="143">
        <v>1076</v>
      </c>
      <c r="I54" s="144"/>
      <c r="J54" s="145">
        <v>1157</v>
      </c>
      <c r="K54" s="144"/>
      <c r="L54" s="146">
        <v>1239</v>
      </c>
      <c r="M54" s="144"/>
      <c r="N54" s="146">
        <f>'tab2-pa'!H54</f>
        <v>1276</v>
      </c>
      <c r="O54" s="144"/>
    </row>
    <row r="55" spans="1:15" ht="13.5" customHeight="1">
      <c r="A55" s="8">
        <v>52</v>
      </c>
      <c r="B55" s="23" t="s">
        <v>162</v>
      </c>
      <c r="C55" s="4" t="s">
        <v>48</v>
      </c>
      <c r="D55" s="141">
        <v>4844</v>
      </c>
      <c r="E55" s="142"/>
      <c r="F55" s="143">
        <v>4753</v>
      </c>
      <c r="G55" s="142"/>
      <c r="H55" s="143">
        <v>4856</v>
      </c>
      <c r="I55" s="144"/>
      <c r="J55" s="145">
        <v>4858</v>
      </c>
      <c r="K55" s="144"/>
      <c r="L55" s="146">
        <v>5069</v>
      </c>
      <c r="M55" s="144"/>
      <c r="N55" s="146">
        <f>'tab2-pa'!H55</f>
        <v>5211</v>
      </c>
      <c r="O55" s="144"/>
    </row>
    <row r="56" spans="1:15" ht="13.5" customHeight="1">
      <c r="A56" s="8">
        <v>28</v>
      </c>
      <c r="B56" s="23" t="s">
        <v>163</v>
      </c>
      <c r="C56" s="4" t="s">
        <v>28</v>
      </c>
      <c r="D56" s="141">
        <v>5446</v>
      </c>
      <c r="E56" s="142"/>
      <c r="F56" s="143">
        <v>5338</v>
      </c>
      <c r="G56" s="142"/>
      <c r="H56" s="143">
        <v>4993</v>
      </c>
      <c r="I56" s="144"/>
      <c r="J56" s="145">
        <v>4943</v>
      </c>
      <c r="K56" s="144"/>
      <c r="L56" s="146">
        <v>5045</v>
      </c>
      <c r="M56" s="144"/>
      <c r="N56" s="146">
        <f>'tab2-pa'!H56</f>
        <v>4776</v>
      </c>
      <c r="O56" s="144"/>
    </row>
    <row r="57" spans="1:15" ht="13.5" customHeight="1">
      <c r="A57" s="8">
        <v>44</v>
      </c>
      <c r="B57" s="23" t="s">
        <v>164</v>
      </c>
      <c r="C57" s="4" t="s">
        <v>38</v>
      </c>
      <c r="D57" s="141">
        <v>4702</v>
      </c>
      <c r="E57" s="142"/>
      <c r="F57" s="143">
        <v>4588</v>
      </c>
      <c r="G57" s="142"/>
      <c r="H57" s="143">
        <v>3865</v>
      </c>
      <c r="I57" s="144"/>
      <c r="J57" s="145">
        <v>3756</v>
      </c>
      <c r="K57" s="144"/>
      <c r="L57" s="146">
        <v>3678</v>
      </c>
      <c r="M57" s="144"/>
      <c r="N57" s="146">
        <f>'tab2-pa'!H57</f>
        <v>3609</v>
      </c>
      <c r="O57" s="144"/>
    </row>
    <row r="58" spans="1:15">
      <c r="A58" s="8">
        <v>44</v>
      </c>
      <c r="B58" s="23" t="s">
        <v>165</v>
      </c>
      <c r="C58" s="4" t="s">
        <v>39</v>
      </c>
      <c r="D58" s="141">
        <v>2413</v>
      </c>
      <c r="E58" s="142"/>
      <c r="F58" s="143">
        <v>2303</v>
      </c>
      <c r="G58" s="142"/>
      <c r="H58" s="143">
        <v>2201</v>
      </c>
      <c r="I58" s="144"/>
      <c r="J58" s="145">
        <v>2012</v>
      </c>
      <c r="K58" s="144"/>
      <c r="L58" s="146">
        <v>2185</v>
      </c>
      <c r="M58" s="144"/>
      <c r="N58" s="146">
        <f>'tab2-pa'!H58</f>
        <v>2119</v>
      </c>
      <c r="O58" s="144"/>
    </row>
    <row r="59" spans="1:15" s="134" customFormat="1" ht="13.5" customHeight="1">
      <c r="A59" s="8">
        <v>52</v>
      </c>
      <c r="B59" s="23" t="s">
        <v>166</v>
      </c>
      <c r="C59" s="4" t="s">
        <v>49</v>
      </c>
      <c r="D59" s="141">
        <v>3137</v>
      </c>
      <c r="E59" s="142"/>
      <c r="F59" s="143">
        <v>2705</v>
      </c>
      <c r="G59" s="142"/>
      <c r="H59" s="143">
        <v>2699</v>
      </c>
      <c r="I59" s="144"/>
      <c r="J59" s="145">
        <v>2440</v>
      </c>
      <c r="K59" s="144"/>
      <c r="L59" s="146">
        <v>2174</v>
      </c>
      <c r="M59" s="144"/>
      <c r="N59" s="146">
        <f>'tab2-pa'!H59</f>
        <v>2238</v>
      </c>
      <c r="O59" s="144"/>
    </row>
    <row r="60" spans="1:15" ht="13.5" customHeight="1">
      <c r="A60" s="8">
        <v>44</v>
      </c>
      <c r="B60" s="23" t="s">
        <v>167</v>
      </c>
      <c r="C60" s="4" t="s">
        <v>40</v>
      </c>
      <c r="D60" s="141">
        <v>9550</v>
      </c>
      <c r="E60" s="142"/>
      <c r="F60" s="143">
        <v>9302</v>
      </c>
      <c r="G60" s="142"/>
      <c r="H60" s="143">
        <v>8885</v>
      </c>
      <c r="I60" s="144"/>
      <c r="J60" s="145">
        <v>9004</v>
      </c>
      <c r="K60" s="144"/>
      <c r="L60" s="146">
        <v>8921</v>
      </c>
      <c r="M60" s="144"/>
      <c r="N60" s="146">
        <f>'tab2-pa'!H60</f>
        <v>8789</v>
      </c>
      <c r="O60" s="144"/>
    </row>
    <row r="61" spans="1:15" ht="13.5" customHeight="1">
      <c r="A61" s="8">
        <v>44</v>
      </c>
      <c r="B61" s="23" t="s">
        <v>168</v>
      </c>
      <c r="C61" s="4" t="s">
        <v>41</v>
      </c>
      <c r="D61" s="141">
        <v>1815</v>
      </c>
      <c r="E61" s="142"/>
      <c r="F61" s="143">
        <v>1822</v>
      </c>
      <c r="G61" s="142"/>
      <c r="H61" s="143">
        <v>1862</v>
      </c>
      <c r="I61" s="144"/>
      <c r="J61" s="145">
        <v>1935</v>
      </c>
      <c r="K61" s="144"/>
      <c r="L61" s="146">
        <v>2038</v>
      </c>
      <c r="M61" s="144"/>
      <c r="N61" s="146">
        <f>'tab2-pa'!H61</f>
        <v>2055</v>
      </c>
      <c r="O61" s="144"/>
    </row>
    <row r="62" spans="1:15" ht="13.5" customHeight="1">
      <c r="A62" s="8">
        <v>53</v>
      </c>
      <c r="B62" s="23" t="s">
        <v>169</v>
      </c>
      <c r="C62" s="4" t="s">
        <v>56</v>
      </c>
      <c r="D62" s="141">
        <v>7584</v>
      </c>
      <c r="E62" s="142"/>
      <c r="F62" s="143">
        <v>7822</v>
      </c>
      <c r="G62" s="142"/>
      <c r="H62" s="143">
        <v>8073</v>
      </c>
      <c r="I62" s="144"/>
      <c r="J62" s="145">
        <v>8074</v>
      </c>
      <c r="K62" s="144"/>
      <c r="L62" s="146">
        <v>8273</v>
      </c>
      <c r="M62" s="144"/>
      <c r="N62" s="146">
        <f>'tab2-pa'!H62</f>
        <v>7291</v>
      </c>
      <c r="O62" s="144"/>
    </row>
    <row r="63" spans="1:15" ht="13.5" customHeight="1">
      <c r="A63" s="8">
        <v>44</v>
      </c>
      <c r="B63" s="23" t="s">
        <v>170</v>
      </c>
      <c r="C63" s="4" t="s">
        <v>42</v>
      </c>
      <c r="D63" s="141">
        <v>12032</v>
      </c>
      <c r="E63" s="142"/>
      <c r="F63" s="143">
        <v>12167</v>
      </c>
      <c r="G63" s="142"/>
      <c r="H63" s="143">
        <v>11947</v>
      </c>
      <c r="I63" s="144"/>
      <c r="J63" s="145">
        <v>12252</v>
      </c>
      <c r="K63" s="144"/>
      <c r="L63" s="146">
        <v>12000</v>
      </c>
      <c r="M63" s="144"/>
      <c r="N63" s="146">
        <f>'tab2-pa'!H63</f>
        <v>12368</v>
      </c>
      <c r="O63" s="144"/>
    </row>
    <row r="64" spans="1:15" ht="13.5" customHeight="1">
      <c r="A64" s="8">
        <v>27</v>
      </c>
      <c r="B64" s="23" t="s">
        <v>171</v>
      </c>
      <c r="C64" s="4" t="s">
        <v>20</v>
      </c>
      <c r="D64" s="141">
        <v>3933</v>
      </c>
      <c r="E64" s="142"/>
      <c r="F64" s="143">
        <v>3761</v>
      </c>
      <c r="G64" s="142"/>
      <c r="H64" s="143">
        <v>3702</v>
      </c>
      <c r="I64" s="144"/>
      <c r="J64" s="145">
        <v>3696</v>
      </c>
      <c r="K64" s="144"/>
      <c r="L64" s="146">
        <v>3698</v>
      </c>
      <c r="M64" s="144"/>
      <c r="N64" s="146">
        <f>'tab2-pa'!H64</f>
        <v>3651</v>
      </c>
      <c r="O64" s="144"/>
    </row>
    <row r="65" spans="1:15" ht="13.5" customHeight="1">
      <c r="A65" s="8">
        <v>32</v>
      </c>
      <c r="B65" s="23" t="s">
        <v>172</v>
      </c>
      <c r="C65" s="4" t="s">
        <v>32</v>
      </c>
      <c r="D65" s="141">
        <v>29216</v>
      </c>
      <c r="E65" s="142"/>
      <c r="F65" s="143">
        <v>28130</v>
      </c>
      <c r="G65" s="142"/>
      <c r="H65" s="143">
        <v>28558</v>
      </c>
      <c r="I65" s="144"/>
      <c r="J65" s="145">
        <v>28368</v>
      </c>
      <c r="K65" s="144"/>
      <c r="L65" s="146">
        <v>25484</v>
      </c>
      <c r="M65" s="144"/>
      <c r="N65" s="146">
        <f>'tab2-pa'!H65</f>
        <v>25738</v>
      </c>
      <c r="O65" s="144"/>
    </row>
    <row r="66" spans="1:15" ht="13.5" customHeight="1">
      <c r="A66" s="8">
        <v>32</v>
      </c>
      <c r="B66" s="23" t="s">
        <v>173</v>
      </c>
      <c r="C66" s="4" t="s">
        <v>33</v>
      </c>
      <c r="D66" s="141">
        <v>4703</v>
      </c>
      <c r="E66" s="142"/>
      <c r="F66" s="143">
        <v>5302</v>
      </c>
      <c r="G66" s="142"/>
      <c r="H66" s="143">
        <v>5287</v>
      </c>
      <c r="I66" s="144"/>
      <c r="J66" s="145">
        <v>4859</v>
      </c>
      <c r="K66" s="144"/>
      <c r="L66" s="146">
        <v>4833</v>
      </c>
      <c r="M66" s="144"/>
      <c r="N66" s="146">
        <f>'tab2-pa'!H66</f>
        <v>4938</v>
      </c>
      <c r="O66" s="144"/>
    </row>
    <row r="67" spans="1:15" ht="13.5" customHeight="1">
      <c r="A67" s="8">
        <v>28</v>
      </c>
      <c r="B67" s="23" t="s">
        <v>174</v>
      </c>
      <c r="C67" s="4" t="s">
        <v>29</v>
      </c>
      <c r="D67" s="141">
        <v>4483</v>
      </c>
      <c r="E67" s="142"/>
      <c r="F67" s="143">
        <v>4362</v>
      </c>
      <c r="G67" s="142"/>
      <c r="H67" s="143">
        <v>4359</v>
      </c>
      <c r="I67" s="144"/>
      <c r="J67" s="145">
        <v>4328</v>
      </c>
      <c r="K67" s="144"/>
      <c r="L67" s="146">
        <v>4204</v>
      </c>
      <c r="M67" s="144"/>
      <c r="N67" s="146">
        <f>'tab2-pa'!H67</f>
        <v>4107</v>
      </c>
      <c r="O67" s="144"/>
    </row>
    <row r="68" spans="1:15" ht="13.5" customHeight="1">
      <c r="A68" s="8">
        <v>32</v>
      </c>
      <c r="B68" s="23" t="s">
        <v>175</v>
      </c>
      <c r="C68" s="4" t="s">
        <v>34</v>
      </c>
      <c r="D68" s="141">
        <v>26422</v>
      </c>
      <c r="E68" s="142"/>
      <c r="F68" s="143">
        <v>26647</v>
      </c>
      <c r="G68" s="142"/>
      <c r="H68" s="143">
        <v>26176</v>
      </c>
      <c r="I68" s="144"/>
      <c r="J68" s="145">
        <v>26056</v>
      </c>
      <c r="K68" s="144"/>
      <c r="L68" s="146">
        <v>26583</v>
      </c>
      <c r="M68" s="144"/>
      <c r="N68" s="146">
        <f>'tab2-pa'!H68</f>
        <v>27024</v>
      </c>
      <c r="O68" s="144"/>
    </row>
    <row r="69" spans="1:15" ht="13.5" customHeight="1">
      <c r="A69" s="8">
        <v>84</v>
      </c>
      <c r="B69" s="23" t="s">
        <v>176</v>
      </c>
      <c r="C69" s="4" t="s">
        <v>91</v>
      </c>
      <c r="D69" s="141">
        <v>7455</v>
      </c>
      <c r="E69" s="142"/>
      <c r="F69" s="143">
        <v>7469</v>
      </c>
      <c r="G69" s="142"/>
      <c r="H69" s="143">
        <v>7587</v>
      </c>
      <c r="I69" s="144"/>
      <c r="J69" s="145">
        <v>7612</v>
      </c>
      <c r="K69" s="144"/>
      <c r="L69" s="146">
        <v>8089</v>
      </c>
      <c r="M69" s="144"/>
      <c r="N69" s="146">
        <f>'tab2-pa'!H69</f>
        <v>7985</v>
      </c>
      <c r="O69" s="144"/>
    </row>
    <row r="70" spans="1:15" ht="13.5" customHeight="1">
      <c r="A70" s="8">
        <v>75</v>
      </c>
      <c r="B70" s="23" t="s">
        <v>177</v>
      </c>
      <c r="C70" s="4" t="s">
        <v>65</v>
      </c>
      <c r="D70" s="141">
        <v>7522</v>
      </c>
      <c r="E70" s="142"/>
      <c r="F70" s="143">
        <v>7782</v>
      </c>
      <c r="G70" s="142"/>
      <c r="H70" s="143">
        <v>8141</v>
      </c>
      <c r="I70" s="144"/>
      <c r="J70" s="145">
        <v>8134</v>
      </c>
      <c r="K70" s="144"/>
      <c r="L70" s="146">
        <v>8609</v>
      </c>
      <c r="M70" s="144"/>
      <c r="N70" s="146">
        <f>'tab2-pa'!H70</f>
        <v>8933</v>
      </c>
      <c r="O70" s="144"/>
    </row>
    <row r="71" spans="1:15" ht="13.5" customHeight="1">
      <c r="A71" s="8">
        <v>76</v>
      </c>
      <c r="B71" s="23" t="s">
        <v>178</v>
      </c>
      <c r="C71" s="4" t="s">
        <v>78</v>
      </c>
      <c r="D71" s="141">
        <v>5578</v>
      </c>
      <c r="E71" s="142"/>
      <c r="F71" s="143">
        <v>5767</v>
      </c>
      <c r="G71" s="142"/>
      <c r="H71" s="143">
        <v>5690</v>
      </c>
      <c r="I71" s="144"/>
      <c r="J71" s="145">
        <v>5853</v>
      </c>
      <c r="K71" s="144"/>
      <c r="L71" s="146">
        <v>6082</v>
      </c>
      <c r="M71" s="144"/>
      <c r="N71" s="146">
        <f>'tab2-pa'!H71</f>
        <v>5969</v>
      </c>
      <c r="O71" s="144"/>
    </row>
    <row r="72" spans="1:15" ht="13.5" customHeight="1">
      <c r="A72" s="8">
        <v>76</v>
      </c>
      <c r="B72" s="23" t="s">
        <v>179</v>
      </c>
      <c r="C72" s="4" t="s">
        <v>79</v>
      </c>
      <c r="D72" s="141">
        <v>7412</v>
      </c>
      <c r="E72" s="142"/>
      <c r="F72" s="143">
        <v>7829</v>
      </c>
      <c r="G72" s="142"/>
      <c r="H72" s="143">
        <v>7950</v>
      </c>
      <c r="I72" s="144"/>
      <c r="J72" s="145">
        <v>8221</v>
      </c>
      <c r="K72" s="144"/>
      <c r="L72" s="146">
        <v>8325</v>
      </c>
      <c r="M72" s="144"/>
      <c r="N72" s="146">
        <f>'tab2-pa'!H72</f>
        <v>8258</v>
      </c>
      <c r="O72" s="144"/>
    </row>
    <row r="73" spans="1:15" ht="13.5" customHeight="1">
      <c r="A73" s="8">
        <v>44</v>
      </c>
      <c r="B73" s="23" t="s">
        <v>180</v>
      </c>
      <c r="C73" s="4" t="s">
        <v>43</v>
      </c>
      <c r="D73" s="141">
        <v>10999</v>
      </c>
      <c r="E73" s="142"/>
      <c r="F73" s="143">
        <v>11193</v>
      </c>
      <c r="G73" s="142"/>
      <c r="H73" s="143">
        <v>11545</v>
      </c>
      <c r="I73" s="144"/>
      <c r="J73" s="145">
        <v>11814</v>
      </c>
      <c r="K73" s="144"/>
      <c r="L73" s="146">
        <v>11838</v>
      </c>
      <c r="M73" s="144"/>
      <c r="N73" s="146">
        <f>'tab2-pa'!H73</f>
        <v>10385</v>
      </c>
      <c r="O73" s="144"/>
    </row>
    <row r="74" spans="1:15" ht="13.5" customHeight="1">
      <c r="A74" s="8">
        <v>44</v>
      </c>
      <c r="B74" s="23" t="s">
        <v>181</v>
      </c>
      <c r="C74" s="4" t="s">
        <v>44</v>
      </c>
      <c r="D74" s="141">
        <v>6499</v>
      </c>
      <c r="E74" s="142"/>
      <c r="F74" s="143">
        <v>6196</v>
      </c>
      <c r="G74" s="142"/>
      <c r="H74" s="143">
        <v>6272</v>
      </c>
      <c r="I74" s="144"/>
      <c r="J74" s="145">
        <v>6657</v>
      </c>
      <c r="K74" s="144"/>
      <c r="L74" s="146">
        <v>6932</v>
      </c>
      <c r="M74" s="144"/>
      <c r="N74" s="146">
        <f>'tab2-pa'!H74</f>
        <v>6738</v>
      </c>
      <c r="O74" s="144"/>
    </row>
    <row r="75" spans="1:15" ht="13.5" customHeight="1">
      <c r="A75" s="8">
        <v>84</v>
      </c>
      <c r="B75" s="23" t="s">
        <v>182</v>
      </c>
      <c r="C75" s="4" t="s">
        <v>93</v>
      </c>
      <c r="D75" s="141">
        <v>12156</v>
      </c>
      <c r="E75" s="142"/>
      <c r="F75" s="143">
        <v>13349</v>
      </c>
      <c r="G75" s="142"/>
      <c r="H75" s="143">
        <v>14797</v>
      </c>
      <c r="I75" s="144"/>
      <c r="J75" s="145">
        <v>15869</v>
      </c>
      <c r="K75" s="144"/>
      <c r="L75" s="146">
        <v>15804</v>
      </c>
      <c r="M75" s="144"/>
      <c r="N75" s="146">
        <f>'tab2-pa'!H75</f>
        <v>17258</v>
      </c>
      <c r="O75" s="144"/>
    </row>
    <row r="76" spans="1:15" s="398" customFormat="1">
      <c r="A76" s="43">
        <v>84</v>
      </c>
      <c r="B76" s="44" t="s">
        <v>92</v>
      </c>
      <c r="C76" s="45" t="s">
        <v>114</v>
      </c>
      <c r="D76" s="395"/>
      <c r="E76" s="269"/>
      <c r="F76" s="87"/>
      <c r="G76" s="81"/>
      <c r="H76" s="87"/>
      <c r="I76" s="81"/>
      <c r="J76" s="87"/>
      <c r="K76" s="81"/>
      <c r="L76" s="87"/>
      <c r="M76" s="81"/>
      <c r="N76" s="396">
        <f>'tab2-pa'!H76</f>
        <v>5091</v>
      </c>
      <c r="O76" s="397"/>
    </row>
    <row r="77" spans="1:15" s="398" customFormat="1">
      <c r="A77" s="43">
        <v>84</v>
      </c>
      <c r="B77" s="44" t="s">
        <v>94</v>
      </c>
      <c r="C77" s="45" t="s">
        <v>95</v>
      </c>
      <c r="D77" s="395"/>
      <c r="E77" s="269"/>
      <c r="F77" s="87"/>
      <c r="G77" s="81"/>
      <c r="H77" s="87"/>
      <c r="I77" s="81"/>
      <c r="J77" s="87"/>
      <c r="K77" s="81"/>
      <c r="L77" s="87"/>
      <c r="M77" s="81"/>
      <c r="N77" s="396">
        <f>'tab2-pa'!H77</f>
        <v>12167</v>
      </c>
      <c r="O77" s="397"/>
    </row>
    <row r="78" spans="1:15" ht="13.5" customHeight="1">
      <c r="A78" s="8">
        <v>27</v>
      </c>
      <c r="B78" s="23" t="s">
        <v>183</v>
      </c>
      <c r="C78" s="4" t="s">
        <v>21</v>
      </c>
      <c r="D78" s="141">
        <v>2879</v>
      </c>
      <c r="E78" s="142"/>
      <c r="F78" s="143">
        <v>2814</v>
      </c>
      <c r="G78" s="142"/>
      <c r="H78" s="143">
        <v>2747</v>
      </c>
      <c r="I78" s="144"/>
      <c r="J78" s="145">
        <v>2807</v>
      </c>
      <c r="K78" s="144"/>
      <c r="L78" s="146">
        <v>2884</v>
      </c>
      <c r="M78" s="144"/>
      <c r="N78" s="146">
        <f>'tab2-pa'!H78</f>
        <v>2968</v>
      </c>
      <c r="O78" s="144"/>
    </row>
    <row r="79" spans="1:15" ht="13.5" customHeight="1">
      <c r="A79" s="8">
        <v>27</v>
      </c>
      <c r="B79" s="23" t="s">
        <v>184</v>
      </c>
      <c r="C79" s="4" t="s">
        <v>22</v>
      </c>
      <c r="D79" s="141">
        <v>8918</v>
      </c>
      <c r="E79" s="142"/>
      <c r="F79" s="143">
        <v>9025</v>
      </c>
      <c r="G79" s="142"/>
      <c r="H79" s="143">
        <v>9324</v>
      </c>
      <c r="I79" s="144"/>
      <c r="J79" s="145">
        <v>9460</v>
      </c>
      <c r="K79" s="144"/>
      <c r="L79" s="146">
        <v>10075</v>
      </c>
      <c r="M79" s="144"/>
      <c r="N79" s="146">
        <f>'tab2-pa'!H79</f>
        <v>9909</v>
      </c>
      <c r="O79" s="144"/>
    </row>
    <row r="80" spans="1:15" ht="13.5" customHeight="1">
      <c r="A80" s="8">
        <v>52</v>
      </c>
      <c r="B80" s="23" t="s">
        <v>185</v>
      </c>
      <c r="C80" s="4" t="s">
        <v>50</v>
      </c>
      <c r="D80" s="141">
        <v>5190</v>
      </c>
      <c r="E80" s="142"/>
      <c r="F80" s="143">
        <v>5293</v>
      </c>
      <c r="G80" s="142"/>
      <c r="H80" s="143">
        <v>5292</v>
      </c>
      <c r="I80" s="144"/>
      <c r="J80" s="145">
        <v>5316</v>
      </c>
      <c r="K80" s="144"/>
      <c r="L80" s="146">
        <v>4991</v>
      </c>
      <c r="M80" s="144"/>
      <c r="N80" s="146">
        <f>'tab2-pa'!H80</f>
        <v>4959</v>
      </c>
      <c r="O80" s="144"/>
    </row>
    <row r="81" spans="1:15" ht="13.5" customHeight="1">
      <c r="A81" s="8">
        <v>84</v>
      </c>
      <c r="B81" s="23" t="s">
        <v>186</v>
      </c>
      <c r="C81" s="4" t="s">
        <v>96</v>
      </c>
      <c r="D81" s="141">
        <v>4749</v>
      </c>
      <c r="E81" s="142"/>
      <c r="F81" s="143">
        <v>5106</v>
      </c>
      <c r="G81" s="142"/>
      <c r="H81" s="143">
        <v>5374</v>
      </c>
      <c r="I81" s="144"/>
      <c r="J81" s="145">
        <v>5272</v>
      </c>
      <c r="K81" s="144"/>
      <c r="L81" s="146">
        <v>5460</v>
      </c>
      <c r="M81" s="144"/>
      <c r="N81" s="146">
        <f>'tab2-pa'!H81</f>
        <v>5408</v>
      </c>
      <c r="O81" s="144"/>
    </row>
    <row r="82" spans="1:15" ht="13.5" customHeight="1">
      <c r="A82" s="8">
        <v>84</v>
      </c>
      <c r="B82" s="23" t="s">
        <v>187</v>
      </c>
      <c r="C82" s="4" t="s">
        <v>97</v>
      </c>
      <c r="D82" s="141">
        <v>5973</v>
      </c>
      <c r="E82" s="142"/>
      <c r="F82" s="143">
        <v>6024</v>
      </c>
      <c r="G82" s="142"/>
      <c r="H82" s="143">
        <v>6272</v>
      </c>
      <c r="I82" s="144"/>
      <c r="J82" s="145">
        <v>6764</v>
      </c>
      <c r="K82" s="144"/>
      <c r="L82" s="146">
        <v>7557</v>
      </c>
      <c r="M82" s="144"/>
      <c r="N82" s="146">
        <f>'tab2-pa'!H82</f>
        <v>7985</v>
      </c>
      <c r="O82" s="144"/>
    </row>
    <row r="83" spans="1:15" ht="13.5" customHeight="1">
      <c r="A83" s="8">
        <v>11</v>
      </c>
      <c r="B83" s="23" t="s">
        <v>188</v>
      </c>
      <c r="C83" s="4" t="s">
        <v>0</v>
      </c>
      <c r="D83" s="141">
        <v>18920</v>
      </c>
      <c r="E83" s="142"/>
      <c r="F83" s="143">
        <v>19596</v>
      </c>
      <c r="G83" s="142"/>
      <c r="H83" s="143">
        <v>20642</v>
      </c>
      <c r="I83" s="144"/>
      <c r="J83" s="145">
        <v>19077</v>
      </c>
      <c r="K83" s="144"/>
      <c r="L83" s="146">
        <v>17630</v>
      </c>
      <c r="M83" s="144"/>
      <c r="N83" s="146">
        <f>'tab2-pa'!H83</f>
        <v>17670</v>
      </c>
      <c r="O83" s="144"/>
    </row>
    <row r="84" spans="1:15" ht="13.5" customHeight="1">
      <c r="A84" s="8">
        <v>28</v>
      </c>
      <c r="B84" s="23" t="s">
        <v>189</v>
      </c>
      <c r="C84" s="4" t="s">
        <v>30</v>
      </c>
      <c r="D84" s="141">
        <v>18811</v>
      </c>
      <c r="E84" s="142"/>
      <c r="F84" s="143">
        <v>19081</v>
      </c>
      <c r="G84" s="142"/>
      <c r="H84" s="143">
        <v>19045</v>
      </c>
      <c r="I84" s="144"/>
      <c r="J84" s="145">
        <v>19047</v>
      </c>
      <c r="K84" s="144"/>
      <c r="L84" s="146">
        <v>19125</v>
      </c>
      <c r="M84" s="144"/>
      <c r="N84" s="146">
        <f>'tab2-pa'!H84</f>
        <v>19016</v>
      </c>
      <c r="O84" s="144"/>
    </row>
    <row r="85" spans="1:15" ht="13.5" customHeight="1">
      <c r="A85" s="8">
        <v>11</v>
      </c>
      <c r="B85" s="23" t="s">
        <v>190</v>
      </c>
      <c r="C85" s="4" t="s">
        <v>2</v>
      </c>
      <c r="D85" s="141">
        <v>6992</v>
      </c>
      <c r="E85" s="142"/>
      <c r="F85" s="143">
        <v>7288</v>
      </c>
      <c r="G85" s="142"/>
      <c r="H85" s="143">
        <v>7989</v>
      </c>
      <c r="I85" s="144"/>
      <c r="J85" s="145">
        <v>8204</v>
      </c>
      <c r="K85" s="144"/>
      <c r="L85" s="146">
        <v>6942</v>
      </c>
      <c r="M85" s="144"/>
      <c r="N85" s="146">
        <f>'tab2-pa'!H85</f>
        <v>9032</v>
      </c>
      <c r="O85" s="144"/>
    </row>
    <row r="86" spans="1:15" ht="13.5" customHeight="1">
      <c r="A86" s="8">
        <v>11</v>
      </c>
      <c r="B86" s="23" t="s">
        <v>191</v>
      </c>
      <c r="C86" s="4" t="s">
        <v>3</v>
      </c>
      <c r="D86" s="141">
        <v>7013</v>
      </c>
      <c r="E86" s="142"/>
      <c r="F86" s="143">
        <v>6861</v>
      </c>
      <c r="G86" s="142"/>
      <c r="H86" s="143">
        <v>6689</v>
      </c>
      <c r="I86" s="144"/>
      <c r="J86" s="145">
        <v>7111</v>
      </c>
      <c r="K86" s="144"/>
      <c r="L86" s="146">
        <v>7336</v>
      </c>
      <c r="M86" s="144"/>
      <c r="N86" s="146">
        <f>'tab2-pa'!H86</f>
        <v>7532</v>
      </c>
      <c r="O86" s="144"/>
    </row>
    <row r="87" spans="1:15" ht="13.5" customHeight="1">
      <c r="A87" s="8">
        <v>75</v>
      </c>
      <c r="B87" s="23" t="s">
        <v>192</v>
      </c>
      <c r="C87" s="4" t="s">
        <v>66</v>
      </c>
      <c r="D87" s="141">
        <v>3883</v>
      </c>
      <c r="E87" s="142"/>
      <c r="F87" s="143">
        <v>3915</v>
      </c>
      <c r="G87" s="142"/>
      <c r="H87" s="143">
        <v>3895</v>
      </c>
      <c r="I87" s="144"/>
      <c r="J87" s="145">
        <v>3999</v>
      </c>
      <c r="K87" s="144"/>
      <c r="L87" s="146">
        <v>4262</v>
      </c>
      <c r="M87" s="144"/>
      <c r="N87" s="146">
        <f>'tab2-pa'!H87</f>
        <v>4088</v>
      </c>
      <c r="O87" s="144"/>
    </row>
    <row r="88" spans="1:15" ht="13.5" customHeight="1">
      <c r="A88" s="8">
        <v>32</v>
      </c>
      <c r="B88" s="23" t="s">
        <v>193</v>
      </c>
      <c r="C88" s="4" t="s">
        <v>35</v>
      </c>
      <c r="D88" s="141">
        <v>8094</v>
      </c>
      <c r="E88" s="142"/>
      <c r="F88" s="143">
        <v>8743</v>
      </c>
      <c r="G88" s="142"/>
      <c r="H88" s="143">
        <v>9120</v>
      </c>
      <c r="I88" s="144"/>
      <c r="J88" s="145">
        <v>8941</v>
      </c>
      <c r="K88" s="144"/>
      <c r="L88" s="146">
        <v>7377</v>
      </c>
      <c r="M88" s="144"/>
      <c r="N88" s="146">
        <f>'tab2-pa'!H88</f>
        <v>7245</v>
      </c>
      <c r="O88" s="144"/>
    </row>
    <row r="89" spans="1:15" ht="13.5" customHeight="1">
      <c r="A89" s="8">
        <v>76</v>
      </c>
      <c r="B89" s="23" t="s">
        <v>194</v>
      </c>
      <c r="C89" s="4" t="s">
        <v>80</v>
      </c>
      <c r="D89" s="141">
        <v>6870</v>
      </c>
      <c r="E89" s="142"/>
      <c r="F89" s="143">
        <v>6949</v>
      </c>
      <c r="G89" s="142"/>
      <c r="H89" s="143">
        <v>6655</v>
      </c>
      <c r="I89" s="144"/>
      <c r="J89" s="145">
        <v>6588</v>
      </c>
      <c r="K89" s="144"/>
      <c r="L89" s="146">
        <v>6461</v>
      </c>
      <c r="M89" s="144"/>
      <c r="N89" s="146">
        <f>'tab2-pa'!H89</f>
        <v>6430</v>
      </c>
      <c r="O89" s="144"/>
    </row>
    <row r="90" spans="1:15" ht="13.5" customHeight="1">
      <c r="A90" s="8">
        <v>76</v>
      </c>
      <c r="B90" s="23" t="s">
        <v>195</v>
      </c>
      <c r="C90" s="4" t="s">
        <v>81</v>
      </c>
      <c r="D90" s="141">
        <v>4750</v>
      </c>
      <c r="E90" s="142"/>
      <c r="F90" s="143">
        <v>4652</v>
      </c>
      <c r="G90" s="142"/>
      <c r="H90" s="143">
        <v>4625</v>
      </c>
      <c r="I90" s="144"/>
      <c r="J90" s="145">
        <v>4567</v>
      </c>
      <c r="K90" s="144"/>
      <c r="L90" s="146">
        <v>4529</v>
      </c>
      <c r="M90" s="144"/>
      <c r="N90" s="146">
        <f>'tab2-pa'!H90</f>
        <v>4141</v>
      </c>
      <c r="O90" s="144"/>
    </row>
    <row r="91" spans="1:15" ht="13.5" customHeight="1">
      <c r="A91" s="8">
        <v>93</v>
      </c>
      <c r="B91" s="23" t="s">
        <v>196</v>
      </c>
      <c r="C91" s="4" t="s">
        <v>102</v>
      </c>
      <c r="D91" s="141">
        <v>17532</v>
      </c>
      <c r="E91" s="142"/>
      <c r="F91" s="143">
        <v>16925</v>
      </c>
      <c r="G91" s="142"/>
      <c r="H91" s="143">
        <v>16462</v>
      </c>
      <c r="I91" s="144"/>
      <c r="J91" s="145">
        <v>16546</v>
      </c>
      <c r="K91" s="144"/>
      <c r="L91" s="146">
        <v>14694</v>
      </c>
      <c r="M91" s="144"/>
      <c r="N91" s="146">
        <f>'tab2-pa'!H91</f>
        <v>14052</v>
      </c>
      <c r="O91" s="144"/>
    </row>
    <row r="92" spans="1:15" ht="13.5" customHeight="1">
      <c r="A92" s="8">
        <v>93</v>
      </c>
      <c r="B92" s="23" t="s">
        <v>197</v>
      </c>
      <c r="C92" s="4" t="s">
        <v>103</v>
      </c>
      <c r="D92" s="141">
        <v>5866</v>
      </c>
      <c r="E92" s="142"/>
      <c r="F92" s="143">
        <v>5837</v>
      </c>
      <c r="G92" s="142"/>
      <c r="H92" s="143">
        <v>5861</v>
      </c>
      <c r="I92" s="144"/>
      <c r="J92" s="145">
        <v>5971</v>
      </c>
      <c r="K92" s="144"/>
      <c r="L92" s="146">
        <v>5821</v>
      </c>
      <c r="M92" s="144"/>
      <c r="N92" s="146">
        <f>'tab2-pa'!H92</f>
        <v>5665</v>
      </c>
      <c r="O92" s="144"/>
    </row>
    <row r="93" spans="1:15" ht="13.5" customHeight="1">
      <c r="A93" s="8">
        <v>52</v>
      </c>
      <c r="B93" s="23" t="s">
        <v>198</v>
      </c>
      <c r="C93" s="4" t="s">
        <v>51</v>
      </c>
      <c r="D93" s="141">
        <v>4926</v>
      </c>
      <c r="E93" s="142"/>
      <c r="F93" s="143">
        <v>5180</v>
      </c>
      <c r="G93" s="142"/>
      <c r="H93" s="143">
        <v>5346</v>
      </c>
      <c r="I93" s="144"/>
      <c r="J93" s="145">
        <v>5507</v>
      </c>
      <c r="K93" s="144"/>
      <c r="L93" s="146">
        <v>5735</v>
      </c>
      <c r="M93" s="144"/>
      <c r="N93" s="146">
        <f>'tab2-pa'!H93</f>
        <v>5823</v>
      </c>
      <c r="O93" s="144"/>
    </row>
    <row r="94" spans="1:15" ht="13.5" customHeight="1">
      <c r="A94" s="8">
        <v>75</v>
      </c>
      <c r="B94" s="23" t="s">
        <v>199</v>
      </c>
      <c r="C94" s="4" t="s">
        <v>67</v>
      </c>
      <c r="D94" s="141">
        <v>4426</v>
      </c>
      <c r="E94" s="142"/>
      <c r="F94" s="143">
        <v>4273</v>
      </c>
      <c r="G94" s="142"/>
      <c r="H94" s="143">
        <v>4400</v>
      </c>
      <c r="I94" s="144"/>
      <c r="J94" s="145">
        <v>4381</v>
      </c>
      <c r="K94" s="144"/>
      <c r="L94" s="146">
        <v>4650</v>
      </c>
      <c r="M94" s="144"/>
      <c r="N94" s="146">
        <f>'tab2-pa'!H94</f>
        <v>4716</v>
      </c>
      <c r="O94" s="144"/>
    </row>
    <row r="95" spans="1:15" ht="13.5" customHeight="1">
      <c r="A95" s="8">
        <v>75</v>
      </c>
      <c r="B95" s="23" t="s">
        <v>200</v>
      </c>
      <c r="C95" s="4" t="s">
        <v>68</v>
      </c>
      <c r="D95" s="141">
        <v>5300</v>
      </c>
      <c r="E95" s="142"/>
      <c r="F95" s="143">
        <v>5200</v>
      </c>
      <c r="G95" s="142"/>
      <c r="H95" s="143">
        <v>5094</v>
      </c>
      <c r="I95" s="144"/>
      <c r="J95" s="145">
        <v>5121</v>
      </c>
      <c r="K95" s="144"/>
      <c r="L95" s="146">
        <v>5283</v>
      </c>
      <c r="M95" s="144"/>
      <c r="N95" s="146">
        <f>'tab2-pa'!H95</f>
        <v>5101</v>
      </c>
      <c r="O95" s="144"/>
    </row>
    <row r="96" spans="1:15" ht="13.5" customHeight="1">
      <c r="A96" s="8">
        <v>44</v>
      </c>
      <c r="B96" s="23" t="s">
        <v>201</v>
      </c>
      <c r="C96" s="4" t="s">
        <v>45</v>
      </c>
      <c r="D96" s="141">
        <v>3443</v>
      </c>
      <c r="E96" s="142"/>
      <c r="F96" s="143">
        <v>3501</v>
      </c>
      <c r="G96" s="142"/>
      <c r="H96" s="143">
        <v>3451</v>
      </c>
      <c r="I96" s="144"/>
      <c r="J96" s="145">
        <v>3556</v>
      </c>
      <c r="K96" s="144"/>
      <c r="L96" s="146">
        <v>3497</v>
      </c>
      <c r="M96" s="144"/>
      <c r="N96" s="146">
        <f>'tab2-pa'!H96</f>
        <v>3220</v>
      </c>
      <c r="O96" s="144"/>
    </row>
    <row r="97" spans="1:16" ht="13.5" customHeight="1">
      <c r="A97" s="8">
        <v>27</v>
      </c>
      <c r="B97" s="23" t="s">
        <v>202</v>
      </c>
      <c r="C97" s="4" t="s">
        <v>23</v>
      </c>
      <c r="D97" s="141">
        <v>3788</v>
      </c>
      <c r="E97" s="142"/>
      <c r="F97" s="143">
        <v>3764</v>
      </c>
      <c r="G97" s="142"/>
      <c r="H97" s="143">
        <v>3815</v>
      </c>
      <c r="I97" s="144"/>
      <c r="J97" s="145">
        <v>3914</v>
      </c>
      <c r="K97" s="144"/>
      <c r="L97" s="146">
        <v>4100</v>
      </c>
      <c r="M97" s="144"/>
      <c r="N97" s="146">
        <f>'tab2-pa'!H97</f>
        <v>3946</v>
      </c>
      <c r="O97" s="144"/>
    </row>
    <row r="98" spans="1:16" ht="13.5" customHeight="1">
      <c r="A98" s="8">
        <v>27</v>
      </c>
      <c r="B98" s="23" t="s">
        <v>203</v>
      </c>
      <c r="C98" s="4" t="s">
        <v>24</v>
      </c>
      <c r="D98" s="141">
        <v>1644</v>
      </c>
      <c r="E98" s="142"/>
      <c r="F98" s="143">
        <v>1692</v>
      </c>
      <c r="G98" s="142"/>
      <c r="H98" s="143">
        <v>1710</v>
      </c>
      <c r="I98" s="144"/>
      <c r="J98" s="145">
        <v>1861</v>
      </c>
      <c r="K98" s="144"/>
      <c r="L98" s="146">
        <v>1953</v>
      </c>
      <c r="M98" s="144"/>
      <c r="N98" s="146">
        <f>'tab2-pa'!H98</f>
        <v>1937</v>
      </c>
      <c r="O98" s="144"/>
    </row>
    <row r="99" spans="1:16" ht="13.5" customHeight="1">
      <c r="A99" s="8">
        <v>11</v>
      </c>
      <c r="B99" s="23" t="s">
        <v>204</v>
      </c>
      <c r="C99" s="4" t="s">
        <v>4</v>
      </c>
      <c r="D99" s="141">
        <v>5744</v>
      </c>
      <c r="E99" s="142"/>
      <c r="F99" s="143">
        <v>6493</v>
      </c>
      <c r="G99" s="142"/>
      <c r="H99" s="143">
        <v>6708</v>
      </c>
      <c r="I99" s="144"/>
      <c r="J99" s="145">
        <v>6572</v>
      </c>
      <c r="K99" s="144"/>
      <c r="L99" s="146">
        <v>6497</v>
      </c>
      <c r="M99" s="144"/>
      <c r="N99" s="146">
        <f>'tab2-pa'!H99</f>
        <v>6837</v>
      </c>
      <c r="O99" s="144"/>
    </row>
    <row r="100" spans="1:16" ht="13.5" customHeight="1">
      <c r="A100" s="8">
        <v>11</v>
      </c>
      <c r="B100" s="23" t="s">
        <v>205</v>
      </c>
      <c r="C100" s="4" t="s">
        <v>5</v>
      </c>
      <c r="D100" s="141">
        <v>8209</v>
      </c>
      <c r="E100" s="142"/>
      <c r="F100" s="143">
        <v>8543</v>
      </c>
      <c r="G100" s="142"/>
      <c r="H100" s="143">
        <v>8524</v>
      </c>
      <c r="I100" s="144"/>
      <c r="J100" s="145">
        <v>8861</v>
      </c>
      <c r="K100" s="144"/>
      <c r="L100" s="146">
        <v>8599</v>
      </c>
      <c r="M100" s="144"/>
      <c r="N100" s="146">
        <f>'tab2-pa'!H100</f>
        <v>8607</v>
      </c>
      <c r="O100" s="144"/>
    </row>
    <row r="101" spans="1:16" ht="13.5" customHeight="1">
      <c r="A101" s="8">
        <v>11</v>
      </c>
      <c r="B101" s="23" t="s">
        <v>206</v>
      </c>
      <c r="C101" s="4" t="s">
        <v>6</v>
      </c>
      <c r="D101" s="141">
        <v>13601</v>
      </c>
      <c r="E101" s="142"/>
      <c r="F101" s="143">
        <v>13771</v>
      </c>
      <c r="G101" s="142"/>
      <c r="H101" s="143">
        <v>14151</v>
      </c>
      <c r="I101" s="144"/>
      <c r="J101" s="145">
        <v>14592</v>
      </c>
      <c r="K101" s="144"/>
      <c r="L101" s="146">
        <v>15109</v>
      </c>
      <c r="M101" s="144"/>
      <c r="N101" s="146">
        <f>'tab2-pa'!H101</f>
        <v>15515</v>
      </c>
      <c r="O101" s="144"/>
    </row>
    <row r="102" spans="1:16" ht="13.5" customHeight="1">
      <c r="A102" s="8">
        <v>11</v>
      </c>
      <c r="B102" s="23" t="s">
        <v>207</v>
      </c>
      <c r="C102" s="4" t="s">
        <v>7</v>
      </c>
      <c r="D102" s="141">
        <v>8612</v>
      </c>
      <c r="E102" s="142"/>
      <c r="F102" s="143">
        <v>9477</v>
      </c>
      <c r="G102" s="142"/>
      <c r="H102" s="143">
        <v>9745</v>
      </c>
      <c r="I102" s="144"/>
      <c r="J102" s="145">
        <v>9807</v>
      </c>
      <c r="K102" s="144"/>
      <c r="L102" s="146">
        <v>10112</v>
      </c>
      <c r="M102" s="144"/>
      <c r="N102" s="146">
        <f>'tab2-pa'!H102</f>
        <v>11111</v>
      </c>
      <c r="O102" s="144"/>
    </row>
    <row r="103" spans="1:16" ht="13.5" customHeight="1">
      <c r="A103" s="8">
        <v>11</v>
      </c>
      <c r="B103" s="23" t="s">
        <v>208</v>
      </c>
      <c r="C103" s="4" t="s">
        <v>8</v>
      </c>
      <c r="D103" s="141">
        <v>7475</v>
      </c>
      <c r="E103" s="142"/>
      <c r="F103" s="143">
        <v>7378</v>
      </c>
      <c r="G103" s="142"/>
      <c r="H103" s="143">
        <v>7419</v>
      </c>
      <c r="I103" s="144"/>
      <c r="J103" s="145">
        <v>6900</v>
      </c>
      <c r="K103" s="144"/>
      <c r="L103" s="146">
        <v>6927</v>
      </c>
      <c r="M103" s="144"/>
      <c r="N103" s="146">
        <f>'tab2-pa'!H103</f>
        <v>7113</v>
      </c>
      <c r="O103" s="144"/>
    </row>
    <row r="104" spans="1:16" ht="13.5" customHeight="1">
      <c r="A104" s="8">
        <v>101</v>
      </c>
      <c r="B104" s="23" t="s">
        <v>209</v>
      </c>
      <c r="C104" s="4" t="s">
        <v>109</v>
      </c>
      <c r="D104" s="141">
        <v>7572</v>
      </c>
      <c r="E104" s="279"/>
      <c r="F104" s="143">
        <v>7307</v>
      </c>
      <c r="G104" s="279"/>
      <c r="H104" s="143">
        <v>6919</v>
      </c>
      <c r="I104" s="280"/>
      <c r="J104" s="145">
        <v>7288</v>
      </c>
      <c r="K104" s="280"/>
      <c r="L104" s="146">
        <v>7118</v>
      </c>
      <c r="M104" s="280"/>
      <c r="N104" s="146">
        <f>'tab2-pa'!H104</f>
        <v>7462</v>
      </c>
      <c r="O104" s="280"/>
    </row>
    <row r="105" spans="1:16" ht="13.5" customHeight="1">
      <c r="A105" s="8">
        <v>102</v>
      </c>
      <c r="B105" s="23" t="s">
        <v>210</v>
      </c>
      <c r="C105" s="4" t="s">
        <v>110</v>
      </c>
      <c r="D105" s="141">
        <v>7220</v>
      </c>
      <c r="E105" s="142"/>
      <c r="F105" s="143">
        <v>7347</v>
      </c>
      <c r="G105" s="142"/>
      <c r="H105" s="143">
        <v>7716</v>
      </c>
      <c r="I105" s="144"/>
      <c r="J105" s="145">
        <v>8050</v>
      </c>
      <c r="K105" s="144"/>
      <c r="L105" s="141">
        <v>8193</v>
      </c>
      <c r="M105" s="144"/>
      <c r="N105" s="141">
        <f>'tab2-pa'!H105</f>
        <v>8383</v>
      </c>
      <c r="O105" s="144"/>
    </row>
    <row r="106" spans="1:16" ht="13.5" customHeight="1">
      <c r="A106" s="8">
        <v>103</v>
      </c>
      <c r="B106" s="23" t="s">
        <v>211</v>
      </c>
      <c r="C106" s="4" t="s">
        <v>111</v>
      </c>
      <c r="D106" s="141">
        <v>747</v>
      </c>
      <c r="E106" s="142"/>
      <c r="F106" s="143">
        <v>740</v>
      </c>
      <c r="G106" s="142"/>
      <c r="H106" s="143">
        <v>724</v>
      </c>
      <c r="I106" s="144"/>
      <c r="J106" s="145">
        <v>642</v>
      </c>
      <c r="K106" s="144"/>
      <c r="L106" s="141">
        <v>594</v>
      </c>
      <c r="M106" s="144"/>
      <c r="N106" s="141">
        <f>'tab2-pa'!H106</f>
        <v>725</v>
      </c>
      <c r="O106" s="144"/>
    </row>
    <row r="107" spans="1:16" ht="13.5" customHeight="1">
      <c r="A107" s="9">
        <v>104</v>
      </c>
      <c r="B107" s="9" t="s">
        <v>212</v>
      </c>
      <c r="C107" s="5" t="s">
        <v>112</v>
      </c>
      <c r="D107" s="149">
        <v>14127</v>
      </c>
      <c r="E107" s="153"/>
      <c r="F107" s="150">
        <v>13979</v>
      </c>
      <c r="G107" s="153"/>
      <c r="H107" s="150">
        <v>14453</v>
      </c>
      <c r="I107" s="154"/>
      <c r="J107" s="151">
        <v>14610</v>
      </c>
      <c r="K107" s="154"/>
      <c r="L107" s="149">
        <v>14868</v>
      </c>
      <c r="M107" s="154"/>
      <c r="N107" s="149">
        <f>'tab2-pa'!H107</f>
        <v>15269</v>
      </c>
      <c r="O107" s="154"/>
    </row>
    <row r="108" spans="1:16" s="1" customFormat="1">
      <c r="A108" s="597" t="s">
        <v>225</v>
      </c>
      <c r="B108" s="598"/>
      <c r="C108" s="599"/>
      <c r="D108" s="88">
        <f>SUM(D6:D103)-D76-D77</f>
        <v>706823</v>
      </c>
      <c r="E108" s="270"/>
      <c r="F108" s="88">
        <f t="shared" ref="F108:J108" si="0">SUM(F6:F103)-F76-F77</f>
        <v>716982</v>
      </c>
      <c r="G108" s="270"/>
      <c r="H108" s="88">
        <f t="shared" si="0"/>
        <v>722786</v>
      </c>
      <c r="I108" s="270"/>
      <c r="J108" s="88">
        <f t="shared" si="0"/>
        <v>728028</v>
      </c>
      <c r="K108" s="270"/>
      <c r="L108" s="88">
        <f t="shared" ref="L108" si="1">SUM(L6:L103)-L76-L77</f>
        <v>730176</v>
      </c>
      <c r="M108" s="270"/>
      <c r="N108" s="88">
        <f t="shared" ref="N108" si="2">SUM(N6:N103)-N76-N77</f>
        <v>735280</v>
      </c>
      <c r="O108" s="270"/>
      <c r="P108" s="262"/>
    </row>
    <row r="109" spans="1:16" s="1" customFormat="1">
      <c r="A109" s="600" t="s">
        <v>226</v>
      </c>
      <c r="B109" s="601"/>
      <c r="C109" s="602"/>
      <c r="D109" s="89">
        <f>SUM(D104:D107)</f>
        <v>29666</v>
      </c>
      <c r="E109" s="271"/>
      <c r="F109" s="89">
        <f t="shared" ref="F109:J109" si="3">SUM(F104:F107)</f>
        <v>29373</v>
      </c>
      <c r="G109" s="271"/>
      <c r="H109" s="89">
        <f t="shared" si="3"/>
        <v>29812</v>
      </c>
      <c r="I109" s="271"/>
      <c r="J109" s="89">
        <f t="shared" si="3"/>
        <v>30590</v>
      </c>
      <c r="K109" s="271"/>
      <c r="L109" s="89">
        <f t="shared" ref="L109" si="4">SUM(L104:L107)</f>
        <v>30773</v>
      </c>
      <c r="M109" s="271"/>
      <c r="N109" s="89">
        <f t="shared" ref="N109" si="5">SUM(N104:N107)</f>
        <v>31839</v>
      </c>
      <c r="O109" s="271"/>
      <c r="P109" s="262"/>
    </row>
    <row r="110" spans="1:16" s="1" customFormat="1">
      <c r="A110" s="594" t="s">
        <v>227</v>
      </c>
      <c r="B110" s="595"/>
      <c r="C110" s="596"/>
      <c r="D110" s="90">
        <f>D108+D109</f>
        <v>736489</v>
      </c>
      <c r="E110" s="272"/>
      <c r="F110" s="90">
        <f t="shared" ref="F110:J110" si="6">F108+F109</f>
        <v>746355</v>
      </c>
      <c r="G110" s="272"/>
      <c r="H110" s="90">
        <f t="shared" si="6"/>
        <v>752598</v>
      </c>
      <c r="I110" s="272"/>
      <c r="J110" s="90">
        <f t="shared" si="6"/>
        <v>758618</v>
      </c>
      <c r="K110" s="272"/>
      <c r="L110" s="90">
        <f t="shared" ref="L110" si="7">L108+L109</f>
        <v>760949</v>
      </c>
      <c r="M110" s="272"/>
      <c r="N110" s="90">
        <f t="shared" ref="N110" si="8">N108+N109</f>
        <v>767119</v>
      </c>
      <c r="O110" s="272"/>
      <c r="P110" s="262"/>
    </row>
    <row r="111" spans="1:16" s="1" customFormat="1">
      <c r="A111" s="8"/>
      <c r="B111" s="24"/>
      <c r="C111" s="4"/>
      <c r="D111" s="263"/>
      <c r="E111" s="273"/>
      <c r="F111" s="263"/>
      <c r="G111" s="273"/>
      <c r="H111" s="263"/>
      <c r="I111" s="273"/>
      <c r="J111" s="263"/>
      <c r="K111" s="273"/>
      <c r="L111" s="263"/>
      <c r="M111" s="263"/>
      <c r="N111" s="262"/>
      <c r="O111" s="262"/>
      <c r="P111" s="262"/>
    </row>
    <row r="112" spans="1:16" s="1" customFormat="1">
      <c r="A112" s="8"/>
      <c r="B112" s="24"/>
      <c r="C112" s="4"/>
      <c r="D112" s="263"/>
      <c r="E112" s="273"/>
      <c r="F112" s="263"/>
      <c r="G112" s="273"/>
      <c r="H112" s="263"/>
      <c r="I112" s="273"/>
      <c r="J112" s="263"/>
      <c r="K112" s="273"/>
      <c r="L112" s="263"/>
      <c r="M112" s="263"/>
      <c r="N112" s="262"/>
      <c r="O112" s="262"/>
      <c r="P112" s="262"/>
    </row>
    <row r="113" spans="1:16" s="1" customFormat="1" ht="33" customHeight="1">
      <c r="A113" s="611" t="s">
        <v>460</v>
      </c>
      <c r="B113" s="611"/>
      <c r="C113" s="611"/>
      <c r="D113" s="611"/>
      <c r="E113" s="611"/>
      <c r="F113" s="611"/>
      <c r="G113" s="611"/>
      <c r="H113" s="611"/>
      <c r="I113" s="611"/>
      <c r="J113" s="611"/>
      <c r="K113" s="274"/>
      <c r="L113" s="274"/>
      <c r="M113" s="262"/>
      <c r="N113" s="262"/>
      <c r="O113" s="262"/>
      <c r="P113" s="262"/>
    </row>
    <row r="114" spans="1:16" s="1" customFormat="1">
      <c r="A114" s="591"/>
      <c r="B114" s="591"/>
      <c r="C114" s="591"/>
      <c r="D114" s="591"/>
      <c r="E114" s="591"/>
      <c r="F114" s="591"/>
      <c r="G114" s="591"/>
      <c r="H114" s="591"/>
      <c r="I114" s="591"/>
      <c r="J114" s="591"/>
      <c r="K114" s="591"/>
      <c r="L114" s="591"/>
      <c r="M114" s="262"/>
      <c r="N114" s="262"/>
      <c r="O114" s="262"/>
      <c r="P114" s="262"/>
    </row>
    <row r="115" spans="1:16" s="1" customFormat="1" ht="30">
      <c r="A115" s="122" t="s">
        <v>218</v>
      </c>
      <c r="B115" s="592" t="s">
        <v>214</v>
      </c>
      <c r="C115" s="593"/>
      <c r="D115" s="609">
        <v>2010</v>
      </c>
      <c r="E115" s="610"/>
      <c r="F115" s="609">
        <v>2011</v>
      </c>
      <c r="G115" s="610"/>
      <c r="H115" s="609">
        <v>2012</v>
      </c>
      <c r="I115" s="610"/>
      <c r="J115" s="609">
        <v>2013</v>
      </c>
      <c r="K115" s="610"/>
      <c r="L115" s="609">
        <v>2014</v>
      </c>
      <c r="M115" s="610"/>
      <c r="N115" s="609" t="s">
        <v>258</v>
      </c>
      <c r="O115" s="610"/>
      <c r="P115" s="262"/>
    </row>
    <row r="116" spans="1:16" s="1" customFormat="1">
      <c r="A116" s="31">
        <v>84</v>
      </c>
      <c r="B116" s="32" t="s">
        <v>83</v>
      </c>
      <c r="C116" s="33"/>
      <c r="D116" s="264">
        <f>D6+D8+D12+D20+D32+D44+D48+D49+D69+D75+D81+D82</f>
        <v>80112</v>
      </c>
      <c r="E116" s="275"/>
      <c r="F116" s="264">
        <f t="shared" ref="F116:L116" si="9">F6+F8+F12+F20+F32+F44+F48+F49+F69+F75+F81+F82</f>
        <v>82275</v>
      </c>
      <c r="G116" s="275"/>
      <c r="H116" s="264">
        <f t="shared" si="9"/>
        <v>85515</v>
      </c>
      <c r="I116" s="275"/>
      <c r="J116" s="264">
        <f t="shared" si="9"/>
        <v>88514</v>
      </c>
      <c r="K116" s="275"/>
      <c r="L116" s="264">
        <f t="shared" si="9"/>
        <v>94028</v>
      </c>
      <c r="M116" s="275"/>
      <c r="N116" s="264">
        <f t="shared" ref="N116" si="10">N6+N8+N12+N20+N32+N44+N48+N49+N69+N75+N81+N82</f>
        <v>97071</v>
      </c>
      <c r="O116" s="275"/>
      <c r="P116" s="262"/>
    </row>
    <row r="117" spans="1:16" s="1" customFormat="1">
      <c r="A117" s="34">
        <v>27</v>
      </c>
      <c r="B117" s="35" t="s">
        <v>17</v>
      </c>
      <c r="C117" s="36"/>
      <c r="D117" s="261">
        <f>D27+D31+D45+D64+D78+D79+D97+D98</f>
        <v>35715</v>
      </c>
      <c r="E117" s="269"/>
      <c r="F117" s="261">
        <f t="shared" ref="F117:L117" si="11">F27+F31+F45+F64+F78+F79+F97+F98</f>
        <v>35585</v>
      </c>
      <c r="G117" s="269"/>
      <c r="H117" s="261">
        <f t="shared" si="11"/>
        <v>36151</v>
      </c>
      <c r="I117" s="269"/>
      <c r="J117" s="261">
        <f t="shared" si="11"/>
        <v>36698</v>
      </c>
      <c r="K117" s="269"/>
      <c r="L117" s="261">
        <f t="shared" si="11"/>
        <v>38006</v>
      </c>
      <c r="M117" s="269"/>
      <c r="N117" s="261">
        <f t="shared" ref="N117" si="12">N27+N31+N45+N64+N78+N79+N97+N98</f>
        <v>38218</v>
      </c>
      <c r="O117" s="269"/>
      <c r="P117" s="262"/>
    </row>
    <row r="118" spans="1:16" s="1" customFormat="1">
      <c r="A118" s="34">
        <v>53</v>
      </c>
      <c r="B118" s="35" t="s">
        <v>53</v>
      </c>
      <c r="C118" s="36"/>
      <c r="D118" s="261">
        <f>D28+D35+D41+D62</f>
        <v>31372</v>
      </c>
      <c r="E118" s="269"/>
      <c r="F118" s="261">
        <f t="shared" ref="F118:L118" si="13">F28+F35+F41+F62</f>
        <v>32275</v>
      </c>
      <c r="G118" s="269"/>
      <c r="H118" s="261">
        <f t="shared" si="13"/>
        <v>32351</v>
      </c>
      <c r="I118" s="269"/>
      <c r="J118" s="261">
        <f t="shared" si="13"/>
        <v>32647</v>
      </c>
      <c r="K118" s="269"/>
      <c r="L118" s="261">
        <f t="shared" si="13"/>
        <v>33685</v>
      </c>
      <c r="M118" s="269"/>
      <c r="N118" s="261">
        <f t="shared" ref="N118" si="14">N28+N35+N41+N62</f>
        <v>32897</v>
      </c>
      <c r="O118" s="269"/>
      <c r="P118" s="262"/>
    </row>
    <row r="119" spans="1:16" s="1" customFormat="1">
      <c r="A119" s="34">
        <v>24</v>
      </c>
      <c r="B119" s="35" t="s">
        <v>10</v>
      </c>
      <c r="C119" s="36"/>
      <c r="D119" s="261">
        <f>D23+D34+D42+D43+D47+D51</f>
        <v>28356</v>
      </c>
      <c r="E119" s="269"/>
      <c r="F119" s="261">
        <f t="shared" ref="F119:L119" si="15">F23+F34+F42+F43+F47+F51</f>
        <v>28233</v>
      </c>
      <c r="G119" s="269"/>
      <c r="H119" s="261">
        <f t="shared" si="15"/>
        <v>28051</v>
      </c>
      <c r="I119" s="269"/>
      <c r="J119" s="261">
        <f t="shared" si="15"/>
        <v>28545</v>
      </c>
      <c r="K119" s="269"/>
      <c r="L119" s="261">
        <f t="shared" si="15"/>
        <v>29011</v>
      </c>
      <c r="M119" s="269"/>
      <c r="N119" s="261">
        <f t="shared" ref="N119" si="16">N23+N34+N42+N43+N47+N51</f>
        <v>27142</v>
      </c>
      <c r="O119" s="269"/>
      <c r="P119" s="262"/>
    </row>
    <row r="120" spans="1:16" s="1" customFormat="1">
      <c r="A120" s="34">
        <v>94</v>
      </c>
      <c r="B120" s="35" t="s">
        <v>106</v>
      </c>
      <c r="C120" s="36"/>
      <c r="D120" s="261">
        <f>D25+D26</f>
        <v>8854</v>
      </c>
      <c r="E120" s="269"/>
      <c r="F120" s="261">
        <f t="shared" ref="F120:L120" si="17">F25+F26</f>
        <v>9044</v>
      </c>
      <c r="G120" s="269"/>
      <c r="H120" s="261">
        <f t="shared" si="17"/>
        <v>8590</v>
      </c>
      <c r="I120" s="269"/>
      <c r="J120" s="261">
        <f t="shared" si="17"/>
        <v>8509</v>
      </c>
      <c r="K120" s="269"/>
      <c r="L120" s="261">
        <f t="shared" si="17"/>
        <v>7980</v>
      </c>
      <c r="M120" s="269"/>
      <c r="N120" s="261">
        <f t="shared" ref="N120" si="18">N25+N26</f>
        <v>8180</v>
      </c>
      <c r="O120" s="269"/>
      <c r="P120" s="262"/>
    </row>
    <row r="121" spans="1:16" s="1" customFormat="1">
      <c r="A121" s="34">
        <v>44</v>
      </c>
      <c r="B121" s="35" t="s">
        <v>220</v>
      </c>
      <c r="C121" s="36"/>
      <c r="D121" s="261">
        <f>D13+D15+D57+D58+D60+D61+D63+D73+D74+D96</f>
        <v>60170</v>
      </c>
      <c r="E121" s="269"/>
      <c r="F121" s="261">
        <f t="shared" ref="F121:L121" si="19">F13+F15+F57+F58+F60+F61+F63+F73+F74+F96</f>
        <v>60231</v>
      </c>
      <c r="G121" s="269"/>
      <c r="H121" s="261">
        <f t="shared" si="19"/>
        <v>59187</v>
      </c>
      <c r="I121" s="269"/>
      <c r="J121" s="261">
        <f t="shared" si="19"/>
        <v>60336</v>
      </c>
      <c r="K121" s="269"/>
      <c r="L121" s="261">
        <f t="shared" si="19"/>
        <v>60981</v>
      </c>
      <c r="M121" s="269"/>
      <c r="N121" s="261">
        <f t="shared" ref="N121" si="20">N13+N15+N57+N58+N60+N61+N63+N73+N74+N96</f>
        <v>59027</v>
      </c>
      <c r="O121" s="269"/>
      <c r="P121" s="262"/>
    </row>
    <row r="122" spans="1:16" s="1" customFormat="1">
      <c r="A122" s="34">
        <v>32</v>
      </c>
      <c r="B122" s="35" t="s">
        <v>221</v>
      </c>
      <c r="C122" s="36"/>
      <c r="D122" s="261">
        <f>D7+D65+D66+D68+D88</f>
        <v>76997</v>
      </c>
      <c r="E122" s="269"/>
      <c r="F122" s="261">
        <f t="shared" ref="F122:L122" si="21">F7+F65+F66+F68+F88</f>
        <v>77587</v>
      </c>
      <c r="G122" s="269"/>
      <c r="H122" s="261">
        <f t="shared" si="21"/>
        <v>78491</v>
      </c>
      <c r="I122" s="269"/>
      <c r="J122" s="261">
        <f t="shared" si="21"/>
        <v>77229</v>
      </c>
      <c r="K122" s="269"/>
      <c r="L122" s="261">
        <f t="shared" si="21"/>
        <v>73355</v>
      </c>
      <c r="M122" s="269"/>
      <c r="N122" s="261">
        <f t="shared" ref="N122" si="22">N7+N65+N66+N68+N88</f>
        <v>73603</v>
      </c>
      <c r="O122" s="269"/>
      <c r="P122" s="262"/>
    </row>
    <row r="123" spans="1:16" s="1" customFormat="1">
      <c r="A123" s="34">
        <v>11</v>
      </c>
      <c r="B123" s="35" t="s">
        <v>1</v>
      </c>
      <c r="C123" s="36"/>
      <c r="D123" s="261">
        <f>D83+D85+D86+D99+D100+D101+D102+D103</f>
        <v>76566</v>
      </c>
      <c r="E123" s="269"/>
      <c r="F123" s="261">
        <f t="shared" ref="F123:L123" si="23">F83+F85+F86+F99+F100+F101+F102+F103</f>
        <v>79407</v>
      </c>
      <c r="G123" s="269"/>
      <c r="H123" s="261">
        <f t="shared" si="23"/>
        <v>81867</v>
      </c>
      <c r="I123" s="269"/>
      <c r="J123" s="261">
        <f t="shared" si="23"/>
        <v>81124</v>
      </c>
      <c r="K123" s="269"/>
      <c r="L123" s="261">
        <f t="shared" si="23"/>
        <v>79152</v>
      </c>
      <c r="M123" s="269"/>
      <c r="N123" s="261">
        <f t="shared" ref="N123" si="24">N83+N85+N86+N99+N100+N101+N102+N103</f>
        <v>83417</v>
      </c>
      <c r="O123" s="269"/>
      <c r="P123" s="262"/>
    </row>
    <row r="124" spans="1:16" s="1" customFormat="1">
      <c r="A124" s="34">
        <v>28</v>
      </c>
      <c r="B124" s="35" t="s">
        <v>26</v>
      </c>
      <c r="C124" s="36"/>
      <c r="D124" s="261">
        <f>D19+D33+D56+D67+D84</f>
        <v>43662</v>
      </c>
      <c r="E124" s="269"/>
      <c r="F124" s="261">
        <f t="shared" ref="F124:L124" si="25">F19+F33+F56+F67+F84</f>
        <v>43815</v>
      </c>
      <c r="G124" s="269"/>
      <c r="H124" s="261">
        <f t="shared" si="25"/>
        <v>43478</v>
      </c>
      <c r="I124" s="269"/>
      <c r="J124" s="261">
        <f t="shared" si="25"/>
        <v>42734</v>
      </c>
      <c r="K124" s="269"/>
      <c r="L124" s="261">
        <f t="shared" si="25"/>
        <v>42336</v>
      </c>
      <c r="M124" s="269"/>
      <c r="N124" s="261">
        <f t="shared" ref="N124" si="26">N19+N33+N56+N67+N84</f>
        <v>42273</v>
      </c>
      <c r="O124" s="269"/>
      <c r="P124" s="262"/>
    </row>
    <row r="125" spans="1:16" s="1" customFormat="1">
      <c r="A125" s="34">
        <v>75</v>
      </c>
      <c r="B125" s="35" t="s">
        <v>222</v>
      </c>
      <c r="C125" s="36"/>
      <c r="D125" s="261">
        <f>D21+D22+D24+D29+D30+D39+D46+D53+D70+D87+D94+D95</f>
        <v>78032</v>
      </c>
      <c r="E125" s="269"/>
      <c r="F125" s="261">
        <f t="shared" ref="F125:L125" si="27">F21+F22+F24+F29+F30+F39+F46+F53+F70+F87+F94+F95</f>
        <v>80399</v>
      </c>
      <c r="G125" s="269"/>
      <c r="H125" s="261">
        <f t="shared" si="27"/>
        <v>81002</v>
      </c>
      <c r="I125" s="269"/>
      <c r="J125" s="261">
        <f t="shared" si="27"/>
        <v>81229</v>
      </c>
      <c r="K125" s="269"/>
      <c r="L125" s="261">
        <f t="shared" si="27"/>
        <v>83449</v>
      </c>
      <c r="M125" s="269"/>
      <c r="N125" s="261">
        <f t="shared" ref="N125" si="28">N21+N22+N24+N29+N30+N39+N46+N53+N70+N87+N94+N95</f>
        <v>84590</v>
      </c>
      <c r="O125" s="269"/>
      <c r="P125" s="262"/>
    </row>
    <row r="126" spans="1:16" s="1" customFormat="1">
      <c r="A126" s="34">
        <v>76</v>
      </c>
      <c r="B126" s="35" t="s">
        <v>223</v>
      </c>
      <c r="C126" s="36"/>
      <c r="D126" s="261">
        <f>D14+D16+D17+D36+D37+D38+D40+D52+D54+D71+D72+D89+D90</f>
        <v>94371</v>
      </c>
      <c r="E126" s="269"/>
      <c r="F126" s="261">
        <f t="shared" ref="F126:L126" si="29">F14+F16+F17+F36+F37+F38+F40+F52+F54+F71+F72+F89+F90</f>
        <v>97120</v>
      </c>
      <c r="G126" s="269"/>
      <c r="H126" s="261">
        <f t="shared" si="29"/>
        <v>98156</v>
      </c>
      <c r="I126" s="269"/>
      <c r="J126" s="261">
        <f t="shared" si="29"/>
        <v>99427</v>
      </c>
      <c r="K126" s="269"/>
      <c r="L126" s="261">
        <f t="shared" si="29"/>
        <v>97659</v>
      </c>
      <c r="M126" s="269"/>
      <c r="N126" s="261">
        <f t="shared" ref="N126" si="30">N14+N16+N17+N36+N37+N38+N40+N52+N54+N71+N72+N89+N90</f>
        <v>98848</v>
      </c>
      <c r="O126" s="269"/>
      <c r="P126" s="262"/>
    </row>
    <row r="127" spans="1:16" s="1" customFormat="1">
      <c r="A127" s="34">
        <v>52</v>
      </c>
      <c r="B127" s="35" t="s">
        <v>47</v>
      </c>
      <c r="C127" s="36"/>
      <c r="D127" s="261">
        <f>D50+D55+D59+D80+D93</f>
        <v>26306</v>
      </c>
      <c r="E127" s="269"/>
      <c r="F127" s="261">
        <f t="shared" ref="F127:L127" si="31">F50+F55+F59+F80+F93</f>
        <v>26419</v>
      </c>
      <c r="G127" s="269"/>
      <c r="H127" s="261">
        <f t="shared" si="31"/>
        <v>26920</v>
      </c>
      <c r="I127" s="269"/>
      <c r="J127" s="261">
        <f t="shared" si="31"/>
        <v>27270</v>
      </c>
      <c r="K127" s="269"/>
      <c r="L127" s="261">
        <f t="shared" si="31"/>
        <v>27011</v>
      </c>
      <c r="M127" s="269"/>
      <c r="N127" s="261">
        <f t="shared" ref="N127" si="32">N50+N55+N59+N80+N93</f>
        <v>27544</v>
      </c>
      <c r="O127" s="269"/>
      <c r="P127" s="262"/>
    </row>
    <row r="128" spans="1:16" s="1" customFormat="1">
      <c r="A128" s="37">
        <v>93</v>
      </c>
      <c r="B128" s="38" t="s">
        <v>113</v>
      </c>
      <c r="C128" s="42"/>
      <c r="D128" s="265">
        <f>D9+D10+D11+D18+D91+D92</f>
        <v>66310</v>
      </c>
      <c r="E128" s="269"/>
      <c r="F128" s="265">
        <f t="shared" ref="F128:L128" si="33">F9+F10+F11+F18+F91+F92</f>
        <v>64592</v>
      </c>
      <c r="G128" s="269"/>
      <c r="H128" s="265">
        <f t="shared" si="33"/>
        <v>63027</v>
      </c>
      <c r="I128" s="269"/>
      <c r="J128" s="265">
        <f t="shared" si="33"/>
        <v>63766</v>
      </c>
      <c r="K128" s="269"/>
      <c r="L128" s="265">
        <f t="shared" si="33"/>
        <v>63523</v>
      </c>
      <c r="M128" s="269"/>
      <c r="N128" s="265">
        <f t="shared" ref="N128" si="34">N9+N10+N11+N18+N91+N92</f>
        <v>62470</v>
      </c>
      <c r="O128" s="269"/>
      <c r="P128" s="262"/>
    </row>
    <row r="129" spans="1:16" s="1" customFormat="1">
      <c r="A129" s="15" t="s">
        <v>225</v>
      </c>
      <c r="B129" s="26"/>
      <c r="C129" s="16"/>
      <c r="D129" s="93">
        <f>SUM(D116:D128)</f>
        <v>706823</v>
      </c>
      <c r="E129" s="276"/>
      <c r="F129" s="93">
        <f t="shared" ref="F129:L129" si="35">SUM(F116:F128)</f>
        <v>716982</v>
      </c>
      <c r="G129" s="276"/>
      <c r="H129" s="93">
        <f t="shared" si="35"/>
        <v>722786</v>
      </c>
      <c r="I129" s="276"/>
      <c r="J129" s="93">
        <f t="shared" si="35"/>
        <v>728028</v>
      </c>
      <c r="K129" s="276"/>
      <c r="L129" s="93">
        <f t="shared" si="35"/>
        <v>730176</v>
      </c>
      <c r="M129" s="276"/>
      <c r="N129" s="93">
        <f t="shared" ref="N129" si="36">SUM(N116:N128)</f>
        <v>735280</v>
      </c>
      <c r="O129" s="276"/>
      <c r="P129" s="262"/>
    </row>
    <row r="130" spans="1:16" s="1" customFormat="1" ht="14.25" customHeight="1">
      <c r="A130" s="11">
        <v>101</v>
      </c>
      <c r="B130" s="39" t="s">
        <v>215</v>
      </c>
      <c r="C130" s="12"/>
      <c r="D130" s="266">
        <f>D104</f>
        <v>7572</v>
      </c>
      <c r="E130" s="277"/>
      <c r="F130" s="266">
        <f t="shared" ref="F130:L130" si="37">F104</f>
        <v>7307</v>
      </c>
      <c r="G130" s="277"/>
      <c r="H130" s="266">
        <f t="shared" si="37"/>
        <v>6919</v>
      </c>
      <c r="I130" s="277"/>
      <c r="J130" s="266">
        <f t="shared" si="37"/>
        <v>7288</v>
      </c>
      <c r="K130" s="277"/>
      <c r="L130" s="266">
        <f t="shared" si="37"/>
        <v>7118</v>
      </c>
      <c r="M130" s="277"/>
      <c r="N130" s="266">
        <f t="shared" ref="N130" si="38">N104</f>
        <v>7462</v>
      </c>
      <c r="O130" s="277"/>
      <c r="P130" s="262"/>
    </row>
    <row r="131" spans="1:16" s="1" customFormat="1" ht="14.25" customHeight="1">
      <c r="A131" s="11">
        <v>102</v>
      </c>
      <c r="B131" s="40" t="s">
        <v>216</v>
      </c>
      <c r="C131" s="12"/>
      <c r="D131" s="267">
        <f t="shared" ref="D131:L133" si="39">D105</f>
        <v>7220</v>
      </c>
      <c r="E131" s="277"/>
      <c r="F131" s="267">
        <f t="shared" si="39"/>
        <v>7347</v>
      </c>
      <c r="G131" s="277"/>
      <c r="H131" s="267">
        <f t="shared" si="39"/>
        <v>7716</v>
      </c>
      <c r="I131" s="277"/>
      <c r="J131" s="267">
        <f t="shared" si="39"/>
        <v>8050</v>
      </c>
      <c r="K131" s="277"/>
      <c r="L131" s="267">
        <f t="shared" si="39"/>
        <v>8193</v>
      </c>
      <c r="M131" s="277"/>
      <c r="N131" s="267">
        <f t="shared" ref="N131" si="40">N105</f>
        <v>8383</v>
      </c>
      <c r="O131" s="277"/>
      <c r="P131" s="262"/>
    </row>
    <row r="132" spans="1:16" s="1" customFormat="1" ht="14.25" customHeight="1">
      <c r="A132" s="11">
        <v>103</v>
      </c>
      <c r="B132" s="40" t="s">
        <v>111</v>
      </c>
      <c r="C132" s="12"/>
      <c r="D132" s="267">
        <f t="shared" si="39"/>
        <v>747</v>
      </c>
      <c r="E132" s="277"/>
      <c r="F132" s="267">
        <f t="shared" si="39"/>
        <v>740</v>
      </c>
      <c r="G132" s="277"/>
      <c r="H132" s="267">
        <f t="shared" si="39"/>
        <v>724</v>
      </c>
      <c r="I132" s="277"/>
      <c r="J132" s="267">
        <f t="shared" si="39"/>
        <v>642</v>
      </c>
      <c r="K132" s="277"/>
      <c r="L132" s="267">
        <f t="shared" si="39"/>
        <v>594</v>
      </c>
      <c r="M132" s="277"/>
      <c r="N132" s="267">
        <f t="shared" ref="N132" si="41">N106</f>
        <v>725</v>
      </c>
      <c r="O132" s="277"/>
      <c r="P132" s="262"/>
    </row>
    <row r="133" spans="1:16" s="1" customFormat="1" ht="14.25" customHeight="1">
      <c r="A133" s="13">
        <v>104</v>
      </c>
      <c r="B133" s="41" t="s">
        <v>112</v>
      </c>
      <c r="C133" s="14"/>
      <c r="D133" s="268">
        <f t="shared" si="39"/>
        <v>14127</v>
      </c>
      <c r="E133" s="278"/>
      <c r="F133" s="268">
        <f t="shared" si="39"/>
        <v>13979</v>
      </c>
      <c r="G133" s="278"/>
      <c r="H133" s="268">
        <f t="shared" si="39"/>
        <v>14453</v>
      </c>
      <c r="I133" s="278"/>
      <c r="J133" s="268">
        <f t="shared" si="39"/>
        <v>14610</v>
      </c>
      <c r="K133" s="278"/>
      <c r="L133" s="268">
        <f t="shared" si="39"/>
        <v>14868</v>
      </c>
      <c r="M133" s="278"/>
      <c r="N133" s="268">
        <f t="shared" ref="N133" si="42">N107</f>
        <v>15269</v>
      </c>
      <c r="O133" s="278"/>
      <c r="P133" s="262"/>
    </row>
    <row r="134" spans="1:16" s="1" customFormat="1">
      <c r="A134" s="17" t="s">
        <v>224</v>
      </c>
      <c r="B134" s="25"/>
      <c r="C134" s="17"/>
      <c r="D134" s="93">
        <f>SUM(D130:D133)</f>
        <v>29666</v>
      </c>
      <c r="E134" s="276"/>
      <c r="F134" s="93">
        <f t="shared" ref="F134:L134" si="43">SUM(F130:F133)</f>
        <v>29373</v>
      </c>
      <c r="G134" s="276"/>
      <c r="H134" s="93">
        <f t="shared" si="43"/>
        <v>29812</v>
      </c>
      <c r="I134" s="276"/>
      <c r="J134" s="93">
        <f t="shared" si="43"/>
        <v>30590</v>
      </c>
      <c r="K134" s="276"/>
      <c r="L134" s="93">
        <f t="shared" si="43"/>
        <v>30773</v>
      </c>
      <c r="M134" s="276"/>
      <c r="N134" s="93">
        <f t="shared" ref="N134" si="44">SUM(N130:N133)</f>
        <v>31839</v>
      </c>
      <c r="O134" s="276"/>
      <c r="P134" s="262"/>
    </row>
    <row r="135" spans="1:16" s="1" customFormat="1" ht="15" customHeight="1">
      <c r="A135" s="594" t="s">
        <v>227</v>
      </c>
      <c r="B135" s="595"/>
      <c r="C135" s="596"/>
      <c r="D135" s="93">
        <f>D129+D134</f>
        <v>736489</v>
      </c>
      <c r="E135" s="276"/>
      <c r="F135" s="93">
        <f t="shared" ref="F135:L135" si="45">F129+F134</f>
        <v>746355</v>
      </c>
      <c r="G135" s="276"/>
      <c r="H135" s="93">
        <f t="shared" si="45"/>
        <v>752598</v>
      </c>
      <c r="I135" s="276"/>
      <c r="J135" s="93">
        <f t="shared" si="45"/>
        <v>758618</v>
      </c>
      <c r="K135" s="276"/>
      <c r="L135" s="93">
        <f t="shared" si="45"/>
        <v>760949</v>
      </c>
      <c r="M135" s="276"/>
      <c r="N135" s="93">
        <f t="shared" ref="N135" si="46">N129+N134</f>
        <v>767119</v>
      </c>
      <c r="O135" s="276"/>
      <c r="P135" s="262"/>
    </row>
    <row r="137" spans="1:16" ht="15" customHeight="1">
      <c r="A137" s="281" t="s">
        <v>253</v>
      </c>
      <c r="B137" s="281"/>
      <c r="C137" s="281"/>
      <c r="D137" s="281"/>
      <c r="E137" s="281"/>
      <c r="F137" s="281"/>
      <c r="G137" s="281"/>
      <c r="H137" s="281"/>
      <c r="I137" s="281"/>
    </row>
  </sheetData>
  <mergeCells count="22">
    <mergeCell ref="A1:J1"/>
    <mergeCell ref="A2:H2"/>
    <mergeCell ref="A3:H3"/>
    <mergeCell ref="J5:K5"/>
    <mergeCell ref="L115:M115"/>
    <mergeCell ref="L5:M5"/>
    <mergeCell ref="N115:O115"/>
    <mergeCell ref="B115:C115"/>
    <mergeCell ref="A135:C135"/>
    <mergeCell ref="A110:C110"/>
    <mergeCell ref="A114:L114"/>
    <mergeCell ref="D115:E115"/>
    <mergeCell ref="F115:G115"/>
    <mergeCell ref="H115:I115"/>
    <mergeCell ref="J115:K115"/>
    <mergeCell ref="A113:J113"/>
    <mergeCell ref="N5:O5"/>
    <mergeCell ref="A108:C108"/>
    <mergeCell ref="A109:C109"/>
    <mergeCell ref="D5:E5"/>
    <mergeCell ref="F5:G5"/>
    <mergeCell ref="H5:I5"/>
  </mergeCells>
  <hyperlinks>
    <hyperlink ref="N2" location="Sommaire!A1" display="RETOUR AU SOMMAIRE"/>
  </hyperlinks>
  <pageMargins left="0.78740157480314965" right="0.78740157480314965" top="0.98425196850393704" bottom="0.98425196850393704" header="0.51181102362204722" footer="0.51181102362204722"/>
  <pageSetup paperSize="9" scale="88" orientation="portrait" r:id="rId1"/>
  <headerFooter alignWithMargins="0"/>
  <rowBreaks count="1" manualBreakCount="1">
    <brk id="5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/>
  </sheetPr>
  <dimension ref="A1:I138"/>
  <sheetViews>
    <sheetView topLeftCell="A76" zoomScaleNormal="100" workbookViewId="0">
      <selection activeCell="A114" sqref="A114:I114"/>
    </sheetView>
  </sheetViews>
  <sheetFormatPr baseColWidth="10" defaultRowHeight="15"/>
  <cols>
    <col min="1" max="1" width="7.42578125" style="139" customWidth="1"/>
    <col min="2" max="2" width="14.28515625" style="139" customWidth="1"/>
    <col min="3" max="3" width="27.140625" style="139" customWidth="1"/>
    <col min="4" max="4" width="11.42578125" style="139"/>
    <col min="5" max="16384" width="11.42578125" style="134"/>
  </cols>
  <sheetData>
    <row r="1" spans="1:9" s="156" customFormat="1" ht="30.75" customHeight="1">
      <c r="A1" s="612" t="s">
        <v>450</v>
      </c>
      <c r="B1" s="612"/>
      <c r="C1" s="612"/>
      <c r="D1" s="612"/>
      <c r="E1" s="612"/>
      <c r="F1" s="612"/>
      <c r="G1" s="612"/>
      <c r="H1" s="612"/>
    </row>
    <row r="2" spans="1:9" s="132" customFormat="1">
      <c r="A2" s="591" t="s">
        <v>251</v>
      </c>
      <c r="B2" s="591"/>
      <c r="C2" s="591"/>
      <c r="D2" s="591"/>
      <c r="E2" s="125"/>
      <c r="F2" s="125"/>
      <c r="G2" s="125"/>
      <c r="H2" s="125"/>
      <c r="I2" s="571" t="s">
        <v>440</v>
      </c>
    </row>
    <row r="3" spans="1:9" s="132" customFormat="1">
      <c r="A3" s="591" t="s">
        <v>252</v>
      </c>
      <c r="B3" s="591"/>
      <c r="C3" s="591"/>
      <c r="D3" s="591"/>
      <c r="E3" s="125"/>
      <c r="F3" s="125"/>
      <c r="G3" s="125"/>
      <c r="H3" s="125"/>
    </row>
    <row r="4" spans="1:9" s="132" customFormat="1">
      <c r="A4" s="133"/>
      <c r="B4" s="133"/>
      <c r="C4" s="133"/>
      <c r="D4" s="133"/>
    </row>
    <row r="5" spans="1:9" s="234" customFormat="1" ht="30">
      <c r="A5" s="122" t="s">
        <v>218</v>
      </c>
      <c r="B5" s="123" t="s">
        <v>219</v>
      </c>
      <c r="C5" s="123" t="s">
        <v>213</v>
      </c>
      <c r="D5" s="123">
        <v>2010</v>
      </c>
      <c r="E5" s="123">
        <v>2011</v>
      </c>
      <c r="F5" s="123">
        <v>2012</v>
      </c>
      <c r="G5" s="123">
        <v>2013</v>
      </c>
      <c r="H5" s="123">
        <v>2014</v>
      </c>
      <c r="I5" s="123">
        <v>2015</v>
      </c>
    </row>
    <row r="6" spans="1:9" ht="13.5" customHeight="1">
      <c r="A6" s="135">
        <v>84</v>
      </c>
      <c r="B6" s="21" t="s">
        <v>115</v>
      </c>
      <c r="C6" s="3" t="s">
        <v>82</v>
      </c>
      <c r="D6" s="258">
        <v>4699</v>
      </c>
      <c r="E6" s="258">
        <v>5073</v>
      </c>
      <c r="F6" s="258">
        <v>5069</v>
      </c>
      <c r="G6" s="258">
        <v>5053</v>
      </c>
      <c r="H6" s="258">
        <v>5164</v>
      </c>
      <c r="I6" s="258">
        <f>'tab3-pa'!J6</f>
        <v>5287</v>
      </c>
    </row>
    <row r="7" spans="1:9" ht="13.5" customHeight="1">
      <c r="A7" s="140">
        <v>32</v>
      </c>
      <c r="B7" s="23" t="s">
        <v>116</v>
      </c>
      <c r="C7" s="4" t="s">
        <v>31</v>
      </c>
      <c r="D7" s="258">
        <v>4755</v>
      </c>
      <c r="E7" s="258">
        <v>4896</v>
      </c>
      <c r="F7" s="258">
        <v>4948</v>
      </c>
      <c r="G7" s="258">
        <v>5032</v>
      </c>
      <c r="H7" s="258">
        <v>4976</v>
      </c>
      <c r="I7" s="258">
        <f>'tab3-pa'!J7</f>
        <v>5620</v>
      </c>
    </row>
    <row r="8" spans="1:9" ht="13.5" customHeight="1">
      <c r="A8" s="140">
        <v>84</v>
      </c>
      <c r="B8" s="23" t="s">
        <v>117</v>
      </c>
      <c r="C8" s="4" t="s">
        <v>84</v>
      </c>
      <c r="D8" s="258">
        <v>5631</v>
      </c>
      <c r="E8" s="258">
        <v>5840</v>
      </c>
      <c r="F8" s="258">
        <v>5970</v>
      </c>
      <c r="G8" s="258">
        <v>5916</v>
      </c>
      <c r="H8" s="258">
        <v>6206</v>
      </c>
      <c r="I8" s="258">
        <f>'tab3-pa'!J8</f>
        <v>6382</v>
      </c>
    </row>
    <row r="9" spans="1:9" ht="13.5" customHeight="1">
      <c r="A9" s="140">
        <v>93</v>
      </c>
      <c r="B9" s="23" t="s">
        <v>118</v>
      </c>
      <c r="C9" s="4" t="s">
        <v>98</v>
      </c>
      <c r="D9" s="258">
        <v>1362</v>
      </c>
      <c r="E9" s="258">
        <v>1512</v>
      </c>
      <c r="F9" s="258">
        <v>1386</v>
      </c>
      <c r="G9" s="258">
        <v>1593</v>
      </c>
      <c r="H9" s="258">
        <v>1604</v>
      </c>
      <c r="I9" s="258">
        <f>'tab3-pa'!J9</f>
        <v>1597</v>
      </c>
    </row>
    <row r="10" spans="1:9" ht="13.5" customHeight="1">
      <c r="A10" s="140">
        <v>93</v>
      </c>
      <c r="B10" s="23" t="s">
        <v>119</v>
      </c>
      <c r="C10" s="4" t="s">
        <v>99</v>
      </c>
      <c r="D10" s="258">
        <v>1199</v>
      </c>
      <c r="E10" s="258">
        <v>1203</v>
      </c>
      <c r="F10" s="258">
        <v>1325</v>
      </c>
      <c r="G10" s="258">
        <v>1337</v>
      </c>
      <c r="H10" s="258">
        <v>1234</v>
      </c>
      <c r="I10" s="258">
        <f>'tab3-pa'!J10</f>
        <v>1226</v>
      </c>
    </row>
    <row r="11" spans="1:9" ht="13.5" customHeight="1">
      <c r="A11" s="140">
        <v>93</v>
      </c>
      <c r="B11" s="23" t="s">
        <v>120</v>
      </c>
      <c r="C11" s="4" t="s">
        <v>100</v>
      </c>
      <c r="D11" s="258">
        <v>12270</v>
      </c>
      <c r="E11" s="258">
        <v>12070</v>
      </c>
      <c r="F11" s="258">
        <v>12451</v>
      </c>
      <c r="G11" s="258">
        <v>12416</v>
      </c>
      <c r="H11" s="258">
        <v>12698</v>
      </c>
      <c r="I11" s="258">
        <f>'tab3-pa'!J11</f>
        <v>12775</v>
      </c>
    </row>
    <row r="12" spans="1:9" ht="13.5" customHeight="1">
      <c r="A12" s="140">
        <v>84</v>
      </c>
      <c r="B12" s="23" t="s">
        <v>121</v>
      </c>
      <c r="C12" s="4" t="s">
        <v>85</v>
      </c>
      <c r="D12" s="258">
        <v>5206</v>
      </c>
      <c r="E12" s="258">
        <v>5203</v>
      </c>
      <c r="F12" s="258">
        <v>5307</v>
      </c>
      <c r="G12" s="258">
        <v>5204</v>
      </c>
      <c r="H12" s="258">
        <v>5402</v>
      </c>
      <c r="I12" s="258">
        <f>'tab3-pa'!J12</f>
        <v>5228</v>
      </c>
    </row>
    <row r="13" spans="1:9" ht="13.5" customHeight="1">
      <c r="A13" s="140">
        <v>44</v>
      </c>
      <c r="B13" s="23" t="s">
        <v>122</v>
      </c>
      <c r="C13" s="4" t="s">
        <v>36</v>
      </c>
      <c r="D13" s="258">
        <v>2211</v>
      </c>
      <c r="E13" s="258">
        <v>2414</v>
      </c>
      <c r="F13" s="258">
        <v>2354</v>
      </c>
      <c r="G13" s="258">
        <v>2457</v>
      </c>
      <c r="H13" s="258">
        <v>2597</v>
      </c>
      <c r="I13" s="258">
        <f>'tab3-pa'!J13</f>
        <v>2768</v>
      </c>
    </row>
    <row r="14" spans="1:9" ht="13.5" customHeight="1">
      <c r="A14" s="140">
        <v>76</v>
      </c>
      <c r="B14" s="23" t="s">
        <v>123</v>
      </c>
      <c r="C14" s="4" t="s">
        <v>69</v>
      </c>
      <c r="D14" s="258">
        <v>2312</v>
      </c>
      <c r="E14" s="258">
        <v>2121</v>
      </c>
      <c r="F14" s="258">
        <v>2116</v>
      </c>
      <c r="G14" s="258">
        <v>2186</v>
      </c>
      <c r="H14" s="258">
        <v>2267</v>
      </c>
      <c r="I14" s="258">
        <f>'tab3-pa'!J14</f>
        <v>2235</v>
      </c>
    </row>
    <row r="15" spans="1:9" s="139" customFormat="1" ht="13.5" customHeight="1">
      <c r="A15" s="147">
        <v>44</v>
      </c>
      <c r="B15" s="23" t="s">
        <v>124</v>
      </c>
      <c r="C15" s="4" t="s">
        <v>37</v>
      </c>
      <c r="D15" s="258">
        <v>3349</v>
      </c>
      <c r="E15" s="258">
        <v>3925</v>
      </c>
      <c r="F15" s="258">
        <v>3623</v>
      </c>
      <c r="G15" s="258">
        <v>3638</v>
      </c>
      <c r="H15" s="258">
        <v>3805</v>
      </c>
      <c r="I15" s="258">
        <f>'tab3-pa'!J15</f>
        <v>3815</v>
      </c>
    </row>
    <row r="16" spans="1:9" s="139" customFormat="1" ht="13.5" customHeight="1">
      <c r="A16" s="147">
        <v>76</v>
      </c>
      <c r="B16" s="23" t="s">
        <v>125</v>
      </c>
      <c r="C16" s="4" t="s">
        <v>70</v>
      </c>
      <c r="D16" s="258">
        <v>3547</v>
      </c>
      <c r="E16" s="258">
        <v>3737</v>
      </c>
      <c r="F16" s="258">
        <v>3762</v>
      </c>
      <c r="G16" s="258">
        <v>3799</v>
      </c>
      <c r="H16" s="258">
        <v>3977</v>
      </c>
      <c r="I16" s="258">
        <f>'tab3-pa'!J16</f>
        <v>4006</v>
      </c>
    </row>
    <row r="17" spans="1:9" s="139" customFormat="1" ht="13.5" customHeight="1">
      <c r="A17" s="147">
        <v>76</v>
      </c>
      <c r="B17" s="23" t="s">
        <v>126</v>
      </c>
      <c r="C17" s="4" t="s">
        <v>71</v>
      </c>
      <c r="D17" s="258">
        <v>4922</v>
      </c>
      <c r="E17" s="258">
        <v>6203</v>
      </c>
      <c r="F17" s="258">
        <v>6232</v>
      </c>
      <c r="G17" s="258">
        <v>6178</v>
      </c>
      <c r="H17" s="258">
        <v>6156</v>
      </c>
      <c r="I17" s="258">
        <f>'tab3-pa'!J17</f>
        <v>5745</v>
      </c>
    </row>
    <row r="18" spans="1:9" s="139" customFormat="1" ht="13.5" customHeight="1">
      <c r="A18" s="147">
        <v>93</v>
      </c>
      <c r="B18" s="23" t="s">
        <v>127</v>
      </c>
      <c r="C18" s="4" t="s">
        <v>101</v>
      </c>
      <c r="D18" s="258">
        <v>15728</v>
      </c>
      <c r="E18" s="258">
        <v>16309</v>
      </c>
      <c r="F18" s="258">
        <v>16358</v>
      </c>
      <c r="G18" s="258">
        <v>16507</v>
      </c>
      <c r="H18" s="258">
        <v>17248</v>
      </c>
      <c r="I18" s="258">
        <f>'tab3-pa'!J18</f>
        <v>17541</v>
      </c>
    </row>
    <row r="19" spans="1:9" s="139" customFormat="1" ht="13.5" customHeight="1">
      <c r="A19" s="147">
        <v>28</v>
      </c>
      <c r="B19" s="23" t="s">
        <v>128</v>
      </c>
      <c r="C19" s="4" t="s">
        <v>25</v>
      </c>
      <c r="D19" s="258">
        <v>6772</v>
      </c>
      <c r="E19" s="258">
        <v>6847</v>
      </c>
      <c r="F19" s="258">
        <v>7169</v>
      </c>
      <c r="G19" s="258">
        <v>7420</v>
      </c>
      <c r="H19" s="258">
        <v>7422</v>
      </c>
      <c r="I19" s="258">
        <f>'tab3-pa'!J19</f>
        <v>7228</v>
      </c>
    </row>
    <row r="20" spans="1:9" s="139" customFormat="1" ht="13.5" customHeight="1">
      <c r="A20" s="147">
        <v>84</v>
      </c>
      <c r="B20" s="23" t="s">
        <v>129</v>
      </c>
      <c r="C20" s="4" t="s">
        <v>86</v>
      </c>
      <c r="D20" s="258">
        <v>2446</v>
      </c>
      <c r="E20" s="258">
        <v>2525</v>
      </c>
      <c r="F20" s="258">
        <v>2650</v>
      </c>
      <c r="G20" s="258">
        <v>2735</v>
      </c>
      <c r="H20" s="258">
        <v>2666</v>
      </c>
      <c r="I20" s="258">
        <f>'tab3-pa'!J20</f>
        <v>2726</v>
      </c>
    </row>
    <row r="21" spans="1:9" s="139" customFormat="1" ht="13.5" customHeight="1">
      <c r="A21" s="147">
        <v>75</v>
      </c>
      <c r="B21" s="23" t="s">
        <v>130</v>
      </c>
      <c r="C21" s="4" t="s">
        <v>57</v>
      </c>
      <c r="D21" s="258">
        <v>4936</v>
      </c>
      <c r="E21" s="258">
        <v>4886</v>
      </c>
      <c r="F21" s="258">
        <v>4818</v>
      </c>
      <c r="G21" s="258">
        <v>4609</v>
      </c>
      <c r="H21" s="258">
        <v>4666</v>
      </c>
      <c r="I21" s="258">
        <f>'tab3-pa'!J21</f>
        <v>4730</v>
      </c>
    </row>
    <row r="22" spans="1:9" s="139" customFormat="1" ht="13.5" customHeight="1">
      <c r="A22" s="147">
        <v>75</v>
      </c>
      <c r="B22" s="23" t="s">
        <v>131</v>
      </c>
      <c r="C22" s="4" t="s">
        <v>58</v>
      </c>
      <c r="D22" s="258">
        <v>6281</v>
      </c>
      <c r="E22" s="258">
        <v>6370</v>
      </c>
      <c r="F22" s="258">
        <v>6719</v>
      </c>
      <c r="G22" s="258">
        <v>6533</v>
      </c>
      <c r="H22" s="258">
        <v>7007</v>
      </c>
      <c r="I22" s="258">
        <f>'tab3-pa'!J22</f>
        <v>7081</v>
      </c>
    </row>
    <row r="23" spans="1:9" s="139" customFormat="1" ht="13.5" customHeight="1">
      <c r="A23" s="147">
        <v>24</v>
      </c>
      <c r="B23" s="23" t="s">
        <v>132</v>
      </c>
      <c r="C23" s="4" t="s">
        <v>9</v>
      </c>
      <c r="D23" s="258">
        <v>3905</v>
      </c>
      <c r="E23" s="258">
        <v>3906</v>
      </c>
      <c r="F23" s="258">
        <v>4011</v>
      </c>
      <c r="G23" s="258">
        <v>3999</v>
      </c>
      <c r="H23" s="258">
        <v>4030</v>
      </c>
      <c r="I23" s="258">
        <f>'tab3-pa'!J23</f>
        <v>4213</v>
      </c>
    </row>
    <row r="24" spans="1:9" s="139" customFormat="1" ht="13.5" customHeight="1">
      <c r="A24" s="147">
        <v>75</v>
      </c>
      <c r="B24" s="23" t="s">
        <v>133</v>
      </c>
      <c r="C24" s="4" t="s">
        <v>59</v>
      </c>
      <c r="D24" s="258">
        <v>3407</v>
      </c>
      <c r="E24" s="258">
        <v>3535</v>
      </c>
      <c r="F24" s="258">
        <v>3581</v>
      </c>
      <c r="G24" s="258">
        <v>3674</v>
      </c>
      <c r="H24" s="258">
        <v>3511</v>
      </c>
      <c r="I24" s="258">
        <f>'tab3-pa'!J24</f>
        <v>3373</v>
      </c>
    </row>
    <row r="25" spans="1:9" s="139" customFormat="1" ht="13.5" customHeight="1">
      <c r="A25" s="147">
        <v>94</v>
      </c>
      <c r="B25" s="23" t="s">
        <v>104</v>
      </c>
      <c r="C25" s="4" t="s">
        <v>105</v>
      </c>
      <c r="D25" s="258">
        <v>894</v>
      </c>
      <c r="E25" s="258">
        <v>799</v>
      </c>
      <c r="F25" s="258">
        <v>826</v>
      </c>
      <c r="G25" s="258">
        <v>1317</v>
      </c>
      <c r="H25" s="258">
        <v>1180</v>
      </c>
      <c r="I25" s="258">
        <f>'tab3-pa'!J25</f>
        <v>1272</v>
      </c>
    </row>
    <row r="26" spans="1:9" s="139" customFormat="1" ht="13.5" customHeight="1">
      <c r="A26" s="147">
        <v>94</v>
      </c>
      <c r="B26" s="23" t="s">
        <v>107</v>
      </c>
      <c r="C26" s="4" t="s">
        <v>108</v>
      </c>
      <c r="D26" s="258">
        <v>1295</v>
      </c>
      <c r="E26" s="258">
        <v>1296</v>
      </c>
      <c r="F26" s="258">
        <v>1535</v>
      </c>
      <c r="G26" s="258">
        <v>1682</v>
      </c>
      <c r="H26" s="258">
        <v>1396</v>
      </c>
      <c r="I26" s="258">
        <f>'tab3-pa'!J26</f>
        <v>1314</v>
      </c>
    </row>
    <row r="27" spans="1:9" s="139" customFormat="1" ht="13.5" customHeight="1">
      <c r="A27" s="147">
        <v>27</v>
      </c>
      <c r="B27" s="23" t="s">
        <v>134</v>
      </c>
      <c r="C27" s="4" t="s">
        <v>16</v>
      </c>
      <c r="D27" s="258">
        <v>5968</v>
      </c>
      <c r="E27" s="258">
        <v>6038</v>
      </c>
      <c r="F27" s="258">
        <v>6103</v>
      </c>
      <c r="G27" s="258">
        <v>6285</v>
      </c>
      <c r="H27" s="258">
        <v>6439</v>
      </c>
      <c r="I27" s="258">
        <f>'tab3-pa'!J27</f>
        <v>6570</v>
      </c>
    </row>
    <row r="28" spans="1:9" s="139" customFormat="1" ht="13.5" customHeight="1">
      <c r="A28" s="147">
        <v>53</v>
      </c>
      <c r="B28" s="23" t="s">
        <v>135</v>
      </c>
      <c r="C28" s="4" t="s">
        <v>52</v>
      </c>
      <c r="D28" s="258">
        <v>9285</v>
      </c>
      <c r="E28" s="258">
        <v>9561</v>
      </c>
      <c r="F28" s="258">
        <v>9657</v>
      </c>
      <c r="G28" s="258">
        <v>9715</v>
      </c>
      <c r="H28" s="258">
        <v>9937</v>
      </c>
      <c r="I28" s="258">
        <f>'tab3-pa'!J28</f>
        <v>10067</v>
      </c>
    </row>
    <row r="29" spans="1:9" s="139" customFormat="1" ht="13.5" customHeight="1">
      <c r="A29" s="147">
        <v>75</v>
      </c>
      <c r="B29" s="23" t="s">
        <v>136</v>
      </c>
      <c r="C29" s="4" t="s">
        <v>60</v>
      </c>
      <c r="D29" s="258">
        <v>2251</v>
      </c>
      <c r="E29" s="258">
        <v>2259</v>
      </c>
      <c r="F29" s="258">
        <v>2271</v>
      </c>
      <c r="G29" s="258">
        <v>2318</v>
      </c>
      <c r="H29" s="258">
        <v>2397</v>
      </c>
      <c r="I29" s="258">
        <f>'tab3-pa'!J29</f>
        <v>2442</v>
      </c>
    </row>
    <row r="30" spans="1:9" s="139" customFormat="1" ht="13.5" customHeight="1">
      <c r="A30" s="147">
        <v>75</v>
      </c>
      <c r="B30" s="23" t="s">
        <v>137</v>
      </c>
      <c r="C30" s="4" t="s">
        <v>61</v>
      </c>
      <c r="D30" s="258">
        <v>5449</v>
      </c>
      <c r="E30" s="258">
        <v>5418</v>
      </c>
      <c r="F30" s="258">
        <v>5433</v>
      </c>
      <c r="G30" s="258">
        <v>5610</v>
      </c>
      <c r="H30" s="258">
        <v>5595</v>
      </c>
      <c r="I30" s="258">
        <f>'tab3-pa'!J30</f>
        <v>5859</v>
      </c>
    </row>
    <row r="31" spans="1:9" s="139" customFormat="1" ht="13.5" customHeight="1">
      <c r="A31" s="147">
        <v>27</v>
      </c>
      <c r="B31" s="23" t="s">
        <v>138</v>
      </c>
      <c r="C31" s="4" t="s">
        <v>18</v>
      </c>
      <c r="D31" s="258">
        <v>3978</v>
      </c>
      <c r="E31" s="258">
        <v>4040</v>
      </c>
      <c r="F31" s="258">
        <v>3988</v>
      </c>
      <c r="G31" s="258">
        <v>4058</v>
      </c>
      <c r="H31" s="258">
        <v>4214</v>
      </c>
      <c r="I31" s="258">
        <f>'tab3-pa'!J31</f>
        <v>4222</v>
      </c>
    </row>
    <row r="32" spans="1:9" s="139" customFormat="1" ht="13.5" customHeight="1">
      <c r="A32" s="147">
        <v>84</v>
      </c>
      <c r="B32" s="23" t="s">
        <v>139</v>
      </c>
      <c r="C32" s="4" t="s">
        <v>87</v>
      </c>
      <c r="D32" s="258">
        <v>5473</v>
      </c>
      <c r="E32" s="258">
        <v>5253</v>
      </c>
      <c r="F32" s="258">
        <v>4926</v>
      </c>
      <c r="G32" s="258">
        <v>4892</v>
      </c>
      <c r="H32" s="258">
        <v>5211</v>
      </c>
      <c r="I32" s="258">
        <f>'tab3-pa'!J32</f>
        <v>5351</v>
      </c>
    </row>
    <row r="33" spans="1:9" s="139" customFormat="1" ht="13.5" customHeight="1">
      <c r="A33" s="147">
        <v>28</v>
      </c>
      <c r="B33" s="23" t="s">
        <v>140</v>
      </c>
      <c r="C33" s="4" t="s">
        <v>27</v>
      </c>
      <c r="D33" s="258">
        <v>3746</v>
      </c>
      <c r="E33" s="258">
        <v>3752</v>
      </c>
      <c r="F33" s="258">
        <v>3878</v>
      </c>
      <c r="G33" s="258">
        <v>3937</v>
      </c>
      <c r="H33" s="258">
        <v>4028</v>
      </c>
      <c r="I33" s="258">
        <f>'tab3-pa'!J33</f>
        <v>4210</v>
      </c>
    </row>
    <row r="34" spans="1:9" s="139" customFormat="1" ht="13.5" customHeight="1">
      <c r="A34" s="147">
        <v>24</v>
      </c>
      <c r="B34" s="23" t="s">
        <v>141</v>
      </c>
      <c r="C34" s="4" t="s">
        <v>11</v>
      </c>
      <c r="D34" s="258">
        <v>3753</v>
      </c>
      <c r="E34" s="258">
        <v>4412</v>
      </c>
      <c r="F34" s="258">
        <v>4179</v>
      </c>
      <c r="G34" s="258">
        <v>4261</v>
      </c>
      <c r="H34" s="258">
        <v>4356</v>
      </c>
      <c r="I34" s="258">
        <f>'tab3-pa'!J34</f>
        <v>4257</v>
      </c>
    </row>
    <row r="35" spans="1:9" s="139" customFormat="1" ht="13.5" customHeight="1">
      <c r="A35" s="147">
        <v>53</v>
      </c>
      <c r="B35" s="23" t="s">
        <v>142</v>
      </c>
      <c r="C35" s="4" t="s">
        <v>54</v>
      </c>
      <c r="D35" s="258">
        <v>11166</v>
      </c>
      <c r="E35" s="258">
        <v>11005</v>
      </c>
      <c r="F35" s="258">
        <v>10989</v>
      </c>
      <c r="G35" s="258">
        <v>11071</v>
      </c>
      <c r="H35" s="258">
        <v>11032</v>
      </c>
      <c r="I35" s="258">
        <f>'tab3-pa'!J35</f>
        <v>12747</v>
      </c>
    </row>
    <row r="36" spans="1:9" s="139" customFormat="1" ht="13.5" customHeight="1">
      <c r="A36" s="147">
        <v>76</v>
      </c>
      <c r="B36" s="23" t="s">
        <v>143</v>
      </c>
      <c r="C36" s="4" t="s">
        <v>72</v>
      </c>
      <c r="D36" s="258">
        <v>5914</v>
      </c>
      <c r="E36" s="258">
        <v>6429</v>
      </c>
      <c r="F36" s="258">
        <v>6478</v>
      </c>
      <c r="G36" s="258">
        <v>6651</v>
      </c>
      <c r="H36" s="258">
        <v>6629</v>
      </c>
      <c r="I36" s="258">
        <f>'tab3-pa'!J36</f>
        <v>7019</v>
      </c>
    </row>
    <row r="37" spans="1:9" s="139" customFormat="1" ht="13.5" customHeight="1">
      <c r="A37" s="147">
        <v>76</v>
      </c>
      <c r="B37" s="23" t="s">
        <v>144</v>
      </c>
      <c r="C37" s="4" t="s">
        <v>73</v>
      </c>
      <c r="D37" s="258">
        <v>7826</v>
      </c>
      <c r="E37" s="258">
        <v>8266</v>
      </c>
      <c r="F37" s="258">
        <v>8499</v>
      </c>
      <c r="G37" s="258">
        <v>9082</v>
      </c>
      <c r="H37" s="258">
        <v>9436</v>
      </c>
      <c r="I37" s="258">
        <f>'tab3-pa'!J37</f>
        <v>9757</v>
      </c>
    </row>
    <row r="38" spans="1:9" s="139" customFormat="1" ht="13.5" customHeight="1">
      <c r="A38" s="147">
        <v>76</v>
      </c>
      <c r="B38" s="23" t="s">
        <v>145</v>
      </c>
      <c r="C38" s="4" t="s">
        <v>74</v>
      </c>
      <c r="D38" s="258">
        <v>2740</v>
      </c>
      <c r="E38" s="258">
        <v>2953</v>
      </c>
      <c r="F38" s="258">
        <v>2765</v>
      </c>
      <c r="G38" s="258">
        <v>3153</v>
      </c>
      <c r="H38" s="258">
        <v>3234</v>
      </c>
      <c r="I38" s="258">
        <f>'tab3-pa'!J38</f>
        <v>3314</v>
      </c>
    </row>
    <row r="39" spans="1:9" s="139" customFormat="1" ht="13.5" customHeight="1">
      <c r="A39" s="147">
        <v>75</v>
      </c>
      <c r="B39" s="23" t="s">
        <v>146</v>
      </c>
      <c r="C39" s="4" t="s">
        <v>62</v>
      </c>
      <c r="D39" s="258">
        <v>13094</v>
      </c>
      <c r="E39" s="258">
        <v>13231</v>
      </c>
      <c r="F39" s="258">
        <v>13577</v>
      </c>
      <c r="G39" s="258">
        <v>14123</v>
      </c>
      <c r="H39" s="258">
        <v>13979</v>
      </c>
      <c r="I39" s="258">
        <f>'tab3-pa'!J39</f>
        <v>14362</v>
      </c>
    </row>
    <row r="40" spans="1:9" s="139" customFormat="1" ht="13.5" customHeight="1">
      <c r="A40" s="147">
        <v>76</v>
      </c>
      <c r="B40" s="23" t="s">
        <v>147</v>
      </c>
      <c r="C40" s="4" t="s">
        <v>75</v>
      </c>
      <c r="D40" s="258">
        <v>9524</v>
      </c>
      <c r="E40" s="258">
        <v>9844</v>
      </c>
      <c r="F40" s="258">
        <v>10337</v>
      </c>
      <c r="G40" s="258">
        <v>10745</v>
      </c>
      <c r="H40" s="258">
        <v>11127</v>
      </c>
      <c r="I40" s="258">
        <f>'tab3-pa'!J40</f>
        <v>11405</v>
      </c>
    </row>
    <row r="41" spans="1:9" s="139" customFormat="1" ht="13.5" customHeight="1">
      <c r="A41" s="147">
        <v>53</v>
      </c>
      <c r="B41" s="23" t="s">
        <v>148</v>
      </c>
      <c r="C41" s="4" t="s">
        <v>55</v>
      </c>
      <c r="D41" s="258">
        <v>10760</v>
      </c>
      <c r="E41" s="258">
        <v>10812</v>
      </c>
      <c r="F41" s="258">
        <v>10800</v>
      </c>
      <c r="G41" s="258">
        <v>11237</v>
      </c>
      <c r="H41" s="258">
        <v>11296</v>
      </c>
      <c r="I41" s="258">
        <f>'tab3-pa'!J41</f>
        <v>11433</v>
      </c>
    </row>
    <row r="42" spans="1:9" s="139" customFormat="1" ht="13.5" customHeight="1">
      <c r="A42" s="147">
        <v>24</v>
      </c>
      <c r="B42" s="23" t="s">
        <v>149</v>
      </c>
      <c r="C42" s="4" t="s">
        <v>12</v>
      </c>
      <c r="D42" s="258">
        <v>2901</v>
      </c>
      <c r="E42" s="258">
        <v>2978</v>
      </c>
      <c r="F42" s="258">
        <v>3058</v>
      </c>
      <c r="G42" s="258">
        <v>3076</v>
      </c>
      <c r="H42" s="258">
        <v>3047</v>
      </c>
      <c r="I42" s="258">
        <f>'tab3-pa'!J42</f>
        <v>2902</v>
      </c>
    </row>
    <row r="43" spans="1:9" s="139" customFormat="1" ht="13.5" customHeight="1">
      <c r="A43" s="147">
        <v>24</v>
      </c>
      <c r="B43" s="23" t="s">
        <v>150</v>
      </c>
      <c r="C43" s="4" t="s">
        <v>13</v>
      </c>
      <c r="D43" s="258">
        <v>5289</v>
      </c>
      <c r="E43" s="258">
        <v>5492</v>
      </c>
      <c r="F43" s="258">
        <v>5857</v>
      </c>
      <c r="G43" s="258">
        <v>5986</v>
      </c>
      <c r="H43" s="258">
        <v>6089</v>
      </c>
      <c r="I43" s="258">
        <f>'tab3-pa'!J43</f>
        <v>5884</v>
      </c>
    </row>
    <row r="44" spans="1:9" s="139" customFormat="1" ht="13.5" customHeight="1">
      <c r="A44" s="147">
        <v>84</v>
      </c>
      <c r="B44" s="23" t="s">
        <v>151</v>
      </c>
      <c r="C44" s="4" t="s">
        <v>88</v>
      </c>
      <c r="D44" s="258">
        <v>9134</v>
      </c>
      <c r="E44" s="258">
        <v>9508</v>
      </c>
      <c r="F44" s="258">
        <v>9766</v>
      </c>
      <c r="G44" s="258">
        <v>10052</v>
      </c>
      <c r="H44" s="258">
        <v>10299</v>
      </c>
      <c r="I44" s="258">
        <f>'tab3-pa'!J44</f>
        <v>10549</v>
      </c>
    </row>
    <row r="45" spans="1:9" s="139" customFormat="1" ht="13.5" customHeight="1">
      <c r="A45" s="147">
        <v>27</v>
      </c>
      <c r="B45" s="23" t="s">
        <v>152</v>
      </c>
      <c r="C45" s="4" t="s">
        <v>19</v>
      </c>
      <c r="D45" s="258">
        <v>2560</v>
      </c>
      <c r="E45" s="258">
        <v>2562</v>
      </c>
      <c r="F45" s="258">
        <v>2784</v>
      </c>
      <c r="G45" s="258">
        <v>2881</v>
      </c>
      <c r="H45" s="258">
        <v>2978</v>
      </c>
      <c r="I45" s="258">
        <f>'tab3-pa'!J45</f>
        <v>3027</v>
      </c>
    </row>
    <row r="46" spans="1:9" s="139" customFormat="1" ht="13.5" customHeight="1">
      <c r="A46" s="147">
        <v>75</v>
      </c>
      <c r="B46" s="23" t="s">
        <v>153</v>
      </c>
      <c r="C46" s="4" t="s">
        <v>63</v>
      </c>
      <c r="D46" s="258">
        <v>4827</v>
      </c>
      <c r="E46" s="258">
        <v>5001</v>
      </c>
      <c r="F46" s="258">
        <v>5390</v>
      </c>
      <c r="G46" s="258">
        <v>5587</v>
      </c>
      <c r="H46" s="258">
        <v>5303</v>
      </c>
      <c r="I46" s="258">
        <f>'tab3-pa'!J46</f>
        <v>5581</v>
      </c>
    </row>
    <row r="47" spans="1:9" ht="13.5" customHeight="1">
      <c r="A47" s="147">
        <v>24</v>
      </c>
      <c r="B47" s="23" t="s">
        <v>154</v>
      </c>
      <c r="C47" s="4" t="s">
        <v>14</v>
      </c>
      <c r="D47" s="258">
        <v>4465</v>
      </c>
      <c r="E47" s="258">
        <v>4421</v>
      </c>
      <c r="F47" s="258">
        <v>4565</v>
      </c>
      <c r="G47" s="258">
        <v>4633</v>
      </c>
      <c r="H47" s="258">
        <v>4641</v>
      </c>
      <c r="I47" s="258">
        <f>'tab3-pa'!J47</f>
        <v>4639</v>
      </c>
    </row>
    <row r="48" spans="1:9" ht="13.5" customHeight="1">
      <c r="A48" s="147">
        <v>84</v>
      </c>
      <c r="B48" s="23" t="s">
        <v>155</v>
      </c>
      <c r="C48" s="4" t="s">
        <v>89</v>
      </c>
      <c r="D48" s="258">
        <v>10150</v>
      </c>
      <c r="E48" s="258">
        <v>10209</v>
      </c>
      <c r="F48" s="258">
        <v>10228</v>
      </c>
      <c r="G48" s="258">
        <v>10262</v>
      </c>
      <c r="H48" s="258">
        <v>10210</v>
      </c>
      <c r="I48" s="258">
        <f>'tab3-pa'!J48</f>
        <v>10495</v>
      </c>
    </row>
    <row r="49" spans="1:9" ht="13.5" customHeight="1">
      <c r="A49" s="147">
        <v>84</v>
      </c>
      <c r="B49" s="23" t="s">
        <v>156</v>
      </c>
      <c r="C49" s="4" t="s">
        <v>90</v>
      </c>
      <c r="D49" s="258">
        <v>3170</v>
      </c>
      <c r="E49" s="258">
        <v>3436</v>
      </c>
      <c r="F49" s="258">
        <v>3364</v>
      </c>
      <c r="G49" s="258">
        <v>3661</v>
      </c>
      <c r="H49" s="258">
        <v>3512</v>
      </c>
      <c r="I49" s="258">
        <f>'tab3-pa'!J49</f>
        <v>3920</v>
      </c>
    </row>
    <row r="50" spans="1:9" ht="13.5" customHeight="1">
      <c r="A50" s="147">
        <v>52</v>
      </c>
      <c r="B50" s="23" t="s">
        <v>157</v>
      </c>
      <c r="C50" s="4" t="s">
        <v>46</v>
      </c>
      <c r="D50" s="258">
        <v>13569</v>
      </c>
      <c r="E50" s="258">
        <v>14343</v>
      </c>
      <c r="F50" s="258">
        <v>14006</v>
      </c>
      <c r="G50" s="258">
        <v>14965</v>
      </c>
      <c r="H50" s="258">
        <v>14251</v>
      </c>
      <c r="I50" s="258">
        <f>'tab3-pa'!J50</f>
        <v>14603</v>
      </c>
    </row>
    <row r="51" spans="1:9" ht="13.5" customHeight="1">
      <c r="A51" s="147">
        <v>24</v>
      </c>
      <c r="B51" s="23" t="s">
        <v>158</v>
      </c>
      <c r="C51" s="4" t="s">
        <v>15</v>
      </c>
      <c r="D51" s="258">
        <v>5764</v>
      </c>
      <c r="E51" s="258">
        <v>5901</v>
      </c>
      <c r="F51" s="258">
        <v>6024</v>
      </c>
      <c r="G51" s="258">
        <v>6128</v>
      </c>
      <c r="H51" s="258">
        <v>6186</v>
      </c>
      <c r="I51" s="258">
        <f>'tab3-pa'!J51</f>
        <v>6427</v>
      </c>
    </row>
    <row r="52" spans="1:9" ht="13.5" customHeight="1">
      <c r="A52" s="147">
        <v>76</v>
      </c>
      <c r="B52" s="23" t="s">
        <v>159</v>
      </c>
      <c r="C52" s="4" t="s">
        <v>76</v>
      </c>
      <c r="D52" s="258">
        <v>2486</v>
      </c>
      <c r="E52" s="258">
        <v>2494</v>
      </c>
      <c r="F52" s="258">
        <v>2555</v>
      </c>
      <c r="G52" s="258">
        <v>2563</v>
      </c>
      <c r="H52" s="258">
        <v>2674</v>
      </c>
      <c r="I52" s="258">
        <f>'tab3-pa'!J52</f>
        <v>2661</v>
      </c>
    </row>
    <row r="53" spans="1:9" ht="13.5" customHeight="1">
      <c r="A53" s="147">
        <v>75</v>
      </c>
      <c r="B53" s="23" t="s">
        <v>160</v>
      </c>
      <c r="C53" s="4" t="s">
        <v>64</v>
      </c>
      <c r="D53" s="258">
        <v>3701</v>
      </c>
      <c r="E53" s="258">
        <v>3778</v>
      </c>
      <c r="F53" s="258">
        <v>3898</v>
      </c>
      <c r="G53" s="258">
        <v>4012</v>
      </c>
      <c r="H53" s="258">
        <v>4112</v>
      </c>
      <c r="I53" s="258">
        <f>'tab3-pa'!J53</f>
        <v>4196</v>
      </c>
    </row>
    <row r="54" spans="1:9" ht="13.5" customHeight="1">
      <c r="A54" s="147">
        <v>76</v>
      </c>
      <c r="B54" s="23" t="s">
        <v>161</v>
      </c>
      <c r="C54" s="4" t="s">
        <v>77</v>
      </c>
      <c r="D54" s="258">
        <v>1351</v>
      </c>
      <c r="E54" s="258">
        <v>1563</v>
      </c>
      <c r="F54" s="258">
        <v>1693</v>
      </c>
      <c r="G54" s="258">
        <v>1710</v>
      </c>
      <c r="H54" s="258">
        <v>1718</v>
      </c>
      <c r="I54" s="258">
        <f>'tab3-pa'!J54</f>
        <v>1661</v>
      </c>
    </row>
    <row r="55" spans="1:9" ht="13.5" customHeight="1">
      <c r="A55" s="147">
        <v>52</v>
      </c>
      <c r="B55" s="23" t="s">
        <v>162</v>
      </c>
      <c r="C55" s="4" t="s">
        <v>48</v>
      </c>
      <c r="D55" s="258">
        <v>9289</v>
      </c>
      <c r="E55" s="258">
        <v>9369</v>
      </c>
      <c r="F55" s="258">
        <v>9395</v>
      </c>
      <c r="G55" s="258">
        <v>9792</v>
      </c>
      <c r="H55" s="258">
        <v>9860</v>
      </c>
      <c r="I55" s="258">
        <f>'tab3-pa'!J55</f>
        <v>9968</v>
      </c>
    </row>
    <row r="56" spans="1:9" ht="13.5" customHeight="1">
      <c r="A56" s="147">
        <v>28</v>
      </c>
      <c r="B56" s="23" t="s">
        <v>163</v>
      </c>
      <c r="C56" s="4" t="s">
        <v>28</v>
      </c>
      <c r="D56" s="258">
        <v>5699</v>
      </c>
      <c r="E56" s="258">
        <v>5788</v>
      </c>
      <c r="F56" s="258">
        <v>6700</v>
      </c>
      <c r="G56" s="258">
        <v>5974</v>
      </c>
      <c r="H56" s="258">
        <v>6088</v>
      </c>
      <c r="I56" s="258">
        <f>'tab3-pa'!J56</f>
        <v>5934</v>
      </c>
    </row>
    <row r="57" spans="1:9">
      <c r="A57" s="147">
        <v>44</v>
      </c>
      <c r="B57" s="23" t="s">
        <v>164</v>
      </c>
      <c r="C57" s="4" t="s">
        <v>38</v>
      </c>
      <c r="D57" s="258">
        <v>4645</v>
      </c>
      <c r="E57" s="258">
        <v>4795</v>
      </c>
      <c r="F57" s="258">
        <v>5137</v>
      </c>
      <c r="G57" s="258">
        <v>5394</v>
      </c>
      <c r="H57" s="258">
        <v>5081</v>
      </c>
      <c r="I57" s="258">
        <f>'tab3-pa'!J57</f>
        <v>5276</v>
      </c>
    </row>
    <row r="58" spans="1:9" ht="14.25" customHeight="1">
      <c r="A58" s="148">
        <v>44</v>
      </c>
      <c r="B58" s="23" t="s">
        <v>165</v>
      </c>
      <c r="C58" s="4" t="s">
        <v>39</v>
      </c>
      <c r="D58" s="258">
        <v>1766</v>
      </c>
      <c r="E58" s="258">
        <v>1833</v>
      </c>
      <c r="F58" s="258">
        <v>1878</v>
      </c>
      <c r="G58" s="258">
        <v>2020</v>
      </c>
      <c r="H58" s="258">
        <v>2061</v>
      </c>
      <c r="I58" s="258">
        <f>'tab3-pa'!J58</f>
        <v>2102</v>
      </c>
    </row>
    <row r="59" spans="1:9" ht="13.5" customHeight="1">
      <c r="A59" s="147">
        <v>52</v>
      </c>
      <c r="B59" s="23" t="s">
        <v>166</v>
      </c>
      <c r="C59" s="4" t="s">
        <v>49</v>
      </c>
      <c r="D59" s="258">
        <v>5196</v>
      </c>
      <c r="E59" s="258">
        <v>4650</v>
      </c>
      <c r="F59" s="258">
        <v>4433</v>
      </c>
      <c r="G59" s="258">
        <v>4432</v>
      </c>
      <c r="H59" s="258">
        <v>4767</v>
      </c>
      <c r="I59" s="258">
        <f>'tab3-pa'!J59</f>
        <v>5250</v>
      </c>
    </row>
    <row r="60" spans="1:9" ht="13.5" customHeight="1">
      <c r="A60" s="147">
        <v>44</v>
      </c>
      <c r="B60" s="23" t="s">
        <v>167</v>
      </c>
      <c r="C60" s="4" t="s">
        <v>40</v>
      </c>
      <c r="D60" s="258">
        <v>5870</v>
      </c>
      <c r="E60" s="258">
        <v>6009</v>
      </c>
      <c r="F60" s="258">
        <v>6226</v>
      </c>
      <c r="G60" s="258">
        <v>6477</v>
      </c>
      <c r="H60" s="258">
        <v>6588</v>
      </c>
      <c r="I60" s="258">
        <f>'tab3-pa'!J60</f>
        <v>6610</v>
      </c>
    </row>
    <row r="61" spans="1:9" ht="13.5" customHeight="1">
      <c r="A61" s="147">
        <v>44</v>
      </c>
      <c r="B61" s="23" t="s">
        <v>168</v>
      </c>
      <c r="C61" s="4" t="s">
        <v>41</v>
      </c>
      <c r="D61" s="258">
        <v>1762</v>
      </c>
      <c r="E61" s="258">
        <v>1913</v>
      </c>
      <c r="F61" s="258">
        <v>1943</v>
      </c>
      <c r="G61" s="258">
        <v>2186</v>
      </c>
      <c r="H61" s="258">
        <v>2102</v>
      </c>
      <c r="I61" s="258">
        <f>'tab3-pa'!J61</f>
        <v>2043</v>
      </c>
    </row>
    <row r="62" spans="1:9" ht="13.5" customHeight="1">
      <c r="A62" s="147">
        <v>53</v>
      </c>
      <c r="B62" s="23" t="s">
        <v>169</v>
      </c>
      <c r="C62" s="4" t="s">
        <v>56</v>
      </c>
      <c r="D62" s="258">
        <v>8527</v>
      </c>
      <c r="E62" s="258">
        <v>8748</v>
      </c>
      <c r="F62" s="258">
        <v>8708</v>
      </c>
      <c r="G62" s="258">
        <v>9299</v>
      </c>
      <c r="H62" s="258">
        <v>9387</v>
      </c>
      <c r="I62" s="258">
        <f>'tab3-pa'!J62</f>
        <v>8707</v>
      </c>
    </row>
    <row r="63" spans="1:9" s="139" customFormat="1" ht="13.5" customHeight="1">
      <c r="A63" s="147">
        <v>44</v>
      </c>
      <c r="B63" s="23" t="s">
        <v>170</v>
      </c>
      <c r="C63" s="4" t="s">
        <v>42</v>
      </c>
      <c r="D63" s="258">
        <v>7203</v>
      </c>
      <c r="E63" s="258">
        <v>7686</v>
      </c>
      <c r="F63" s="258">
        <v>7967</v>
      </c>
      <c r="G63" s="258">
        <v>8281</v>
      </c>
      <c r="H63" s="258">
        <v>8490</v>
      </c>
      <c r="I63" s="258">
        <f>'tab3-pa'!J63</f>
        <v>8666</v>
      </c>
    </row>
    <row r="64" spans="1:9" s="139" customFormat="1" ht="13.5" customHeight="1">
      <c r="A64" s="147">
        <v>27</v>
      </c>
      <c r="B64" s="23" t="s">
        <v>171</v>
      </c>
      <c r="C64" s="4" t="s">
        <v>20</v>
      </c>
      <c r="D64" s="258">
        <v>3538</v>
      </c>
      <c r="E64" s="258">
        <v>3514</v>
      </c>
      <c r="F64" s="258">
        <v>3801</v>
      </c>
      <c r="G64" s="258">
        <v>3845</v>
      </c>
      <c r="H64" s="258">
        <v>3885</v>
      </c>
      <c r="I64" s="258">
        <f>'tab3-pa'!J64</f>
        <v>4027</v>
      </c>
    </row>
    <row r="65" spans="1:9" s="139" customFormat="1" ht="13.5" customHeight="1">
      <c r="A65" s="147">
        <v>32</v>
      </c>
      <c r="B65" s="23" t="s">
        <v>172</v>
      </c>
      <c r="C65" s="4" t="s">
        <v>32</v>
      </c>
      <c r="D65" s="258">
        <v>20880</v>
      </c>
      <c r="E65" s="258">
        <v>22342</v>
      </c>
      <c r="F65" s="258">
        <v>23225</v>
      </c>
      <c r="G65" s="258">
        <v>23758</v>
      </c>
      <c r="H65" s="258">
        <v>24055</v>
      </c>
      <c r="I65" s="258">
        <f>'tab3-pa'!J65</f>
        <v>24040</v>
      </c>
    </row>
    <row r="66" spans="1:9" s="139" customFormat="1" ht="13.5" customHeight="1">
      <c r="A66" s="147">
        <v>32</v>
      </c>
      <c r="B66" s="23" t="s">
        <v>173</v>
      </c>
      <c r="C66" s="4" t="s">
        <v>33</v>
      </c>
      <c r="D66" s="258">
        <v>5721</v>
      </c>
      <c r="E66" s="258">
        <v>5914</v>
      </c>
      <c r="F66" s="258">
        <v>5762</v>
      </c>
      <c r="G66" s="258">
        <v>5518</v>
      </c>
      <c r="H66" s="258">
        <v>5481</v>
      </c>
      <c r="I66" s="258">
        <f>'tab3-pa'!J66</f>
        <v>5719</v>
      </c>
    </row>
    <row r="67" spans="1:9" s="139" customFormat="1" ht="13.5" customHeight="1">
      <c r="A67" s="147">
        <v>28</v>
      </c>
      <c r="B67" s="23" t="s">
        <v>174</v>
      </c>
      <c r="C67" s="4" t="s">
        <v>29</v>
      </c>
      <c r="D67" s="258">
        <v>4460</v>
      </c>
      <c r="E67" s="258">
        <v>4753</v>
      </c>
      <c r="F67" s="258">
        <v>4813</v>
      </c>
      <c r="G67" s="258">
        <v>4830</v>
      </c>
      <c r="H67" s="258">
        <v>4891</v>
      </c>
      <c r="I67" s="258">
        <f>'tab3-pa'!J67</f>
        <v>4898</v>
      </c>
    </row>
    <row r="68" spans="1:9" s="139" customFormat="1" ht="13.5" customHeight="1">
      <c r="A68" s="147">
        <v>32</v>
      </c>
      <c r="B68" s="23" t="s">
        <v>175</v>
      </c>
      <c r="C68" s="4" t="s">
        <v>34</v>
      </c>
      <c r="D68" s="258">
        <v>10683</v>
      </c>
      <c r="E68" s="258">
        <v>11164</v>
      </c>
      <c r="F68" s="258">
        <v>11358</v>
      </c>
      <c r="G68" s="258">
        <v>11526</v>
      </c>
      <c r="H68" s="258">
        <v>12174</v>
      </c>
      <c r="I68" s="258">
        <f>'tab3-pa'!J68</f>
        <v>12453</v>
      </c>
    </row>
    <row r="69" spans="1:9" s="139" customFormat="1" ht="13.5" customHeight="1">
      <c r="A69" s="147">
        <v>84</v>
      </c>
      <c r="B69" s="23" t="s">
        <v>176</v>
      </c>
      <c r="C69" s="4" t="s">
        <v>91</v>
      </c>
      <c r="D69" s="258">
        <v>6615</v>
      </c>
      <c r="E69" s="258">
        <v>6848</v>
      </c>
      <c r="F69" s="258">
        <v>7159</v>
      </c>
      <c r="G69" s="258">
        <v>7168</v>
      </c>
      <c r="H69" s="258">
        <v>7416</v>
      </c>
      <c r="I69" s="258">
        <f>'tab3-pa'!J69</f>
        <v>7643</v>
      </c>
    </row>
    <row r="70" spans="1:9" s="139" customFormat="1" ht="13.5" customHeight="1">
      <c r="A70" s="147">
        <v>75</v>
      </c>
      <c r="B70" s="23" t="s">
        <v>177</v>
      </c>
      <c r="C70" s="4" t="s">
        <v>65</v>
      </c>
      <c r="D70" s="258">
        <v>7166</v>
      </c>
      <c r="E70" s="258">
        <v>7256</v>
      </c>
      <c r="F70" s="258">
        <v>7280</v>
      </c>
      <c r="G70" s="258">
        <v>7356</v>
      </c>
      <c r="H70" s="258">
        <v>7201</v>
      </c>
      <c r="I70" s="258">
        <f>'tab3-pa'!J70</f>
        <v>7346</v>
      </c>
    </row>
    <row r="71" spans="1:9" s="139" customFormat="1" ht="13.5" customHeight="1">
      <c r="A71" s="147">
        <v>76</v>
      </c>
      <c r="B71" s="23" t="s">
        <v>178</v>
      </c>
      <c r="C71" s="4" t="s">
        <v>78</v>
      </c>
      <c r="D71" s="258">
        <v>3097</v>
      </c>
      <c r="E71" s="258">
        <v>3185</v>
      </c>
      <c r="F71" s="258">
        <v>3287</v>
      </c>
      <c r="G71" s="258">
        <v>3342</v>
      </c>
      <c r="H71" s="258">
        <v>3400</v>
      </c>
      <c r="I71" s="258">
        <f>'tab3-pa'!J71</f>
        <v>3364</v>
      </c>
    </row>
    <row r="72" spans="1:9" s="139" customFormat="1" ht="13.5" customHeight="1">
      <c r="A72" s="147">
        <v>76</v>
      </c>
      <c r="B72" s="23" t="s">
        <v>179</v>
      </c>
      <c r="C72" s="4" t="s">
        <v>79</v>
      </c>
      <c r="D72" s="258">
        <v>4219</v>
      </c>
      <c r="E72" s="258">
        <v>4300</v>
      </c>
      <c r="F72" s="258">
        <v>4475</v>
      </c>
      <c r="G72" s="258">
        <v>4454</v>
      </c>
      <c r="H72" s="258">
        <v>4525</v>
      </c>
      <c r="I72" s="258">
        <f>'tab3-pa'!J72</f>
        <v>4637</v>
      </c>
    </row>
    <row r="73" spans="1:9" s="139" customFormat="1" ht="13.5" customHeight="1">
      <c r="A73" s="147">
        <v>44</v>
      </c>
      <c r="B73" s="23" t="s">
        <v>180</v>
      </c>
      <c r="C73" s="4" t="s">
        <v>43</v>
      </c>
      <c r="D73" s="258">
        <v>9771</v>
      </c>
      <c r="E73" s="258">
        <v>10190</v>
      </c>
      <c r="F73" s="258">
        <v>10698</v>
      </c>
      <c r="G73" s="258">
        <v>10637</v>
      </c>
      <c r="H73" s="258">
        <v>9887</v>
      </c>
      <c r="I73" s="258">
        <f>'tab3-pa'!J73</f>
        <v>9505</v>
      </c>
    </row>
    <row r="74" spans="1:9" s="139" customFormat="1" ht="13.5" customHeight="1">
      <c r="A74" s="147">
        <v>44</v>
      </c>
      <c r="B74" s="23" t="s">
        <v>181</v>
      </c>
      <c r="C74" s="4" t="s">
        <v>44</v>
      </c>
      <c r="D74" s="258">
        <v>7173</v>
      </c>
      <c r="E74" s="258">
        <v>6897</v>
      </c>
      <c r="F74" s="258">
        <v>7111</v>
      </c>
      <c r="G74" s="258">
        <v>7474</v>
      </c>
      <c r="H74" s="258">
        <v>7172</v>
      </c>
      <c r="I74" s="258">
        <f>'tab3-pa'!J74</f>
        <v>7318</v>
      </c>
    </row>
    <row r="75" spans="1:9" s="139" customFormat="1" ht="13.5" customHeight="1">
      <c r="A75" s="147">
        <v>84</v>
      </c>
      <c r="B75" s="23" t="s">
        <v>182</v>
      </c>
      <c r="C75" s="4" t="s">
        <v>93</v>
      </c>
      <c r="D75" s="258">
        <v>15163</v>
      </c>
      <c r="E75" s="258">
        <v>15695</v>
      </c>
      <c r="F75" s="258">
        <v>16109</v>
      </c>
      <c r="G75" s="258">
        <v>16072</v>
      </c>
      <c r="H75" s="258">
        <v>17158</v>
      </c>
      <c r="I75" s="258">
        <f>'tab3-pa'!J75</f>
        <v>16762</v>
      </c>
    </row>
    <row r="76" spans="1:9" s="370" customFormat="1" ht="13.5" customHeight="1">
      <c r="A76" s="363"/>
      <c r="B76" s="44" t="s">
        <v>92</v>
      </c>
      <c r="C76" s="45" t="s">
        <v>114</v>
      </c>
      <c r="D76" s="394"/>
      <c r="E76" s="394"/>
      <c r="F76" s="394"/>
      <c r="G76" s="394"/>
      <c r="H76" s="394"/>
      <c r="I76" s="394">
        <f>'tab3-pa'!J76</f>
        <v>3734</v>
      </c>
    </row>
    <row r="77" spans="1:9" s="370" customFormat="1" ht="13.5" customHeight="1">
      <c r="A77" s="363"/>
      <c r="B77" s="44" t="s">
        <v>94</v>
      </c>
      <c r="C77" s="45" t="s">
        <v>95</v>
      </c>
      <c r="D77" s="394"/>
      <c r="E77" s="394"/>
      <c r="F77" s="394"/>
      <c r="G77" s="394"/>
      <c r="H77" s="394"/>
      <c r="I77" s="394">
        <f>'tab3-pa'!J77</f>
        <v>13028</v>
      </c>
    </row>
    <row r="78" spans="1:9" s="139" customFormat="1" ht="13.5" customHeight="1">
      <c r="A78" s="147">
        <v>27</v>
      </c>
      <c r="B78" s="23" t="s">
        <v>183</v>
      </c>
      <c r="C78" s="4" t="s">
        <v>21</v>
      </c>
      <c r="D78" s="258">
        <v>2029</v>
      </c>
      <c r="E78" s="258">
        <v>2170</v>
      </c>
      <c r="F78" s="258">
        <v>2183</v>
      </c>
      <c r="G78" s="258">
        <v>2230</v>
      </c>
      <c r="H78" s="258">
        <v>2263</v>
      </c>
      <c r="I78" s="258">
        <f>'tab3-pa'!J78</f>
        <v>2300</v>
      </c>
    </row>
    <row r="79" spans="1:9" s="139" customFormat="1" ht="13.5" customHeight="1">
      <c r="A79" s="147">
        <v>27</v>
      </c>
      <c r="B79" s="23" t="s">
        <v>184</v>
      </c>
      <c r="C79" s="4" t="s">
        <v>22</v>
      </c>
      <c r="D79" s="258">
        <v>6731</v>
      </c>
      <c r="E79" s="258">
        <v>6740</v>
      </c>
      <c r="F79" s="258">
        <v>6745</v>
      </c>
      <c r="G79" s="258">
        <v>7499</v>
      </c>
      <c r="H79" s="258">
        <v>7479</v>
      </c>
      <c r="I79" s="258">
        <f>'tab3-pa'!J79</f>
        <v>7595</v>
      </c>
    </row>
    <row r="80" spans="1:9" s="139" customFormat="1" ht="13.5" customHeight="1">
      <c r="A80" s="147">
        <v>52</v>
      </c>
      <c r="B80" s="23" t="s">
        <v>185</v>
      </c>
      <c r="C80" s="4" t="s">
        <v>50</v>
      </c>
      <c r="D80" s="258">
        <v>6242</v>
      </c>
      <c r="E80" s="258">
        <v>6521</v>
      </c>
      <c r="F80" s="258">
        <v>6705</v>
      </c>
      <c r="G80" s="258">
        <v>6857</v>
      </c>
      <c r="H80" s="258">
        <v>7107</v>
      </c>
      <c r="I80" s="258">
        <f>'tab3-pa'!J80</f>
        <v>7316</v>
      </c>
    </row>
    <row r="81" spans="1:9" s="139" customFormat="1" ht="13.5" customHeight="1">
      <c r="A81" s="147">
        <v>84</v>
      </c>
      <c r="B81" s="23" t="s">
        <v>186</v>
      </c>
      <c r="C81" s="4" t="s">
        <v>96</v>
      </c>
      <c r="D81" s="258">
        <v>3894</v>
      </c>
      <c r="E81" s="258">
        <v>3974</v>
      </c>
      <c r="F81" s="258">
        <v>4026</v>
      </c>
      <c r="G81" s="258">
        <v>4314</v>
      </c>
      <c r="H81" s="258">
        <v>4328</v>
      </c>
      <c r="I81" s="258">
        <f>'tab3-pa'!J81</f>
        <v>4322</v>
      </c>
    </row>
    <row r="82" spans="1:9" s="139" customFormat="1" ht="13.5" customHeight="1">
      <c r="A82" s="147">
        <v>84</v>
      </c>
      <c r="B82" s="23" t="s">
        <v>187</v>
      </c>
      <c r="C82" s="4" t="s">
        <v>97</v>
      </c>
      <c r="D82" s="258">
        <v>4628</v>
      </c>
      <c r="E82" s="258">
        <v>4716</v>
      </c>
      <c r="F82" s="258">
        <v>4941</v>
      </c>
      <c r="G82" s="258">
        <v>4956</v>
      </c>
      <c r="H82" s="258">
        <v>4961</v>
      </c>
      <c r="I82" s="258">
        <f>'tab3-pa'!J82</f>
        <v>5042</v>
      </c>
    </row>
    <row r="83" spans="1:9" s="139" customFormat="1" ht="13.5" customHeight="1">
      <c r="A83" s="147">
        <v>11</v>
      </c>
      <c r="B83" s="23" t="s">
        <v>188</v>
      </c>
      <c r="C83" s="4" t="s">
        <v>0</v>
      </c>
      <c r="D83" s="258">
        <v>18067</v>
      </c>
      <c r="E83" s="258">
        <v>17832</v>
      </c>
      <c r="F83" s="258">
        <v>18521</v>
      </c>
      <c r="G83" s="258">
        <v>18270</v>
      </c>
      <c r="H83" s="258">
        <v>17290</v>
      </c>
      <c r="I83" s="258">
        <f>'tab3-pa'!J83</f>
        <v>17885</v>
      </c>
    </row>
    <row r="84" spans="1:9" s="139" customFormat="1" ht="13.5" customHeight="1">
      <c r="A84" s="147">
        <v>28</v>
      </c>
      <c r="B84" s="23" t="s">
        <v>189</v>
      </c>
      <c r="C84" s="4" t="s">
        <v>30</v>
      </c>
      <c r="D84" s="258">
        <v>10955</v>
      </c>
      <c r="E84" s="258">
        <v>11127</v>
      </c>
      <c r="F84" s="258">
        <v>11368</v>
      </c>
      <c r="G84" s="258">
        <v>11760</v>
      </c>
      <c r="H84" s="258">
        <v>11783</v>
      </c>
      <c r="I84" s="258">
        <f>'tab3-pa'!J84</f>
        <v>12309</v>
      </c>
    </row>
    <row r="85" spans="1:9" s="139" customFormat="1" ht="13.5" customHeight="1">
      <c r="A85" s="147">
        <v>11</v>
      </c>
      <c r="B85" s="23" t="s">
        <v>190</v>
      </c>
      <c r="C85" s="4" t="s">
        <v>2</v>
      </c>
      <c r="D85" s="258">
        <v>5621</v>
      </c>
      <c r="E85" s="258">
        <v>5772</v>
      </c>
      <c r="F85" s="258">
        <v>6429</v>
      </c>
      <c r="G85" s="258">
        <v>6386</v>
      </c>
      <c r="H85" s="258">
        <v>6490</v>
      </c>
      <c r="I85" s="258">
        <f>'tab3-pa'!J85</f>
        <v>6551</v>
      </c>
    </row>
    <row r="86" spans="1:9" s="139" customFormat="1" ht="13.5" customHeight="1">
      <c r="A86" s="147">
        <v>11</v>
      </c>
      <c r="B86" s="23" t="s">
        <v>191</v>
      </c>
      <c r="C86" s="4" t="s">
        <v>3</v>
      </c>
      <c r="D86" s="258">
        <v>7057</v>
      </c>
      <c r="E86" s="258">
        <v>7218</v>
      </c>
      <c r="F86" s="258">
        <v>7253</v>
      </c>
      <c r="G86" s="258">
        <v>7418</v>
      </c>
      <c r="H86" s="258">
        <v>7362</v>
      </c>
      <c r="I86" s="258">
        <f>'tab3-pa'!J86</f>
        <v>7351</v>
      </c>
    </row>
    <row r="87" spans="1:9" s="139" customFormat="1" ht="13.5" customHeight="1">
      <c r="A87" s="147">
        <v>75</v>
      </c>
      <c r="B87" s="23" t="s">
        <v>192</v>
      </c>
      <c r="C87" s="4" t="s">
        <v>66</v>
      </c>
      <c r="D87" s="258">
        <v>4736</v>
      </c>
      <c r="E87" s="258">
        <v>4579</v>
      </c>
      <c r="F87" s="258">
        <v>4793</v>
      </c>
      <c r="G87" s="258">
        <v>4889</v>
      </c>
      <c r="H87" s="258">
        <v>4925</v>
      </c>
      <c r="I87" s="258">
        <f>'tab3-pa'!J87</f>
        <v>5105</v>
      </c>
    </row>
    <row r="88" spans="1:9" s="139" customFormat="1" ht="13.5" customHeight="1">
      <c r="A88" s="147">
        <v>32</v>
      </c>
      <c r="B88" s="23" t="s">
        <v>193</v>
      </c>
      <c r="C88" s="4" t="s">
        <v>35</v>
      </c>
      <c r="D88" s="258">
        <v>5168</v>
      </c>
      <c r="E88" s="258">
        <v>5477</v>
      </c>
      <c r="F88" s="258">
        <v>5709</v>
      </c>
      <c r="G88" s="258">
        <v>5736</v>
      </c>
      <c r="H88" s="258">
        <v>5602</v>
      </c>
      <c r="I88" s="258">
        <f>'tab3-pa'!J88</f>
        <v>5487</v>
      </c>
    </row>
    <row r="89" spans="1:9" s="139" customFormat="1" ht="13.5" customHeight="1">
      <c r="A89" s="147">
        <v>76</v>
      </c>
      <c r="B89" s="23" t="s">
        <v>194</v>
      </c>
      <c r="C89" s="4" t="s">
        <v>80</v>
      </c>
      <c r="D89" s="258">
        <v>4435</v>
      </c>
      <c r="E89" s="258">
        <v>4527</v>
      </c>
      <c r="F89" s="258">
        <v>4723</v>
      </c>
      <c r="G89" s="258">
        <v>4870</v>
      </c>
      <c r="H89" s="258">
        <v>4768</v>
      </c>
      <c r="I89" s="258">
        <f>'tab3-pa'!J89</f>
        <v>4856</v>
      </c>
    </row>
    <row r="90" spans="1:9" s="139" customFormat="1" ht="13.5" customHeight="1">
      <c r="A90" s="147">
        <v>76</v>
      </c>
      <c r="B90" s="23" t="s">
        <v>195</v>
      </c>
      <c r="C90" s="4" t="s">
        <v>81</v>
      </c>
      <c r="D90" s="258">
        <v>2324</v>
      </c>
      <c r="E90" s="258">
        <v>2464</v>
      </c>
      <c r="F90" s="258">
        <v>2618</v>
      </c>
      <c r="G90" s="258">
        <v>2751</v>
      </c>
      <c r="H90" s="258">
        <v>2801</v>
      </c>
      <c r="I90" s="258">
        <f>'tab3-pa'!J90</f>
        <v>2794</v>
      </c>
    </row>
    <row r="91" spans="1:9" s="139" customFormat="1" ht="13.5" customHeight="1">
      <c r="A91" s="147">
        <v>93</v>
      </c>
      <c r="B91" s="23" t="s">
        <v>196</v>
      </c>
      <c r="C91" s="4" t="s">
        <v>102</v>
      </c>
      <c r="D91" s="258">
        <v>8884</v>
      </c>
      <c r="E91" s="258">
        <v>9714</v>
      </c>
      <c r="F91" s="258">
        <v>9988</v>
      </c>
      <c r="G91" s="258">
        <v>10119</v>
      </c>
      <c r="H91" s="258">
        <v>10405</v>
      </c>
      <c r="I91" s="258">
        <f>'tab3-pa'!J91</f>
        <v>10766</v>
      </c>
    </row>
    <row r="92" spans="1:9" s="139" customFormat="1" ht="13.5" customHeight="1">
      <c r="A92" s="147">
        <v>93</v>
      </c>
      <c r="B92" s="23" t="s">
        <v>197</v>
      </c>
      <c r="C92" s="4" t="s">
        <v>103</v>
      </c>
      <c r="D92" s="258">
        <v>4610</v>
      </c>
      <c r="E92" s="258">
        <v>4631</v>
      </c>
      <c r="F92" s="258">
        <v>4780</v>
      </c>
      <c r="G92" s="258">
        <v>4867</v>
      </c>
      <c r="H92" s="258">
        <v>5113</v>
      </c>
      <c r="I92" s="258">
        <f>'tab3-pa'!J92</f>
        <v>5749</v>
      </c>
    </row>
    <row r="93" spans="1:9" s="139" customFormat="1" ht="13.5" customHeight="1">
      <c r="A93" s="147">
        <v>52</v>
      </c>
      <c r="B93" s="23" t="s">
        <v>198</v>
      </c>
      <c r="C93" s="4" t="s">
        <v>51</v>
      </c>
      <c r="D93" s="258">
        <v>8321</v>
      </c>
      <c r="E93" s="258">
        <v>8972</v>
      </c>
      <c r="F93" s="258">
        <v>9167</v>
      </c>
      <c r="G93" s="258">
        <v>9262</v>
      </c>
      <c r="H93" s="258">
        <v>9437</v>
      </c>
      <c r="I93" s="258">
        <f>'tab3-pa'!J93</f>
        <v>9125</v>
      </c>
    </row>
    <row r="94" spans="1:9" s="139" customFormat="1" ht="13.5" customHeight="1">
      <c r="A94" s="147">
        <v>75</v>
      </c>
      <c r="B94" s="23" t="s">
        <v>199</v>
      </c>
      <c r="C94" s="4" t="s">
        <v>67</v>
      </c>
      <c r="D94" s="258">
        <v>4276</v>
      </c>
      <c r="E94" s="258">
        <v>4262</v>
      </c>
      <c r="F94" s="258">
        <v>4511</v>
      </c>
      <c r="G94" s="258">
        <v>4760</v>
      </c>
      <c r="H94" s="258">
        <v>4682</v>
      </c>
      <c r="I94" s="258">
        <f>'tab3-pa'!J94</f>
        <v>4934</v>
      </c>
    </row>
    <row r="95" spans="1:9" s="139" customFormat="1" ht="13.5" customHeight="1">
      <c r="A95" s="147">
        <v>75</v>
      </c>
      <c r="B95" s="23" t="s">
        <v>200</v>
      </c>
      <c r="C95" s="4" t="s">
        <v>68</v>
      </c>
      <c r="D95" s="258">
        <v>4319</v>
      </c>
      <c r="E95" s="258">
        <v>4507</v>
      </c>
      <c r="F95" s="258">
        <v>4404</v>
      </c>
      <c r="G95" s="258">
        <v>4407</v>
      </c>
      <c r="H95" s="258">
        <v>4661</v>
      </c>
      <c r="I95" s="258">
        <f>'tab3-pa'!J95</f>
        <v>4683</v>
      </c>
    </row>
    <row r="96" spans="1:9" s="139" customFormat="1" ht="13.5" customHeight="1">
      <c r="A96" s="147">
        <v>44</v>
      </c>
      <c r="B96" s="23" t="s">
        <v>201</v>
      </c>
      <c r="C96" s="4" t="s">
        <v>45</v>
      </c>
      <c r="D96" s="258">
        <v>5139</v>
      </c>
      <c r="E96" s="258">
        <v>5192</v>
      </c>
      <c r="F96" s="258">
        <v>5255</v>
      </c>
      <c r="G96" s="258">
        <v>5352</v>
      </c>
      <c r="H96" s="258">
        <v>5392</v>
      </c>
      <c r="I96" s="258">
        <f>'tab3-pa'!J96</f>
        <v>5240</v>
      </c>
    </row>
    <row r="97" spans="1:9" s="139" customFormat="1" ht="13.5" customHeight="1">
      <c r="A97" s="147">
        <v>27</v>
      </c>
      <c r="B97" s="23" t="s">
        <v>202</v>
      </c>
      <c r="C97" s="4" t="s">
        <v>23</v>
      </c>
      <c r="D97" s="258">
        <v>4473</v>
      </c>
      <c r="E97" s="258">
        <v>4672</v>
      </c>
      <c r="F97" s="258">
        <v>4873</v>
      </c>
      <c r="G97" s="258">
        <v>4972</v>
      </c>
      <c r="H97" s="258">
        <v>5191</v>
      </c>
      <c r="I97" s="258">
        <f>'tab3-pa'!J97</f>
        <v>5307</v>
      </c>
    </row>
    <row r="98" spans="1:9" s="139" customFormat="1" ht="13.5" customHeight="1">
      <c r="A98" s="147">
        <v>27</v>
      </c>
      <c r="B98" s="23" t="s">
        <v>203</v>
      </c>
      <c r="C98" s="4" t="s">
        <v>24</v>
      </c>
      <c r="D98" s="258">
        <v>1224</v>
      </c>
      <c r="E98" s="258">
        <v>1151</v>
      </c>
      <c r="F98" s="258">
        <v>1222</v>
      </c>
      <c r="G98" s="258">
        <v>1249</v>
      </c>
      <c r="H98" s="258">
        <v>1276</v>
      </c>
      <c r="I98" s="258">
        <f>'tab3-pa'!J98</f>
        <v>1339</v>
      </c>
    </row>
    <row r="99" spans="1:9" s="139" customFormat="1" ht="13.5" customHeight="1">
      <c r="A99" s="147">
        <v>11</v>
      </c>
      <c r="B99" s="23" t="s">
        <v>204</v>
      </c>
      <c r="C99" s="4" t="s">
        <v>4</v>
      </c>
      <c r="D99" s="258">
        <v>6570</v>
      </c>
      <c r="E99" s="258">
        <v>5908</v>
      </c>
      <c r="F99" s="258">
        <v>5950</v>
      </c>
      <c r="G99" s="258">
        <v>6018</v>
      </c>
      <c r="H99" s="258">
        <v>5751</v>
      </c>
      <c r="I99" s="258">
        <f>'tab3-pa'!J99</f>
        <v>5121</v>
      </c>
    </row>
    <row r="100" spans="1:9" s="139" customFormat="1" ht="13.5" customHeight="1">
      <c r="A100" s="147">
        <v>11</v>
      </c>
      <c r="B100" s="23" t="s">
        <v>205</v>
      </c>
      <c r="C100" s="4" t="s">
        <v>5</v>
      </c>
      <c r="D100" s="258">
        <v>10591</v>
      </c>
      <c r="E100" s="258">
        <v>10639</v>
      </c>
      <c r="F100" s="258">
        <v>10672</v>
      </c>
      <c r="G100" s="258">
        <v>10906</v>
      </c>
      <c r="H100" s="258">
        <v>11017</v>
      </c>
      <c r="I100" s="258">
        <f>'tab3-pa'!J100</f>
        <v>11000</v>
      </c>
    </row>
    <row r="101" spans="1:9" s="139" customFormat="1" ht="13.5" customHeight="1">
      <c r="A101" s="147">
        <v>11</v>
      </c>
      <c r="B101" s="23" t="s">
        <v>206</v>
      </c>
      <c r="C101" s="4" t="s">
        <v>6</v>
      </c>
      <c r="D101" s="258">
        <v>7991</v>
      </c>
      <c r="E101" s="258">
        <v>8228</v>
      </c>
      <c r="F101" s="258">
        <v>8637</v>
      </c>
      <c r="G101" s="258">
        <v>8392</v>
      </c>
      <c r="H101" s="258">
        <v>8381</v>
      </c>
      <c r="I101" s="258">
        <f>'tab3-pa'!J101</f>
        <v>7175</v>
      </c>
    </row>
    <row r="102" spans="1:9" s="139" customFormat="1" ht="13.5" customHeight="1">
      <c r="A102" s="147">
        <v>11</v>
      </c>
      <c r="B102" s="23" t="s">
        <v>207</v>
      </c>
      <c r="C102" s="4" t="s">
        <v>7</v>
      </c>
      <c r="D102" s="258">
        <v>7903</v>
      </c>
      <c r="E102" s="258">
        <v>7960</v>
      </c>
      <c r="F102" s="258">
        <v>7853</v>
      </c>
      <c r="G102" s="258">
        <v>7993</v>
      </c>
      <c r="H102" s="258">
        <v>8409</v>
      </c>
      <c r="I102" s="258">
        <f>'tab3-pa'!J102</f>
        <v>7837</v>
      </c>
    </row>
    <row r="103" spans="1:9" s="139" customFormat="1" ht="13.5" customHeight="1">
      <c r="A103" s="140">
        <v>11</v>
      </c>
      <c r="B103" s="23" t="s">
        <v>208</v>
      </c>
      <c r="C103" s="4" t="s">
        <v>8</v>
      </c>
      <c r="D103" s="258">
        <v>6219</v>
      </c>
      <c r="E103" s="258">
        <v>6311</v>
      </c>
      <c r="F103" s="258">
        <v>6482</v>
      </c>
      <c r="G103" s="258">
        <v>6258</v>
      </c>
      <c r="H103" s="258">
        <v>6718</v>
      </c>
      <c r="I103" s="258">
        <f>'tab3-pa'!J103</f>
        <v>6779</v>
      </c>
    </row>
    <row r="104" spans="1:9" s="139" customFormat="1" ht="13.5" customHeight="1">
      <c r="A104" s="147" t="s">
        <v>115</v>
      </c>
      <c r="B104" s="23" t="s">
        <v>209</v>
      </c>
      <c r="C104" s="4" t="s">
        <v>109</v>
      </c>
      <c r="D104" s="258">
        <v>1200</v>
      </c>
      <c r="E104" s="258">
        <v>1087</v>
      </c>
      <c r="F104" s="258">
        <v>1404</v>
      </c>
      <c r="G104" s="258">
        <v>1661</v>
      </c>
      <c r="H104" s="258">
        <v>1596</v>
      </c>
      <c r="I104" s="258">
        <f>'tab3-pa'!J104</f>
        <v>1793</v>
      </c>
    </row>
    <row r="105" spans="1:9" s="139" customFormat="1" ht="13.5" customHeight="1">
      <c r="A105" s="147" t="s">
        <v>116</v>
      </c>
      <c r="B105" s="23" t="s">
        <v>210</v>
      </c>
      <c r="C105" s="4" t="s">
        <v>110</v>
      </c>
      <c r="D105" s="258">
        <v>2666</v>
      </c>
      <c r="E105" s="258">
        <v>2472</v>
      </c>
      <c r="F105" s="258">
        <v>2603</v>
      </c>
      <c r="G105" s="258">
        <v>2749</v>
      </c>
      <c r="H105" s="258">
        <v>2698</v>
      </c>
      <c r="I105" s="258">
        <f>'tab3-pa'!J105</f>
        <v>2942</v>
      </c>
    </row>
    <row r="106" spans="1:9" s="139" customFormat="1" ht="13.5" customHeight="1">
      <c r="A106" s="147" t="s">
        <v>117</v>
      </c>
      <c r="B106" s="23" t="s">
        <v>211</v>
      </c>
      <c r="C106" s="4" t="s">
        <v>111</v>
      </c>
      <c r="D106" s="258">
        <v>350</v>
      </c>
      <c r="E106" s="258">
        <v>375</v>
      </c>
      <c r="F106" s="258">
        <v>344</v>
      </c>
      <c r="G106" s="258">
        <v>394</v>
      </c>
      <c r="H106" s="258">
        <v>422</v>
      </c>
      <c r="I106" s="258">
        <f>'tab3-pa'!J106</f>
        <v>473</v>
      </c>
    </row>
    <row r="107" spans="1:9" s="139" customFormat="1" ht="14.25" customHeight="1">
      <c r="A107" s="152" t="s">
        <v>118</v>
      </c>
      <c r="B107" s="9" t="s">
        <v>212</v>
      </c>
      <c r="C107" s="5" t="s">
        <v>112</v>
      </c>
      <c r="D107" s="259">
        <v>2889</v>
      </c>
      <c r="E107" s="259">
        <v>2686</v>
      </c>
      <c r="F107" s="259">
        <v>2214</v>
      </c>
      <c r="G107" s="259">
        <v>2248</v>
      </c>
      <c r="H107" s="259">
        <v>2239</v>
      </c>
      <c r="I107" s="258">
        <f>'tab3-pa'!J107</f>
        <v>2340</v>
      </c>
    </row>
    <row r="108" spans="1:9" s="1" customFormat="1">
      <c r="A108" s="597" t="s">
        <v>225</v>
      </c>
      <c r="B108" s="598"/>
      <c r="C108" s="599"/>
      <c r="D108" s="88">
        <f>SUM(D6:D103)-D76-D77</f>
        <v>578271</v>
      </c>
      <c r="E108" s="88">
        <f t="shared" ref="E108:H108" si="0">SUM(E6:E103)-E76-E77</f>
        <v>593742</v>
      </c>
      <c r="F108" s="88">
        <f t="shared" si="0"/>
        <v>606551</v>
      </c>
      <c r="G108" s="88">
        <f t="shared" si="0"/>
        <v>618265</v>
      </c>
      <c r="H108" s="88">
        <f t="shared" si="0"/>
        <v>624403</v>
      </c>
      <c r="I108" s="88">
        <f t="shared" ref="I108" si="1">SUM(I6:I103)-I76-I77</f>
        <v>631958</v>
      </c>
    </row>
    <row r="109" spans="1:9" s="1" customFormat="1">
      <c r="A109" s="600" t="s">
        <v>226</v>
      </c>
      <c r="B109" s="601"/>
      <c r="C109" s="602"/>
      <c r="D109" s="89">
        <f>SUM(D104:D107)</f>
        <v>7105</v>
      </c>
      <c r="E109" s="89">
        <f t="shared" ref="E109:H109" si="2">SUM(E104:E107)</f>
        <v>6620</v>
      </c>
      <c r="F109" s="89">
        <f t="shared" si="2"/>
        <v>6565</v>
      </c>
      <c r="G109" s="89">
        <f t="shared" si="2"/>
        <v>7052</v>
      </c>
      <c r="H109" s="89">
        <f t="shared" si="2"/>
        <v>6955</v>
      </c>
      <c r="I109" s="89">
        <f t="shared" ref="I109" si="3">SUM(I104:I107)</f>
        <v>7548</v>
      </c>
    </row>
    <row r="110" spans="1:9" s="1" customFormat="1">
      <c r="A110" s="594" t="s">
        <v>227</v>
      </c>
      <c r="B110" s="595"/>
      <c r="C110" s="596"/>
      <c r="D110" s="90">
        <f>D108+D109</f>
        <v>585376</v>
      </c>
      <c r="E110" s="90">
        <f t="shared" ref="E110:I110" si="4">E108+E109</f>
        <v>600362</v>
      </c>
      <c r="F110" s="90">
        <f t="shared" si="4"/>
        <v>613116</v>
      </c>
      <c r="G110" s="90">
        <f t="shared" si="4"/>
        <v>625317</v>
      </c>
      <c r="H110" s="90">
        <f t="shared" si="4"/>
        <v>631358</v>
      </c>
      <c r="I110" s="90">
        <f t="shared" si="4"/>
        <v>639506</v>
      </c>
    </row>
    <row r="111" spans="1:9" s="1" customFormat="1">
      <c r="A111" s="8"/>
      <c r="B111" s="24"/>
      <c r="C111" s="4"/>
      <c r="D111" s="10"/>
      <c r="E111" s="64"/>
      <c r="F111" s="10"/>
      <c r="G111" s="64"/>
      <c r="H111" s="10"/>
      <c r="I111" s="64"/>
    </row>
    <row r="112" spans="1:9" s="1" customFormat="1">
      <c r="A112" s="8"/>
      <c r="B112" s="24"/>
      <c r="C112" s="4"/>
      <c r="D112" s="10"/>
      <c r="E112" s="64"/>
      <c r="F112" s="10"/>
      <c r="G112" s="64"/>
      <c r="H112" s="10"/>
      <c r="I112" s="64"/>
    </row>
    <row r="113" spans="1:9" s="1" customFormat="1" ht="32.25" customHeight="1">
      <c r="A113" s="612" t="s">
        <v>461</v>
      </c>
      <c r="B113" s="612"/>
      <c r="C113" s="612"/>
      <c r="D113" s="612"/>
      <c r="E113" s="612"/>
      <c r="F113" s="612"/>
      <c r="G113" s="612"/>
      <c r="H113" s="612"/>
      <c r="I113" s="260"/>
    </row>
    <row r="114" spans="1:9" s="1" customFormat="1">
      <c r="A114" s="591"/>
      <c r="B114" s="591"/>
      <c r="C114" s="591"/>
      <c r="D114" s="591"/>
      <c r="E114" s="591"/>
      <c r="F114" s="591"/>
      <c r="G114" s="591"/>
      <c r="H114" s="591"/>
      <c r="I114" s="591"/>
    </row>
    <row r="115" spans="1:9" s="1" customFormat="1" ht="75" customHeight="1">
      <c r="A115" s="122" t="s">
        <v>218</v>
      </c>
      <c r="B115" s="592" t="s">
        <v>214</v>
      </c>
      <c r="C115" s="593"/>
      <c r="D115" s="123">
        <v>2010</v>
      </c>
      <c r="E115" s="123">
        <v>2011</v>
      </c>
      <c r="F115" s="123">
        <v>2012</v>
      </c>
      <c r="G115" s="123">
        <v>2013</v>
      </c>
      <c r="H115" s="123">
        <v>2014</v>
      </c>
      <c r="I115" s="123">
        <v>2015</v>
      </c>
    </row>
    <row r="116" spans="1:9" s="1" customFormat="1">
      <c r="A116" s="31">
        <v>84</v>
      </c>
      <c r="B116" s="32" t="s">
        <v>83</v>
      </c>
      <c r="C116" s="33"/>
      <c r="D116" s="80">
        <f>D6+D8+D12+D20+D32+D44+D48+D49+D69+D75+D81+D82</f>
        <v>76209</v>
      </c>
      <c r="E116" s="80">
        <f t="shared" ref="E116:I116" si="5">E6+E8+E12+E20+E32+E44+E48+E49+E69+E75+E81+E82</f>
        <v>78280</v>
      </c>
      <c r="F116" s="80">
        <f t="shared" si="5"/>
        <v>79515</v>
      </c>
      <c r="G116" s="80">
        <f t="shared" si="5"/>
        <v>80285</v>
      </c>
      <c r="H116" s="80">
        <f t="shared" si="5"/>
        <v>82533</v>
      </c>
      <c r="I116" s="80">
        <f t="shared" si="5"/>
        <v>83707</v>
      </c>
    </row>
    <row r="117" spans="1:9" s="1" customFormat="1">
      <c r="A117" s="34">
        <v>27</v>
      </c>
      <c r="B117" s="35" t="s">
        <v>17</v>
      </c>
      <c r="C117" s="36"/>
      <c r="D117" s="72">
        <f>D27+D31+D45+D64+D78+D79+D97+D98</f>
        <v>30501</v>
      </c>
      <c r="E117" s="72">
        <f t="shared" ref="E117:I117" si="6">E27+E31+E45+E64+E78+E79+E97+E98</f>
        <v>30887</v>
      </c>
      <c r="F117" s="72">
        <f t="shared" si="6"/>
        <v>31699</v>
      </c>
      <c r="G117" s="72">
        <f t="shared" si="6"/>
        <v>33019</v>
      </c>
      <c r="H117" s="72">
        <f t="shared" si="6"/>
        <v>33725</v>
      </c>
      <c r="I117" s="72">
        <f t="shared" si="6"/>
        <v>34387</v>
      </c>
    </row>
    <row r="118" spans="1:9" s="1" customFormat="1">
      <c r="A118" s="34">
        <v>53</v>
      </c>
      <c r="B118" s="35" t="s">
        <v>53</v>
      </c>
      <c r="C118" s="36"/>
      <c r="D118" s="72">
        <f>D28+D35+D41+D62</f>
        <v>39738</v>
      </c>
      <c r="E118" s="72">
        <f t="shared" ref="E118:I118" si="7">E28+E35+E41+E62</f>
        <v>40126</v>
      </c>
      <c r="F118" s="72">
        <f t="shared" si="7"/>
        <v>40154</v>
      </c>
      <c r="G118" s="72">
        <f t="shared" si="7"/>
        <v>41322</v>
      </c>
      <c r="H118" s="72">
        <f t="shared" si="7"/>
        <v>41652</v>
      </c>
      <c r="I118" s="72">
        <f t="shared" si="7"/>
        <v>42954</v>
      </c>
    </row>
    <row r="119" spans="1:9" s="1" customFormat="1">
      <c r="A119" s="34">
        <v>24</v>
      </c>
      <c r="B119" s="35" t="s">
        <v>10</v>
      </c>
      <c r="C119" s="36"/>
      <c r="D119" s="72">
        <f>D23+D34+D42+D43+D47+D51</f>
        <v>26077</v>
      </c>
      <c r="E119" s="72">
        <f t="shared" ref="E119:I119" si="8">E23+E34+E42+E43+E47+E51</f>
        <v>27110</v>
      </c>
      <c r="F119" s="72">
        <f t="shared" si="8"/>
        <v>27694</v>
      </c>
      <c r="G119" s="72">
        <f t="shared" si="8"/>
        <v>28083</v>
      </c>
      <c r="H119" s="72">
        <f t="shared" si="8"/>
        <v>28349</v>
      </c>
      <c r="I119" s="72">
        <f t="shared" si="8"/>
        <v>28322</v>
      </c>
    </row>
    <row r="120" spans="1:9" s="1" customFormat="1">
      <c r="A120" s="34">
        <v>94</v>
      </c>
      <c r="B120" s="35" t="s">
        <v>106</v>
      </c>
      <c r="C120" s="36"/>
      <c r="D120" s="72">
        <f>D25+D26</f>
        <v>2189</v>
      </c>
      <c r="E120" s="72">
        <f t="shared" ref="E120:I120" si="9">E25+E26</f>
        <v>2095</v>
      </c>
      <c r="F120" s="72">
        <f t="shared" si="9"/>
        <v>2361</v>
      </c>
      <c r="G120" s="72">
        <f t="shared" si="9"/>
        <v>2999</v>
      </c>
      <c r="H120" s="72">
        <f t="shared" si="9"/>
        <v>2576</v>
      </c>
      <c r="I120" s="72">
        <f t="shared" si="9"/>
        <v>2586</v>
      </c>
    </row>
    <row r="121" spans="1:9" s="1" customFormat="1">
      <c r="A121" s="34">
        <v>44</v>
      </c>
      <c r="B121" s="35" t="s">
        <v>220</v>
      </c>
      <c r="C121" s="36"/>
      <c r="D121" s="72">
        <f>D13+D15+D57+D58+D60+D61+D63+D73+D74+D96</f>
        <v>48889</v>
      </c>
      <c r="E121" s="72">
        <f t="shared" ref="E121:I121" si="10">E13+E15+E57+E58+E60+E61+E63+E73+E74+E96</f>
        <v>50854</v>
      </c>
      <c r="F121" s="72">
        <f t="shared" si="10"/>
        <v>52192</v>
      </c>
      <c r="G121" s="72">
        <f t="shared" si="10"/>
        <v>53916</v>
      </c>
      <c r="H121" s="72">
        <f t="shared" si="10"/>
        <v>53175</v>
      </c>
      <c r="I121" s="72">
        <f t="shared" si="10"/>
        <v>53343</v>
      </c>
    </row>
    <row r="122" spans="1:9" s="1" customFormat="1">
      <c r="A122" s="34">
        <v>32</v>
      </c>
      <c r="B122" s="35" t="s">
        <v>221</v>
      </c>
      <c r="C122" s="36"/>
      <c r="D122" s="72">
        <f>D7+D65+D66+D68+D88</f>
        <v>47207</v>
      </c>
      <c r="E122" s="72">
        <f t="shared" ref="E122:I122" si="11">E7+E65+E66+E68+E88</f>
        <v>49793</v>
      </c>
      <c r="F122" s="72">
        <f t="shared" si="11"/>
        <v>51002</v>
      </c>
      <c r="G122" s="72">
        <f t="shared" si="11"/>
        <v>51570</v>
      </c>
      <c r="H122" s="72">
        <f t="shared" si="11"/>
        <v>52288</v>
      </c>
      <c r="I122" s="72">
        <f t="shared" si="11"/>
        <v>53319</v>
      </c>
    </row>
    <row r="123" spans="1:9" s="1" customFormat="1">
      <c r="A123" s="34">
        <v>11</v>
      </c>
      <c r="B123" s="35" t="s">
        <v>1</v>
      </c>
      <c r="C123" s="36"/>
      <c r="D123" s="72">
        <f>D83+D85+D86+D99+D100+D101+D102+D103</f>
        <v>70019</v>
      </c>
      <c r="E123" s="72">
        <f t="shared" ref="E123:I123" si="12">E83+E85+E86+E99+E100+E101+E102+E103</f>
        <v>69868</v>
      </c>
      <c r="F123" s="72">
        <f t="shared" si="12"/>
        <v>71797</v>
      </c>
      <c r="G123" s="72">
        <f t="shared" si="12"/>
        <v>71641</v>
      </c>
      <c r="H123" s="72">
        <f t="shared" si="12"/>
        <v>71418</v>
      </c>
      <c r="I123" s="72">
        <f t="shared" si="12"/>
        <v>69699</v>
      </c>
    </row>
    <row r="124" spans="1:9" s="1" customFormat="1">
      <c r="A124" s="34">
        <v>28</v>
      </c>
      <c r="B124" s="35" t="s">
        <v>26</v>
      </c>
      <c r="C124" s="36"/>
      <c r="D124" s="72">
        <f>D19+D33+D56+D67+D84</f>
        <v>31632</v>
      </c>
      <c r="E124" s="72">
        <f t="shared" ref="E124:I124" si="13">E19+E33+E56+E67+E84</f>
        <v>32267</v>
      </c>
      <c r="F124" s="72">
        <f t="shared" si="13"/>
        <v>33928</v>
      </c>
      <c r="G124" s="72">
        <f t="shared" si="13"/>
        <v>33921</v>
      </c>
      <c r="H124" s="72">
        <f t="shared" si="13"/>
        <v>34212</v>
      </c>
      <c r="I124" s="72">
        <f t="shared" si="13"/>
        <v>34579</v>
      </c>
    </row>
    <row r="125" spans="1:9" s="1" customFormat="1">
      <c r="A125" s="34">
        <v>75</v>
      </c>
      <c r="B125" s="35" t="s">
        <v>222</v>
      </c>
      <c r="C125" s="36"/>
      <c r="D125" s="72">
        <f>D21+D22+D24+D29+D30+D39+D46+D53+D70+D87+D94+D95</f>
        <v>64443</v>
      </c>
      <c r="E125" s="72">
        <f t="shared" ref="E125:I125" si="14">E21+E22+E24+E29+E30+E39+E46+E53+E70+E87+E94+E95</f>
        <v>65082</v>
      </c>
      <c r="F125" s="72">
        <f t="shared" si="14"/>
        <v>66675</v>
      </c>
      <c r="G125" s="72">
        <f t="shared" si="14"/>
        <v>67878</v>
      </c>
      <c r="H125" s="72">
        <f t="shared" si="14"/>
        <v>68039</v>
      </c>
      <c r="I125" s="72">
        <f t="shared" si="14"/>
        <v>69692</v>
      </c>
    </row>
    <row r="126" spans="1:9" s="1" customFormat="1">
      <c r="A126" s="34">
        <v>76</v>
      </c>
      <c r="B126" s="35" t="s">
        <v>223</v>
      </c>
      <c r="C126" s="36"/>
      <c r="D126" s="72">
        <f>D14+D16+D17+D36+D37+D38+D40+D52+D54+D71+D72+D89+D90</f>
        <v>54697</v>
      </c>
      <c r="E126" s="72">
        <f t="shared" ref="E126:I126" si="15">E14+E16+E17+E36+E37+E38+E40+E52+E54+E71+E72+E89+E90</f>
        <v>58086</v>
      </c>
      <c r="F126" s="72">
        <f t="shared" si="15"/>
        <v>59540</v>
      </c>
      <c r="G126" s="72">
        <f t="shared" si="15"/>
        <v>61484</v>
      </c>
      <c r="H126" s="72">
        <f t="shared" si="15"/>
        <v>62712</v>
      </c>
      <c r="I126" s="72">
        <f t="shared" si="15"/>
        <v>63454</v>
      </c>
    </row>
    <row r="127" spans="1:9" s="1" customFormat="1">
      <c r="A127" s="34">
        <v>52</v>
      </c>
      <c r="B127" s="35" t="s">
        <v>47</v>
      </c>
      <c r="C127" s="36"/>
      <c r="D127" s="72">
        <f>D50+D55+D59+D80+D93</f>
        <v>42617</v>
      </c>
      <c r="E127" s="72">
        <f t="shared" ref="E127:I127" si="16">E50+E55+E59+E80+E93</f>
        <v>43855</v>
      </c>
      <c r="F127" s="72">
        <f t="shared" si="16"/>
        <v>43706</v>
      </c>
      <c r="G127" s="72">
        <f t="shared" si="16"/>
        <v>45308</v>
      </c>
      <c r="H127" s="72">
        <f t="shared" si="16"/>
        <v>45422</v>
      </c>
      <c r="I127" s="72">
        <f t="shared" si="16"/>
        <v>46262</v>
      </c>
    </row>
    <row r="128" spans="1:9" s="1" customFormat="1">
      <c r="A128" s="37">
        <v>93</v>
      </c>
      <c r="B128" s="38" t="s">
        <v>113</v>
      </c>
      <c r="C128" s="42"/>
      <c r="D128" s="73">
        <f>D9+D10+D11+D18+D91+D92</f>
        <v>44053</v>
      </c>
      <c r="E128" s="73">
        <f t="shared" ref="E128:I128" si="17">E9+E10+E11+E18+E91+E92</f>
        <v>45439</v>
      </c>
      <c r="F128" s="73">
        <f t="shared" si="17"/>
        <v>46288</v>
      </c>
      <c r="G128" s="73">
        <f t="shared" si="17"/>
        <v>46839</v>
      </c>
      <c r="H128" s="73">
        <f t="shared" si="17"/>
        <v>48302</v>
      </c>
      <c r="I128" s="73">
        <f t="shared" si="17"/>
        <v>49654</v>
      </c>
    </row>
    <row r="129" spans="1:9" s="1" customFormat="1">
      <c r="A129" s="15" t="s">
        <v>225</v>
      </c>
      <c r="B129" s="26"/>
      <c r="C129" s="16"/>
      <c r="D129" s="93">
        <f>SUM(D116:D128)</f>
        <v>578271</v>
      </c>
      <c r="E129" s="93">
        <f t="shared" ref="E129:I129" si="18">SUM(E116:E128)</f>
        <v>593742</v>
      </c>
      <c r="F129" s="93">
        <f t="shared" si="18"/>
        <v>606551</v>
      </c>
      <c r="G129" s="93">
        <f t="shared" si="18"/>
        <v>618265</v>
      </c>
      <c r="H129" s="93">
        <f t="shared" si="18"/>
        <v>624403</v>
      </c>
      <c r="I129" s="93">
        <f t="shared" si="18"/>
        <v>631958</v>
      </c>
    </row>
    <row r="130" spans="1:9" s="1" customFormat="1" ht="14.25" customHeight="1">
      <c r="A130" s="11">
        <v>101</v>
      </c>
      <c r="B130" s="39" t="s">
        <v>215</v>
      </c>
      <c r="C130" s="12"/>
      <c r="D130" s="76">
        <f>D104</f>
        <v>1200</v>
      </c>
      <c r="E130" s="76">
        <f t="shared" ref="E130:I130" si="19">E104</f>
        <v>1087</v>
      </c>
      <c r="F130" s="76">
        <f t="shared" si="19"/>
        <v>1404</v>
      </c>
      <c r="G130" s="76">
        <f t="shared" si="19"/>
        <v>1661</v>
      </c>
      <c r="H130" s="76">
        <f t="shared" si="19"/>
        <v>1596</v>
      </c>
      <c r="I130" s="76">
        <f t="shared" si="19"/>
        <v>1793</v>
      </c>
    </row>
    <row r="131" spans="1:9" s="1" customFormat="1" ht="14.25" customHeight="1">
      <c r="A131" s="11">
        <v>102</v>
      </c>
      <c r="B131" s="40" t="s">
        <v>216</v>
      </c>
      <c r="C131" s="12"/>
      <c r="D131" s="77">
        <f t="shared" ref="D131:D133" si="20">D105</f>
        <v>2666</v>
      </c>
      <c r="E131" s="77">
        <f t="shared" ref="E131:I131" si="21">E105</f>
        <v>2472</v>
      </c>
      <c r="F131" s="77">
        <f t="shared" si="21"/>
        <v>2603</v>
      </c>
      <c r="G131" s="77">
        <f t="shared" si="21"/>
        <v>2749</v>
      </c>
      <c r="H131" s="77">
        <f t="shared" si="21"/>
        <v>2698</v>
      </c>
      <c r="I131" s="77">
        <f t="shared" si="21"/>
        <v>2942</v>
      </c>
    </row>
    <row r="132" spans="1:9" s="1" customFormat="1" ht="14.25" customHeight="1">
      <c r="A132" s="11">
        <v>103</v>
      </c>
      <c r="B132" s="40" t="s">
        <v>111</v>
      </c>
      <c r="C132" s="12"/>
      <c r="D132" s="77">
        <f t="shared" si="20"/>
        <v>350</v>
      </c>
      <c r="E132" s="77">
        <f t="shared" ref="E132:I132" si="22">E106</f>
        <v>375</v>
      </c>
      <c r="F132" s="77">
        <f t="shared" si="22"/>
        <v>344</v>
      </c>
      <c r="G132" s="77">
        <f t="shared" si="22"/>
        <v>394</v>
      </c>
      <c r="H132" s="77">
        <f t="shared" si="22"/>
        <v>422</v>
      </c>
      <c r="I132" s="77">
        <f t="shared" si="22"/>
        <v>473</v>
      </c>
    </row>
    <row r="133" spans="1:9" s="1" customFormat="1" ht="14.25" customHeight="1">
      <c r="A133" s="13">
        <v>104</v>
      </c>
      <c r="B133" s="41" t="s">
        <v>112</v>
      </c>
      <c r="C133" s="14"/>
      <c r="D133" s="78">
        <f t="shared" si="20"/>
        <v>2889</v>
      </c>
      <c r="E133" s="78">
        <f t="shared" ref="E133:I133" si="23">E107</f>
        <v>2686</v>
      </c>
      <c r="F133" s="78">
        <f t="shared" si="23"/>
        <v>2214</v>
      </c>
      <c r="G133" s="78">
        <f t="shared" si="23"/>
        <v>2248</v>
      </c>
      <c r="H133" s="78">
        <f t="shared" si="23"/>
        <v>2239</v>
      </c>
      <c r="I133" s="78">
        <f t="shared" si="23"/>
        <v>2340</v>
      </c>
    </row>
    <row r="134" spans="1:9" s="1" customFormat="1">
      <c r="A134" s="17" t="s">
        <v>224</v>
      </c>
      <c r="B134" s="25"/>
      <c r="C134" s="17"/>
      <c r="D134" s="93">
        <f>SUM(D130:D133)</f>
        <v>7105</v>
      </c>
      <c r="E134" s="93">
        <f t="shared" ref="E134:I134" si="24">SUM(E130:E133)</f>
        <v>6620</v>
      </c>
      <c r="F134" s="93">
        <f t="shared" si="24"/>
        <v>6565</v>
      </c>
      <c r="G134" s="93">
        <f t="shared" si="24"/>
        <v>7052</v>
      </c>
      <c r="H134" s="93">
        <f t="shared" si="24"/>
        <v>6955</v>
      </c>
      <c r="I134" s="93">
        <f t="shared" si="24"/>
        <v>7548</v>
      </c>
    </row>
    <row r="135" spans="1:9" s="1" customFormat="1" ht="15" customHeight="1">
      <c r="A135" s="594" t="s">
        <v>227</v>
      </c>
      <c r="B135" s="595"/>
      <c r="C135" s="596"/>
      <c r="D135" s="93">
        <f>D129+D134</f>
        <v>585376</v>
      </c>
      <c r="E135" s="93">
        <f t="shared" ref="E135:I135" si="25">E129+E134</f>
        <v>600362</v>
      </c>
      <c r="F135" s="93">
        <f t="shared" si="25"/>
        <v>613116</v>
      </c>
      <c r="G135" s="93">
        <f t="shared" si="25"/>
        <v>625317</v>
      </c>
      <c r="H135" s="93">
        <f t="shared" si="25"/>
        <v>631358</v>
      </c>
      <c r="I135" s="93">
        <f t="shared" si="25"/>
        <v>639506</v>
      </c>
    </row>
    <row r="136" spans="1:9" s="139" customFormat="1"/>
    <row r="137" spans="1:9">
      <c r="A137" s="281" t="s">
        <v>254</v>
      </c>
      <c r="B137" s="281"/>
      <c r="C137" s="281"/>
      <c r="D137" s="281"/>
      <c r="E137" s="281"/>
    </row>
    <row r="138" spans="1:9">
      <c r="A138" s="589"/>
      <c r="B138" s="589"/>
      <c r="C138" s="589"/>
      <c r="D138" s="589"/>
      <c r="E138" s="589"/>
      <c r="F138" s="589"/>
    </row>
  </sheetData>
  <mergeCells count="11">
    <mergeCell ref="A1:H1"/>
    <mergeCell ref="A2:D2"/>
    <mergeCell ref="A3:D3"/>
    <mergeCell ref="A138:F138"/>
    <mergeCell ref="A113:H113"/>
    <mergeCell ref="B115:C115"/>
    <mergeCell ref="A135:C135"/>
    <mergeCell ref="A110:C110"/>
    <mergeCell ref="A108:C108"/>
    <mergeCell ref="A109:C109"/>
    <mergeCell ref="A114:I114"/>
  </mergeCells>
  <hyperlinks>
    <hyperlink ref="I2" location="Sommaire!A1" display="RETOUR AU SOMMAIRE"/>
  </hyperlinks>
  <pageMargins left="0.78740157480314965" right="0.78740157480314965" top="0.98425196850393704" bottom="0.98425196850393704" header="0.51181102362204722" footer="0.51181102362204722"/>
  <pageSetup paperSize="9" scale="88" orientation="portrait" r:id="rId1"/>
  <headerFooter alignWithMargins="0"/>
  <rowBreaks count="1" manualBreakCount="1">
    <brk id="5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9"/>
  </sheetPr>
  <dimension ref="A1:HI137"/>
  <sheetViews>
    <sheetView topLeftCell="A85" zoomScaleNormal="100" workbookViewId="0">
      <selection activeCell="A114" sqref="A114:I114"/>
    </sheetView>
  </sheetViews>
  <sheetFormatPr baseColWidth="10" defaultRowHeight="15"/>
  <cols>
    <col min="1" max="1" width="7.42578125" style="139" customWidth="1"/>
    <col min="2" max="2" width="14.28515625" style="139" customWidth="1"/>
    <col min="3" max="3" width="27.140625" style="139" customWidth="1"/>
    <col min="4" max="4" width="11.42578125" style="139" customWidth="1"/>
    <col min="5" max="16384" width="11.42578125" style="139"/>
  </cols>
  <sheetData>
    <row r="1" spans="1:217" s="156" customFormat="1" ht="33.75" customHeight="1">
      <c r="A1" s="612" t="s">
        <v>451</v>
      </c>
      <c r="B1" s="612"/>
      <c r="C1" s="612"/>
      <c r="D1" s="612"/>
      <c r="E1" s="612"/>
      <c r="F1" s="205"/>
    </row>
    <row r="2" spans="1:217" s="132" customFormat="1">
      <c r="A2" s="591" t="s">
        <v>251</v>
      </c>
      <c r="B2" s="591"/>
      <c r="C2" s="591"/>
      <c r="D2" s="591"/>
      <c r="E2" s="124"/>
      <c r="F2" s="128"/>
      <c r="G2" s="125"/>
      <c r="H2" s="125"/>
      <c r="I2" s="571" t="s">
        <v>440</v>
      </c>
    </row>
    <row r="3" spans="1:217" s="132" customFormat="1">
      <c r="A3" s="591" t="s">
        <v>252</v>
      </c>
      <c r="B3" s="591"/>
      <c r="C3" s="591"/>
      <c r="D3" s="591"/>
      <c r="E3" s="124"/>
      <c r="F3" s="128"/>
      <c r="G3" s="125"/>
      <c r="H3" s="125"/>
    </row>
    <row r="4" spans="1:217" s="132" customFormat="1" ht="11.25" customHeight="1" thickBot="1">
      <c r="A4" s="133"/>
      <c r="B4" s="133"/>
      <c r="C4" s="133"/>
      <c r="D4" s="133"/>
      <c r="E4" s="129"/>
      <c r="F4" s="131"/>
    </row>
    <row r="5" spans="1:217" s="247" customFormat="1" ht="30">
      <c r="A5" s="122" t="s">
        <v>218</v>
      </c>
      <c r="B5" s="123" t="s">
        <v>219</v>
      </c>
      <c r="C5" s="123" t="s">
        <v>213</v>
      </c>
      <c r="D5" s="123">
        <v>2010</v>
      </c>
      <c r="E5" s="123">
        <v>2011</v>
      </c>
      <c r="F5" s="123">
        <v>2012</v>
      </c>
      <c r="G5" s="123">
        <v>2013</v>
      </c>
      <c r="H5" s="123">
        <v>2014</v>
      </c>
      <c r="I5" s="123">
        <v>2015</v>
      </c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  <c r="BE5" s="234"/>
      <c r="BF5" s="234"/>
      <c r="BG5" s="234"/>
      <c r="BH5" s="234"/>
      <c r="BI5" s="234"/>
      <c r="BJ5" s="234"/>
      <c r="BK5" s="234"/>
      <c r="BL5" s="234"/>
      <c r="BM5" s="234"/>
      <c r="BN5" s="234"/>
      <c r="BO5" s="234"/>
      <c r="BP5" s="234"/>
      <c r="BQ5" s="234"/>
      <c r="BR5" s="234"/>
      <c r="BS5" s="234"/>
      <c r="BT5" s="234"/>
      <c r="BU5" s="234"/>
      <c r="BV5" s="234"/>
      <c r="BW5" s="234"/>
      <c r="BX5" s="234"/>
      <c r="BY5" s="234"/>
      <c r="BZ5" s="234"/>
      <c r="CA5" s="234"/>
      <c r="CB5" s="234"/>
      <c r="CC5" s="234"/>
      <c r="CD5" s="234"/>
      <c r="CE5" s="234"/>
      <c r="CF5" s="234"/>
      <c r="CG5" s="234"/>
      <c r="CH5" s="234"/>
      <c r="CI5" s="234"/>
      <c r="CJ5" s="234"/>
      <c r="CK5" s="234"/>
      <c r="CL5" s="234"/>
      <c r="CM5" s="234"/>
      <c r="CN5" s="234"/>
      <c r="CO5" s="234"/>
      <c r="CP5" s="234"/>
      <c r="CQ5" s="234"/>
      <c r="CR5" s="234"/>
      <c r="CS5" s="234"/>
      <c r="CT5" s="234"/>
      <c r="CU5" s="234"/>
      <c r="CV5" s="234"/>
      <c r="CW5" s="234"/>
      <c r="CX5" s="234"/>
      <c r="CY5" s="234"/>
      <c r="CZ5" s="234"/>
      <c r="DA5" s="234"/>
      <c r="DB5" s="234"/>
      <c r="DC5" s="234"/>
      <c r="DD5" s="234"/>
      <c r="DE5" s="234"/>
      <c r="DF5" s="234"/>
      <c r="DG5" s="234"/>
      <c r="DH5" s="234"/>
      <c r="DI5" s="234"/>
      <c r="DJ5" s="234"/>
      <c r="DK5" s="234"/>
      <c r="DL5" s="234"/>
      <c r="DM5" s="234"/>
      <c r="DN5" s="234"/>
      <c r="DO5" s="234"/>
      <c r="DP5" s="234"/>
      <c r="DQ5" s="234"/>
      <c r="DR5" s="234"/>
      <c r="DS5" s="234"/>
      <c r="DT5" s="234"/>
      <c r="DU5" s="234"/>
      <c r="DV5" s="234"/>
      <c r="DW5" s="234"/>
      <c r="DX5" s="234"/>
      <c r="DY5" s="234"/>
      <c r="DZ5" s="234"/>
      <c r="EA5" s="234"/>
      <c r="EB5" s="234"/>
      <c r="EC5" s="234"/>
      <c r="ED5" s="234"/>
      <c r="EE5" s="234"/>
      <c r="EF5" s="234"/>
      <c r="EG5" s="234"/>
      <c r="EH5" s="234"/>
      <c r="EI5" s="234"/>
      <c r="EJ5" s="234"/>
      <c r="EK5" s="234"/>
      <c r="EL5" s="234"/>
      <c r="EM5" s="234"/>
      <c r="EN5" s="234"/>
      <c r="EO5" s="234"/>
      <c r="EP5" s="234"/>
      <c r="EQ5" s="234"/>
      <c r="ER5" s="234"/>
      <c r="ES5" s="234"/>
      <c r="ET5" s="234"/>
      <c r="EU5" s="234"/>
      <c r="EV5" s="234"/>
      <c r="EW5" s="234"/>
      <c r="EX5" s="234"/>
      <c r="EY5" s="234"/>
      <c r="EZ5" s="234"/>
      <c r="FA5" s="234"/>
      <c r="FB5" s="234"/>
      <c r="FC5" s="234"/>
      <c r="FD5" s="234"/>
      <c r="FE5" s="234"/>
      <c r="FF5" s="234"/>
      <c r="FG5" s="234"/>
      <c r="FH5" s="234"/>
      <c r="FI5" s="234"/>
      <c r="FJ5" s="234"/>
      <c r="FK5" s="234"/>
      <c r="FL5" s="234"/>
      <c r="FM5" s="234"/>
      <c r="FN5" s="234"/>
      <c r="FO5" s="234"/>
      <c r="FP5" s="234"/>
      <c r="FQ5" s="234"/>
      <c r="FR5" s="234"/>
      <c r="FS5" s="234"/>
      <c r="FT5" s="234"/>
      <c r="FU5" s="234"/>
      <c r="FV5" s="234"/>
      <c r="FW5" s="234"/>
      <c r="FX5" s="234"/>
      <c r="FY5" s="234"/>
      <c r="FZ5" s="234"/>
      <c r="GA5" s="234"/>
      <c r="GB5" s="234"/>
      <c r="GC5" s="234"/>
      <c r="GD5" s="234"/>
      <c r="GE5" s="234"/>
      <c r="GF5" s="234"/>
      <c r="GG5" s="234"/>
      <c r="GH5" s="234"/>
      <c r="GI5" s="234"/>
      <c r="GJ5" s="234"/>
      <c r="GK5" s="234"/>
      <c r="GL5" s="234"/>
      <c r="GM5" s="234"/>
      <c r="GN5" s="234"/>
      <c r="GO5" s="234"/>
      <c r="GP5" s="234"/>
      <c r="GQ5" s="234"/>
      <c r="GR5" s="234"/>
      <c r="GS5" s="234"/>
      <c r="GT5" s="234"/>
      <c r="GU5" s="234"/>
      <c r="GV5" s="234"/>
      <c r="GW5" s="234"/>
      <c r="GX5" s="234"/>
      <c r="GY5" s="234"/>
      <c r="GZ5" s="234"/>
      <c r="HA5" s="234"/>
      <c r="HB5" s="234"/>
      <c r="HC5" s="234"/>
      <c r="HD5" s="234"/>
      <c r="HE5" s="234"/>
      <c r="HF5" s="234"/>
      <c r="HG5" s="234"/>
      <c r="HH5" s="234"/>
      <c r="HI5" s="234"/>
    </row>
    <row r="6" spans="1:217" ht="13.5" customHeight="1">
      <c r="A6" s="135">
        <v>84</v>
      </c>
      <c r="B6" s="21" t="s">
        <v>115</v>
      </c>
      <c r="C6" s="3" t="s">
        <v>82</v>
      </c>
      <c r="D6" s="248">
        <v>9626</v>
      </c>
      <c r="E6" s="248">
        <v>9871</v>
      </c>
      <c r="F6" s="248">
        <v>10392</v>
      </c>
      <c r="G6" s="249">
        <v>10038</v>
      </c>
      <c r="H6" s="250">
        <v>10445</v>
      </c>
      <c r="I6" s="250">
        <f>'tab1-pa'!L6</f>
        <v>10628</v>
      </c>
    </row>
    <row r="7" spans="1:217" ht="13.5" customHeight="1">
      <c r="A7" s="140">
        <v>32</v>
      </c>
      <c r="B7" s="23" t="s">
        <v>116</v>
      </c>
      <c r="C7" s="4" t="s">
        <v>31</v>
      </c>
      <c r="D7" s="251">
        <v>13317</v>
      </c>
      <c r="E7" s="251">
        <v>13661</v>
      </c>
      <c r="F7" s="251">
        <v>14298</v>
      </c>
      <c r="G7" s="252">
        <v>14037</v>
      </c>
      <c r="H7" s="253">
        <v>14054</v>
      </c>
      <c r="I7" s="253">
        <f>'tab1-pa'!L7</f>
        <v>14278</v>
      </c>
    </row>
    <row r="8" spans="1:217" ht="13.5" customHeight="1">
      <c r="A8" s="140">
        <v>84</v>
      </c>
      <c r="B8" s="23" t="s">
        <v>117</v>
      </c>
      <c r="C8" s="4" t="s">
        <v>84</v>
      </c>
      <c r="D8" s="251">
        <v>11208</v>
      </c>
      <c r="E8" s="251">
        <v>11403</v>
      </c>
      <c r="F8" s="251">
        <v>11817</v>
      </c>
      <c r="G8" s="252">
        <v>11739</v>
      </c>
      <c r="H8" s="253">
        <v>11974</v>
      </c>
      <c r="I8" s="253">
        <f>'tab1-pa'!L8</f>
        <v>12395</v>
      </c>
    </row>
    <row r="9" spans="1:217" ht="13.5" customHeight="1">
      <c r="A9" s="140">
        <v>93</v>
      </c>
      <c r="B9" s="23" t="s">
        <v>118</v>
      </c>
      <c r="C9" s="4" t="s">
        <v>98</v>
      </c>
      <c r="D9" s="251">
        <v>3718</v>
      </c>
      <c r="E9" s="251">
        <v>3899</v>
      </c>
      <c r="F9" s="251">
        <v>3792</v>
      </c>
      <c r="G9" s="252">
        <v>4379</v>
      </c>
      <c r="H9" s="253">
        <v>3852</v>
      </c>
      <c r="I9" s="253">
        <f>'tab1-pa'!L9</f>
        <v>3554</v>
      </c>
    </row>
    <row r="10" spans="1:217" ht="13.5" customHeight="1">
      <c r="A10" s="140">
        <v>93</v>
      </c>
      <c r="B10" s="23" t="s">
        <v>119</v>
      </c>
      <c r="C10" s="4" t="s">
        <v>99</v>
      </c>
      <c r="D10" s="251">
        <v>2989</v>
      </c>
      <c r="E10" s="251">
        <v>2977</v>
      </c>
      <c r="F10" s="251">
        <v>3416</v>
      </c>
      <c r="G10" s="252">
        <v>3573</v>
      </c>
      <c r="H10" s="253">
        <v>3374</v>
      </c>
      <c r="I10" s="253">
        <f>'tab1-pa'!L10</f>
        <v>3119</v>
      </c>
    </row>
    <row r="11" spans="1:217" ht="13.5" customHeight="1">
      <c r="A11" s="140">
        <v>93</v>
      </c>
      <c r="B11" s="23" t="s">
        <v>120</v>
      </c>
      <c r="C11" s="4" t="s">
        <v>100</v>
      </c>
      <c r="D11" s="251">
        <v>27458</v>
      </c>
      <c r="E11" s="251">
        <v>27202</v>
      </c>
      <c r="F11" s="251">
        <v>27044</v>
      </c>
      <c r="G11" s="252">
        <v>27372</v>
      </c>
      <c r="H11" s="253">
        <v>27334</v>
      </c>
      <c r="I11" s="253">
        <f>'tab1-pa'!L11</f>
        <v>27607</v>
      </c>
    </row>
    <row r="12" spans="1:217" ht="13.5" customHeight="1">
      <c r="A12" s="140">
        <v>84</v>
      </c>
      <c r="B12" s="23" t="s">
        <v>121</v>
      </c>
      <c r="C12" s="4" t="s">
        <v>85</v>
      </c>
      <c r="D12" s="251">
        <v>9783</v>
      </c>
      <c r="E12" s="251">
        <v>9964</v>
      </c>
      <c r="F12" s="251">
        <v>10311</v>
      </c>
      <c r="G12" s="252">
        <v>10613</v>
      </c>
      <c r="H12" s="253">
        <v>11291</v>
      </c>
      <c r="I12" s="253">
        <f>'tab1-pa'!L12</f>
        <v>11282</v>
      </c>
    </row>
    <row r="13" spans="1:217" ht="13.5" customHeight="1">
      <c r="A13" s="140">
        <v>44</v>
      </c>
      <c r="B13" s="23" t="s">
        <v>122</v>
      </c>
      <c r="C13" s="4" t="s">
        <v>36</v>
      </c>
      <c r="D13" s="251">
        <v>7481</v>
      </c>
      <c r="E13" s="251">
        <v>7882</v>
      </c>
      <c r="F13" s="251">
        <v>7779</v>
      </c>
      <c r="G13" s="252">
        <v>7938</v>
      </c>
      <c r="H13" s="253">
        <v>8417</v>
      </c>
      <c r="I13" s="253">
        <f>'tab1-pa'!L13</f>
        <v>8558</v>
      </c>
    </row>
    <row r="14" spans="1:217" ht="13.5" customHeight="1">
      <c r="A14" s="140">
        <v>76</v>
      </c>
      <c r="B14" s="23" t="s">
        <v>123</v>
      </c>
      <c r="C14" s="4" t="s">
        <v>69</v>
      </c>
      <c r="D14" s="251">
        <v>5504</v>
      </c>
      <c r="E14" s="251">
        <v>4670</v>
      </c>
      <c r="F14" s="251">
        <v>4679</v>
      </c>
      <c r="G14" s="252">
        <v>4966</v>
      </c>
      <c r="H14" s="253">
        <v>5026</v>
      </c>
      <c r="I14" s="253">
        <f>'tab1-pa'!L14</f>
        <v>5303</v>
      </c>
    </row>
    <row r="15" spans="1:217" ht="13.5" customHeight="1">
      <c r="A15" s="147">
        <v>44</v>
      </c>
      <c r="B15" s="23" t="s">
        <v>124</v>
      </c>
      <c r="C15" s="4" t="s">
        <v>37</v>
      </c>
      <c r="D15" s="251">
        <v>6796</v>
      </c>
      <c r="E15" s="251">
        <v>7616</v>
      </c>
      <c r="F15" s="251">
        <v>7357</v>
      </c>
      <c r="G15" s="252">
        <v>7507</v>
      </c>
      <c r="H15" s="253">
        <v>7877</v>
      </c>
      <c r="I15" s="253">
        <f>'tab1-pa'!L15</f>
        <v>7769</v>
      </c>
    </row>
    <row r="16" spans="1:217" ht="13.5" customHeight="1">
      <c r="A16" s="147">
        <v>76</v>
      </c>
      <c r="B16" s="23" t="s">
        <v>125</v>
      </c>
      <c r="C16" s="4" t="s">
        <v>70</v>
      </c>
      <c r="D16" s="251">
        <v>8791</v>
      </c>
      <c r="E16" s="251">
        <v>8871</v>
      </c>
      <c r="F16" s="251">
        <v>8761</v>
      </c>
      <c r="G16" s="252">
        <v>9177</v>
      </c>
      <c r="H16" s="253">
        <v>8609</v>
      </c>
      <c r="I16" s="253">
        <f>'tab1-pa'!L16</f>
        <v>8397</v>
      </c>
    </row>
    <row r="17" spans="1:9" ht="13.5" customHeight="1">
      <c r="A17" s="147">
        <v>76</v>
      </c>
      <c r="B17" s="23" t="s">
        <v>126</v>
      </c>
      <c r="C17" s="4" t="s">
        <v>71</v>
      </c>
      <c r="D17" s="251">
        <v>10761</v>
      </c>
      <c r="E17" s="251">
        <v>12278</v>
      </c>
      <c r="F17" s="251">
        <v>12617</v>
      </c>
      <c r="G17" s="252">
        <v>12568</v>
      </c>
      <c r="H17" s="253">
        <v>12614</v>
      </c>
      <c r="I17" s="253">
        <f>'tab1-pa'!L17</f>
        <v>12004</v>
      </c>
    </row>
    <row r="18" spans="1:9" ht="13.5" customHeight="1">
      <c r="A18" s="147">
        <v>93</v>
      </c>
      <c r="B18" s="23" t="s">
        <v>127</v>
      </c>
      <c r="C18" s="4" t="s">
        <v>101</v>
      </c>
      <c r="D18" s="251">
        <v>39306</v>
      </c>
      <c r="E18" s="251">
        <v>38846</v>
      </c>
      <c r="F18" s="251">
        <v>37972</v>
      </c>
      <c r="G18" s="252">
        <v>37778</v>
      </c>
      <c r="H18" s="253">
        <v>41232</v>
      </c>
      <c r="I18" s="253">
        <f>'tab1-pa'!L18</f>
        <v>41612</v>
      </c>
    </row>
    <row r="19" spans="1:9" ht="13.5" customHeight="1">
      <c r="A19" s="147">
        <v>28</v>
      </c>
      <c r="B19" s="23" t="s">
        <v>128</v>
      </c>
      <c r="C19" s="4" t="s">
        <v>25</v>
      </c>
      <c r="D19" s="251">
        <v>17297</v>
      </c>
      <c r="E19" s="251">
        <v>17496</v>
      </c>
      <c r="F19" s="251">
        <v>17903</v>
      </c>
      <c r="G19" s="252">
        <v>17358</v>
      </c>
      <c r="H19" s="253">
        <v>17076</v>
      </c>
      <c r="I19" s="253">
        <f>'tab1-pa'!L19</f>
        <v>16965</v>
      </c>
    </row>
    <row r="20" spans="1:9" ht="13.5" customHeight="1">
      <c r="A20" s="147">
        <v>84</v>
      </c>
      <c r="B20" s="23" t="s">
        <v>129</v>
      </c>
      <c r="C20" s="4" t="s">
        <v>86</v>
      </c>
      <c r="D20" s="251">
        <v>5715</v>
      </c>
      <c r="E20" s="251">
        <v>4977</v>
      </c>
      <c r="F20" s="251">
        <v>5087</v>
      </c>
      <c r="G20" s="252">
        <v>5736</v>
      </c>
      <c r="H20" s="253">
        <v>5655</v>
      </c>
      <c r="I20" s="253">
        <f>'tab1-pa'!L20</f>
        <v>5705</v>
      </c>
    </row>
    <row r="21" spans="1:9" ht="13.5" customHeight="1">
      <c r="A21" s="147">
        <v>75</v>
      </c>
      <c r="B21" s="23" t="s">
        <v>130</v>
      </c>
      <c r="C21" s="4" t="s">
        <v>57</v>
      </c>
      <c r="D21" s="251">
        <v>9699</v>
      </c>
      <c r="E21" s="251">
        <v>9585</v>
      </c>
      <c r="F21" s="251">
        <v>9456</v>
      </c>
      <c r="G21" s="252">
        <v>9227</v>
      </c>
      <c r="H21" s="253">
        <v>9487</v>
      </c>
      <c r="I21" s="253">
        <f>'tab1-pa'!L21</f>
        <v>9438</v>
      </c>
    </row>
    <row r="22" spans="1:9" ht="13.5" customHeight="1">
      <c r="A22" s="147">
        <v>75</v>
      </c>
      <c r="B22" s="23" t="s">
        <v>131</v>
      </c>
      <c r="C22" s="4" t="s">
        <v>58</v>
      </c>
      <c r="D22" s="251">
        <v>14633</v>
      </c>
      <c r="E22" s="251">
        <v>15193</v>
      </c>
      <c r="F22" s="251">
        <v>15610</v>
      </c>
      <c r="G22" s="252">
        <v>14653</v>
      </c>
      <c r="H22" s="253">
        <v>15144</v>
      </c>
      <c r="I22" s="253">
        <f>'tab1-pa'!L22</f>
        <v>15477</v>
      </c>
    </row>
    <row r="23" spans="1:9" ht="13.5" customHeight="1">
      <c r="A23" s="147">
        <v>24</v>
      </c>
      <c r="B23" s="23" t="s">
        <v>132</v>
      </c>
      <c r="C23" s="4" t="s">
        <v>9</v>
      </c>
      <c r="D23" s="251">
        <v>7630</v>
      </c>
      <c r="E23" s="251">
        <v>7720</v>
      </c>
      <c r="F23" s="251">
        <v>7674</v>
      </c>
      <c r="G23" s="252">
        <v>7837</v>
      </c>
      <c r="H23" s="253">
        <v>8084</v>
      </c>
      <c r="I23" s="253">
        <f>'tab1-pa'!L23</f>
        <v>8220</v>
      </c>
    </row>
    <row r="24" spans="1:9" ht="13.5" customHeight="1">
      <c r="A24" s="147">
        <v>75</v>
      </c>
      <c r="B24" s="23" t="s">
        <v>133</v>
      </c>
      <c r="C24" s="4" t="s">
        <v>59</v>
      </c>
      <c r="D24" s="251">
        <v>7569</v>
      </c>
      <c r="E24" s="251">
        <v>7876</v>
      </c>
      <c r="F24" s="251">
        <v>8040</v>
      </c>
      <c r="G24" s="252">
        <v>8267</v>
      </c>
      <c r="H24" s="253">
        <v>7772</v>
      </c>
      <c r="I24" s="253">
        <f>'tab1-pa'!L24</f>
        <v>7847</v>
      </c>
    </row>
    <row r="25" spans="1:9" ht="13.5" customHeight="1">
      <c r="A25" s="147">
        <v>94</v>
      </c>
      <c r="B25" s="23" t="s">
        <v>104</v>
      </c>
      <c r="C25" s="4" t="s">
        <v>105</v>
      </c>
      <c r="D25" s="251">
        <v>4860</v>
      </c>
      <c r="E25" s="251">
        <v>4743</v>
      </c>
      <c r="F25" s="251">
        <v>4592</v>
      </c>
      <c r="G25" s="252">
        <v>4968</v>
      </c>
      <c r="H25" s="253">
        <v>4711</v>
      </c>
      <c r="I25" s="253">
        <f>'tab1-pa'!L25</f>
        <v>4838</v>
      </c>
    </row>
    <row r="26" spans="1:9" ht="13.5" customHeight="1">
      <c r="A26" s="147">
        <v>94</v>
      </c>
      <c r="B26" s="23" t="s">
        <v>107</v>
      </c>
      <c r="C26" s="4" t="s">
        <v>108</v>
      </c>
      <c r="D26" s="251">
        <v>6183</v>
      </c>
      <c r="E26" s="251">
        <v>6396</v>
      </c>
      <c r="F26" s="251">
        <v>6359</v>
      </c>
      <c r="G26" s="252">
        <v>6540</v>
      </c>
      <c r="H26" s="253">
        <v>5845</v>
      </c>
      <c r="I26" s="253">
        <f>'tab1-pa'!L26</f>
        <v>5928</v>
      </c>
    </row>
    <row r="27" spans="1:9" ht="13.5" customHeight="1">
      <c r="A27" s="147">
        <v>27</v>
      </c>
      <c r="B27" s="23" t="s">
        <v>134</v>
      </c>
      <c r="C27" s="4" t="s">
        <v>16</v>
      </c>
      <c r="D27" s="251">
        <v>11320</v>
      </c>
      <c r="E27" s="251">
        <v>11368</v>
      </c>
      <c r="F27" s="251">
        <v>11551</v>
      </c>
      <c r="G27" s="252">
        <v>11678</v>
      </c>
      <c r="H27" s="253">
        <v>12026</v>
      </c>
      <c r="I27" s="253">
        <f>'tab1-pa'!L27</f>
        <v>12169</v>
      </c>
    </row>
    <row r="28" spans="1:9" ht="13.5" customHeight="1">
      <c r="A28" s="147">
        <v>53</v>
      </c>
      <c r="B28" s="23" t="s">
        <v>135</v>
      </c>
      <c r="C28" s="4" t="s">
        <v>52</v>
      </c>
      <c r="D28" s="251">
        <v>15622</v>
      </c>
      <c r="E28" s="251">
        <v>16084</v>
      </c>
      <c r="F28" s="251">
        <v>16325</v>
      </c>
      <c r="G28" s="252">
        <v>16657</v>
      </c>
      <c r="H28" s="253">
        <v>16598</v>
      </c>
      <c r="I28" s="253">
        <f>'tab1-pa'!L28</f>
        <v>16330</v>
      </c>
    </row>
    <row r="29" spans="1:9" ht="13.5" customHeight="1">
      <c r="A29" s="147">
        <v>75</v>
      </c>
      <c r="B29" s="23" t="s">
        <v>136</v>
      </c>
      <c r="C29" s="4" t="s">
        <v>60</v>
      </c>
      <c r="D29" s="251">
        <v>5237</v>
      </c>
      <c r="E29" s="251">
        <v>5291</v>
      </c>
      <c r="F29" s="251">
        <v>5449</v>
      </c>
      <c r="G29" s="252">
        <v>5548</v>
      </c>
      <c r="H29" s="253">
        <v>5783</v>
      </c>
      <c r="I29" s="253">
        <f>'tab1-pa'!L29</f>
        <v>5884</v>
      </c>
    </row>
    <row r="30" spans="1:9" ht="13.5" customHeight="1">
      <c r="A30" s="147">
        <v>75</v>
      </c>
      <c r="B30" s="23" t="s">
        <v>137</v>
      </c>
      <c r="C30" s="4" t="s">
        <v>61</v>
      </c>
      <c r="D30" s="251">
        <v>12774</v>
      </c>
      <c r="E30" s="251">
        <v>13167</v>
      </c>
      <c r="F30" s="251">
        <v>12908</v>
      </c>
      <c r="G30" s="252">
        <v>12549</v>
      </c>
      <c r="H30" s="253">
        <v>13050</v>
      </c>
      <c r="I30" s="253">
        <f>'tab1-pa'!L30</f>
        <v>13829</v>
      </c>
    </row>
    <row r="31" spans="1:9" ht="13.5" customHeight="1">
      <c r="A31" s="147">
        <v>27</v>
      </c>
      <c r="B31" s="23" t="s">
        <v>138</v>
      </c>
      <c r="C31" s="4" t="s">
        <v>18</v>
      </c>
      <c r="D31" s="251">
        <v>10508</v>
      </c>
      <c r="E31" s="251">
        <v>10642</v>
      </c>
      <c r="F31" s="251">
        <v>10776</v>
      </c>
      <c r="G31" s="252">
        <v>10986</v>
      </c>
      <c r="H31" s="253">
        <v>11221</v>
      </c>
      <c r="I31" s="253">
        <f>'tab1-pa'!L31</f>
        <v>11638</v>
      </c>
    </row>
    <row r="32" spans="1:9" ht="13.5" customHeight="1">
      <c r="A32" s="147">
        <v>84</v>
      </c>
      <c r="B32" s="23" t="s">
        <v>139</v>
      </c>
      <c r="C32" s="4" t="s">
        <v>87</v>
      </c>
      <c r="D32" s="251">
        <v>11182</v>
      </c>
      <c r="E32" s="251">
        <v>11821</v>
      </c>
      <c r="F32" s="251">
        <v>11786</v>
      </c>
      <c r="G32" s="252">
        <v>12182</v>
      </c>
      <c r="H32" s="253">
        <v>12805</v>
      </c>
      <c r="I32" s="253">
        <f>'tab1-pa'!L32</f>
        <v>13230</v>
      </c>
    </row>
    <row r="33" spans="1:9" ht="13.5" customHeight="1">
      <c r="A33" s="147">
        <v>28</v>
      </c>
      <c r="B33" s="23" t="s">
        <v>140</v>
      </c>
      <c r="C33" s="4" t="s">
        <v>27</v>
      </c>
      <c r="D33" s="251">
        <v>8143</v>
      </c>
      <c r="E33" s="251">
        <v>8137</v>
      </c>
      <c r="F33" s="251">
        <v>8225</v>
      </c>
      <c r="G33" s="252">
        <v>8415</v>
      </c>
      <c r="H33" s="253">
        <v>8336</v>
      </c>
      <c r="I33" s="253">
        <f>'tab1-pa'!L33</f>
        <v>8847</v>
      </c>
    </row>
    <row r="34" spans="1:9" ht="13.5" customHeight="1">
      <c r="A34" s="147">
        <v>24</v>
      </c>
      <c r="B34" s="23" t="s">
        <v>141</v>
      </c>
      <c r="C34" s="4" t="s">
        <v>11</v>
      </c>
      <c r="D34" s="251">
        <v>7559</v>
      </c>
      <c r="E34" s="251">
        <v>8055</v>
      </c>
      <c r="F34" s="251">
        <v>7719</v>
      </c>
      <c r="G34" s="252">
        <v>8039</v>
      </c>
      <c r="H34" s="253">
        <v>7921</v>
      </c>
      <c r="I34" s="253">
        <f>'tab1-pa'!L34</f>
        <v>8323</v>
      </c>
    </row>
    <row r="35" spans="1:9" ht="13.5" customHeight="1">
      <c r="A35" s="147">
        <v>53</v>
      </c>
      <c r="B35" s="23" t="s">
        <v>142</v>
      </c>
      <c r="C35" s="4" t="s">
        <v>54</v>
      </c>
      <c r="D35" s="251">
        <v>21940</v>
      </c>
      <c r="E35" s="251">
        <v>21317</v>
      </c>
      <c r="F35" s="251">
        <v>20813</v>
      </c>
      <c r="G35" s="252">
        <v>20452</v>
      </c>
      <c r="H35" s="253">
        <v>20816</v>
      </c>
      <c r="I35" s="253">
        <f>'tab1-pa'!L35</f>
        <v>22593</v>
      </c>
    </row>
    <row r="36" spans="1:9" ht="13.5" customHeight="1">
      <c r="A36" s="147">
        <v>76</v>
      </c>
      <c r="B36" s="23" t="s">
        <v>143</v>
      </c>
      <c r="C36" s="4" t="s">
        <v>72</v>
      </c>
      <c r="D36" s="251">
        <v>16135</v>
      </c>
      <c r="E36" s="251">
        <v>17169</v>
      </c>
      <c r="F36" s="251">
        <v>17138</v>
      </c>
      <c r="G36" s="252">
        <v>17435</v>
      </c>
      <c r="H36" s="253">
        <v>17623</v>
      </c>
      <c r="I36" s="253">
        <f>'tab1-pa'!L36</f>
        <v>17526</v>
      </c>
    </row>
    <row r="37" spans="1:9" ht="13.5" customHeight="1">
      <c r="A37" s="147">
        <v>76</v>
      </c>
      <c r="B37" s="23" t="s">
        <v>144</v>
      </c>
      <c r="C37" s="4" t="s">
        <v>73</v>
      </c>
      <c r="D37" s="251">
        <v>24175</v>
      </c>
      <c r="E37" s="251">
        <v>25371</v>
      </c>
      <c r="F37" s="251">
        <v>26194</v>
      </c>
      <c r="G37" s="252">
        <v>27060</v>
      </c>
      <c r="H37" s="253">
        <v>25066</v>
      </c>
      <c r="I37" s="253">
        <f>'tab1-pa'!L37</f>
        <v>27703</v>
      </c>
    </row>
    <row r="38" spans="1:9" ht="13.5" customHeight="1">
      <c r="A38" s="147">
        <v>76</v>
      </c>
      <c r="B38" s="23" t="s">
        <v>145</v>
      </c>
      <c r="C38" s="4" t="s">
        <v>74</v>
      </c>
      <c r="D38" s="251">
        <v>7591</v>
      </c>
      <c r="E38" s="251">
        <v>8005</v>
      </c>
      <c r="F38" s="251">
        <v>7670</v>
      </c>
      <c r="G38" s="252">
        <v>7898</v>
      </c>
      <c r="H38" s="253">
        <v>7869</v>
      </c>
      <c r="I38" s="253">
        <f>'tab1-pa'!L38</f>
        <v>7801</v>
      </c>
    </row>
    <row r="39" spans="1:9" ht="13.5" customHeight="1">
      <c r="A39" s="147">
        <v>75</v>
      </c>
      <c r="B39" s="23" t="s">
        <v>146</v>
      </c>
      <c r="C39" s="4" t="s">
        <v>62</v>
      </c>
      <c r="D39" s="251">
        <v>31540</v>
      </c>
      <c r="E39" s="251">
        <v>32625</v>
      </c>
      <c r="F39" s="251">
        <v>33156</v>
      </c>
      <c r="G39" s="252">
        <v>35014</v>
      </c>
      <c r="H39" s="253">
        <v>35401</v>
      </c>
      <c r="I39" s="253">
        <f>'tab1-pa'!L39</f>
        <v>35947</v>
      </c>
    </row>
    <row r="40" spans="1:9" ht="13.5" customHeight="1">
      <c r="A40" s="147">
        <v>76</v>
      </c>
      <c r="B40" s="23" t="s">
        <v>147</v>
      </c>
      <c r="C40" s="4" t="s">
        <v>75</v>
      </c>
      <c r="D40" s="251">
        <v>28845</v>
      </c>
      <c r="E40" s="251">
        <v>30336</v>
      </c>
      <c r="F40" s="251">
        <v>31367</v>
      </c>
      <c r="G40" s="252">
        <v>31716</v>
      </c>
      <c r="H40" s="253">
        <v>33001</v>
      </c>
      <c r="I40" s="253">
        <f>'tab1-pa'!L40</f>
        <v>33470</v>
      </c>
    </row>
    <row r="41" spans="1:9" ht="13.5" customHeight="1">
      <c r="A41" s="147">
        <v>53</v>
      </c>
      <c r="B41" s="23" t="s">
        <v>148</v>
      </c>
      <c r="C41" s="4" t="s">
        <v>55</v>
      </c>
      <c r="D41" s="251">
        <v>17437</v>
      </c>
      <c r="E41" s="251">
        <v>18430</v>
      </c>
      <c r="F41" s="251">
        <v>18586</v>
      </c>
      <c r="G41" s="252">
        <v>19487</v>
      </c>
      <c r="H41" s="253">
        <v>20263</v>
      </c>
      <c r="I41" s="253">
        <f>'tab1-pa'!L41</f>
        <v>20930</v>
      </c>
    </row>
    <row r="42" spans="1:9" ht="13.5" customHeight="1">
      <c r="A42" s="147">
        <v>24</v>
      </c>
      <c r="B42" s="23" t="s">
        <v>149</v>
      </c>
      <c r="C42" s="4" t="s">
        <v>12</v>
      </c>
      <c r="D42" s="251">
        <v>6223</v>
      </c>
      <c r="E42" s="251">
        <v>6302</v>
      </c>
      <c r="F42" s="251">
        <v>6341</v>
      </c>
      <c r="G42" s="252">
        <v>6257</v>
      </c>
      <c r="H42" s="253">
        <v>6042</v>
      </c>
      <c r="I42" s="253">
        <f>'tab1-pa'!L42</f>
        <v>5647</v>
      </c>
    </row>
    <row r="43" spans="1:9" ht="13.5" customHeight="1">
      <c r="A43" s="147">
        <v>24</v>
      </c>
      <c r="B43" s="23" t="s">
        <v>150</v>
      </c>
      <c r="C43" s="4" t="s">
        <v>13</v>
      </c>
      <c r="D43" s="251">
        <v>10883</v>
      </c>
      <c r="E43" s="251">
        <v>10939</v>
      </c>
      <c r="F43" s="251">
        <v>11321</v>
      </c>
      <c r="G43" s="252">
        <v>11678</v>
      </c>
      <c r="H43" s="253">
        <v>12121</v>
      </c>
      <c r="I43" s="253">
        <f>'tab1-pa'!L43</f>
        <v>11806</v>
      </c>
    </row>
    <row r="44" spans="1:9" ht="13.5" customHeight="1">
      <c r="A44" s="147">
        <v>84</v>
      </c>
      <c r="B44" s="23" t="s">
        <v>151</v>
      </c>
      <c r="C44" s="4" t="s">
        <v>88</v>
      </c>
      <c r="D44" s="251">
        <v>21896</v>
      </c>
      <c r="E44" s="251">
        <v>22478</v>
      </c>
      <c r="F44" s="251">
        <v>22846</v>
      </c>
      <c r="G44" s="252">
        <v>23243</v>
      </c>
      <c r="H44" s="253">
        <v>26218</v>
      </c>
      <c r="I44" s="253">
        <f>'tab1-pa'!L44</f>
        <v>26591</v>
      </c>
    </row>
    <row r="45" spans="1:9" ht="13.5" customHeight="1">
      <c r="A45" s="147">
        <v>27</v>
      </c>
      <c r="B45" s="23" t="s">
        <v>152</v>
      </c>
      <c r="C45" s="4" t="s">
        <v>19</v>
      </c>
      <c r="D45" s="251">
        <v>5231</v>
      </c>
      <c r="E45" s="251">
        <v>5159</v>
      </c>
      <c r="F45" s="251">
        <v>5401</v>
      </c>
      <c r="G45" s="252">
        <v>5520</v>
      </c>
      <c r="H45" s="253">
        <v>5680</v>
      </c>
      <c r="I45" s="253">
        <f>'tab1-pa'!L45</f>
        <v>5819</v>
      </c>
    </row>
    <row r="46" spans="1:9" ht="13.5" customHeight="1">
      <c r="A46" s="147">
        <v>75</v>
      </c>
      <c r="B46" s="23" t="s">
        <v>153</v>
      </c>
      <c r="C46" s="4" t="s">
        <v>63</v>
      </c>
      <c r="D46" s="251">
        <v>10018</v>
      </c>
      <c r="E46" s="251">
        <v>10389</v>
      </c>
      <c r="F46" s="251">
        <v>10852</v>
      </c>
      <c r="G46" s="252">
        <v>11071</v>
      </c>
      <c r="H46" s="253">
        <v>11032</v>
      </c>
      <c r="I46" s="253">
        <f>'tab1-pa'!L46</f>
        <v>11425</v>
      </c>
    </row>
    <row r="47" spans="1:9" ht="13.5" customHeight="1">
      <c r="A47" s="147">
        <v>24</v>
      </c>
      <c r="B47" s="23" t="s">
        <v>154</v>
      </c>
      <c r="C47" s="4" t="s">
        <v>14</v>
      </c>
      <c r="D47" s="251">
        <v>8857</v>
      </c>
      <c r="E47" s="251">
        <v>8824</v>
      </c>
      <c r="F47" s="251">
        <v>9015</v>
      </c>
      <c r="G47" s="252">
        <v>8987</v>
      </c>
      <c r="H47" s="253">
        <v>9279</v>
      </c>
      <c r="I47" s="253">
        <f>'tab1-pa'!L47</f>
        <v>9345</v>
      </c>
    </row>
    <row r="48" spans="1:9" ht="13.5" customHeight="1">
      <c r="A48" s="147">
        <v>84</v>
      </c>
      <c r="B48" s="23" t="s">
        <v>155</v>
      </c>
      <c r="C48" s="4" t="s">
        <v>89</v>
      </c>
      <c r="D48" s="251">
        <v>19470</v>
      </c>
      <c r="E48" s="251">
        <v>19735</v>
      </c>
      <c r="F48" s="251">
        <v>19759</v>
      </c>
      <c r="G48" s="252">
        <v>20098</v>
      </c>
      <c r="H48" s="253">
        <v>20266</v>
      </c>
      <c r="I48" s="253">
        <f>'tab1-pa'!L48</f>
        <v>20873</v>
      </c>
    </row>
    <row r="49" spans="1:9" ht="13.5" customHeight="1">
      <c r="A49" s="147">
        <v>84</v>
      </c>
      <c r="B49" s="23" t="s">
        <v>156</v>
      </c>
      <c r="C49" s="4" t="s">
        <v>90</v>
      </c>
      <c r="D49" s="251">
        <v>6808</v>
      </c>
      <c r="E49" s="251">
        <v>7125</v>
      </c>
      <c r="F49" s="251">
        <v>6767</v>
      </c>
      <c r="G49" s="252">
        <v>7123</v>
      </c>
      <c r="H49" s="253">
        <v>7134</v>
      </c>
      <c r="I49" s="253">
        <f>'tab1-pa'!L49</f>
        <v>7669</v>
      </c>
    </row>
    <row r="50" spans="1:9" ht="13.5" customHeight="1">
      <c r="A50" s="147">
        <v>52</v>
      </c>
      <c r="B50" s="23" t="s">
        <v>157</v>
      </c>
      <c r="C50" s="4" t="s">
        <v>46</v>
      </c>
      <c r="D50" s="251">
        <v>21778</v>
      </c>
      <c r="E50" s="251">
        <v>22831</v>
      </c>
      <c r="F50" s="251">
        <v>22733</v>
      </c>
      <c r="G50" s="252">
        <v>24114</v>
      </c>
      <c r="H50" s="253">
        <v>23293</v>
      </c>
      <c r="I50" s="253">
        <f>'tab1-pa'!L50</f>
        <v>23916</v>
      </c>
    </row>
    <row r="51" spans="1:9" ht="13.5" customHeight="1">
      <c r="A51" s="147">
        <v>24</v>
      </c>
      <c r="B51" s="23" t="s">
        <v>158</v>
      </c>
      <c r="C51" s="4" t="s">
        <v>15</v>
      </c>
      <c r="D51" s="251">
        <v>13281</v>
      </c>
      <c r="E51" s="251">
        <v>13503</v>
      </c>
      <c r="F51" s="251">
        <v>13675</v>
      </c>
      <c r="G51" s="252">
        <v>13830</v>
      </c>
      <c r="H51" s="253">
        <v>13913</v>
      </c>
      <c r="I51" s="253">
        <f>'tab1-pa'!L51</f>
        <v>12123</v>
      </c>
    </row>
    <row r="52" spans="1:9" ht="13.5" customHeight="1">
      <c r="A52" s="147">
        <v>76</v>
      </c>
      <c r="B52" s="23" t="s">
        <v>159</v>
      </c>
      <c r="C52" s="4" t="s">
        <v>76</v>
      </c>
      <c r="D52" s="251">
        <v>6201</v>
      </c>
      <c r="E52" s="251">
        <v>6244</v>
      </c>
      <c r="F52" s="251">
        <v>6478</v>
      </c>
      <c r="G52" s="252">
        <v>6578</v>
      </c>
      <c r="H52" s="253">
        <v>6715</v>
      </c>
      <c r="I52" s="253">
        <f>'tab1-pa'!L52</f>
        <v>6712</v>
      </c>
    </row>
    <row r="53" spans="1:9" ht="13.5" customHeight="1">
      <c r="A53" s="147">
        <v>75</v>
      </c>
      <c r="B53" s="23" t="s">
        <v>160</v>
      </c>
      <c r="C53" s="4" t="s">
        <v>64</v>
      </c>
      <c r="D53" s="251">
        <v>9377</v>
      </c>
      <c r="E53" s="251">
        <v>9581</v>
      </c>
      <c r="F53" s="251">
        <v>9688</v>
      </c>
      <c r="G53" s="252">
        <v>9731</v>
      </c>
      <c r="H53" s="253">
        <v>9546</v>
      </c>
      <c r="I53" s="253">
        <f>'tab1-pa'!L53</f>
        <v>9529</v>
      </c>
    </row>
    <row r="54" spans="1:9" ht="13.5" customHeight="1">
      <c r="A54" s="147">
        <v>76</v>
      </c>
      <c r="B54" s="23" t="s">
        <v>161</v>
      </c>
      <c r="C54" s="4" t="s">
        <v>77</v>
      </c>
      <c r="D54" s="251">
        <v>2380</v>
      </c>
      <c r="E54" s="251">
        <v>2589</v>
      </c>
      <c r="F54" s="251">
        <v>2769</v>
      </c>
      <c r="G54" s="252">
        <v>2867</v>
      </c>
      <c r="H54" s="253">
        <v>2957</v>
      </c>
      <c r="I54" s="253">
        <f>'tab1-pa'!L54</f>
        <v>2937</v>
      </c>
    </row>
    <row r="55" spans="1:9" ht="13.5" customHeight="1">
      <c r="A55" s="147">
        <v>52</v>
      </c>
      <c r="B55" s="23" t="s">
        <v>162</v>
      </c>
      <c r="C55" s="4" t="s">
        <v>48</v>
      </c>
      <c r="D55" s="251">
        <v>14133</v>
      </c>
      <c r="E55" s="251">
        <v>14122</v>
      </c>
      <c r="F55" s="251">
        <v>14251</v>
      </c>
      <c r="G55" s="252">
        <v>14650</v>
      </c>
      <c r="H55" s="253">
        <v>14929</v>
      </c>
      <c r="I55" s="253">
        <f>'tab1-pa'!L55</f>
        <v>15179</v>
      </c>
    </row>
    <row r="56" spans="1:9" ht="13.5" customHeight="1">
      <c r="A56" s="147">
        <v>28</v>
      </c>
      <c r="B56" s="23" t="s">
        <v>163</v>
      </c>
      <c r="C56" s="4" t="s">
        <v>28</v>
      </c>
      <c r="D56" s="251">
        <v>11145</v>
      </c>
      <c r="E56" s="251">
        <v>11126</v>
      </c>
      <c r="F56" s="251">
        <v>11693</v>
      </c>
      <c r="G56" s="252">
        <v>10917</v>
      </c>
      <c r="H56" s="253">
        <v>11133</v>
      </c>
      <c r="I56" s="253">
        <f>'tab1-pa'!L56</f>
        <v>10710</v>
      </c>
    </row>
    <row r="57" spans="1:9" ht="13.5" customHeight="1">
      <c r="A57" s="147">
        <v>44</v>
      </c>
      <c r="B57" s="23" t="s">
        <v>164</v>
      </c>
      <c r="C57" s="4" t="s">
        <v>38</v>
      </c>
      <c r="D57" s="251">
        <v>9347</v>
      </c>
      <c r="E57" s="251">
        <v>9383</v>
      </c>
      <c r="F57" s="251">
        <v>9002</v>
      </c>
      <c r="G57" s="252">
        <v>9150</v>
      </c>
      <c r="H57" s="253">
        <v>8759</v>
      </c>
      <c r="I57" s="253">
        <f>'tab1-pa'!L57</f>
        <v>8885</v>
      </c>
    </row>
    <row r="58" spans="1:9">
      <c r="A58" s="148">
        <v>44</v>
      </c>
      <c r="B58" s="23" t="s">
        <v>165</v>
      </c>
      <c r="C58" s="4" t="s">
        <v>39</v>
      </c>
      <c r="D58" s="251">
        <v>4179</v>
      </c>
      <c r="E58" s="251">
        <v>4136</v>
      </c>
      <c r="F58" s="251">
        <v>4079</v>
      </c>
      <c r="G58" s="252">
        <v>4032</v>
      </c>
      <c r="H58" s="253">
        <v>4246</v>
      </c>
      <c r="I58" s="253">
        <f>'tab1-pa'!L58</f>
        <v>4221</v>
      </c>
    </row>
    <row r="59" spans="1:9" s="134" customFormat="1" ht="13.5" customHeight="1">
      <c r="A59" s="147">
        <v>52</v>
      </c>
      <c r="B59" s="23" t="s">
        <v>166</v>
      </c>
      <c r="C59" s="4" t="s">
        <v>49</v>
      </c>
      <c r="D59" s="251">
        <v>8333</v>
      </c>
      <c r="E59" s="251">
        <v>7355</v>
      </c>
      <c r="F59" s="251">
        <v>7132</v>
      </c>
      <c r="G59" s="252">
        <v>6872</v>
      </c>
      <c r="H59" s="253">
        <v>6941</v>
      </c>
      <c r="I59" s="253">
        <f>'tab1-pa'!L59</f>
        <v>7488</v>
      </c>
    </row>
    <row r="60" spans="1:9" ht="13.5" customHeight="1">
      <c r="A60" s="147">
        <v>44</v>
      </c>
      <c r="B60" s="23" t="s">
        <v>167</v>
      </c>
      <c r="C60" s="4" t="s">
        <v>40</v>
      </c>
      <c r="D60" s="251">
        <v>15420</v>
      </c>
      <c r="E60" s="251">
        <v>15311</v>
      </c>
      <c r="F60" s="251">
        <v>15111</v>
      </c>
      <c r="G60" s="252">
        <v>15481</v>
      </c>
      <c r="H60" s="253">
        <v>15509</v>
      </c>
      <c r="I60" s="253">
        <f>'tab1-pa'!L60</f>
        <v>15399</v>
      </c>
    </row>
    <row r="61" spans="1:9" ht="13.5" customHeight="1">
      <c r="A61" s="147">
        <v>44</v>
      </c>
      <c r="B61" s="23" t="s">
        <v>168</v>
      </c>
      <c r="C61" s="4" t="s">
        <v>41</v>
      </c>
      <c r="D61" s="251">
        <v>3577</v>
      </c>
      <c r="E61" s="251">
        <v>3735</v>
      </c>
      <c r="F61" s="251">
        <v>3805</v>
      </c>
      <c r="G61" s="252">
        <v>4121</v>
      </c>
      <c r="H61" s="253">
        <v>4140</v>
      </c>
      <c r="I61" s="253">
        <f>'tab1-pa'!L61</f>
        <v>4098</v>
      </c>
    </row>
    <row r="62" spans="1:9" ht="13.5" customHeight="1">
      <c r="A62" s="147">
        <v>53</v>
      </c>
      <c r="B62" s="23" t="s">
        <v>169</v>
      </c>
      <c r="C62" s="4" t="s">
        <v>56</v>
      </c>
      <c r="D62" s="251">
        <v>16111</v>
      </c>
      <c r="E62" s="251">
        <v>16570</v>
      </c>
      <c r="F62" s="251">
        <v>16781</v>
      </c>
      <c r="G62" s="252">
        <v>17373</v>
      </c>
      <c r="H62" s="253">
        <v>17660</v>
      </c>
      <c r="I62" s="253">
        <f>'tab1-pa'!L62</f>
        <v>15998</v>
      </c>
    </row>
    <row r="63" spans="1:9" ht="13.5" customHeight="1">
      <c r="A63" s="147">
        <v>44</v>
      </c>
      <c r="B63" s="23" t="s">
        <v>170</v>
      </c>
      <c r="C63" s="4" t="s">
        <v>42</v>
      </c>
      <c r="D63" s="251">
        <v>19235</v>
      </c>
      <c r="E63" s="251">
        <v>19853</v>
      </c>
      <c r="F63" s="251">
        <v>19914</v>
      </c>
      <c r="G63" s="252">
        <v>20533</v>
      </c>
      <c r="H63" s="253">
        <v>20490</v>
      </c>
      <c r="I63" s="253">
        <f>'tab1-pa'!L63</f>
        <v>21034</v>
      </c>
    </row>
    <row r="64" spans="1:9" ht="13.5" customHeight="1">
      <c r="A64" s="147">
        <v>27</v>
      </c>
      <c r="B64" s="23" t="s">
        <v>171</v>
      </c>
      <c r="C64" s="4" t="s">
        <v>20</v>
      </c>
      <c r="D64" s="251">
        <v>7471</v>
      </c>
      <c r="E64" s="251">
        <v>7275</v>
      </c>
      <c r="F64" s="251">
        <v>7503</v>
      </c>
      <c r="G64" s="252">
        <v>7541</v>
      </c>
      <c r="H64" s="253">
        <v>7583</v>
      </c>
      <c r="I64" s="253">
        <f>'tab1-pa'!L64</f>
        <v>7678</v>
      </c>
    </row>
    <row r="65" spans="1:9" ht="13.5" customHeight="1">
      <c r="A65" s="147">
        <v>32</v>
      </c>
      <c r="B65" s="23" t="s">
        <v>172</v>
      </c>
      <c r="C65" s="4" t="s">
        <v>32</v>
      </c>
      <c r="D65" s="251">
        <v>50096</v>
      </c>
      <c r="E65" s="251">
        <v>50472</v>
      </c>
      <c r="F65" s="251">
        <v>51783</v>
      </c>
      <c r="G65" s="252">
        <v>52126</v>
      </c>
      <c r="H65" s="253">
        <v>49539</v>
      </c>
      <c r="I65" s="253">
        <f>'tab1-pa'!L65</f>
        <v>49778</v>
      </c>
    </row>
    <row r="66" spans="1:9" s="194" customFormat="1" ht="13.5" customHeight="1">
      <c r="A66" s="147">
        <v>32</v>
      </c>
      <c r="B66" s="23" t="s">
        <v>173</v>
      </c>
      <c r="C66" s="4" t="s">
        <v>33</v>
      </c>
      <c r="D66" s="251">
        <v>10424</v>
      </c>
      <c r="E66" s="251">
        <v>11216</v>
      </c>
      <c r="F66" s="251">
        <v>11049</v>
      </c>
      <c r="G66" s="252">
        <v>10377</v>
      </c>
      <c r="H66" s="254">
        <v>10314</v>
      </c>
      <c r="I66" s="254">
        <f>'tab1-pa'!L66</f>
        <v>10657</v>
      </c>
    </row>
    <row r="67" spans="1:9" ht="13.5" customHeight="1">
      <c r="A67" s="147">
        <v>28</v>
      </c>
      <c r="B67" s="23" t="s">
        <v>174</v>
      </c>
      <c r="C67" s="4" t="s">
        <v>29</v>
      </c>
      <c r="D67" s="251">
        <v>8943</v>
      </c>
      <c r="E67" s="251">
        <v>9115</v>
      </c>
      <c r="F67" s="251">
        <v>9172</v>
      </c>
      <c r="G67" s="252">
        <v>9158</v>
      </c>
      <c r="H67" s="253">
        <v>9095</v>
      </c>
      <c r="I67" s="253">
        <f>'tab1-pa'!L67</f>
        <v>9005</v>
      </c>
    </row>
    <row r="68" spans="1:9" ht="13.5" customHeight="1">
      <c r="A68" s="147">
        <v>32</v>
      </c>
      <c r="B68" s="23" t="s">
        <v>175</v>
      </c>
      <c r="C68" s="4" t="s">
        <v>34</v>
      </c>
      <c r="D68" s="251">
        <v>37105</v>
      </c>
      <c r="E68" s="251">
        <v>37811</v>
      </c>
      <c r="F68" s="251">
        <v>37534</v>
      </c>
      <c r="G68" s="252">
        <v>37582</v>
      </c>
      <c r="H68" s="253">
        <v>38757</v>
      </c>
      <c r="I68" s="253">
        <f>'tab1-pa'!L68</f>
        <v>39477</v>
      </c>
    </row>
    <row r="69" spans="1:9" ht="13.5" customHeight="1">
      <c r="A69" s="147">
        <v>84</v>
      </c>
      <c r="B69" s="23" t="s">
        <v>176</v>
      </c>
      <c r="C69" s="4" t="s">
        <v>91</v>
      </c>
      <c r="D69" s="251">
        <v>14070</v>
      </c>
      <c r="E69" s="251">
        <v>14317</v>
      </c>
      <c r="F69" s="251">
        <v>14746</v>
      </c>
      <c r="G69" s="252">
        <v>14780</v>
      </c>
      <c r="H69" s="253">
        <v>15505</v>
      </c>
      <c r="I69" s="253">
        <f>'tab1-pa'!L69</f>
        <v>15628</v>
      </c>
    </row>
    <row r="70" spans="1:9" ht="13.5" customHeight="1">
      <c r="A70" s="147">
        <v>75</v>
      </c>
      <c r="B70" s="23" t="s">
        <v>177</v>
      </c>
      <c r="C70" s="4" t="s">
        <v>65</v>
      </c>
      <c r="D70" s="251">
        <v>14688</v>
      </c>
      <c r="E70" s="251">
        <v>15038</v>
      </c>
      <c r="F70" s="251">
        <v>15421</v>
      </c>
      <c r="G70" s="252">
        <v>15490</v>
      </c>
      <c r="H70" s="253">
        <v>15810</v>
      </c>
      <c r="I70" s="253">
        <f>'tab1-pa'!L70</f>
        <v>16279</v>
      </c>
    </row>
    <row r="71" spans="1:9" ht="13.5" customHeight="1">
      <c r="A71" s="147">
        <v>76</v>
      </c>
      <c r="B71" s="23" t="s">
        <v>178</v>
      </c>
      <c r="C71" s="4" t="s">
        <v>78</v>
      </c>
      <c r="D71" s="251">
        <v>8675</v>
      </c>
      <c r="E71" s="251">
        <v>8952</v>
      </c>
      <c r="F71" s="251">
        <v>8977</v>
      </c>
      <c r="G71" s="252">
        <v>9195</v>
      </c>
      <c r="H71" s="253">
        <v>9482</v>
      </c>
      <c r="I71" s="253">
        <f>'tab1-pa'!L71</f>
        <v>9333</v>
      </c>
    </row>
    <row r="72" spans="1:9" ht="13.5" customHeight="1">
      <c r="A72" s="147">
        <v>76</v>
      </c>
      <c r="B72" s="23" t="s">
        <v>179</v>
      </c>
      <c r="C72" s="4" t="s">
        <v>79</v>
      </c>
      <c r="D72" s="251">
        <v>11631</v>
      </c>
      <c r="E72" s="251">
        <v>12129</v>
      </c>
      <c r="F72" s="251">
        <v>12425</v>
      </c>
      <c r="G72" s="252">
        <v>12675</v>
      </c>
      <c r="H72" s="253">
        <v>12850</v>
      </c>
      <c r="I72" s="253">
        <f>'tab1-pa'!L72</f>
        <v>12895</v>
      </c>
    </row>
    <row r="73" spans="1:9" ht="13.5" customHeight="1">
      <c r="A73" s="147">
        <v>44</v>
      </c>
      <c r="B73" s="23" t="s">
        <v>180</v>
      </c>
      <c r="C73" s="4" t="s">
        <v>43</v>
      </c>
      <c r="D73" s="251">
        <v>20770</v>
      </c>
      <c r="E73" s="251">
        <v>21383</v>
      </c>
      <c r="F73" s="251">
        <v>22243</v>
      </c>
      <c r="G73" s="252">
        <v>22451</v>
      </c>
      <c r="H73" s="253">
        <v>21725</v>
      </c>
      <c r="I73" s="253">
        <f>'tab1-pa'!L73</f>
        <v>19890</v>
      </c>
    </row>
    <row r="74" spans="1:9" ht="13.5" customHeight="1">
      <c r="A74" s="147">
        <v>44</v>
      </c>
      <c r="B74" s="23" t="s">
        <v>181</v>
      </c>
      <c r="C74" s="4" t="s">
        <v>44</v>
      </c>
      <c r="D74" s="251">
        <v>13672</v>
      </c>
      <c r="E74" s="251">
        <v>13093</v>
      </c>
      <c r="F74" s="251">
        <v>13383</v>
      </c>
      <c r="G74" s="252">
        <v>14131</v>
      </c>
      <c r="H74" s="253">
        <v>14104</v>
      </c>
      <c r="I74" s="253">
        <f>'tab1-pa'!L74</f>
        <v>14056</v>
      </c>
    </row>
    <row r="75" spans="1:9" ht="13.5" customHeight="1">
      <c r="A75" s="147">
        <v>84</v>
      </c>
      <c r="B75" s="23" t="s">
        <v>182</v>
      </c>
      <c r="C75" s="4" t="s">
        <v>93</v>
      </c>
      <c r="D75" s="251">
        <v>27319</v>
      </c>
      <c r="E75" s="251">
        <v>29044</v>
      </c>
      <c r="F75" s="251">
        <v>30906</v>
      </c>
      <c r="G75" s="252">
        <v>31941</v>
      </c>
      <c r="H75" s="253">
        <v>32962</v>
      </c>
      <c r="I75" s="253">
        <f>'tab1-pa'!L75</f>
        <v>34020</v>
      </c>
    </row>
    <row r="76" spans="1:9" s="370" customFormat="1" ht="13.5" customHeight="1">
      <c r="A76" s="363"/>
      <c r="B76" s="44" t="s">
        <v>92</v>
      </c>
      <c r="C76" s="45" t="s">
        <v>114</v>
      </c>
      <c r="D76" s="391"/>
      <c r="E76" s="391"/>
      <c r="F76" s="391"/>
      <c r="G76" s="392"/>
      <c r="H76" s="393"/>
      <c r="I76" s="393">
        <f>'tab1-pa'!L76</f>
        <v>8825</v>
      </c>
    </row>
    <row r="77" spans="1:9" s="370" customFormat="1" ht="13.5" customHeight="1">
      <c r="A77" s="363"/>
      <c r="B77" s="44" t="s">
        <v>94</v>
      </c>
      <c r="C77" s="45" t="s">
        <v>95</v>
      </c>
      <c r="D77" s="391"/>
      <c r="E77" s="391"/>
      <c r="F77" s="391"/>
      <c r="G77" s="392"/>
      <c r="H77" s="393"/>
      <c r="I77" s="393">
        <f>'tab1-pa'!L77</f>
        <v>25195</v>
      </c>
    </row>
    <row r="78" spans="1:9" ht="13.5" customHeight="1">
      <c r="A78" s="147">
        <v>27</v>
      </c>
      <c r="B78" s="23" t="s">
        <v>183</v>
      </c>
      <c r="C78" s="4" t="s">
        <v>21</v>
      </c>
      <c r="D78" s="251">
        <v>4908</v>
      </c>
      <c r="E78" s="251">
        <v>4984</v>
      </c>
      <c r="F78" s="251">
        <v>4930</v>
      </c>
      <c r="G78" s="252">
        <v>5037</v>
      </c>
      <c r="H78" s="253">
        <v>5147</v>
      </c>
      <c r="I78" s="253">
        <f>'tab1-pa'!L78</f>
        <v>5268</v>
      </c>
    </row>
    <row r="79" spans="1:9" ht="13.5" customHeight="1">
      <c r="A79" s="147">
        <v>27</v>
      </c>
      <c r="B79" s="23" t="s">
        <v>184</v>
      </c>
      <c r="C79" s="4" t="s">
        <v>22</v>
      </c>
      <c r="D79" s="251">
        <v>15649</v>
      </c>
      <c r="E79" s="251">
        <v>15765</v>
      </c>
      <c r="F79" s="251">
        <v>16069</v>
      </c>
      <c r="G79" s="252">
        <v>16959</v>
      </c>
      <c r="H79" s="253">
        <v>17554</v>
      </c>
      <c r="I79" s="253">
        <f>'tab1-pa'!L79</f>
        <v>17504</v>
      </c>
    </row>
    <row r="80" spans="1:9" ht="13.5" customHeight="1">
      <c r="A80" s="147">
        <v>52</v>
      </c>
      <c r="B80" s="23" t="s">
        <v>185</v>
      </c>
      <c r="C80" s="4" t="s">
        <v>50</v>
      </c>
      <c r="D80" s="251">
        <v>11432</v>
      </c>
      <c r="E80" s="251">
        <v>11814</v>
      </c>
      <c r="F80" s="251">
        <v>11997</v>
      </c>
      <c r="G80" s="252">
        <v>12173</v>
      </c>
      <c r="H80" s="253">
        <v>12098</v>
      </c>
      <c r="I80" s="253">
        <f>'tab1-pa'!L80</f>
        <v>12275</v>
      </c>
    </row>
    <row r="81" spans="1:9" ht="13.5" customHeight="1">
      <c r="A81" s="147">
        <v>84</v>
      </c>
      <c r="B81" s="23" t="s">
        <v>186</v>
      </c>
      <c r="C81" s="4" t="s">
        <v>96</v>
      </c>
      <c r="D81" s="251">
        <v>8643</v>
      </c>
      <c r="E81" s="251">
        <v>9080</v>
      </c>
      <c r="F81" s="251">
        <v>9400</v>
      </c>
      <c r="G81" s="252">
        <v>9586</v>
      </c>
      <c r="H81" s="253">
        <v>9788</v>
      </c>
      <c r="I81" s="253">
        <f>'tab1-pa'!L81</f>
        <v>9730</v>
      </c>
    </row>
    <row r="82" spans="1:9" ht="13.5" customHeight="1">
      <c r="A82" s="147">
        <v>84</v>
      </c>
      <c r="B82" s="23" t="s">
        <v>187</v>
      </c>
      <c r="C82" s="4" t="s">
        <v>97</v>
      </c>
      <c r="D82" s="251">
        <v>10601</v>
      </c>
      <c r="E82" s="251">
        <v>10740</v>
      </c>
      <c r="F82" s="251">
        <v>11213</v>
      </c>
      <c r="G82" s="252">
        <v>11720</v>
      </c>
      <c r="H82" s="253">
        <v>12518</v>
      </c>
      <c r="I82" s="253">
        <f>'tab1-pa'!L82</f>
        <v>13027</v>
      </c>
    </row>
    <row r="83" spans="1:9" ht="13.5" customHeight="1">
      <c r="A83" s="147">
        <v>11</v>
      </c>
      <c r="B83" s="23" t="s">
        <v>188</v>
      </c>
      <c r="C83" s="4" t="s">
        <v>0</v>
      </c>
      <c r="D83" s="251">
        <v>36987</v>
      </c>
      <c r="E83" s="251">
        <v>37428</v>
      </c>
      <c r="F83" s="251">
        <v>39163</v>
      </c>
      <c r="G83" s="252">
        <v>37347</v>
      </c>
      <c r="H83" s="253">
        <v>34920</v>
      </c>
      <c r="I83" s="253">
        <f>'tab1-pa'!L83</f>
        <v>35555</v>
      </c>
    </row>
    <row r="84" spans="1:9" ht="13.5" customHeight="1">
      <c r="A84" s="147">
        <v>28</v>
      </c>
      <c r="B84" s="23" t="s">
        <v>189</v>
      </c>
      <c r="C84" s="4" t="s">
        <v>30</v>
      </c>
      <c r="D84" s="251">
        <v>29766</v>
      </c>
      <c r="E84" s="251">
        <v>30208</v>
      </c>
      <c r="F84" s="251">
        <v>30413</v>
      </c>
      <c r="G84" s="252">
        <v>30807</v>
      </c>
      <c r="H84" s="253">
        <v>30908</v>
      </c>
      <c r="I84" s="253">
        <f>'tab1-pa'!L84</f>
        <v>31325</v>
      </c>
    </row>
    <row r="85" spans="1:9" ht="13.5" customHeight="1">
      <c r="A85" s="147">
        <v>11</v>
      </c>
      <c r="B85" s="23" t="s">
        <v>190</v>
      </c>
      <c r="C85" s="4" t="s">
        <v>2</v>
      </c>
      <c r="D85" s="251">
        <v>12613</v>
      </c>
      <c r="E85" s="251">
        <v>13060</v>
      </c>
      <c r="F85" s="251">
        <v>14418</v>
      </c>
      <c r="G85" s="252">
        <v>14590</v>
      </c>
      <c r="H85" s="253">
        <v>13432</v>
      </c>
      <c r="I85" s="253">
        <f>'tab1-pa'!L85</f>
        <v>15583</v>
      </c>
    </row>
    <row r="86" spans="1:9" ht="13.5" customHeight="1">
      <c r="A86" s="147">
        <v>11</v>
      </c>
      <c r="B86" s="23" t="s">
        <v>191</v>
      </c>
      <c r="C86" s="4" t="s">
        <v>3</v>
      </c>
      <c r="D86" s="251">
        <v>14070</v>
      </c>
      <c r="E86" s="251">
        <v>14079</v>
      </c>
      <c r="F86" s="251">
        <v>13942</v>
      </c>
      <c r="G86" s="252">
        <v>14529</v>
      </c>
      <c r="H86" s="253">
        <v>14698</v>
      </c>
      <c r="I86" s="253">
        <f>'tab1-pa'!L86</f>
        <v>14883</v>
      </c>
    </row>
    <row r="87" spans="1:9" ht="13.5" customHeight="1">
      <c r="A87" s="147">
        <v>75</v>
      </c>
      <c r="B87" s="23" t="s">
        <v>192</v>
      </c>
      <c r="C87" s="4" t="s">
        <v>66</v>
      </c>
      <c r="D87" s="251">
        <v>8619</v>
      </c>
      <c r="E87" s="251">
        <v>8494</v>
      </c>
      <c r="F87" s="251">
        <v>8688</v>
      </c>
      <c r="G87" s="252">
        <v>8888</v>
      </c>
      <c r="H87" s="253">
        <v>9187</v>
      </c>
      <c r="I87" s="253">
        <f>'tab1-pa'!L87</f>
        <v>9193</v>
      </c>
    </row>
    <row r="88" spans="1:9" ht="13.5" customHeight="1">
      <c r="A88" s="147">
        <v>32</v>
      </c>
      <c r="B88" s="23" t="s">
        <v>193</v>
      </c>
      <c r="C88" s="4" t="s">
        <v>35</v>
      </c>
      <c r="D88" s="251">
        <v>13262</v>
      </c>
      <c r="E88" s="251">
        <v>14220</v>
      </c>
      <c r="F88" s="251">
        <v>14829</v>
      </c>
      <c r="G88" s="252">
        <v>14677</v>
      </c>
      <c r="H88" s="253">
        <v>12979</v>
      </c>
      <c r="I88" s="253">
        <f>'tab1-pa'!L88</f>
        <v>12732</v>
      </c>
    </row>
    <row r="89" spans="1:9" s="194" customFormat="1" ht="13.5" customHeight="1">
      <c r="A89" s="147">
        <v>76</v>
      </c>
      <c r="B89" s="23" t="s">
        <v>194</v>
      </c>
      <c r="C89" s="4" t="s">
        <v>80</v>
      </c>
      <c r="D89" s="251">
        <v>11305</v>
      </c>
      <c r="E89" s="251">
        <v>11476</v>
      </c>
      <c r="F89" s="251">
        <v>11378</v>
      </c>
      <c r="G89" s="252">
        <v>11458</v>
      </c>
      <c r="H89" s="254">
        <v>11229</v>
      </c>
      <c r="I89" s="254">
        <f>'tab1-pa'!L89</f>
        <v>11286</v>
      </c>
    </row>
    <row r="90" spans="1:9" ht="13.5" customHeight="1">
      <c r="A90" s="147">
        <v>76</v>
      </c>
      <c r="B90" s="23" t="s">
        <v>195</v>
      </c>
      <c r="C90" s="4" t="s">
        <v>81</v>
      </c>
      <c r="D90" s="251">
        <v>7074</v>
      </c>
      <c r="E90" s="251">
        <v>7116</v>
      </c>
      <c r="F90" s="251">
        <v>7243</v>
      </c>
      <c r="G90" s="252">
        <v>7318</v>
      </c>
      <c r="H90" s="253">
        <v>7330</v>
      </c>
      <c r="I90" s="253">
        <f>'tab1-pa'!L90</f>
        <v>6935</v>
      </c>
    </row>
    <row r="91" spans="1:9" ht="13.5" customHeight="1">
      <c r="A91" s="147">
        <v>93</v>
      </c>
      <c r="B91" s="23" t="s">
        <v>196</v>
      </c>
      <c r="C91" s="4" t="s">
        <v>102</v>
      </c>
      <c r="D91" s="251">
        <v>26416</v>
      </c>
      <c r="E91" s="251">
        <v>26639</v>
      </c>
      <c r="F91" s="251">
        <v>26450</v>
      </c>
      <c r="G91" s="252">
        <v>26665</v>
      </c>
      <c r="H91" s="253">
        <v>25099</v>
      </c>
      <c r="I91" s="253">
        <f>'tab1-pa'!L91</f>
        <v>24818</v>
      </c>
    </row>
    <row r="92" spans="1:9" ht="13.5" customHeight="1">
      <c r="A92" s="147">
        <v>93</v>
      </c>
      <c r="B92" s="23" t="s">
        <v>197</v>
      </c>
      <c r="C92" s="4" t="s">
        <v>103</v>
      </c>
      <c r="D92" s="251">
        <v>10476</v>
      </c>
      <c r="E92" s="251">
        <v>10468</v>
      </c>
      <c r="F92" s="251">
        <v>10641</v>
      </c>
      <c r="G92" s="252">
        <v>10838</v>
      </c>
      <c r="H92" s="253">
        <v>10934</v>
      </c>
      <c r="I92" s="253">
        <f>'tab1-pa'!L92</f>
        <v>11414</v>
      </c>
    </row>
    <row r="93" spans="1:9" ht="13.5" customHeight="1">
      <c r="A93" s="147">
        <v>52</v>
      </c>
      <c r="B93" s="23" t="s">
        <v>198</v>
      </c>
      <c r="C93" s="4" t="s">
        <v>51</v>
      </c>
      <c r="D93" s="251">
        <v>13247</v>
      </c>
      <c r="E93" s="251">
        <v>14152</v>
      </c>
      <c r="F93" s="251">
        <v>14513</v>
      </c>
      <c r="G93" s="252">
        <v>14769</v>
      </c>
      <c r="H93" s="253">
        <v>15172</v>
      </c>
      <c r="I93" s="253">
        <f>'tab1-pa'!L93</f>
        <v>14948</v>
      </c>
    </row>
    <row r="94" spans="1:9" ht="13.5" customHeight="1">
      <c r="A94" s="147">
        <v>75</v>
      </c>
      <c r="B94" s="23" t="s">
        <v>199</v>
      </c>
      <c r="C94" s="4" t="s">
        <v>67</v>
      </c>
      <c r="D94" s="251">
        <v>8702</v>
      </c>
      <c r="E94" s="251">
        <v>8535</v>
      </c>
      <c r="F94" s="251">
        <v>8911</v>
      </c>
      <c r="G94" s="252">
        <v>9141</v>
      </c>
      <c r="H94" s="253">
        <v>9332</v>
      </c>
      <c r="I94" s="253">
        <f>'tab1-pa'!L94</f>
        <v>9650</v>
      </c>
    </row>
    <row r="95" spans="1:9" ht="13.5" customHeight="1">
      <c r="A95" s="147">
        <v>75</v>
      </c>
      <c r="B95" s="23" t="s">
        <v>200</v>
      </c>
      <c r="C95" s="4" t="s">
        <v>68</v>
      </c>
      <c r="D95" s="251">
        <v>9619</v>
      </c>
      <c r="E95" s="251">
        <v>9707</v>
      </c>
      <c r="F95" s="251">
        <v>9498</v>
      </c>
      <c r="G95" s="252">
        <v>9528</v>
      </c>
      <c r="H95" s="253">
        <v>9944</v>
      </c>
      <c r="I95" s="253">
        <f>'tab1-pa'!L95</f>
        <v>9784</v>
      </c>
    </row>
    <row r="96" spans="1:9" ht="13.5" customHeight="1">
      <c r="A96" s="147">
        <v>44</v>
      </c>
      <c r="B96" s="23" t="s">
        <v>201</v>
      </c>
      <c r="C96" s="4" t="s">
        <v>45</v>
      </c>
      <c r="D96" s="251">
        <v>8582</v>
      </c>
      <c r="E96" s="251">
        <v>8693</v>
      </c>
      <c r="F96" s="251">
        <v>8706</v>
      </c>
      <c r="G96" s="252">
        <v>8908</v>
      </c>
      <c r="H96" s="253">
        <v>8889</v>
      </c>
      <c r="I96" s="253">
        <f>'tab1-pa'!L96</f>
        <v>8460</v>
      </c>
    </row>
    <row r="97" spans="1:9" ht="13.5" customHeight="1">
      <c r="A97" s="147">
        <v>27</v>
      </c>
      <c r="B97" s="23" t="s">
        <v>202</v>
      </c>
      <c r="C97" s="4" t="s">
        <v>23</v>
      </c>
      <c r="D97" s="251">
        <v>8261</v>
      </c>
      <c r="E97" s="251">
        <v>8436</v>
      </c>
      <c r="F97" s="251">
        <v>8688</v>
      </c>
      <c r="G97" s="252">
        <v>8886</v>
      </c>
      <c r="H97" s="253">
        <v>9291</v>
      </c>
      <c r="I97" s="253">
        <f>'tab1-pa'!L97</f>
        <v>9253</v>
      </c>
    </row>
    <row r="98" spans="1:9" ht="13.5" customHeight="1">
      <c r="A98" s="147">
        <v>27</v>
      </c>
      <c r="B98" s="23" t="s">
        <v>203</v>
      </c>
      <c r="C98" s="4" t="s">
        <v>24</v>
      </c>
      <c r="D98" s="251">
        <v>2868</v>
      </c>
      <c r="E98" s="251">
        <v>2843</v>
      </c>
      <c r="F98" s="251">
        <v>2932</v>
      </c>
      <c r="G98" s="252">
        <v>3110</v>
      </c>
      <c r="H98" s="253">
        <v>3229</v>
      </c>
      <c r="I98" s="253">
        <f>'tab1-pa'!L98</f>
        <v>3276</v>
      </c>
    </row>
    <row r="99" spans="1:9" ht="13.5" customHeight="1">
      <c r="A99" s="147">
        <v>11</v>
      </c>
      <c r="B99" s="23" t="s">
        <v>204</v>
      </c>
      <c r="C99" s="4" t="s">
        <v>4</v>
      </c>
      <c r="D99" s="251">
        <v>12314</v>
      </c>
      <c r="E99" s="251">
        <v>12401</v>
      </c>
      <c r="F99" s="251">
        <v>12658</v>
      </c>
      <c r="G99" s="252">
        <v>12590</v>
      </c>
      <c r="H99" s="253">
        <v>12248</v>
      </c>
      <c r="I99" s="253">
        <f>'tab1-pa'!L99</f>
        <v>11958</v>
      </c>
    </row>
    <row r="100" spans="1:9" ht="13.5" customHeight="1">
      <c r="A100" s="147">
        <v>11</v>
      </c>
      <c r="B100" s="23" t="s">
        <v>205</v>
      </c>
      <c r="C100" s="4" t="s">
        <v>5</v>
      </c>
      <c r="D100" s="251">
        <v>18800</v>
      </c>
      <c r="E100" s="251">
        <v>19182</v>
      </c>
      <c r="F100" s="251">
        <v>19196</v>
      </c>
      <c r="G100" s="252">
        <v>19767</v>
      </c>
      <c r="H100" s="253">
        <v>19616</v>
      </c>
      <c r="I100" s="253">
        <f>'tab1-pa'!L100</f>
        <v>19607</v>
      </c>
    </row>
    <row r="101" spans="1:9" ht="13.5" customHeight="1">
      <c r="A101" s="147">
        <v>11</v>
      </c>
      <c r="B101" s="23" t="s">
        <v>206</v>
      </c>
      <c r="C101" s="4" t="s">
        <v>6</v>
      </c>
      <c r="D101" s="251">
        <v>21592</v>
      </c>
      <c r="E101" s="251">
        <v>21999</v>
      </c>
      <c r="F101" s="251">
        <v>22788</v>
      </c>
      <c r="G101" s="252">
        <v>22984</v>
      </c>
      <c r="H101" s="253">
        <v>23490</v>
      </c>
      <c r="I101" s="253">
        <f>'tab1-pa'!L101</f>
        <v>22690</v>
      </c>
    </row>
    <row r="102" spans="1:9" ht="13.5" customHeight="1">
      <c r="A102" s="147">
        <v>11</v>
      </c>
      <c r="B102" s="23" t="s">
        <v>207</v>
      </c>
      <c r="C102" s="4" t="s">
        <v>7</v>
      </c>
      <c r="D102" s="251">
        <v>16515</v>
      </c>
      <c r="E102" s="251">
        <v>17437</v>
      </c>
      <c r="F102" s="251">
        <v>17598</v>
      </c>
      <c r="G102" s="252">
        <v>17800</v>
      </c>
      <c r="H102" s="253">
        <v>18521</v>
      </c>
      <c r="I102" s="253">
        <f>'tab1-pa'!L102</f>
        <v>18948</v>
      </c>
    </row>
    <row r="103" spans="1:9" ht="13.5" customHeight="1">
      <c r="A103" s="140">
        <v>11</v>
      </c>
      <c r="B103" s="23" t="s">
        <v>208</v>
      </c>
      <c r="C103" s="4" t="s">
        <v>8</v>
      </c>
      <c r="D103" s="251">
        <v>13694</v>
      </c>
      <c r="E103" s="251">
        <v>13689</v>
      </c>
      <c r="F103" s="251">
        <v>13901</v>
      </c>
      <c r="G103" s="252">
        <v>13158</v>
      </c>
      <c r="H103" s="253">
        <v>13645</v>
      </c>
      <c r="I103" s="253">
        <f>'tab1-pa'!L103</f>
        <v>13892</v>
      </c>
    </row>
    <row r="104" spans="1:9" ht="13.5" customHeight="1">
      <c r="A104" s="147" t="s">
        <v>115</v>
      </c>
      <c r="B104" s="23" t="s">
        <v>209</v>
      </c>
      <c r="C104" s="4" t="s">
        <v>109</v>
      </c>
      <c r="D104" s="251">
        <v>8772</v>
      </c>
      <c r="E104" s="251">
        <v>8394</v>
      </c>
      <c r="F104" s="251">
        <v>8323</v>
      </c>
      <c r="G104" s="252">
        <v>8949</v>
      </c>
      <c r="H104" s="253">
        <v>8714</v>
      </c>
      <c r="I104" s="253">
        <f>'tab1-pa'!L104</f>
        <v>9255</v>
      </c>
    </row>
    <row r="105" spans="1:9" ht="13.5" customHeight="1">
      <c r="A105" s="147" t="s">
        <v>116</v>
      </c>
      <c r="B105" s="23" t="s">
        <v>210</v>
      </c>
      <c r="C105" s="4" t="s">
        <v>110</v>
      </c>
      <c r="D105" s="251">
        <v>9886</v>
      </c>
      <c r="E105" s="251">
        <v>9819</v>
      </c>
      <c r="F105" s="251">
        <v>10319</v>
      </c>
      <c r="G105" s="252">
        <v>10799</v>
      </c>
      <c r="H105" s="253">
        <v>10891</v>
      </c>
      <c r="I105" s="253">
        <f>'tab1-pa'!L105</f>
        <v>11325</v>
      </c>
    </row>
    <row r="106" spans="1:9" ht="13.5" customHeight="1">
      <c r="A106" s="147" t="s">
        <v>117</v>
      </c>
      <c r="B106" s="23" t="s">
        <v>211</v>
      </c>
      <c r="C106" s="4" t="s">
        <v>111</v>
      </c>
      <c r="D106" s="251">
        <v>1097</v>
      </c>
      <c r="E106" s="251">
        <v>1115</v>
      </c>
      <c r="F106" s="251">
        <v>1068</v>
      </c>
      <c r="G106" s="252">
        <v>1036</v>
      </c>
      <c r="H106" s="253">
        <v>1016</v>
      </c>
      <c r="I106" s="253">
        <f>'tab1-pa'!L106</f>
        <v>1198</v>
      </c>
    </row>
    <row r="107" spans="1:9" ht="13.5" customHeight="1">
      <c r="A107" s="152" t="s">
        <v>118</v>
      </c>
      <c r="B107" s="9" t="s">
        <v>212</v>
      </c>
      <c r="C107" s="5" t="s">
        <v>112</v>
      </c>
      <c r="D107" s="255">
        <v>17016</v>
      </c>
      <c r="E107" s="255">
        <v>16665</v>
      </c>
      <c r="F107" s="255">
        <v>16667</v>
      </c>
      <c r="G107" s="256">
        <v>16858</v>
      </c>
      <c r="H107" s="257">
        <v>17107</v>
      </c>
      <c r="I107" s="257">
        <f>'tab1-pa'!L107</f>
        <v>17609</v>
      </c>
    </row>
    <row r="108" spans="1:9" s="1" customFormat="1">
      <c r="A108" s="597" t="s">
        <v>225</v>
      </c>
      <c r="B108" s="598"/>
      <c r="C108" s="599"/>
      <c r="D108" s="88">
        <f>SUM(D6:D103)-D76-D77</f>
        <v>1285094</v>
      </c>
      <c r="E108" s="88">
        <f t="shared" ref="E108:H108" si="0">SUM(E6:E103)-E76-E77</f>
        <v>1310724</v>
      </c>
      <c r="F108" s="88">
        <f t="shared" si="0"/>
        <v>1329337</v>
      </c>
      <c r="G108" s="88">
        <f t="shared" si="0"/>
        <v>1346293</v>
      </c>
      <c r="H108" s="88">
        <f t="shared" si="0"/>
        <v>1354579</v>
      </c>
      <c r="I108" s="88">
        <f t="shared" ref="I108" si="1">SUM(I6:I103)-I76-I77</f>
        <v>1367238</v>
      </c>
    </row>
    <row r="109" spans="1:9" s="1" customFormat="1">
      <c r="A109" s="600" t="s">
        <v>226</v>
      </c>
      <c r="B109" s="601"/>
      <c r="C109" s="602"/>
      <c r="D109" s="89">
        <f>SUM(D104:D107)</f>
        <v>36771</v>
      </c>
      <c r="E109" s="89">
        <f t="shared" ref="E109:H109" si="2">SUM(E104:E107)</f>
        <v>35993</v>
      </c>
      <c r="F109" s="89">
        <f t="shared" si="2"/>
        <v>36377</v>
      </c>
      <c r="G109" s="89">
        <f t="shared" si="2"/>
        <v>37642</v>
      </c>
      <c r="H109" s="89">
        <f t="shared" si="2"/>
        <v>37728</v>
      </c>
      <c r="I109" s="89">
        <f t="shared" ref="I109" si="3">SUM(I104:I107)</f>
        <v>39387</v>
      </c>
    </row>
    <row r="110" spans="1:9" s="1" customFormat="1">
      <c r="A110" s="594" t="s">
        <v>227</v>
      </c>
      <c r="B110" s="595"/>
      <c r="C110" s="596"/>
      <c r="D110" s="90">
        <f>D108+D109</f>
        <v>1321865</v>
      </c>
      <c r="E110" s="90">
        <f t="shared" ref="E110:I110" si="4">E108+E109</f>
        <v>1346717</v>
      </c>
      <c r="F110" s="90">
        <f t="shared" si="4"/>
        <v>1365714</v>
      </c>
      <c r="G110" s="90">
        <f t="shared" si="4"/>
        <v>1383935</v>
      </c>
      <c r="H110" s="90">
        <f t="shared" si="4"/>
        <v>1392307</v>
      </c>
      <c r="I110" s="90">
        <f t="shared" si="4"/>
        <v>1406625</v>
      </c>
    </row>
    <row r="111" spans="1:9" s="1" customFormat="1">
      <c r="A111" s="8"/>
      <c r="B111" s="24"/>
      <c r="C111" s="4"/>
      <c r="D111" s="10"/>
      <c r="E111" s="64"/>
      <c r="F111" s="10"/>
      <c r="G111" s="64"/>
      <c r="H111" s="10"/>
      <c r="I111" s="64"/>
    </row>
    <row r="112" spans="1:9" s="1" customFormat="1">
      <c r="A112" s="8"/>
      <c r="B112" s="24"/>
      <c r="C112" s="4"/>
      <c r="D112" s="10"/>
      <c r="E112" s="64"/>
      <c r="F112" s="10"/>
      <c r="G112" s="64"/>
      <c r="H112" s="10"/>
      <c r="I112" s="64"/>
    </row>
    <row r="113" spans="1:9" s="1" customFormat="1" ht="35.25" customHeight="1">
      <c r="A113" s="612" t="s">
        <v>462</v>
      </c>
      <c r="B113" s="612"/>
      <c r="C113" s="612"/>
      <c r="D113" s="612"/>
      <c r="E113" s="612"/>
      <c r="F113" s="260"/>
      <c r="G113" s="260"/>
      <c r="H113" s="260"/>
      <c r="I113" s="260"/>
    </row>
    <row r="114" spans="1:9" s="1" customFormat="1">
      <c r="A114" s="591"/>
      <c r="B114" s="591"/>
      <c r="C114" s="591"/>
      <c r="D114" s="591"/>
      <c r="E114" s="591"/>
      <c r="F114" s="591"/>
      <c r="G114" s="591"/>
      <c r="H114" s="591"/>
      <c r="I114" s="591"/>
    </row>
    <row r="115" spans="1:9" s="1" customFormat="1" ht="75" customHeight="1">
      <c r="A115" s="122" t="s">
        <v>218</v>
      </c>
      <c r="B115" s="592" t="s">
        <v>214</v>
      </c>
      <c r="C115" s="593"/>
      <c r="D115" s="123">
        <v>2010</v>
      </c>
      <c r="E115" s="123">
        <v>2011</v>
      </c>
      <c r="F115" s="123">
        <v>2012</v>
      </c>
      <c r="G115" s="123">
        <v>2013</v>
      </c>
      <c r="H115" s="123">
        <v>2014</v>
      </c>
      <c r="I115" s="123">
        <v>2015</v>
      </c>
    </row>
    <row r="116" spans="1:9" s="1" customFormat="1">
      <c r="A116" s="31">
        <v>84</v>
      </c>
      <c r="B116" s="32" t="s">
        <v>83</v>
      </c>
      <c r="C116" s="33"/>
      <c r="D116" s="80">
        <f>D6+D8+D12+D20+D32+D44+D48+D49+D69+D75+D81+D82</f>
        <v>156321</v>
      </c>
      <c r="E116" s="80">
        <f t="shared" ref="E116:I116" si="5">E6+E8+E12+E20+E32+E44+E48+E49+E69+E75+E81+E82</f>
        <v>160555</v>
      </c>
      <c r="F116" s="80">
        <f t="shared" si="5"/>
        <v>165030</v>
      </c>
      <c r="G116" s="80">
        <f t="shared" si="5"/>
        <v>168799</v>
      </c>
      <c r="H116" s="80">
        <f t="shared" si="5"/>
        <v>176561</v>
      </c>
      <c r="I116" s="80">
        <f t="shared" si="5"/>
        <v>180778</v>
      </c>
    </row>
    <row r="117" spans="1:9" s="1" customFormat="1">
      <c r="A117" s="34">
        <v>27</v>
      </c>
      <c r="B117" s="35" t="s">
        <v>17</v>
      </c>
      <c r="C117" s="36"/>
      <c r="D117" s="72">
        <f>D27+D31+D45+D64+D78+D79+D97+D98</f>
        <v>66216</v>
      </c>
      <c r="E117" s="72">
        <f t="shared" ref="E117:I117" si="6">E27+E31+E45+E64+E78+E79+E97+E98</f>
        <v>66472</v>
      </c>
      <c r="F117" s="72">
        <f t="shared" si="6"/>
        <v>67850</v>
      </c>
      <c r="G117" s="72">
        <f t="shared" si="6"/>
        <v>69717</v>
      </c>
      <c r="H117" s="72">
        <f t="shared" si="6"/>
        <v>71731</v>
      </c>
      <c r="I117" s="72">
        <f t="shared" si="6"/>
        <v>72605</v>
      </c>
    </row>
    <row r="118" spans="1:9" s="1" customFormat="1">
      <c r="A118" s="34">
        <v>53</v>
      </c>
      <c r="B118" s="35" t="s">
        <v>53</v>
      </c>
      <c r="C118" s="36"/>
      <c r="D118" s="72">
        <f>D28+D35+D41+D62</f>
        <v>71110</v>
      </c>
      <c r="E118" s="72">
        <f t="shared" ref="E118:I118" si="7">E28+E35+E41+E62</f>
        <v>72401</v>
      </c>
      <c r="F118" s="72">
        <f t="shared" si="7"/>
        <v>72505</v>
      </c>
      <c r="G118" s="72">
        <f t="shared" si="7"/>
        <v>73969</v>
      </c>
      <c r="H118" s="72">
        <f t="shared" si="7"/>
        <v>75337</v>
      </c>
      <c r="I118" s="72">
        <f t="shared" si="7"/>
        <v>75851</v>
      </c>
    </row>
    <row r="119" spans="1:9" s="1" customFormat="1">
      <c r="A119" s="34">
        <v>24</v>
      </c>
      <c r="B119" s="35" t="s">
        <v>10</v>
      </c>
      <c r="C119" s="36"/>
      <c r="D119" s="72">
        <f>D23+D34+D42+D43+D47+D51</f>
        <v>54433</v>
      </c>
      <c r="E119" s="72">
        <f t="shared" ref="E119:I119" si="8">E23+E34+E42+E43+E47+E51</f>
        <v>55343</v>
      </c>
      <c r="F119" s="72">
        <f t="shared" si="8"/>
        <v>55745</v>
      </c>
      <c r="G119" s="72">
        <f t="shared" si="8"/>
        <v>56628</v>
      </c>
      <c r="H119" s="72">
        <f t="shared" si="8"/>
        <v>57360</v>
      </c>
      <c r="I119" s="72">
        <f t="shared" si="8"/>
        <v>55464</v>
      </c>
    </row>
    <row r="120" spans="1:9" s="1" customFormat="1">
      <c r="A120" s="34">
        <v>94</v>
      </c>
      <c r="B120" s="35" t="s">
        <v>106</v>
      </c>
      <c r="C120" s="36"/>
      <c r="D120" s="72">
        <f>D25+D26</f>
        <v>11043</v>
      </c>
      <c r="E120" s="72">
        <f t="shared" ref="E120:I120" si="9">E25+E26</f>
        <v>11139</v>
      </c>
      <c r="F120" s="72">
        <f t="shared" si="9"/>
        <v>10951</v>
      </c>
      <c r="G120" s="72">
        <f t="shared" si="9"/>
        <v>11508</v>
      </c>
      <c r="H120" s="72">
        <f t="shared" si="9"/>
        <v>10556</v>
      </c>
      <c r="I120" s="72">
        <f t="shared" si="9"/>
        <v>10766</v>
      </c>
    </row>
    <row r="121" spans="1:9" s="1" customFormat="1">
      <c r="A121" s="34">
        <v>44</v>
      </c>
      <c r="B121" s="35" t="s">
        <v>220</v>
      </c>
      <c r="C121" s="36"/>
      <c r="D121" s="72">
        <f>D13+D15+D57+D58+D60+D61+D63+D73+D74+D96</f>
        <v>109059</v>
      </c>
      <c r="E121" s="72">
        <f t="shared" ref="E121:I121" si="10">E13+E15+E57+E58+E60+E61+E63+E73+E74+E96</f>
        <v>111085</v>
      </c>
      <c r="F121" s="72">
        <f t="shared" si="10"/>
        <v>111379</v>
      </c>
      <c r="G121" s="72">
        <f t="shared" si="10"/>
        <v>114252</v>
      </c>
      <c r="H121" s="72">
        <f t="shared" si="10"/>
        <v>114156</v>
      </c>
      <c r="I121" s="72">
        <f t="shared" si="10"/>
        <v>112370</v>
      </c>
    </row>
    <row r="122" spans="1:9" s="1" customFormat="1">
      <c r="A122" s="34">
        <v>32</v>
      </c>
      <c r="B122" s="35" t="s">
        <v>221</v>
      </c>
      <c r="C122" s="36"/>
      <c r="D122" s="72">
        <f>D7+D65+D66+D68+D88</f>
        <v>124204</v>
      </c>
      <c r="E122" s="72">
        <f t="shared" ref="E122:I122" si="11">E7+E65+E66+E68+E88</f>
        <v>127380</v>
      </c>
      <c r="F122" s="72">
        <f t="shared" si="11"/>
        <v>129493</v>
      </c>
      <c r="G122" s="72">
        <f t="shared" si="11"/>
        <v>128799</v>
      </c>
      <c r="H122" s="72">
        <f t="shared" si="11"/>
        <v>125643</v>
      </c>
      <c r="I122" s="72">
        <f t="shared" si="11"/>
        <v>126922</v>
      </c>
    </row>
    <row r="123" spans="1:9" s="1" customFormat="1">
      <c r="A123" s="34">
        <v>11</v>
      </c>
      <c r="B123" s="35" t="s">
        <v>1</v>
      </c>
      <c r="C123" s="36"/>
      <c r="D123" s="72">
        <f>D83+D85+D86+D99+D100+D101+D102+D103</f>
        <v>146585</v>
      </c>
      <c r="E123" s="72">
        <f t="shared" ref="E123:I123" si="12">E83+E85+E86+E99+E100+E101+E102+E103</f>
        <v>149275</v>
      </c>
      <c r="F123" s="72">
        <f t="shared" si="12"/>
        <v>153664</v>
      </c>
      <c r="G123" s="72">
        <f t="shared" si="12"/>
        <v>152765</v>
      </c>
      <c r="H123" s="72">
        <f t="shared" si="12"/>
        <v>150570</v>
      </c>
      <c r="I123" s="72">
        <f t="shared" si="12"/>
        <v>153116</v>
      </c>
    </row>
    <row r="124" spans="1:9" s="1" customFormat="1">
      <c r="A124" s="34">
        <v>28</v>
      </c>
      <c r="B124" s="35" t="s">
        <v>26</v>
      </c>
      <c r="C124" s="36"/>
      <c r="D124" s="72">
        <f>D19+D33+D56+D67+D84</f>
        <v>75294</v>
      </c>
      <c r="E124" s="72">
        <f t="shared" ref="E124:I124" si="13">E19+E33+E56+E67+E84</f>
        <v>76082</v>
      </c>
      <c r="F124" s="72">
        <f t="shared" si="13"/>
        <v>77406</v>
      </c>
      <c r="G124" s="72">
        <f t="shared" si="13"/>
        <v>76655</v>
      </c>
      <c r="H124" s="72">
        <f t="shared" si="13"/>
        <v>76548</v>
      </c>
      <c r="I124" s="72">
        <f t="shared" si="13"/>
        <v>76852</v>
      </c>
    </row>
    <row r="125" spans="1:9" s="1" customFormat="1">
      <c r="A125" s="34">
        <v>75</v>
      </c>
      <c r="B125" s="35" t="s">
        <v>222</v>
      </c>
      <c r="C125" s="36"/>
      <c r="D125" s="72">
        <f>D21+D22+D24+D29+D30+D39+D46+D53+D70+D87+D94+D95</f>
        <v>142475</v>
      </c>
      <c r="E125" s="72">
        <f t="shared" ref="E125:I125" si="14">E21+E22+E24+E29+E30+E39+E46+E53+E70+E87+E94+E95</f>
        <v>145481</v>
      </c>
      <c r="F125" s="72">
        <f t="shared" si="14"/>
        <v>147677</v>
      </c>
      <c r="G125" s="72">
        <f t="shared" si="14"/>
        <v>149107</v>
      </c>
      <c r="H125" s="72">
        <f t="shared" si="14"/>
        <v>151488</v>
      </c>
      <c r="I125" s="72">
        <f t="shared" si="14"/>
        <v>154282</v>
      </c>
    </row>
    <row r="126" spans="1:9" s="1" customFormat="1">
      <c r="A126" s="34">
        <v>76</v>
      </c>
      <c r="B126" s="35" t="s">
        <v>223</v>
      </c>
      <c r="C126" s="36"/>
      <c r="D126" s="72">
        <f>D14+D16+D17+D36+D37+D38+D40+D52+D54+D71+D72+D89+D90</f>
        <v>149068</v>
      </c>
      <c r="E126" s="72">
        <f t="shared" ref="E126:I126" si="15">E14+E16+E17+E36+E37+E38+E40+E52+E54+E71+E72+E89+E90</f>
        <v>155206</v>
      </c>
      <c r="F126" s="72">
        <f t="shared" si="15"/>
        <v>157696</v>
      </c>
      <c r="G126" s="72">
        <f t="shared" si="15"/>
        <v>160911</v>
      </c>
      <c r="H126" s="72">
        <f t="shared" si="15"/>
        <v>160371</v>
      </c>
      <c r="I126" s="72">
        <f t="shared" si="15"/>
        <v>162302</v>
      </c>
    </row>
    <row r="127" spans="1:9" s="1" customFormat="1">
      <c r="A127" s="34">
        <v>52</v>
      </c>
      <c r="B127" s="35" t="s">
        <v>47</v>
      </c>
      <c r="C127" s="36"/>
      <c r="D127" s="72">
        <f>D50+D55+D59+D80+D93</f>
        <v>68923</v>
      </c>
      <c r="E127" s="72">
        <f t="shared" ref="E127:I127" si="16">E50+E55+E59+E80+E93</f>
        <v>70274</v>
      </c>
      <c r="F127" s="72">
        <f t="shared" si="16"/>
        <v>70626</v>
      </c>
      <c r="G127" s="72">
        <f t="shared" si="16"/>
        <v>72578</v>
      </c>
      <c r="H127" s="72">
        <f t="shared" si="16"/>
        <v>72433</v>
      </c>
      <c r="I127" s="72">
        <f t="shared" si="16"/>
        <v>73806</v>
      </c>
    </row>
    <row r="128" spans="1:9" s="1" customFormat="1">
      <c r="A128" s="37">
        <v>93</v>
      </c>
      <c r="B128" s="38" t="s">
        <v>113</v>
      </c>
      <c r="C128" s="42"/>
      <c r="D128" s="73">
        <f>D9+D10+D11+D18+D91+D92</f>
        <v>110363</v>
      </c>
      <c r="E128" s="73">
        <f t="shared" ref="E128:I128" si="17">E9+E10+E11+E18+E91+E92</f>
        <v>110031</v>
      </c>
      <c r="F128" s="73">
        <f t="shared" si="17"/>
        <v>109315</v>
      </c>
      <c r="G128" s="73">
        <f t="shared" si="17"/>
        <v>110605</v>
      </c>
      <c r="H128" s="73">
        <f t="shared" si="17"/>
        <v>111825</v>
      </c>
      <c r="I128" s="73">
        <f t="shared" si="17"/>
        <v>112124</v>
      </c>
    </row>
    <row r="129" spans="1:9" s="1" customFormat="1">
      <c r="A129" s="15" t="s">
        <v>225</v>
      </c>
      <c r="B129" s="26"/>
      <c r="C129" s="16"/>
      <c r="D129" s="93">
        <f>SUM(D116:D128)</f>
        <v>1285094</v>
      </c>
      <c r="E129" s="93">
        <f t="shared" ref="E129:I129" si="18">SUM(E116:E128)</f>
        <v>1310724</v>
      </c>
      <c r="F129" s="93">
        <f t="shared" si="18"/>
        <v>1329337</v>
      </c>
      <c r="G129" s="93">
        <f t="shared" si="18"/>
        <v>1346293</v>
      </c>
      <c r="H129" s="93">
        <f t="shared" si="18"/>
        <v>1354579</v>
      </c>
      <c r="I129" s="93">
        <f t="shared" si="18"/>
        <v>1367238</v>
      </c>
    </row>
    <row r="130" spans="1:9" s="1" customFormat="1" ht="14.25" customHeight="1">
      <c r="A130" s="11">
        <v>101</v>
      </c>
      <c r="B130" s="39" t="s">
        <v>215</v>
      </c>
      <c r="C130" s="12"/>
      <c r="D130" s="76">
        <f>D104</f>
        <v>8772</v>
      </c>
      <c r="E130" s="76">
        <f t="shared" ref="E130:I130" si="19">E104</f>
        <v>8394</v>
      </c>
      <c r="F130" s="76">
        <f t="shared" si="19"/>
        <v>8323</v>
      </c>
      <c r="G130" s="76">
        <f t="shared" si="19"/>
        <v>8949</v>
      </c>
      <c r="H130" s="76">
        <f t="shared" si="19"/>
        <v>8714</v>
      </c>
      <c r="I130" s="76">
        <f t="shared" si="19"/>
        <v>9255</v>
      </c>
    </row>
    <row r="131" spans="1:9" s="1" customFormat="1" ht="14.25" customHeight="1">
      <c r="A131" s="11">
        <v>102</v>
      </c>
      <c r="B131" s="40" t="s">
        <v>216</v>
      </c>
      <c r="C131" s="12"/>
      <c r="D131" s="77">
        <f t="shared" ref="D131:D133" si="20">D105</f>
        <v>9886</v>
      </c>
      <c r="E131" s="77">
        <f t="shared" ref="E131:I131" si="21">E105</f>
        <v>9819</v>
      </c>
      <c r="F131" s="77">
        <f t="shared" si="21"/>
        <v>10319</v>
      </c>
      <c r="G131" s="77">
        <f t="shared" si="21"/>
        <v>10799</v>
      </c>
      <c r="H131" s="77">
        <f t="shared" si="21"/>
        <v>10891</v>
      </c>
      <c r="I131" s="77">
        <f t="shared" si="21"/>
        <v>11325</v>
      </c>
    </row>
    <row r="132" spans="1:9" s="1" customFormat="1" ht="14.25" customHeight="1">
      <c r="A132" s="11">
        <v>103</v>
      </c>
      <c r="B132" s="40" t="s">
        <v>111</v>
      </c>
      <c r="C132" s="12"/>
      <c r="D132" s="77">
        <f t="shared" si="20"/>
        <v>1097</v>
      </c>
      <c r="E132" s="77">
        <f t="shared" ref="E132:I132" si="22">E106</f>
        <v>1115</v>
      </c>
      <c r="F132" s="77">
        <f t="shared" si="22"/>
        <v>1068</v>
      </c>
      <c r="G132" s="77">
        <f t="shared" si="22"/>
        <v>1036</v>
      </c>
      <c r="H132" s="77">
        <f t="shared" si="22"/>
        <v>1016</v>
      </c>
      <c r="I132" s="77">
        <f t="shared" si="22"/>
        <v>1198</v>
      </c>
    </row>
    <row r="133" spans="1:9" s="1" customFormat="1" ht="14.25" customHeight="1">
      <c r="A133" s="13">
        <v>104</v>
      </c>
      <c r="B133" s="41" t="s">
        <v>112</v>
      </c>
      <c r="C133" s="14"/>
      <c r="D133" s="78">
        <f t="shared" si="20"/>
        <v>17016</v>
      </c>
      <c r="E133" s="78">
        <f t="shared" ref="E133:I133" si="23">E107</f>
        <v>16665</v>
      </c>
      <c r="F133" s="78">
        <f t="shared" si="23"/>
        <v>16667</v>
      </c>
      <c r="G133" s="78">
        <f t="shared" si="23"/>
        <v>16858</v>
      </c>
      <c r="H133" s="78">
        <f t="shared" si="23"/>
        <v>17107</v>
      </c>
      <c r="I133" s="78">
        <f t="shared" si="23"/>
        <v>17609</v>
      </c>
    </row>
    <row r="134" spans="1:9" s="1" customFormat="1">
      <c r="A134" s="17" t="s">
        <v>224</v>
      </c>
      <c r="B134" s="25"/>
      <c r="C134" s="17"/>
      <c r="D134" s="93">
        <f>SUM(D130:D133)</f>
        <v>36771</v>
      </c>
      <c r="E134" s="93">
        <f t="shared" ref="E134:I134" si="24">SUM(E130:E133)</f>
        <v>35993</v>
      </c>
      <c r="F134" s="93">
        <f t="shared" si="24"/>
        <v>36377</v>
      </c>
      <c r="G134" s="93">
        <f t="shared" si="24"/>
        <v>37642</v>
      </c>
      <c r="H134" s="93">
        <f t="shared" si="24"/>
        <v>37728</v>
      </c>
      <c r="I134" s="93">
        <f t="shared" si="24"/>
        <v>39387</v>
      </c>
    </row>
    <row r="135" spans="1:9" s="1" customFormat="1" ht="15" customHeight="1">
      <c r="A135" s="594" t="s">
        <v>227</v>
      </c>
      <c r="B135" s="595"/>
      <c r="C135" s="596"/>
      <c r="D135" s="93">
        <f>D129+D134</f>
        <v>1321865</v>
      </c>
      <c r="E135" s="93">
        <f t="shared" ref="E135:I135" si="25">E129+E134</f>
        <v>1346717</v>
      </c>
      <c r="F135" s="93">
        <f t="shared" si="25"/>
        <v>1365714</v>
      </c>
      <c r="G135" s="93">
        <f t="shared" si="25"/>
        <v>1383935</v>
      </c>
      <c r="H135" s="93">
        <f t="shared" si="25"/>
        <v>1392307</v>
      </c>
      <c r="I135" s="93">
        <f t="shared" si="25"/>
        <v>1406625</v>
      </c>
    </row>
    <row r="137" spans="1:9">
      <c r="A137" s="281" t="s">
        <v>289</v>
      </c>
      <c r="B137" s="281"/>
      <c r="C137" s="281"/>
      <c r="D137" s="281"/>
      <c r="E137" s="281"/>
    </row>
  </sheetData>
  <mergeCells count="10">
    <mergeCell ref="A1:E1"/>
    <mergeCell ref="A2:D2"/>
    <mergeCell ref="A3:D3"/>
    <mergeCell ref="A113:E113"/>
    <mergeCell ref="B115:C115"/>
    <mergeCell ref="A135:C135"/>
    <mergeCell ref="A110:C110"/>
    <mergeCell ref="A108:C108"/>
    <mergeCell ref="A109:C109"/>
    <mergeCell ref="A114:I114"/>
  </mergeCells>
  <hyperlinks>
    <hyperlink ref="I2" location="Sommaire!A1" display="RETOUR AU SOMMAIRE"/>
  </hyperlinks>
  <pageMargins left="0.78740157480314965" right="0.78740157480314965" top="0.98425196850393704" bottom="0.98425196850393704" header="0.51181102362204722" footer="0.51181102362204722"/>
  <pageSetup paperSize="9" scale="88" orientation="portrait" r:id="rId1"/>
  <headerFooter alignWithMargins="0"/>
  <rowBreaks count="1" manualBreakCount="1">
    <brk id="5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9"/>
  </sheetPr>
  <dimension ref="A1:I135"/>
  <sheetViews>
    <sheetView topLeftCell="A85" zoomScaleNormal="100" workbookViewId="0">
      <selection activeCell="A114" sqref="A114:I114"/>
    </sheetView>
  </sheetViews>
  <sheetFormatPr baseColWidth="10" defaultRowHeight="15"/>
  <cols>
    <col min="1" max="1" width="7.42578125" style="139" customWidth="1"/>
    <col min="2" max="2" width="14.28515625" style="139" customWidth="1"/>
    <col min="3" max="3" width="27.140625" style="139" customWidth="1"/>
    <col min="4" max="16384" width="11.42578125" style="139"/>
  </cols>
  <sheetData>
    <row r="1" spans="1:9" s="156" customFormat="1" ht="37.5" customHeight="1">
      <c r="A1" s="612" t="s">
        <v>452</v>
      </c>
      <c r="B1" s="612"/>
      <c r="C1" s="612"/>
      <c r="D1" s="612"/>
      <c r="E1" s="612"/>
      <c r="F1" s="612"/>
      <c r="G1" s="612"/>
      <c r="H1" s="612"/>
      <c r="I1" s="232"/>
    </row>
    <row r="2" spans="1:9" s="132" customFormat="1">
      <c r="A2" s="591" t="s">
        <v>251</v>
      </c>
      <c r="B2" s="591"/>
      <c r="C2" s="591"/>
      <c r="D2" s="591"/>
      <c r="E2" s="124"/>
      <c r="F2" s="128"/>
      <c r="G2" s="128"/>
      <c r="H2" s="128"/>
      <c r="I2" s="571" t="s">
        <v>440</v>
      </c>
    </row>
    <row r="3" spans="1:9" s="132" customFormat="1">
      <c r="A3" s="55" t="s">
        <v>252</v>
      </c>
      <c r="B3" s="55"/>
      <c r="C3" s="55"/>
      <c r="D3" s="55"/>
      <c r="E3" s="124"/>
      <c r="F3" s="128"/>
      <c r="G3" s="128"/>
      <c r="H3" s="128"/>
      <c r="I3" s="233"/>
    </row>
    <row r="4" spans="1:9" s="132" customFormat="1">
      <c r="A4" s="133"/>
      <c r="B4" s="133"/>
      <c r="C4" s="133"/>
      <c r="D4" s="133"/>
      <c r="E4" s="129"/>
      <c r="F4" s="131"/>
      <c r="G4" s="131"/>
      <c r="H4" s="131"/>
      <c r="I4" s="233"/>
    </row>
    <row r="5" spans="1:9" s="234" customFormat="1" ht="30">
      <c r="A5" s="122" t="s">
        <v>218</v>
      </c>
      <c r="B5" s="123" t="s">
        <v>219</v>
      </c>
      <c r="C5" s="123" t="s">
        <v>213</v>
      </c>
      <c r="D5" s="123">
        <v>2010</v>
      </c>
      <c r="E5" s="123">
        <v>2011</v>
      </c>
      <c r="F5" s="123">
        <v>2012</v>
      </c>
      <c r="G5" s="123">
        <v>2013</v>
      </c>
      <c r="H5" s="123">
        <v>2014</v>
      </c>
      <c r="I5" s="123">
        <v>2015</v>
      </c>
    </row>
    <row r="6" spans="1:9" s="134" customFormat="1" ht="13.5" customHeight="1">
      <c r="A6" s="135">
        <v>84</v>
      </c>
      <c r="B6" s="21" t="s">
        <v>115</v>
      </c>
      <c r="C6" s="3" t="s">
        <v>82</v>
      </c>
      <c r="D6" s="235">
        <v>8577</v>
      </c>
      <c r="E6" s="236">
        <v>8786</v>
      </c>
      <c r="F6" s="235">
        <v>9330</v>
      </c>
      <c r="G6" s="237">
        <v>9008</v>
      </c>
      <c r="H6" s="238">
        <v>9465</v>
      </c>
      <c r="I6" s="238">
        <f>'tab1-pa'!D6</f>
        <v>9673</v>
      </c>
    </row>
    <row r="7" spans="1:9" s="134" customFormat="1" ht="13.5" customHeight="1">
      <c r="A7" s="140">
        <v>32</v>
      </c>
      <c r="B7" s="23" t="s">
        <v>116</v>
      </c>
      <c r="C7" s="4" t="s">
        <v>31</v>
      </c>
      <c r="D7" s="239">
        <v>12148</v>
      </c>
      <c r="E7" s="240">
        <v>12580</v>
      </c>
      <c r="F7" s="239">
        <v>13181</v>
      </c>
      <c r="G7" s="241">
        <v>12901</v>
      </c>
      <c r="H7" s="242">
        <v>12936</v>
      </c>
      <c r="I7" s="242">
        <f>'tab1-pa'!D7</f>
        <v>13096</v>
      </c>
    </row>
    <row r="8" spans="1:9" s="134" customFormat="1" ht="13.5" customHeight="1">
      <c r="A8" s="140">
        <v>84</v>
      </c>
      <c r="B8" s="23" t="s">
        <v>117</v>
      </c>
      <c r="C8" s="4" t="s">
        <v>84</v>
      </c>
      <c r="D8" s="239">
        <v>10054</v>
      </c>
      <c r="E8" s="240">
        <v>10266</v>
      </c>
      <c r="F8" s="239">
        <v>10665</v>
      </c>
      <c r="G8" s="241">
        <v>10614</v>
      </c>
      <c r="H8" s="242">
        <v>10853</v>
      </c>
      <c r="I8" s="242">
        <f>'tab1-pa'!D8</f>
        <v>11225</v>
      </c>
    </row>
    <row r="9" spans="1:9" s="134" customFormat="1" ht="13.5" customHeight="1">
      <c r="A9" s="140">
        <v>93</v>
      </c>
      <c r="B9" s="23" t="s">
        <v>118</v>
      </c>
      <c r="C9" s="4" t="s">
        <v>98</v>
      </c>
      <c r="D9" s="239">
        <v>3310</v>
      </c>
      <c r="E9" s="240">
        <v>3515</v>
      </c>
      <c r="F9" s="239">
        <v>3375</v>
      </c>
      <c r="G9" s="241">
        <v>3964</v>
      </c>
      <c r="H9" s="242">
        <v>3426</v>
      </c>
      <c r="I9" s="242">
        <f>'tab1-pa'!D9</f>
        <v>3233</v>
      </c>
    </row>
    <row r="10" spans="1:9" ht="13.5" customHeight="1">
      <c r="A10" s="140">
        <v>93</v>
      </c>
      <c r="B10" s="23" t="s">
        <v>119</v>
      </c>
      <c r="C10" s="4" t="s">
        <v>99</v>
      </c>
      <c r="D10" s="239">
        <v>2772</v>
      </c>
      <c r="E10" s="240">
        <v>2766</v>
      </c>
      <c r="F10" s="239">
        <v>3175</v>
      </c>
      <c r="G10" s="241">
        <v>3342</v>
      </c>
      <c r="H10" s="242">
        <v>3157</v>
      </c>
      <c r="I10" s="242">
        <f>'tab1-pa'!D10</f>
        <v>2869</v>
      </c>
    </row>
    <row r="11" spans="1:9" ht="13.5" customHeight="1">
      <c r="A11" s="140">
        <v>93</v>
      </c>
      <c r="B11" s="23" t="s">
        <v>120</v>
      </c>
      <c r="C11" s="4" t="s">
        <v>100</v>
      </c>
      <c r="D11" s="239">
        <v>24314</v>
      </c>
      <c r="E11" s="240">
        <v>23981</v>
      </c>
      <c r="F11" s="239">
        <v>23829</v>
      </c>
      <c r="G11" s="241">
        <v>24072</v>
      </c>
      <c r="H11" s="242">
        <v>23881</v>
      </c>
      <c r="I11" s="242">
        <f>'tab1-pa'!D11</f>
        <v>24135</v>
      </c>
    </row>
    <row r="12" spans="1:9" ht="13.5" customHeight="1">
      <c r="A12" s="140">
        <v>84</v>
      </c>
      <c r="B12" s="23" t="s">
        <v>121</v>
      </c>
      <c r="C12" s="4" t="s">
        <v>85</v>
      </c>
      <c r="D12" s="239">
        <v>8919</v>
      </c>
      <c r="E12" s="240">
        <v>9044</v>
      </c>
      <c r="F12" s="239">
        <v>9337</v>
      </c>
      <c r="G12" s="241">
        <v>9626</v>
      </c>
      <c r="H12" s="242">
        <v>10296</v>
      </c>
      <c r="I12" s="242">
        <f>'tab1-pa'!D12</f>
        <v>10307</v>
      </c>
    </row>
    <row r="13" spans="1:9" ht="13.5" customHeight="1">
      <c r="A13" s="140">
        <v>44</v>
      </c>
      <c r="B13" s="23" t="s">
        <v>122</v>
      </c>
      <c r="C13" s="4" t="s">
        <v>36</v>
      </c>
      <c r="D13" s="239">
        <v>7034</v>
      </c>
      <c r="E13" s="240">
        <v>7333</v>
      </c>
      <c r="F13" s="239">
        <v>7302</v>
      </c>
      <c r="G13" s="241">
        <v>7419</v>
      </c>
      <c r="H13" s="242">
        <v>7952</v>
      </c>
      <c r="I13" s="242">
        <f>'tab1-pa'!D13</f>
        <v>8080</v>
      </c>
    </row>
    <row r="14" spans="1:9" ht="13.5" customHeight="1">
      <c r="A14" s="140">
        <v>76</v>
      </c>
      <c r="B14" s="23" t="s">
        <v>123</v>
      </c>
      <c r="C14" s="4" t="s">
        <v>69</v>
      </c>
      <c r="D14" s="239">
        <v>4834</v>
      </c>
      <c r="E14" s="240">
        <v>4109</v>
      </c>
      <c r="F14" s="239">
        <v>4112</v>
      </c>
      <c r="G14" s="241">
        <v>4441</v>
      </c>
      <c r="H14" s="242">
        <v>4468</v>
      </c>
      <c r="I14" s="242">
        <f>'tab1-pa'!D14</f>
        <v>4796</v>
      </c>
    </row>
    <row r="15" spans="1:9" ht="13.5" customHeight="1">
      <c r="A15" s="147">
        <v>44</v>
      </c>
      <c r="B15" s="23" t="s">
        <v>124</v>
      </c>
      <c r="C15" s="4" t="s">
        <v>37</v>
      </c>
      <c r="D15" s="239">
        <v>5942</v>
      </c>
      <c r="E15" s="240">
        <v>6754</v>
      </c>
      <c r="F15" s="239">
        <v>6483</v>
      </c>
      <c r="G15" s="241">
        <v>6720</v>
      </c>
      <c r="H15" s="242">
        <v>7082</v>
      </c>
      <c r="I15" s="242">
        <f>'tab1-pa'!D15</f>
        <v>6956</v>
      </c>
    </row>
    <row r="16" spans="1:9" ht="13.5" customHeight="1">
      <c r="A16" s="147">
        <v>76</v>
      </c>
      <c r="B16" s="23" t="s">
        <v>125</v>
      </c>
      <c r="C16" s="4" t="s">
        <v>70</v>
      </c>
      <c r="D16" s="239">
        <v>7286</v>
      </c>
      <c r="E16" s="240">
        <v>7248</v>
      </c>
      <c r="F16" s="239">
        <v>7254</v>
      </c>
      <c r="G16" s="241">
        <v>7545</v>
      </c>
      <c r="H16" s="242">
        <v>7367</v>
      </c>
      <c r="I16" s="242">
        <f>'tab1-pa'!D16</f>
        <v>7246</v>
      </c>
    </row>
    <row r="17" spans="1:9" ht="13.5" customHeight="1">
      <c r="A17" s="147">
        <v>76</v>
      </c>
      <c r="B17" s="23" t="s">
        <v>126</v>
      </c>
      <c r="C17" s="4" t="s">
        <v>71</v>
      </c>
      <c r="D17" s="239">
        <v>9517</v>
      </c>
      <c r="E17" s="240">
        <v>11076</v>
      </c>
      <c r="F17" s="239">
        <v>11485</v>
      </c>
      <c r="G17" s="241">
        <v>11500</v>
      </c>
      <c r="H17" s="242">
        <v>11628</v>
      </c>
      <c r="I17" s="242">
        <f>'tab1-pa'!D17</f>
        <v>11239</v>
      </c>
    </row>
    <row r="18" spans="1:9" ht="13.5" customHeight="1">
      <c r="A18" s="147">
        <v>93</v>
      </c>
      <c r="B18" s="23" t="s">
        <v>127</v>
      </c>
      <c r="C18" s="4" t="s">
        <v>101</v>
      </c>
      <c r="D18" s="239">
        <v>34029</v>
      </c>
      <c r="E18" s="240">
        <v>34079</v>
      </c>
      <c r="F18" s="239">
        <v>33320</v>
      </c>
      <c r="G18" s="241">
        <v>33038</v>
      </c>
      <c r="H18" s="242">
        <v>35983</v>
      </c>
      <c r="I18" s="242">
        <f>'tab1-pa'!D18</f>
        <v>36173</v>
      </c>
    </row>
    <row r="19" spans="1:9" ht="13.5" customHeight="1">
      <c r="A19" s="147">
        <v>28</v>
      </c>
      <c r="B19" s="23" t="s">
        <v>128</v>
      </c>
      <c r="C19" s="4" t="s">
        <v>25</v>
      </c>
      <c r="D19" s="239">
        <v>15140</v>
      </c>
      <c r="E19" s="240">
        <v>15577</v>
      </c>
      <c r="F19" s="239">
        <v>15845</v>
      </c>
      <c r="G19" s="241">
        <v>15266</v>
      </c>
      <c r="H19" s="242">
        <v>15012</v>
      </c>
      <c r="I19" s="242">
        <f>'tab1-pa'!D19</f>
        <v>14900</v>
      </c>
    </row>
    <row r="20" spans="1:9" ht="13.5" customHeight="1">
      <c r="A20" s="147">
        <v>84</v>
      </c>
      <c r="B20" s="23" t="s">
        <v>129</v>
      </c>
      <c r="C20" s="4" t="s">
        <v>86</v>
      </c>
      <c r="D20" s="239">
        <v>5087</v>
      </c>
      <c r="E20" s="240">
        <v>4400</v>
      </c>
      <c r="F20" s="239">
        <v>4518</v>
      </c>
      <c r="G20" s="241">
        <v>5158</v>
      </c>
      <c r="H20" s="242">
        <v>5073</v>
      </c>
      <c r="I20" s="242">
        <f>'tab1-pa'!D20</f>
        <v>5141</v>
      </c>
    </row>
    <row r="21" spans="1:9" ht="13.5" customHeight="1">
      <c r="A21" s="147">
        <v>75</v>
      </c>
      <c r="B21" s="23" t="s">
        <v>130</v>
      </c>
      <c r="C21" s="4" t="s">
        <v>57</v>
      </c>
      <c r="D21" s="239">
        <v>8710</v>
      </c>
      <c r="E21" s="240">
        <v>8710</v>
      </c>
      <c r="F21" s="239">
        <v>8583</v>
      </c>
      <c r="G21" s="241">
        <v>8378</v>
      </c>
      <c r="H21" s="242">
        <v>8686</v>
      </c>
      <c r="I21" s="242">
        <f>'tab1-pa'!D21</f>
        <v>8592</v>
      </c>
    </row>
    <row r="22" spans="1:9" ht="13.5" customHeight="1">
      <c r="A22" s="147">
        <v>75</v>
      </c>
      <c r="B22" s="23" t="s">
        <v>131</v>
      </c>
      <c r="C22" s="4" t="s">
        <v>58</v>
      </c>
      <c r="D22" s="239">
        <v>12997</v>
      </c>
      <c r="E22" s="240">
        <v>13611</v>
      </c>
      <c r="F22" s="239">
        <v>14033</v>
      </c>
      <c r="G22" s="241">
        <v>13207</v>
      </c>
      <c r="H22" s="242">
        <v>13673</v>
      </c>
      <c r="I22" s="242">
        <f>'tab1-pa'!D22</f>
        <v>14100</v>
      </c>
    </row>
    <row r="23" spans="1:9" ht="13.5" customHeight="1">
      <c r="A23" s="147">
        <v>24</v>
      </c>
      <c r="B23" s="23" t="s">
        <v>132</v>
      </c>
      <c r="C23" s="4" t="s">
        <v>9</v>
      </c>
      <c r="D23" s="239">
        <v>6767</v>
      </c>
      <c r="E23" s="240">
        <v>6862</v>
      </c>
      <c r="F23" s="239">
        <v>6855</v>
      </c>
      <c r="G23" s="241">
        <v>7103</v>
      </c>
      <c r="H23" s="242">
        <v>7415</v>
      </c>
      <c r="I23" s="242">
        <f>'tab1-pa'!D23</f>
        <v>7567</v>
      </c>
    </row>
    <row r="24" spans="1:9" ht="13.5" customHeight="1">
      <c r="A24" s="147">
        <v>75</v>
      </c>
      <c r="B24" s="23" t="s">
        <v>133</v>
      </c>
      <c r="C24" s="4" t="s">
        <v>59</v>
      </c>
      <c r="D24" s="239">
        <v>6918</v>
      </c>
      <c r="E24" s="240">
        <v>7169</v>
      </c>
      <c r="F24" s="239">
        <v>7343</v>
      </c>
      <c r="G24" s="241">
        <v>7561</v>
      </c>
      <c r="H24" s="242">
        <v>7034</v>
      </c>
      <c r="I24" s="242">
        <f>'tab1-pa'!D24</f>
        <v>7138</v>
      </c>
    </row>
    <row r="25" spans="1:9" ht="13.5" customHeight="1">
      <c r="A25" s="147">
        <v>94</v>
      </c>
      <c r="B25" s="23" t="s">
        <v>104</v>
      </c>
      <c r="C25" s="4" t="s">
        <v>105</v>
      </c>
      <c r="D25" s="239">
        <v>4492</v>
      </c>
      <c r="E25" s="240">
        <v>4447</v>
      </c>
      <c r="F25" s="239">
        <v>4310</v>
      </c>
      <c r="G25" s="241">
        <v>4192</v>
      </c>
      <c r="H25" s="242">
        <v>3908</v>
      </c>
      <c r="I25" s="242">
        <f>'tab1-pa'!D25</f>
        <v>3929</v>
      </c>
    </row>
    <row r="26" spans="1:9" ht="13.5" customHeight="1">
      <c r="A26" s="147">
        <v>94</v>
      </c>
      <c r="B26" s="23" t="s">
        <v>107</v>
      </c>
      <c r="C26" s="4" t="s">
        <v>108</v>
      </c>
      <c r="D26" s="239">
        <v>5699</v>
      </c>
      <c r="E26" s="240">
        <v>5913</v>
      </c>
      <c r="F26" s="239">
        <v>5580</v>
      </c>
      <c r="G26" s="241">
        <v>5750</v>
      </c>
      <c r="H26" s="242">
        <v>5296</v>
      </c>
      <c r="I26" s="242">
        <f>'tab1-pa'!D26</f>
        <v>5478</v>
      </c>
    </row>
    <row r="27" spans="1:9" ht="13.5" customHeight="1">
      <c r="A27" s="147">
        <v>27</v>
      </c>
      <c r="B27" s="23" t="s">
        <v>134</v>
      </c>
      <c r="C27" s="4" t="s">
        <v>16</v>
      </c>
      <c r="D27" s="239">
        <v>9993</v>
      </c>
      <c r="E27" s="240">
        <v>10078</v>
      </c>
      <c r="F27" s="239">
        <v>10265</v>
      </c>
      <c r="G27" s="241">
        <v>10289</v>
      </c>
      <c r="H27" s="242">
        <v>10644</v>
      </c>
      <c r="I27" s="242">
        <f>'tab1-pa'!D27</f>
        <v>10778</v>
      </c>
    </row>
    <row r="28" spans="1:9" ht="13.5" customHeight="1">
      <c r="A28" s="147">
        <v>53</v>
      </c>
      <c r="B28" s="23" t="s">
        <v>135</v>
      </c>
      <c r="C28" s="4" t="s">
        <v>52</v>
      </c>
      <c r="D28" s="239">
        <v>13965</v>
      </c>
      <c r="E28" s="240">
        <v>14434</v>
      </c>
      <c r="F28" s="239">
        <v>14754</v>
      </c>
      <c r="G28" s="241">
        <v>15129</v>
      </c>
      <c r="H28" s="242">
        <v>14980</v>
      </c>
      <c r="I28" s="242">
        <f>'tab1-pa'!D28</f>
        <v>14705</v>
      </c>
    </row>
    <row r="29" spans="1:9" ht="13.5" customHeight="1">
      <c r="A29" s="147">
        <v>75</v>
      </c>
      <c r="B29" s="23" t="s">
        <v>136</v>
      </c>
      <c r="C29" s="4" t="s">
        <v>60</v>
      </c>
      <c r="D29" s="239">
        <v>4798</v>
      </c>
      <c r="E29" s="240">
        <v>4859</v>
      </c>
      <c r="F29" s="239">
        <v>5029</v>
      </c>
      <c r="G29" s="241">
        <v>5110</v>
      </c>
      <c r="H29" s="242">
        <v>5332</v>
      </c>
      <c r="I29" s="242">
        <f>'tab1-pa'!D29</f>
        <v>5436</v>
      </c>
    </row>
    <row r="30" spans="1:9" ht="13.5" customHeight="1">
      <c r="A30" s="147">
        <v>75</v>
      </c>
      <c r="B30" s="23" t="s">
        <v>137</v>
      </c>
      <c r="C30" s="4" t="s">
        <v>61</v>
      </c>
      <c r="D30" s="239">
        <v>11803</v>
      </c>
      <c r="E30" s="240">
        <v>12288</v>
      </c>
      <c r="F30" s="239">
        <v>12015</v>
      </c>
      <c r="G30" s="241">
        <v>11646</v>
      </c>
      <c r="H30" s="242">
        <v>12193</v>
      </c>
      <c r="I30" s="242">
        <f>'tab1-pa'!D30</f>
        <v>12869</v>
      </c>
    </row>
    <row r="31" spans="1:9" ht="13.5" customHeight="1">
      <c r="A31" s="147">
        <v>27</v>
      </c>
      <c r="B31" s="23" t="s">
        <v>138</v>
      </c>
      <c r="C31" s="4" t="s">
        <v>18</v>
      </c>
      <c r="D31" s="239">
        <v>9635</v>
      </c>
      <c r="E31" s="240">
        <v>9791</v>
      </c>
      <c r="F31" s="239">
        <v>9944</v>
      </c>
      <c r="G31" s="241">
        <v>10247</v>
      </c>
      <c r="H31" s="242">
        <v>10462</v>
      </c>
      <c r="I31" s="242">
        <f>'tab1-pa'!D31</f>
        <v>10908</v>
      </c>
    </row>
    <row r="32" spans="1:9" ht="13.5" customHeight="1">
      <c r="A32" s="147">
        <v>84</v>
      </c>
      <c r="B32" s="23" t="s">
        <v>139</v>
      </c>
      <c r="C32" s="4" t="s">
        <v>87</v>
      </c>
      <c r="D32" s="239">
        <v>9849</v>
      </c>
      <c r="E32" s="240">
        <v>10481</v>
      </c>
      <c r="F32" s="239">
        <v>10479</v>
      </c>
      <c r="G32" s="241">
        <v>11121</v>
      </c>
      <c r="H32" s="242">
        <v>11593</v>
      </c>
      <c r="I32" s="242">
        <f>'tab1-pa'!D32</f>
        <v>12014</v>
      </c>
    </row>
    <row r="33" spans="1:9" ht="13.5" customHeight="1">
      <c r="A33" s="147">
        <v>28</v>
      </c>
      <c r="B33" s="23" t="s">
        <v>140</v>
      </c>
      <c r="C33" s="4" t="s">
        <v>27</v>
      </c>
      <c r="D33" s="239">
        <v>7208</v>
      </c>
      <c r="E33" s="240">
        <v>7225</v>
      </c>
      <c r="F33" s="239">
        <v>7326</v>
      </c>
      <c r="G33" s="241">
        <v>7489</v>
      </c>
      <c r="H33" s="242">
        <v>7436</v>
      </c>
      <c r="I33" s="242">
        <f>'tab1-pa'!D33</f>
        <v>7910</v>
      </c>
    </row>
    <row r="34" spans="1:9" ht="13.5" customHeight="1">
      <c r="A34" s="147">
        <v>24</v>
      </c>
      <c r="B34" s="23" t="s">
        <v>141</v>
      </c>
      <c r="C34" s="4" t="s">
        <v>11</v>
      </c>
      <c r="D34" s="239">
        <v>7004</v>
      </c>
      <c r="E34" s="240">
        <v>7456</v>
      </c>
      <c r="F34" s="239">
        <v>7160</v>
      </c>
      <c r="G34" s="241">
        <v>7493</v>
      </c>
      <c r="H34" s="242">
        <v>7352</v>
      </c>
      <c r="I34" s="242">
        <f>'tab1-pa'!D34</f>
        <v>7717</v>
      </c>
    </row>
    <row r="35" spans="1:9" ht="13.5" customHeight="1">
      <c r="A35" s="147">
        <v>53</v>
      </c>
      <c r="B35" s="23" t="s">
        <v>142</v>
      </c>
      <c r="C35" s="4" t="s">
        <v>54</v>
      </c>
      <c r="D35" s="239">
        <v>19542</v>
      </c>
      <c r="E35" s="240">
        <v>19084</v>
      </c>
      <c r="F35" s="239">
        <v>18794</v>
      </c>
      <c r="G35" s="241">
        <v>18489</v>
      </c>
      <c r="H35" s="242">
        <v>18978</v>
      </c>
      <c r="I35" s="242">
        <f>'tab1-pa'!D35</f>
        <v>20830</v>
      </c>
    </row>
    <row r="36" spans="1:9" ht="13.5" customHeight="1">
      <c r="A36" s="147">
        <v>76</v>
      </c>
      <c r="B36" s="23" t="s">
        <v>143</v>
      </c>
      <c r="C36" s="4" t="s">
        <v>72</v>
      </c>
      <c r="D36" s="239">
        <v>14294</v>
      </c>
      <c r="E36" s="240">
        <v>15099</v>
      </c>
      <c r="F36" s="239">
        <v>15131</v>
      </c>
      <c r="G36" s="241">
        <v>15293</v>
      </c>
      <c r="H36" s="242">
        <v>15575</v>
      </c>
      <c r="I36" s="242">
        <f>'tab1-pa'!D36</f>
        <v>15402</v>
      </c>
    </row>
    <row r="37" spans="1:9" ht="13.5" customHeight="1">
      <c r="A37" s="147">
        <v>76</v>
      </c>
      <c r="B37" s="23" t="s">
        <v>144</v>
      </c>
      <c r="C37" s="4" t="s">
        <v>73</v>
      </c>
      <c r="D37" s="239">
        <v>22954</v>
      </c>
      <c r="E37" s="240">
        <v>24099</v>
      </c>
      <c r="F37" s="239">
        <v>24820</v>
      </c>
      <c r="G37" s="241">
        <v>25652</v>
      </c>
      <c r="H37" s="242">
        <v>23701</v>
      </c>
      <c r="I37" s="242">
        <f>'tab1-pa'!D37</f>
        <v>26220</v>
      </c>
    </row>
    <row r="38" spans="1:9" ht="13.5" customHeight="1">
      <c r="A38" s="147">
        <v>76</v>
      </c>
      <c r="B38" s="23" t="s">
        <v>145</v>
      </c>
      <c r="C38" s="4" t="s">
        <v>74</v>
      </c>
      <c r="D38" s="239">
        <v>6579</v>
      </c>
      <c r="E38" s="240">
        <v>7004</v>
      </c>
      <c r="F38" s="239">
        <v>6798</v>
      </c>
      <c r="G38" s="241">
        <v>6861</v>
      </c>
      <c r="H38" s="242">
        <v>6781</v>
      </c>
      <c r="I38" s="242">
        <f>'tab1-pa'!D38</f>
        <v>6639</v>
      </c>
    </row>
    <row r="39" spans="1:9" ht="13.5" customHeight="1">
      <c r="A39" s="147">
        <v>75</v>
      </c>
      <c r="B39" s="23" t="s">
        <v>146</v>
      </c>
      <c r="C39" s="4" t="s">
        <v>62</v>
      </c>
      <c r="D39" s="239">
        <v>29353</v>
      </c>
      <c r="E39" s="240">
        <v>30471</v>
      </c>
      <c r="F39" s="239">
        <v>30939</v>
      </c>
      <c r="G39" s="241">
        <v>32828</v>
      </c>
      <c r="H39" s="242">
        <v>33258</v>
      </c>
      <c r="I39" s="242">
        <f>'tab1-pa'!D39</f>
        <v>33802</v>
      </c>
    </row>
    <row r="40" spans="1:9" ht="13.5" customHeight="1">
      <c r="A40" s="147">
        <v>76</v>
      </c>
      <c r="B40" s="23" t="s">
        <v>147</v>
      </c>
      <c r="C40" s="4" t="s">
        <v>75</v>
      </c>
      <c r="D40" s="239">
        <v>26806</v>
      </c>
      <c r="E40" s="240">
        <v>28241</v>
      </c>
      <c r="F40" s="239">
        <v>29134</v>
      </c>
      <c r="G40" s="241">
        <v>29449</v>
      </c>
      <c r="H40" s="242">
        <v>30680</v>
      </c>
      <c r="I40" s="242">
        <f>'tab1-pa'!D40</f>
        <v>31033</v>
      </c>
    </row>
    <row r="41" spans="1:9" ht="13.5" customHeight="1">
      <c r="A41" s="147">
        <v>53</v>
      </c>
      <c r="B41" s="23" t="s">
        <v>148</v>
      </c>
      <c r="C41" s="4" t="s">
        <v>55</v>
      </c>
      <c r="D41" s="239">
        <v>15633</v>
      </c>
      <c r="E41" s="240">
        <v>16617</v>
      </c>
      <c r="F41" s="239">
        <v>17026</v>
      </c>
      <c r="G41" s="241">
        <v>17652</v>
      </c>
      <c r="H41" s="242">
        <v>18485</v>
      </c>
      <c r="I41" s="242">
        <f>'tab1-pa'!D41</f>
        <v>19101</v>
      </c>
    </row>
    <row r="42" spans="1:9" ht="13.5" customHeight="1">
      <c r="A42" s="147">
        <v>24</v>
      </c>
      <c r="B42" s="23" t="s">
        <v>149</v>
      </c>
      <c r="C42" s="4" t="s">
        <v>12</v>
      </c>
      <c r="D42" s="239">
        <v>5644</v>
      </c>
      <c r="E42" s="240">
        <v>5725</v>
      </c>
      <c r="F42" s="239">
        <v>5746</v>
      </c>
      <c r="G42" s="241">
        <v>5716</v>
      </c>
      <c r="H42" s="242">
        <v>5499</v>
      </c>
      <c r="I42" s="242">
        <f>'tab1-pa'!D42</f>
        <v>5261</v>
      </c>
    </row>
    <row r="43" spans="1:9" ht="13.5" customHeight="1">
      <c r="A43" s="147">
        <v>24</v>
      </c>
      <c r="B43" s="23" t="s">
        <v>150</v>
      </c>
      <c r="C43" s="4" t="s">
        <v>13</v>
      </c>
      <c r="D43" s="239">
        <v>9813</v>
      </c>
      <c r="E43" s="240">
        <v>9797</v>
      </c>
      <c r="F43" s="239">
        <v>10196</v>
      </c>
      <c r="G43" s="241">
        <v>10535</v>
      </c>
      <c r="H43" s="242">
        <v>10950</v>
      </c>
      <c r="I43" s="242">
        <f>'tab1-pa'!D43</f>
        <v>10659</v>
      </c>
    </row>
    <row r="44" spans="1:9" ht="13.5" customHeight="1">
      <c r="A44" s="147">
        <v>84</v>
      </c>
      <c r="B44" s="23" t="s">
        <v>151</v>
      </c>
      <c r="C44" s="4" t="s">
        <v>88</v>
      </c>
      <c r="D44" s="239">
        <v>19579</v>
      </c>
      <c r="E44" s="240">
        <v>20058</v>
      </c>
      <c r="F44" s="239">
        <v>20482</v>
      </c>
      <c r="G44" s="241">
        <v>20834</v>
      </c>
      <c r="H44" s="242">
        <v>23845</v>
      </c>
      <c r="I44" s="242">
        <f>'tab1-pa'!D44</f>
        <v>24277</v>
      </c>
    </row>
    <row r="45" spans="1:9" ht="13.5" customHeight="1">
      <c r="A45" s="147">
        <v>27</v>
      </c>
      <c r="B45" s="23" t="s">
        <v>152</v>
      </c>
      <c r="C45" s="4" t="s">
        <v>19</v>
      </c>
      <c r="D45" s="239">
        <v>4825</v>
      </c>
      <c r="E45" s="240">
        <v>4774</v>
      </c>
      <c r="F45" s="239">
        <v>5003</v>
      </c>
      <c r="G45" s="241">
        <v>5119</v>
      </c>
      <c r="H45" s="242">
        <v>5281</v>
      </c>
      <c r="I45" s="242">
        <f>'tab1-pa'!D45</f>
        <v>5404</v>
      </c>
    </row>
    <row r="46" spans="1:9" ht="13.5" customHeight="1">
      <c r="A46" s="147">
        <v>75</v>
      </c>
      <c r="B46" s="23" t="s">
        <v>153</v>
      </c>
      <c r="C46" s="4" t="s">
        <v>63</v>
      </c>
      <c r="D46" s="239">
        <v>8608</v>
      </c>
      <c r="E46" s="240">
        <v>9000</v>
      </c>
      <c r="F46" s="239">
        <v>9443</v>
      </c>
      <c r="G46" s="241">
        <v>9699</v>
      </c>
      <c r="H46" s="242">
        <v>9702</v>
      </c>
      <c r="I46" s="242">
        <f>'tab1-pa'!D46</f>
        <v>10016</v>
      </c>
    </row>
    <row r="47" spans="1:9" ht="13.5" customHeight="1">
      <c r="A47" s="147">
        <v>24</v>
      </c>
      <c r="B47" s="23" t="s">
        <v>154</v>
      </c>
      <c r="C47" s="4" t="s">
        <v>14</v>
      </c>
      <c r="D47" s="239">
        <v>8130</v>
      </c>
      <c r="E47" s="240">
        <v>8104</v>
      </c>
      <c r="F47" s="239">
        <v>8292</v>
      </c>
      <c r="G47" s="241">
        <v>8299</v>
      </c>
      <c r="H47" s="242">
        <v>8641</v>
      </c>
      <c r="I47" s="242">
        <f>'tab1-pa'!D47</f>
        <v>8717</v>
      </c>
    </row>
    <row r="48" spans="1:9" ht="13.5" customHeight="1">
      <c r="A48" s="147">
        <v>84</v>
      </c>
      <c r="B48" s="23" t="s">
        <v>155</v>
      </c>
      <c r="C48" s="4" t="s">
        <v>89</v>
      </c>
      <c r="D48" s="239">
        <v>17621</v>
      </c>
      <c r="E48" s="240">
        <v>17912</v>
      </c>
      <c r="F48" s="239">
        <v>18010</v>
      </c>
      <c r="G48" s="241">
        <v>18438</v>
      </c>
      <c r="H48" s="242">
        <v>18686</v>
      </c>
      <c r="I48" s="242">
        <f>'tab1-pa'!D48</f>
        <v>19326</v>
      </c>
    </row>
    <row r="49" spans="1:9" ht="13.5" customHeight="1">
      <c r="A49" s="147">
        <v>84</v>
      </c>
      <c r="B49" s="23" t="s">
        <v>156</v>
      </c>
      <c r="C49" s="4" t="s">
        <v>90</v>
      </c>
      <c r="D49" s="239">
        <v>6283</v>
      </c>
      <c r="E49" s="240">
        <v>6551</v>
      </c>
      <c r="F49" s="239">
        <v>6204</v>
      </c>
      <c r="G49" s="241">
        <v>6559</v>
      </c>
      <c r="H49" s="242">
        <v>6548</v>
      </c>
      <c r="I49" s="242">
        <f>'tab1-pa'!D49</f>
        <v>7081</v>
      </c>
    </row>
    <row r="50" spans="1:9" ht="13.5" customHeight="1">
      <c r="A50" s="147">
        <v>52</v>
      </c>
      <c r="B50" s="23" t="s">
        <v>157</v>
      </c>
      <c r="C50" s="4" t="s">
        <v>46</v>
      </c>
      <c r="D50" s="239">
        <v>19446</v>
      </c>
      <c r="E50" s="240">
        <v>20330</v>
      </c>
      <c r="F50" s="239">
        <v>20324</v>
      </c>
      <c r="G50" s="241">
        <v>21698</v>
      </c>
      <c r="H50" s="242">
        <v>20837</v>
      </c>
      <c r="I50" s="242">
        <f>'tab1-pa'!D50</f>
        <v>21437</v>
      </c>
    </row>
    <row r="51" spans="1:9" ht="13.5" customHeight="1">
      <c r="A51" s="147">
        <v>24</v>
      </c>
      <c r="B51" s="23" t="s">
        <v>158</v>
      </c>
      <c r="C51" s="4" t="s">
        <v>15</v>
      </c>
      <c r="D51" s="239">
        <v>12440</v>
      </c>
      <c r="E51" s="240">
        <v>12691</v>
      </c>
      <c r="F51" s="239">
        <v>12871</v>
      </c>
      <c r="G51" s="241">
        <v>13095</v>
      </c>
      <c r="H51" s="242">
        <v>13257</v>
      </c>
      <c r="I51" s="242">
        <f>'tab1-pa'!D51</f>
        <v>11460</v>
      </c>
    </row>
    <row r="52" spans="1:9" ht="13.5" customHeight="1">
      <c r="A52" s="147">
        <v>76</v>
      </c>
      <c r="B52" s="23" t="s">
        <v>159</v>
      </c>
      <c r="C52" s="4" t="s">
        <v>76</v>
      </c>
      <c r="D52" s="239">
        <v>5616</v>
      </c>
      <c r="E52" s="240">
        <v>5642</v>
      </c>
      <c r="F52" s="239">
        <v>5963</v>
      </c>
      <c r="G52" s="241">
        <v>6137</v>
      </c>
      <c r="H52" s="242">
        <v>6291</v>
      </c>
      <c r="I52" s="242">
        <f>'tab1-pa'!D52</f>
        <v>6274</v>
      </c>
    </row>
    <row r="53" spans="1:9" ht="13.5" customHeight="1">
      <c r="A53" s="147">
        <v>75</v>
      </c>
      <c r="B53" s="23" t="s">
        <v>160</v>
      </c>
      <c r="C53" s="4" t="s">
        <v>64</v>
      </c>
      <c r="D53" s="239">
        <v>8320</v>
      </c>
      <c r="E53" s="240">
        <v>8506</v>
      </c>
      <c r="F53" s="239">
        <v>8629</v>
      </c>
      <c r="G53" s="241">
        <v>8680</v>
      </c>
      <c r="H53" s="242">
        <v>8492</v>
      </c>
      <c r="I53" s="242">
        <f>'tab1-pa'!D53</f>
        <v>8423</v>
      </c>
    </row>
    <row r="54" spans="1:9" ht="13.5" customHeight="1">
      <c r="A54" s="147">
        <v>76</v>
      </c>
      <c r="B54" s="23" t="s">
        <v>161</v>
      </c>
      <c r="C54" s="4" t="s">
        <v>77</v>
      </c>
      <c r="D54" s="239">
        <v>1990</v>
      </c>
      <c r="E54" s="240">
        <v>2255</v>
      </c>
      <c r="F54" s="239">
        <v>2452</v>
      </c>
      <c r="G54" s="241">
        <v>2587</v>
      </c>
      <c r="H54" s="242">
        <v>2691</v>
      </c>
      <c r="I54" s="242">
        <f>'tab1-pa'!D54</f>
        <v>2675</v>
      </c>
    </row>
    <row r="55" spans="1:9" ht="13.5" customHeight="1">
      <c r="A55" s="147">
        <v>52</v>
      </c>
      <c r="B55" s="23" t="s">
        <v>162</v>
      </c>
      <c r="C55" s="4" t="s">
        <v>48</v>
      </c>
      <c r="D55" s="239">
        <v>12169</v>
      </c>
      <c r="E55" s="240">
        <v>12094</v>
      </c>
      <c r="F55" s="239">
        <v>12218</v>
      </c>
      <c r="G55" s="241">
        <v>12523</v>
      </c>
      <c r="H55" s="242">
        <v>12802</v>
      </c>
      <c r="I55" s="242">
        <f>'tab1-pa'!D55</f>
        <v>13014</v>
      </c>
    </row>
    <row r="56" spans="1:9" ht="13.5" customHeight="1">
      <c r="A56" s="147">
        <v>28</v>
      </c>
      <c r="B56" s="23" t="s">
        <v>163</v>
      </c>
      <c r="C56" s="4" t="s">
        <v>28</v>
      </c>
      <c r="D56" s="239">
        <v>9775</v>
      </c>
      <c r="E56" s="240">
        <v>9835</v>
      </c>
      <c r="F56" s="239">
        <v>10470</v>
      </c>
      <c r="G56" s="241">
        <v>9832</v>
      </c>
      <c r="H56" s="242">
        <v>10039</v>
      </c>
      <c r="I56" s="242">
        <f>'tab1-pa'!D56</f>
        <v>9596</v>
      </c>
    </row>
    <row r="57" spans="1:9" ht="13.5" customHeight="1">
      <c r="A57" s="147">
        <v>44</v>
      </c>
      <c r="B57" s="23" t="s">
        <v>164</v>
      </c>
      <c r="C57" s="4" t="s">
        <v>38</v>
      </c>
      <c r="D57" s="239">
        <v>8485</v>
      </c>
      <c r="E57" s="240">
        <v>8443</v>
      </c>
      <c r="F57" s="239">
        <v>8034</v>
      </c>
      <c r="G57" s="241">
        <v>8209</v>
      </c>
      <c r="H57" s="242">
        <v>7723</v>
      </c>
      <c r="I57" s="242">
        <f>'tab1-pa'!D57</f>
        <v>7802</v>
      </c>
    </row>
    <row r="58" spans="1:9">
      <c r="A58" s="148">
        <v>44</v>
      </c>
      <c r="B58" s="23" t="s">
        <v>165</v>
      </c>
      <c r="C58" s="4" t="s">
        <v>39</v>
      </c>
      <c r="D58" s="239">
        <v>3719</v>
      </c>
      <c r="E58" s="240">
        <v>3663</v>
      </c>
      <c r="F58" s="239">
        <v>3618</v>
      </c>
      <c r="G58" s="241">
        <v>3565</v>
      </c>
      <c r="H58" s="242">
        <v>3767</v>
      </c>
      <c r="I58" s="242">
        <f>'tab1-pa'!D58</f>
        <v>3787</v>
      </c>
    </row>
    <row r="59" spans="1:9" s="134" customFormat="1" ht="13.5" customHeight="1">
      <c r="A59" s="147">
        <v>52</v>
      </c>
      <c r="B59" s="23" t="s">
        <v>166</v>
      </c>
      <c r="C59" s="4" t="s">
        <v>49</v>
      </c>
      <c r="D59" s="239">
        <v>7252</v>
      </c>
      <c r="E59" s="240">
        <v>6328</v>
      </c>
      <c r="F59" s="239">
        <v>6249</v>
      </c>
      <c r="G59" s="241">
        <v>6034</v>
      </c>
      <c r="H59" s="242">
        <v>6111</v>
      </c>
      <c r="I59" s="242">
        <f>'tab1-pa'!D59</f>
        <v>6734</v>
      </c>
    </row>
    <row r="60" spans="1:9" ht="13.5" customHeight="1">
      <c r="A60" s="147">
        <v>44</v>
      </c>
      <c r="B60" s="23" t="s">
        <v>167</v>
      </c>
      <c r="C60" s="4" t="s">
        <v>40</v>
      </c>
      <c r="D60" s="239">
        <v>14452</v>
      </c>
      <c r="E60" s="240">
        <v>14322</v>
      </c>
      <c r="F60" s="239">
        <v>14109</v>
      </c>
      <c r="G60" s="241">
        <v>14491</v>
      </c>
      <c r="H60" s="242">
        <v>14528</v>
      </c>
      <c r="I60" s="242">
        <f>'tab1-pa'!D60</f>
        <v>14419</v>
      </c>
    </row>
    <row r="61" spans="1:9" ht="13.5" customHeight="1">
      <c r="A61" s="147">
        <v>44</v>
      </c>
      <c r="B61" s="23" t="s">
        <v>168</v>
      </c>
      <c r="C61" s="4" t="s">
        <v>41</v>
      </c>
      <c r="D61" s="239">
        <v>3210</v>
      </c>
      <c r="E61" s="240">
        <v>3362</v>
      </c>
      <c r="F61" s="239">
        <v>3434</v>
      </c>
      <c r="G61" s="241">
        <v>3747</v>
      </c>
      <c r="H61" s="242">
        <v>3780</v>
      </c>
      <c r="I61" s="242">
        <f>'tab1-pa'!D61</f>
        <v>3736</v>
      </c>
    </row>
    <row r="62" spans="1:9" ht="13.5" customHeight="1">
      <c r="A62" s="147">
        <v>53</v>
      </c>
      <c r="B62" s="23" t="s">
        <v>169</v>
      </c>
      <c r="C62" s="4" t="s">
        <v>56</v>
      </c>
      <c r="D62" s="239">
        <v>14489</v>
      </c>
      <c r="E62" s="240">
        <v>14981</v>
      </c>
      <c r="F62" s="239">
        <v>15443</v>
      </c>
      <c r="G62" s="241">
        <v>15793</v>
      </c>
      <c r="H62" s="242">
        <v>16096</v>
      </c>
      <c r="I62" s="242">
        <f>'tab1-pa'!D62</f>
        <v>14843</v>
      </c>
    </row>
    <row r="63" spans="1:9" ht="13.5" customHeight="1">
      <c r="A63" s="147">
        <v>44</v>
      </c>
      <c r="B63" s="23" t="s">
        <v>170</v>
      </c>
      <c r="C63" s="4" t="s">
        <v>42</v>
      </c>
      <c r="D63" s="239">
        <v>17504</v>
      </c>
      <c r="E63" s="240">
        <v>18081</v>
      </c>
      <c r="F63" s="239">
        <v>18125</v>
      </c>
      <c r="G63" s="241">
        <v>18656</v>
      </c>
      <c r="H63" s="242">
        <v>18596</v>
      </c>
      <c r="I63" s="242">
        <f>'tab1-pa'!D63</f>
        <v>19138</v>
      </c>
    </row>
    <row r="64" spans="1:9" ht="13.5" customHeight="1">
      <c r="A64" s="147">
        <v>27</v>
      </c>
      <c r="B64" s="23" t="s">
        <v>171</v>
      </c>
      <c r="C64" s="4" t="s">
        <v>20</v>
      </c>
      <c r="D64" s="239">
        <v>6555</v>
      </c>
      <c r="E64" s="240">
        <v>6404</v>
      </c>
      <c r="F64" s="239">
        <v>6592</v>
      </c>
      <c r="G64" s="241">
        <v>6566</v>
      </c>
      <c r="H64" s="242">
        <v>6583</v>
      </c>
      <c r="I64" s="242">
        <f>'tab1-pa'!D64</f>
        <v>6616</v>
      </c>
    </row>
    <row r="65" spans="1:9" ht="13.5" customHeight="1">
      <c r="A65" s="147">
        <v>32</v>
      </c>
      <c r="B65" s="23" t="s">
        <v>172</v>
      </c>
      <c r="C65" s="4" t="s">
        <v>32</v>
      </c>
      <c r="D65" s="239">
        <v>44403</v>
      </c>
      <c r="E65" s="240">
        <v>44145</v>
      </c>
      <c r="F65" s="239">
        <v>45080</v>
      </c>
      <c r="G65" s="241">
        <v>45363</v>
      </c>
      <c r="H65" s="242">
        <v>42843</v>
      </c>
      <c r="I65" s="242">
        <f>'tab1-pa'!D65</f>
        <v>43482</v>
      </c>
    </row>
    <row r="66" spans="1:9" ht="13.5" customHeight="1">
      <c r="A66" s="147">
        <v>32</v>
      </c>
      <c r="B66" s="23" t="s">
        <v>173</v>
      </c>
      <c r="C66" s="4" t="s">
        <v>33</v>
      </c>
      <c r="D66" s="239">
        <v>8868</v>
      </c>
      <c r="E66" s="240">
        <v>9612</v>
      </c>
      <c r="F66" s="239">
        <v>9760</v>
      </c>
      <c r="G66" s="241">
        <v>9247</v>
      </c>
      <c r="H66" s="242">
        <v>9336</v>
      </c>
      <c r="I66" s="242">
        <f>'tab1-pa'!D66</f>
        <v>9674</v>
      </c>
    </row>
    <row r="67" spans="1:9" ht="13.5" customHeight="1">
      <c r="A67" s="147">
        <v>28</v>
      </c>
      <c r="B67" s="23" t="s">
        <v>174</v>
      </c>
      <c r="C67" s="4" t="s">
        <v>29</v>
      </c>
      <c r="D67" s="239">
        <v>7797</v>
      </c>
      <c r="E67" s="240">
        <v>7911</v>
      </c>
      <c r="F67" s="239">
        <v>7996</v>
      </c>
      <c r="G67" s="241">
        <v>8057</v>
      </c>
      <c r="H67" s="242">
        <v>7991</v>
      </c>
      <c r="I67" s="242">
        <f>'tab1-pa'!D67</f>
        <v>7971</v>
      </c>
    </row>
    <row r="68" spans="1:9" ht="13.5" customHeight="1">
      <c r="A68" s="147">
        <v>32</v>
      </c>
      <c r="B68" s="23" t="s">
        <v>175</v>
      </c>
      <c r="C68" s="4" t="s">
        <v>34</v>
      </c>
      <c r="D68" s="239">
        <v>33880</v>
      </c>
      <c r="E68" s="240">
        <v>34424</v>
      </c>
      <c r="F68" s="239">
        <v>34385</v>
      </c>
      <c r="G68" s="241">
        <v>34340</v>
      </c>
      <c r="H68" s="242">
        <v>35365</v>
      </c>
      <c r="I68" s="242">
        <f>'tab1-pa'!D68</f>
        <v>35902</v>
      </c>
    </row>
    <row r="69" spans="1:9" ht="13.5" customHeight="1">
      <c r="A69" s="147">
        <v>84</v>
      </c>
      <c r="B69" s="23" t="s">
        <v>176</v>
      </c>
      <c r="C69" s="4" t="s">
        <v>91</v>
      </c>
      <c r="D69" s="239">
        <v>12645</v>
      </c>
      <c r="E69" s="240">
        <v>12815</v>
      </c>
      <c r="F69" s="239">
        <v>13238</v>
      </c>
      <c r="G69" s="241">
        <v>13261</v>
      </c>
      <c r="H69" s="242">
        <v>13939</v>
      </c>
      <c r="I69" s="242">
        <f>'tab1-pa'!D69</f>
        <v>14012</v>
      </c>
    </row>
    <row r="70" spans="1:9" ht="13.5" customHeight="1">
      <c r="A70" s="147">
        <v>75</v>
      </c>
      <c r="B70" s="23" t="s">
        <v>177</v>
      </c>
      <c r="C70" s="4" t="s">
        <v>65</v>
      </c>
      <c r="D70" s="239">
        <v>12681</v>
      </c>
      <c r="E70" s="240">
        <v>13135</v>
      </c>
      <c r="F70" s="239">
        <v>13565</v>
      </c>
      <c r="G70" s="241">
        <v>13680</v>
      </c>
      <c r="H70" s="242">
        <v>14031</v>
      </c>
      <c r="I70" s="242">
        <f>'tab1-pa'!D70</f>
        <v>14559</v>
      </c>
    </row>
    <row r="71" spans="1:9" ht="13.5" customHeight="1">
      <c r="A71" s="147">
        <v>76</v>
      </c>
      <c r="B71" s="23" t="s">
        <v>178</v>
      </c>
      <c r="C71" s="4" t="s">
        <v>78</v>
      </c>
      <c r="D71" s="239">
        <v>7498</v>
      </c>
      <c r="E71" s="240">
        <v>7767</v>
      </c>
      <c r="F71" s="239">
        <v>7799</v>
      </c>
      <c r="G71" s="241">
        <v>8062</v>
      </c>
      <c r="H71" s="242">
        <v>8386</v>
      </c>
      <c r="I71" s="242">
        <f>'tab1-pa'!D71</f>
        <v>8216</v>
      </c>
    </row>
    <row r="72" spans="1:9" ht="13.5" customHeight="1">
      <c r="A72" s="147">
        <v>76</v>
      </c>
      <c r="B72" s="23" t="s">
        <v>179</v>
      </c>
      <c r="C72" s="4" t="s">
        <v>79</v>
      </c>
      <c r="D72" s="239">
        <v>10363</v>
      </c>
      <c r="E72" s="240">
        <v>10959</v>
      </c>
      <c r="F72" s="239">
        <v>11362</v>
      </c>
      <c r="G72" s="241">
        <v>11667</v>
      </c>
      <c r="H72" s="242">
        <v>11854</v>
      </c>
      <c r="I72" s="242">
        <f>'tab1-pa'!D72</f>
        <v>11935</v>
      </c>
    </row>
    <row r="73" spans="1:9" ht="13.5" customHeight="1">
      <c r="A73" s="147">
        <v>44</v>
      </c>
      <c r="B73" s="23" t="s">
        <v>180</v>
      </c>
      <c r="C73" s="4" t="s">
        <v>43</v>
      </c>
      <c r="D73" s="239">
        <v>19020</v>
      </c>
      <c r="E73" s="240">
        <v>19473</v>
      </c>
      <c r="F73" s="239">
        <v>20479</v>
      </c>
      <c r="G73" s="241">
        <v>20686</v>
      </c>
      <c r="H73" s="242">
        <v>20251</v>
      </c>
      <c r="I73" s="242">
        <f>'tab1-pa'!D73</f>
        <v>18490</v>
      </c>
    </row>
    <row r="74" spans="1:9" ht="13.5" customHeight="1">
      <c r="A74" s="147">
        <v>44</v>
      </c>
      <c r="B74" s="23" t="s">
        <v>181</v>
      </c>
      <c r="C74" s="4" t="s">
        <v>44</v>
      </c>
      <c r="D74" s="239">
        <v>12081</v>
      </c>
      <c r="E74" s="240">
        <v>12029</v>
      </c>
      <c r="F74" s="239">
        <v>12341</v>
      </c>
      <c r="G74" s="241">
        <v>13068</v>
      </c>
      <c r="H74" s="242">
        <v>12999</v>
      </c>
      <c r="I74" s="242">
        <f>'tab1-pa'!D74</f>
        <v>13007</v>
      </c>
    </row>
    <row r="75" spans="1:9" ht="13.5" customHeight="1">
      <c r="A75" s="147">
        <v>84</v>
      </c>
      <c r="B75" s="23" t="s">
        <v>182</v>
      </c>
      <c r="C75" s="4" t="s">
        <v>93</v>
      </c>
      <c r="D75" s="239">
        <v>23998</v>
      </c>
      <c r="E75" s="240">
        <v>25650</v>
      </c>
      <c r="F75" s="239">
        <v>27592</v>
      </c>
      <c r="G75" s="241">
        <v>28460</v>
      </c>
      <c r="H75" s="242">
        <v>29322</v>
      </c>
      <c r="I75" s="242">
        <f>'tab1-pa'!D75</f>
        <v>30439</v>
      </c>
    </row>
    <row r="76" spans="1:9" s="370" customFormat="1" ht="13.5" customHeight="1">
      <c r="A76" s="363"/>
      <c r="B76" s="44" t="s">
        <v>92</v>
      </c>
      <c r="C76" s="45" t="s">
        <v>114</v>
      </c>
      <c r="D76" s="387"/>
      <c r="E76" s="388"/>
      <c r="F76" s="387"/>
      <c r="G76" s="389"/>
      <c r="H76" s="390"/>
      <c r="I76" s="390">
        <f>'tab1-pa'!D76</f>
        <v>8289</v>
      </c>
    </row>
    <row r="77" spans="1:9" s="370" customFormat="1" ht="13.5" customHeight="1">
      <c r="A77" s="363"/>
      <c r="B77" s="44" t="s">
        <v>94</v>
      </c>
      <c r="C77" s="45" t="s">
        <v>95</v>
      </c>
      <c r="D77" s="387"/>
      <c r="E77" s="388"/>
      <c r="F77" s="387"/>
      <c r="G77" s="389"/>
      <c r="H77" s="390"/>
      <c r="I77" s="390">
        <f>'tab1-pa'!D77</f>
        <v>22150</v>
      </c>
    </row>
    <row r="78" spans="1:9" ht="13.5" customHeight="1">
      <c r="A78" s="147">
        <v>27</v>
      </c>
      <c r="B78" s="23" t="s">
        <v>183</v>
      </c>
      <c r="C78" s="4" t="s">
        <v>21</v>
      </c>
      <c r="D78" s="239">
        <v>4493</v>
      </c>
      <c r="E78" s="240">
        <v>4589</v>
      </c>
      <c r="F78" s="239">
        <v>4548</v>
      </c>
      <c r="G78" s="241">
        <v>4686</v>
      </c>
      <c r="H78" s="242">
        <v>4757</v>
      </c>
      <c r="I78" s="242">
        <f>'tab1-pa'!D78</f>
        <v>4905</v>
      </c>
    </row>
    <row r="79" spans="1:9" ht="13.5" customHeight="1">
      <c r="A79" s="147">
        <v>27</v>
      </c>
      <c r="B79" s="23" t="s">
        <v>184</v>
      </c>
      <c r="C79" s="4" t="s">
        <v>22</v>
      </c>
      <c r="D79" s="239">
        <v>14619</v>
      </c>
      <c r="E79" s="240">
        <v>14780</v>
      </c>
      <c r="F79" s="239">
        <v>15085</v>
      </c>
      <c r="G79" s="241">
        <v>15969</v>
      </c>
      <c r="H79" s="242">
        <v>16618</v>
      </c>
      <c r="I79" s="242">
        <f>'tab1-pa'!D79</f>
        <v>16582</v>
      </c>
    </row>
    <row r="80" spans="1:9" ht="13.5" customHeight="1">
      <c r="A80" s="147">
        <v>52</v>
      </c>
      <c r="B80" s="23" t="s">
        <v>185</v>
      </c>
      <c r="C80" s="4" t="s">
        <v>50</v>
      </c>
      <c r="D80" s="239">
        <v>10188</v>
      </c>
      <c r="E80" s="240">
        <v>10549</v>
      </c>
      <c r="F80" s="239">
        <v>10706</v>
      </c>
      <c r="G80" s="241">
        <v>10836</v>
      </c>
      <c r="H80" s="242">
        <v>10727</v>
      </c>
      <c r="I80" s="242">
        <f>'tab1-pa'!D80</f>
        <v>10839</v>
      </c>
    </row>
    <row r="81" spans="1:9" ht="13.5" customHeight="1">
      <c r="A81" s="147">
        <v>84</v>
      </c>
      <c r="B81" s="23" t="s">
        <v>186</v>
      </c>
      <c r="C81" s="4" t="s">
        <v>96</v>
      </c>
      <c r="D81" s="239">
        <v>8124</v>
      </c>
      <c r="E81" s="240">
        <v>8595</v>
      </c>
      <c r="F81" s="239">
        <v>8968</v>
      </c>
      <c r="G81" s="241">
        <v>9163</v>
      </c>
      <c r="H81" s="242">
        <v>9371</v>
      </c>
      <c r="I81" s="242">
        <f>'tab1-pa'!D81</f>
        <v>9311</v>
      </c>
    </row>
    <row r="82" spans="1:9" ht="13.5" customHeight="1">
      <c r="A82" s="147">
        <v>84</v>
      </c>
      <c r="B82" s="23" t="s">
        <v>187</v>
      </c>
      <c r="C82" s="4" t="s">
        <v>97</v>
      </c>
      <c r="D82" s="239">
        <v>9861</v>
      </c>
      <c r="E82" s="240">
        <v>10040</v>
      </c>
      <c r="F82" s="239">
        <v>10549</v>
      </c>
      <c r="G82" s="241">
        <v>11045</v>
      </c>
      <c r="H82" s="242">
        <v>11775</v>
      </c>
      <c r="I82" s="242">
        <f>'tab1-pa'!D82</f>
        <v>12302</v>
      </c>
    </row>
    <row r="83" spans="1:9" ht="13.5" customHeight="1">
      <c r="A83" s="147">
        <v>11</v>
      </c>
      <c r="B83" s="23" t="s">
        <v>188</v>
      </c>
      <c r="C83" s="4" t="s">
        <v>0</v>
      </c>
      <c r="D83" s="239">
        <v>29822</v>
      </c>
      <c r="E83" s="240">
        <v>30652</v>
      </c>
      <c r="F83" s="239">
        <v>32269</v>
      </c>
      <c r="G83" s="241">
        <v>30633</v>
      </c>
      <c r="H83" s="242">
        <v>28778</v>
      </c>
      <c r="I83" s="242">
        <f>'tab1-pa'!D83</f>
        <v>28451</v>
      </c>
    </row>
    <row r="84" spans="1:9" ht="13.5" customHeight="1">
      <c r="A84" s="147">
        <v>28</v>
      </c>
      <c r="B84" s="23" t="s">
        <v>189</v>
      </c>
      <c r="C84" s="4" t="s">
        <v>30</v>
      </c>
      <c r="D84" s="239">
        <v>26912</v>
      </c>
      <c r="E84" s="240">
        <v>27342</v>
      </c>
      <c r="F84" s="239">
        <v>27423</v>
      </c>
      <c r="G84" s="241">
        <v>27957</v>
      </c>
      <c r="H84" s="242">
        <v>28315</v>
      </c>
      <c r="I84" s="242">
        <f>'tab1-pa'!D84</f>
        <v>28472</v>
      </c>
    </row>
    <row r="85" spans="1:9" ht="13.5" customHeight="1">
      <c r="A85" s="147">
        <v>11</v>
      </c>
      <c r="B85" s="23" t="s">
        <v>190</v>
      </c>
      <c r="C85" s="4" t="s">
        <v>2</v>
      </c>
      <c r="D85" s="239">
        <v>11130</v>
      </c>
      <c r="E85" s="240">
        <v>11590</v>
      </c>
      <c r="F85" s="239">
        <v>12837</v>
      </c>
      <c r="G85" s="241">
        <v>12976</v>
      </c>
      <c r="H85" s="242">
        <v>11797</v>
      </c>
      <c r="I85" s="242">
        <f>'tab1-pa'!D85</f>
        <v>14005</v>
      </c>
    </row>
    <row r="86" spans="1:9" ht="13.5" customHeight="1">
      <c r="A86" s="147">
        <v>11</v>
      </c>
      <c r="B86" s="23" t="s">
        <v>191</v>
      </c>
      <c r="C86" s="4" t="s">
        <v>3</v>
      </c>
      <c r="D86" s="239">
        <v>12388</v>
      </c>
      <c r="E86" s="240">
        <v>12452</v>
      </c>
      <c r="F86" s="239">
        <v>12419</v>
      </c>
      <c r="G86" s="241">
        <v>13000</v>
      </c>
      <c r="H86" s="242">
        <v>13239</v>
      </c>
      <c r="I86" s="242">
        <f>'tab1-pa'!D86</f>
        <v>13475</v>
      </c>
    </row>
    <row r="87" spans="1:9" ht="13.5" customHeight="1">
      <c r="A87" s="147">
        <v>75</v>
      </c>
      <c r="B87" s="23" t="s">
        <v>192</v>
      </c>
      <c r="C87" s="4" t="s">
        <v>66</v>
      </c>
      <c r="D87" s="239">
        <v>7438</v>
      </c>
      <c r="E87" s="240">
        <v>7426</v>
      </c>
      <c r="F87" s="239">
        <v>7671</v>
      </c>
      <c r="G87" s="241">
        <v>7933</v>
      </c>
      <c r="H87" s="242">
        <v>8257</v>
      </c>
      <c r="I87" s="242">
        <f>'tab1-pa'!D87</f>
        <v>8313</v>
      </c>
    </row>
    <row r="88" spans="1:9" ht="13.5" customHeight="1">
      <c r="A88" s="147">
        <v>32</v>
      </c>
      <c r="B88" s="23" t="s">
        <v>193</v>
      </c>
      <c r="C88" s="4" t="s">
        <v>35</v>
      </c>
      <c r="D88" s="239">
        <v>11765</v>
      </c>
      <c r="E88" s="240">
        <v>12716</v>
      </c>
      <c r="F88" s="239">
        <v>13337</v>
      </c>
      <c r="G88" s="241">
        <v>13105</v>
      </c>
      <c r="H88" s="242">
        <v>11377</v>
      </c>
      <c r="I88" s="242">
        <f>'tab1-pa'!D88</f>
        <v>11140</v>
      </c>
    </row>
    <row r="89" spans="1:9" ht="13.5" customHeight="1">
      <c r="A89" s="147">
        <v>76</v>
      </c>
      <c r="B89" s="23" t="s">
        <v>194</v>
      </c>
      <c r="C89" s="4" t="s">
        <v>80</v>
      </c>
      <c r="D89" s="239">
        <v>10464</v>
      </c>
      <c r="E89" s="240">
        <v>10644</v>
      </c>
      <c r="F89" s="239">
        <v>10492</v>
      </c>
      <c r="G89" s="241">
        <v>10551</v>
      </c>
      <c r="H89" s="242">
        <v>10514</v>
      </c>
      <c r="I89" s="242">
        <f>'tab1-pa'!D89</f>
        <v>10590</v>
      </c>
    </row>
    <row r="90" spans="1:9" ht="13.5" customHeight="1">
      <c r="A90" s="147">
        <v>76</v>
      </c>
      <c r="B90" s="23" t="s">
        <v>195</v>
      </c>
      <c r="C90" s="4" t="s">
        <v>81</v>
      </c>
      <c r="D90" s="239">
        <v>6494</v>
      </c>
      <c r="E90" s="240">
        <v>6504</v>
      </c>
      <c r="F90" s="239">
        <v>6658</v>
      </c>
      <c r="G90" s="241">
        <v>6689</v>
      </c>
      <c r="H90" s="242">
        <v>6706</v>
      </c>
      <c r="I90" s="242">
        <f>'tab1-pa'!D90</f>
        <v>6311</v>
      </c>
    </row>
    <row r="91" spans="1:9" ht="13.5" customHeight="1">
      <c r="A91" s="147">
        <v>93</v>
      </c>
      <c r="B91" s="23" t="s">
        <v>196</v>
      </c>
      <c r="C91" s="4" t="s">
        <v>102</v>
      </c>
      <c r="D91" s="239">
        <v>24003</v>
      </c>
      <c r="E91" s="240">
        <v>24096</v>
      </c>
      <c r="F91" s="239">
        <v>23710</v>
      </c>
      <c r="G91" s="241">
        <v>23857</v>
      </c>
      <c r="H91" s="242">
        <v>22111</v>
      </c>
      <c r="I91" s="242">
        <f>'tab1-pa'!D91</f>
        <v>21688</v>
      </c>
    </row>
    <row r="92" spans="1:9" ht="13.5" customHeight="1">
      <c r="A92" s="147">
        <v>93</v>
      </c>
      <c r="B92" s="23" t="s">
        <v>197</v>
      </c>
      <c r="C92" s="4" t="s">
        <v>103</v>
      </c>
      <c r="D92" s="239">
        <v>9327</v>
      </c>
      <c r="E92" s="240">
        <v>9321</v>
      </c>
      <c r="F92" s="239">
        <v>9473</v>
      </c>
      <c r="G92" s="241">
        <v>9699</v>
      </c>
      <c r="H92" s="242">
        <v>9799</v>
      </c>
      <c r="I92" s="242">
        <f>'tab1-pa'!D92</f>
        <v>10276</v>
      </c>
    </row>
    <row r="93" spans="1:9" ht="13.5" customHeight="1">
      <c r="A93" s="147">
        <v>52</v>
      </c>
      <c r="B93" s="23" t="s">
        <v>198</v>
      </c>
      <c r="C93" s="4" t="s">
        <v>51</v>
      </c>
      <c r="D93" s="239">
        <v>11677</v>
      </c>
      <c r="E93" s="240">
        <v>12605</v>
      </c>
      <c r="F93" s="239">
        <v>12950</v>
      </c>
      <c r="G93" s="241">
        <v>13257</v>
      </c>
      <c r="H93" s="242">
        <v>13678</v>
      </c>
      <c r="I93" s="242">
        <f>'tab1-pa'!D93</f>
        <v>13476</v>
      </c>
    </row>
    <row r="94" spans="1:9" ht="13.5" customHeight="1">
      <c r="A94" s="147">
        <v>75</v>
      </c>
      <c r="B94" s="23" t="s">
        <v>199</v>
      </c>
      <c r="C94" s="4" t="s">
        <v>67</v>
      </c>
      <c r="D94" s="239">
        <v>7810</v>
      </c>
      <c r="E94" s="240">
        <v>7727</v>
      </c>
      <c r="F94" s="239">
        <v>8110</v>
      </c>
      <c r="G94" s="241">
        <v>8356</v>
      </c>
      <c r="H94" s="242">
        <v>8582</v>
      </c>
      <c r="I94" s="242">
        <f>'tab1-pa'!D94</f>
        <v>8916</v>
      </c>
    </row>
    <row r="95" spans="1:9" ht="13.5" customHeight="1">
      <c r="A95" s="147">
        <v>75</v>
      </c>
      <c r="B95" s="23" t="s">
        <v>200</v>
      </c>
      <c r="C95" s="4" t="s">
        <v>68</v>
      </c>
      <c r="D95" s="239">
        <v>8960</v>
      </c>
      <c r="E95" s="240">
        <v>8973</v>
      </c>
      <c r="F95" s="239">
        <v>8887</v>
      </c>
      <c r="G95" s="241">
        <v>8972</v>
      </c>
      <c r="H95" s="242">
        <v>9394</v>
      </c>
      <c r="I95" s="242">
        <f>'tab1-pa'!D95</f>
        <v>9278</v>
      </c>
    </row>
    <row r="96" spans="1:9" ht="13.5" customHeight="1">
      <c r="A96" s="147">
        <v>44</v>
      </c>
      <c r="B96" s="23" t="s">
        <v>201</v>
      </c>
      <c r="C96" s="4" t="s">
        <v>45</v>
      </c>
      <c r="D96" s="239">
        <v>7732</v>
      </c>
      <c r="E96" s="240">
        <v>7862</v>
      </c>
      <c r="F96" s="239">
        <v>7908</v>
      </c>
      <c r="G96" s="241">
        <v>8146</v>
      </c>
      <c r="H96" s="242">
        <v>8134</v>
      </c>
      <c r="I96" s="242">
        <f>'tab1-pa'!D96</f>
        <v>7719</v>
      </c>
    </row>
    <row r="97" spans="1:9" ht="13.5" customHeight="1">
      <c r="A97" s="147">
        <v>27</v>
      </c>
      <c r="B97" s="23" t="s">
        <v>202</v>
      </c>
      <c r="C97" s="4" t="s">
        <v>23</v>
      </c>
      <c r="D97" s="239">
        <v>7343</v>
      </c>
      <c r="E97" s="240">
        <v>7508</v>
      </c>
      <c r="F97" s="239">
        <v>7705</v>
      </c>
      <c r="G97" s="241">
        <v>7866</v>
      </c>
      <c r="H97" s="242">
        <v>8205</v>
      </c>
      <c r="I97" s="242">
        <f>'tab1-pa'!D97</f>
        <v>8088</v>
      </c>
    </row>
    <row r="98" spans="1:9" ht="13.5" customHeight="1">
      <c r="A98" s="147">
        <v>27</v>
      </c>
      <c r="B98" s="23" t="s">
        <v>203</v>
      </c>
      <c r="C98" s="4" t="s">
        <v>24</v>
      </c>
      <c r="D98" s="239">
        <v>2647</v>
      </c>
      <c r="E98" s="240">
        <v>2642</v>
      </c>
      <c r="F98" s="239">
        <v>2676</v>
      </c>
      <c r="G98" s="241">
        <v>2836</v>
      </c>
      <c r="H98" s="242">
        <v>2955</v>
      </c>
      <c r="I98" s="242">
        <f>'tab1-pa'!D98</f>
        <v>2951</v>
      </c>
    </row>
    <row r="99" spans="1:9" ht="13.5" customHeight="1">
      <c r="A99" s="147">
        <v>11</v>
      </c>
      <c r="B99" s="23" t="s">
        <v>204</v>
      </c>
      <c r="C99" s="4" t="s">
        <v>4</v>
      </c>
      <c r="D99" s="239">
        <v>10692</v>
      </c>
      <c r="E99" s="240">
        <v>10650</v>
      </c>
      <c r="F99" s="239">
        <v>10949</v>
      </c>
      <c r="G99" s="241">
        <v>11125</v>
      </c>
      <c r="H99" s="242">
        <v>10733</v>
      </c>
      <c r="I99" s="242">
        <f>'tab1-pa'!D99</f>
        <v>10374</v>
      </c>
    </row>
    <row r="100" spans="1:9" ht="13.5" customHeight="1">
      <c r="A100" s="147">
        <v>11</v>
      </c>
      <c r="B100" s="23" t="s">
        <v>205</v>
      </c>
      <c r="C100" s="4" t="s">
        <v>5</v>
      </c>
      <c r="D100" s="239">
        <v>15671</v>
      </c>
      <c r="E100" s="240">
        <v>16166</v>
      </c>
      <c r="F100" s="239">
        <v>16234</v>
      </c>
      <c r="G100" s="241">
        <v>16718</v>
      </c>
      <c r="H100" s="242">
        <v>16537</v>
      </c>
      <c r="I100" s="242">
        <f>'tab1-pa'!D100</f>
        <v>16666</v>
      </c>
    </row>
    <row r="101" spans="1:9" ht="13.5" customHeight="1">
      <c r="A101" s="147">
        <v>11</v>
      </c>
      <c r="B101" s="23" t="s">
        <v>206</v>
      </c>
      <c r="C101" s="4" t="s">
        <v>6</v>
      </c>
      <c r="D101" s="239">
        <v>18815</v>
      </c>
      <c r="E101" s="240">
        <v>19263</v>
      </c>
      <c r="F101" s="239">
        <v>19962</v>
      </c>
      <c r="G101" s="241">
        <v>20240</v>
      </c>
      <c r="H101" s="242">
        <v>20743</v>
      </c>
      <c r="I101" s="242">
        <f>'tab1-pa'!D101</f>
        <v>20062</v>
      </c>
    </row>
    <row r="102" spans="1:9" ht="13.5" customHeight="1">
      <c r="A102" s="147">
        <v>11</v>
      </c>
      <c r="B102" s="23" t="s">
        <v>207</v>
      </c>
      <c r="C102" s="4" t="s">
        <v>7</v>
      </c>
      <c r="D102" s="239">
        <v>14226</v>
      </c>
      <c r="E102" s="240">
        <v>15257</v>
      </c>
      <c r="F102" s="239">
        <v>15522</v>
      </c>
      <c r="G102" s="241">
        <v>15700</v>
      </c>
      <c r="H102" s="242">
        <v>16421</v>
      </c>
      <c r="I102" s="242">
        <f>'tab1-pa'!D102</f>
        <v>16976</v>
      </c>
    </row>
    <row r="103" spans="1:9" ht="13.5" customHeight="1">
      <c r="A103" s="140">
        <v>11</v>
      </c>
      <c r="B103" s="23" t="s">
        <v>208</v>
      </c>
      <c r="C103" s="4" t="s">
        <v>8</v>
      </c>
      <c r="D103" s="239">
        <v>12038</v>
      </c>
      <c r="E103" s="240">
        <v>12054</v>
      </c>
      <c r="F103" s="239">
        <v>12275</v>
      </c>
      <c r="G103" s="241">
        <v>11521</v>
      </c>
      <c r="H103" s="242">
        <v>11942</v>
      </c>
      <c r="I103" s="242">
        <f>'tab1-pa'!D103</f>
        <v>12207</v>
      </c>
    </row>
    <row r="104" spans="1:9" ht="13.5" customHeight="1">
      <c r="A104" s="147" t="s">
        <v>115</v>
      </c>
      <c r="B104" s="23" t="s">
        <v>209</v>
      </c>
      <c r="C104" s="4" t="s">
        <v>109</v>
      </c>
      <c r="D104" s="239">
        <v>7862</v>
      </c>
      <c r="E104" s="240">
        <v>7510</v>
      </c>
      <c r="F104" s="239">
        <v>7102</v>
      </c>
      <c r="G104" s="241">
        <v>7740</v>
      </c>
      <c r="H104" s="242">
        <v>7452</v>
      </c>
      <c r="I104" s="242">
        <f>'tab1-pa'!D104</f>
        <v>7737</v>
      </c>
    </row>
    <row r="105" spans="1:9" ht="13.5" customHeight="1">
      <c r="A105" s="147" t="s">
        <v>116</v>
      </c>
      <c r="B105" s="23" t="s">
        <v>210</v>
      </c>
      <c r="C105" s="4" t="s">
        <v>110</v>
      </c>
      <c r="D105" s="239">
        <v>7125</v>
      </c>
      <c r="E105" s="240">
        <v>7349</v>
      </c>
      <c r="F105" s="239">
        <v>7913</v>
      </c>
      <c r="G105" s="241">
        <v>8412</v>
      </c>
      <c r="H105" s="242">
        <v>8749</v>
      </c>
      <c r="I105" s="242">
        <f>'tab1-pa'!D105</f>
        <v>9162</v>
      </c>
    </row>
    <row r="106" spans="1:9" ht="13.5" customHeight="1">
      <c r="A106" s="147" t="s">
        <v>117</v>
      </c>
      <c r="B106" s="23" t="s">
        <v>211</v>
      </c>
      <c r="C106" s="4" t="s">
        <v>111</v>
      </c>
      <c r="D106" s="239">
        <v>722</v>
      </c>
      <c r="E106" s="240">
        <v>731</v>
      </c>
      <c r="F106" s="239">
        <v>737</v>
      </c>
      <c r="G106" s="241">
        <v>706</v>
      </c>
      <c r="H106" s="242">
        <v>682</v>
      </c>
      <c r="I106" s="242">
        <f>'tab1-pa'!D106</f>
        <v>813</v>
      </c>
    </row>
    <row r="107" spans="1:9" ht="13.5" customHeight="1">
      <c r="A107" s="152" t="s">
        <v>118</v>
      </c>
      <c r="B107" s="9" t="s">
        <v>212</v>
      </c>
      <c r="C107" s="5" t="s">
        <v>112</v>
      </c>
      <c r="D107" s="243">
        <v>12130</v>
      </c>
      <c r="E107" s="244">
        <v>12601</v>
      </c>
      <c r="F107" s="243">
        <v>13181</v>
      </c>
      <c r="G107" s="245">
        <v>13484</v>
      </c>
      <c r="H107" s="246">
        <v>13810</v>
      </c>
      <c r="I107" s="246">
        <f>'tab1-pa'!D107</f>
        <v>14332</v>
      </c>
    </row>
    <row r="108" spans="1:9" s="1" customFormat="1">
      <c r="A108" s="597" t="s">
        <v>225</v>
      </c>
      <c r="B108" s="598"/>
      <c r="C108" s="599"/>
      <c r="D108" s="88">
        <f>SUM(D6:D103)-D76-D77</f>
        <v>1147760</v>
      </c>
      <c r="E108" s="88">
        <f t="shared" ref="E108:I108" si="0">SUM(E6:E103)-E76-E77</f>
        <v>1174234</v>
      </c>
      <c r="F108" s="88">
        <f t="shared" si="0"/>
        <v>1194356</v>
      </c>
      <c r="G108" s="88">
        <f t="shared" si="0"/>
        <v>1211092</v>
      </c>
      <c r="H108" s="88">
        <f t="shared" si="0"/>
        <v>1220568</v>
      </c>
      <c r="I108" s="88">
        <f t="shared" si="0"/>
        <v>1232992</v>
      </c>
    </row>
    <row r="109" spans="1:9" s="1" customFormat="1">
      <c r="A109" s="600" t="s">
        <v>226</v>
      </c>
      <c r="B109" s="601"/>
      <c r="C109" s="602"/>
      <c r="D109" s="89">
        <f>SUM(D104:D107)</f>
        <v>27839</v>
      </c>
      <c r="E109" s="89">
        <f t="shared" ref="E109:I109" si="1">SUM(E104:E107)</f>
        <v>28191</v>
      </c>
      <c r="F109" s="89">
        <f t="shared" si="1"/>
        <v>28933</v>
      </c>
      <c r="G109" s="89">
        <f t="shared" si="1"/>
        <v>30342</v>
      </c>
      <c r="H109" s="89">
        <f t="shared" si="1"/>
        <v>30693</v>
      </c>
      <c r="I109" s="89">
        <f t="shared" si="1"/>
        <v>32044</v>
      </c>
    </row>
    <row r="110" spans="1:9" s="1" customFormat="1">
      <c r="A110" s="594" t="s">
        <v>227</v>
      </c>
      <c r="B110" s="595"/>
      <c r="C110" s="596"/>
      <c r="D110" s="90">
        <f>D108+D109</f>
        <v>1175599</v>
      </c>
      <c r="E110" s="90">
        <f t="shared" ref="E110:I110" si="2">E108+E109</f>
        <v>1202425</v>
      </c>
      <c r="F110" s="90">
        <f t="shared" si="2"/>
        <v>1223289</v>
      </c>
      <c r="G110" s="90">
        <f t="shared" si="2"/>
        <v>1241434</v>
      </c>
      <c r="H110" s="90">
        <f t="shared" si="2"/>
        <v>1251261</v>
      </c>
      <c r="I110" s="90">
        <f t="shared" si="2"/>
        <v>1265036</v>
      </c>
    </row>
    <row r="111" spans="1:9" s="1" customFormat="1">
      <c r="A111" s="8"/>
      <c r="B111" s="24"/>
      <c r="C111" s="4"/>
      <c r="D111" s="10"/>
      <c r="E111" s="64"/>
      <c r="F111" s="10"/>
      <c r="G111" s="64"/>
      <c r="H111" s="10"/>
      <c r="I111" s="64"/>
    </row>
    <row r="112" spans="1:9" s="1" customFormat="1">
      <c r="A112" s="8"/>
      <c r="B112" s="24"/>
      <c r="C112" s="4"/>
      <c r="D112" s="10"/>
      <c r="E112" s="64"/>
      <c r="F112" s="10"/>
      <c r="G112" s="64"/>
      <c r="H112" s="10"/>
      <c r="I112" s="64"/>
    </row>
    <row r="113" spans="1:9" s="1" customFormat="1" ht="36" customHeight="1">
      <c r="A113" s="612" t="s">
        <v>463</v>
      </c>
      <c r="B113" s="612"/>
      <c r="C113" s="612"/>
      <c r="D113" s="612"/>
      <c r="E113" s="612"/>
      <c r="F113" s="612"/>
      <c r="G113" s="612"/>
      <c r="H113" s="612"/>
      <c r="I113" s="260"/>
    </row>
    <row r="114" spans="1:9" s="1" customFormat="1">
      <c r="A114" s="591"/>
      <c r="B114" s="591"/>
      <c r="C114" s="591"/>
      <c r="D114" s="591"/>
      <c r="E114" s="591"/>
      <c r="F114" s="591"/>
      <c r="G114" s="591"/>
      <c r="H114" s="591"/>
      <c r="I114" s="591"/>
    </row>
    <row r="115" spans="1:9" s="1" customFormat="1" ht="30">
      <c r="A115" s="122" t="s">
        <v>218</v>
      </c>
      <c r="B115" s="592" t="s">
        <v>214</v>
      </c>
      <c r="C115" s="593"/>
      <c r="D115" s="123">
        <v>2010</v>
      </c>
      <c r="E115" s="123">
        <v>2011</v>
      </c>
      <c r="F115" s="123">
        <v>2012</v>
      </c>
      <c r="G115" s="123">
        <v>2013</v>
      </c>
      <c r="H115" s="123">
        <v>2014</v>
      </c>
      <c r="I115" s="123">
        <v>2015</v>
      </c>
    </row>
    <row r="116" spans="1:9" s="1" customFormat="1">
      <c r="A116" s="31">
        <v>84</v>
      </c>
      <c r="B116" s="32" t="s">
        <v>83</v>
      </c>
      <c r="C116" s="33"/>
      <c r="D116" s="80">
        <f>D6+D8+D12+D20+D32+D44+D48+D49+D69+D75+D81+D82</f>
        <v>140597</v>
      </c>
      <c r="E116" s="80">
        <f t="shared" ref="E116:I116" si="3">E6+E8+E12+E20+E32+E44+E48+E49+E69+E75+E81+E82</f>
        <v>144598</v>
      </c>
      <c r="F116" s="80">
        <f t="shared" si="3"/>
        <v>149372</v>
      </c>
      <c r="G116" s="80">
        <f t="shared" si="3"/>
        <v>153287</v>
      </c>
      <c r="H116" s="80">
        <f t="shared" si="3"/>
        <v>160766</v>
      </c>
      <c r="I116" s="80">
        <f t="shared" si="3"/>
        <v>165108</v>
      </c>
    </row>
    <row r="117" spans="1:9" s="1" customFormat="1">
      <c r="A117" s="34">
        <v>27</v>
      </c>
      <c r="B117" s="35" t="s">
        <v>17</v>
      </c>
      <c r="C117" s="36"/>
      <c r="D117" s="72">
        <f>D27+D31+D45+D64+D78+D79+D97+D98</f>
        <v>60110</v>
      </c>
      <c r="E117" s="72">
        <f t="shared" ref="E117:I117" si="4">E27+E31+E45+E64+E78+E79+E97+E98</f>
        <v>60566</v>
      </c>
      <c r="F117" s="72">
        <f t="shared" si="4"/>
        <v>61818</v>
      </c>
      <c r="G117" s="72">
        <f t="shared" si="4"/>
        <v>63578</v>
      </c>
      <c r="H117" s="72">
        <f t="shared" si="4"/>
        <v>65505</v>
      </c>
      <c r="I117" s="72">
        <f t="shared" si="4"/>
        <v>66232</v>
      </c>
    </row>
    <row r="118" spans="1:9" s="1" customFormat="1">
      <c r="A118" s="34">
        <v>53</v>
      </c>
      <c r="B118" s="35" t="s">
        <v>53</v>
      </c>
      <c r="C118" s="36"/>
      <c r="D118" s="72">
        <f>D28+D35+D41+D62</f>
        <v>63629</v>
      </c>
      <c r="E118" s="72">
        <f t="shared" ref="E118:I118" si="5">E28+E35+E41+E62</f>
        <v>65116</v>
      </c>
      <c r="F118" s="72">
        <f t="shared" si="5"/>
        <v>66017</v>
      </c>
      <c r="G118" s="72">
        <f t="shared" si="5"/>
        <v>67063</v>
      </c>
      <c r="H118" s="72">
        <f t="shared" si="5"/>
        <v>68539</v>
      </c>
      <c r="I118" s="72">
        <f t="shared" si="5"/>
        <v>69479</v>
      </c>
    </row>
    <row r="119" spans="1:9" s="1" customFormat="1">
      <c r="A119" s="34">
        <v>24</v>
      </c>
      <c r="B119" s="35" t="s">
        <v>10</v>
      </c>
      <c r="C119" s="36"/>
      <c r="D119" s="72">
        <f>D23+D34+D42+D43+D47+D51</f>
        <v>49798</v>
      </c>
      <c r="E119" s="72">
        <f t="shared" ref="E119:I119" si="6">E23+E34+E42+E43+E47+E51</f>
        <v>50635</v>
      </c>
      <c r="F119" s="72">
        <f t="shared" si="6"/>
        <v>51120</v>
      </c>
      <c r="G119" s="72">
        <f t="shared" si="6"/>
        <v>52241</v>
      </c>
      <c r="H119" s="72">
        <f t="shared" si="6"/>
        <v>53114</v>
      </c>
      <c r="I119" s="72">
        <f t="shared" si="6"/>
        <v>51381</v>
      </c>
    </row>
    <row r="120" spans="1:9" s="1" customFormat="1">
      <c r="A120" s="34">
        <v>94</v>
      </c>
      <c r="B120" s="35" t="s">
        <v>106</v>
      </c>
      <c r="C120" s="36"/>
      <c r="D120" s="72">
        <f>D25+D26</f>
        <v>10191</v>
      </c>
      <c r="E120" s="72">
        <f t="shared" ref="E120:I120" si="7">E25+E26</f>
        <v>10360</v>
      </c>
      <c r="F120" s="72">
        <f t="shared" si="7"/>
        <v>9890</v>
      </c>
      <c r="G120" s="72">
        <f t="shared" si="7"/>
        <v>9942</v>
      </c>
      <c r="H120" s="72">
        <f t="shared" si="7"/>
        <v>9204</v>
      </c>
      <c r="I120" s="72">
        <f t="shared" si="7"/>
        <v>9407</v>
      </c>
    </row>
    <row r="121" spans="1:9" s="1" customFormat="1">
      <c r="A121" s="34">
        <v>44</v>
      </c>
      <c r="B121" s="35" t="s">
        <v>220</v>
      </c>
      <c r="C121" s="36"/>
      <c r="D121" s="72">
        <f>D13+D15+D57+D58+D60+D61+D63+D73+D74+D96</f>
        <v>99179</v>
      </c>
      <c r="E121" s="72">
        <f t="shared" ref="E121:I121" si="8">E13+E15+E57+E58+E60+E61+E63+E73+E74+E96</f>
        <v>101322</v>
      </c>
      <c r="F121" s="72">
        <f t="shared" si="8"/>
        <v>101833</v>
      </c>
      <c r="G121" s="72">
        <f t="shared" si="8"/>
        <v>104707</v>
      </c>
      <c r="H121" s="72">
        <f t="shared" si="8"/>
        <v>104812</v>
      </c>
      <c r="I121" s="72">
        <f t="shared" si="8"/>
        <v>103134</v>
      </c>
    </row>
    <row r="122" spans="1:9" s="1" customFormat="1">
      <c r="A122" s="34">
        <v>32</v>
      </c>
      <c r="B122" s="35" t="s">
        <v>221</v>
      </c>
      <c r="C122" s="36"/>
      <c r="D122" s="72">
        <f>D7+D65+D66+D68+D88</f>
        <v>111064</v>
      </c>
      <c r="E122" s="72">
        <f t="shared" ref="E122:I122" si="9">E7+E65+E66+E68+E88</f>
        <v>113477</v>
      </c>
      <c r="F122" s="72">
        <f t="shared" si="9"/>
        <v>115743</v>
      </c>
      <c r="G122" s="72">
        <f t="shared" si="9"/>
        <v>114956</v>
      </c>
      <c r="H122" s="72">
        <f t="shared" si="9"/>
        <v>111857</v>
      </c>
      <c r="I122" s="72">
        <f t="shared" si="9"/>
        <v>113294</v>
      </c>
    </row>
    <row r="123" spans="1:9" s="1" customFormat="1">
      <c r="A123" s="34">
        <v>11</v>
      </c>
      <c r="B123" s="35" t="s">
        <v>1</v>
      </c>
      <c r="C123" s="36"/>
      <c r="D123" s="72">
        <f>D83+D85+D86+D99+D100+D101+D102+D103</f>
        <v>124782</v>
      </c>
      <c r="E123" s="72">
        <f t="shared" ref="E123:I123" si="10">E83+E85+E86+E99+E100+E101+E102+E103</f>
        <v>128084</v>
      </c>
      <c r="F123" s="72">
        <f t="shared" si="10"/>
        <v>132467</v>
      </c>
      <c r="G123" s="72">
        <f t="shared" si="10"/>
        <v>131913</v>
      </c>
      <c r="H123" s="72">
        <f t="shared" si="10"/>
        <v>130190</v>
      </c>
      <c r="I123" s="72">
        <f t="shared" si="10"/>
        <v>132216</v>
      </c>
    </row>
    <row r="124" spans="1:9" s="1" customFormat="1">
      <c r="A124" s="34">
        <v>28</v>
      </c>
      <c r="B124" s="35" t="s">
        <v>26</v>
      </c>
      <c r="C124" s="36"/>
      <c r="D124" s="72">
        <f>D19+D33+D56+D67+D84</f>
        <v>66832</v>
      </c>
      <c r="E124" s="72">
        <f t="shared" ref="E124:I124" si="11">E19+E33+E56+E67+E84</f>
        <v>67890</v>
      </c>
      <c r="F124" s="72">
        <f t="shared" si="11"/>
        <v>69060</v>
      </c>
      <c r="G124" s="72">
        <f t="shared" si="11"/>
        <v>68601</v>
      </c>
      <c r="H124" s="72">
        <f t="shared" si="11"/>
        <v>68793</v>
      </c>
      <c r="I124" s="72">
        <f t="shared" si="11"/>
        <v>68849</v>
      </c>
    </row>
    <row r="125" spans="1:9" s="1" customFormat="1">
      <c r="A125" s="34">
        <v>75</v>
      </c>
      <c r="B125" s="35" t="s">
        <v>222</v>
      </c>
      <c r="C125" s="36"/>
      <c r="D125" s="72">
        <f>D21+D22+D24+D29+D30+D39+D46+D53+D70+D87+D94+D95</f>
        <v>128396</v>
      </c>
      <c r="E125" s="72">
        <f t="shared" ref="E125:I125" si="12">E21+E22+E24+E29+E30+E39+E46+E53+E70+E87+E94+E95</f>
        <v>131875</v>
      </c>
      <c r="F125" s="72">
        <f t="shared" si="12"/>
        <v>134247</v>
      </c>
      <c r="G125" s="72">
        <f t="shared" si="12"/>
        <v>136050</v>
      </c>
      <c r="H125" s="72">
        <f t="shared" si="12"/>
        <v>138634</v>
      </c>
      <c r="I125" s="72">
        <f t="shared" si="12"/>
        <v>141442</v>
      </c>
    </row>
    <row r="126" spans="1:9" s="1" customFormat="1">
      <c r="A126" s="34">
        <v>76</v>
      </c>
      <c r="B126" s="35" t="s">
        <v>223</v>
      </c>
      <c r="C126" s="36"/>
      <c r="D126" s="72">
        <f>D14+D16+D17+D36+D37+D38+D40+D52+D54+D71+D72+D89+D90</f>
        <v>134695</v>
      </c>
      <c r="E126" s="72">
        <f t="shared" ref="E126:I126" si="13">E14+E16+E17+E36+E37+E38+E40+E52+E54+E71+E72+E89+E90</f>
        <v>140647</v>
      </c>
      <c r="F126" s="72">
        <f t="shared" si="13"/>
        <v>143460</v>
      </c>
      <c r="G126" s="72">
        <f t="shared" si="13"/>
        <v>146434</v>
      </c>
      <c r="H126" s="72">
        <f t="shared" si="13"/>
        <v>146642</v>
      </c>
      <c r="I126" s="72">
        <f t="shared" si="13"/>
        <v>148576</v>
      </c>
    </row>
    <row r="127" spans="1:9" s="1" customFormat="1">
      <c r="A127" s="34">
        <v>52</v>
      </c>
      <c r="B127" s="35" t="s">
        <v>47</v>
      </c>
      <c r="C127" s="36"/>
      <c r="D127" s="72">
        <f>D50+D55+D59+D80+D93</f>
        <v>60732</v>
      </c>
      <c r="E127" s="72">
        <f t="shared" ref="E127:I127" si="14">E50+E55+E59+E80+E93</f>
        <v>61906</v>
      </c>
      <c r="F127" s="72">
        <f t="shared" si="14"/>
        <v>62447</v>
      </c>
      <c r="G127" s="72">
        <f t="shared" si="14"/>
        <v>64348</v>
      </c>
      <c r="H127" s="72">
        <f t="shared" si="14"/>
        <v>64155</v>
      </c>
      <c r="I127" s="72">
        <f t="shared" si="14"/>
        <v>65500</v>
      </c>
    </row>
    <row r="128" spans="1:9" s="1" customFormat="1">
      <c r="A128" s="37">
        <v>93</v>
      </c>
      <c r="B128" s="38" t="s">
        <v>113</v>
      </c>
      <c r="C128" s="42"/>
      <c r="D128" s="73">
        <f>D9+D10+D11+D18+D91+D92</f>
        <v>97755</v>
      </c>
      <c r="E128" s="73">
        <f t="shared" ref="E128:I128" si="15">E9+E10+E11+E18+E91+E92</f>
        <v>97758</v>
      </c>
      <c r="F128" s="73">
        <f t="shared" si="15"/>
        <v>96882</v>
      </c>
      <c r="G128" s="73">
        <f t="shared" si="15"/>
        <v>97972</v>
      </c>
      <c r="H128" s="73">
        <f t="shared" si="15"/>
        <v>98357</v>
      </c>
      <c r="I128" s="73">
        <f t="shared" si="15"/>
        <v>98374</v>
      </c>
    </row>
    <row r="129" spans="1:9" s="1" customFormat="1">
      <c r="A129" s="15" t="s">
        <v>225</v>
      </c>
      <c r="B129" s="26"/>
      <c r="C129" s="16"/>
      <c r="D129" s="93">
        <f>SUM(D116:D128)</f>
        <v>1147760</v>
      </c>
      <c r="E129" s="93">
        <f t="shared" ref="E129:I129" si="16">SUM(E116:E128)</f>
        <v>1174234</v>
      </c>
      <c r="F129" s="93">
        <f t="shared" si="16"/>
        <v>1194356</v>
      </c>
      <c r="G129" s="93">
        <f t="shared" si="16"/>
        <v>1211092</v>
      </c>
      <c r="H129" s="93">
        <f t="shared" si="16"/>
        <v>1220568</v>
      </c>
      <c r="I129" s="93">
        <f t="shared" si="16"/>
        <v>1232992</v>
      </c>
    </row>
    <row r="130" spans="1:9" s="1" customFormat="1" ht="14.25" customHeight="1">
      <c r="A130" s="11">
        <v>101</v>
      </c>
      <c r="B130" s="39" t="s">
        <v>215</v>
      </c>
      <c r="C130" s="12"/>
      <c r="D130" s="76">
        <f>D104</f>
        <v>7862</v>
      </c>
      <c r="E130" s="76">
        <f t="shared" ref="E130:I133" si="17">E104</f>
        <v>7510</v>
      </c>
      <c r="F130" s="76">
        <f t="shared" si="17"/>
        <v>7102</v>
      </c>
      <c r="G130" s="76">
        <f t="shared" si="17"/>
        <v>7740</v>
      </c>
      <c r="H130" s="76">
        <f t="shared" si="17"/>
        <v>7452</v>
      </c>
      <c r="I130" s="76">
        <f t="shared" si="17"/>
        <v>7737</v>
      </c>
    </row>
    <row r="131" spans="1:9" s="1" customFormat="1" ht="14.25" customHeight="1">
      <c r="A131" s="11">
        <v>102</v>
      </c>
      <c r="B131" s="40" t="s">
        <v>216</v>
      </c>
      <c r="C131" s="12"/>
      <c r="D131" s="77">
        <f t="shared" ref="D131:D133" si="18">D105</f>
        <v>7125</v>
      </c>
      <c r="E131" s="77">
        <f t="shared" si="17"/>
        <v>7349</v>
      </c>
      <c r="F131" s="77">
        <f t="shared" si="17"/>
        <v>7913</v>
      </c>
      <c r="G131" s="77">
        <f t="shared" si="17"/>
        <v>8412</v>
      </c>
      <c r="H131" s="77">
        <f t="shared" si="17"/>
        <v>8749</v>
      </c>
      <c r="I131" s="77">
        <f t="shared" si="17"/>
        <v>9162</v>
      </c>
    </row>
    <row r="132" spans="1:9" s="1" customFormat="1" ht="14.25" customHeight="1">
      <c r="A132" s="11">
        <v>103</v>
      </c>
      <c r="B132" s="40" t="s">
        <v>111</v>
      </c>
      <c r="C132" s="12"/>
      <c r="D132" s="77">
        <f t="shared" si="18"/>
        <v>722</v>
      </c>
      <c r="E132" s="77">
        <f t="shared" si="17"/>
        <v>731</v>
      </c>
      <c r="F132" s="77">
        <f t="shared" si="17"/>
        <v>737</v>
      </c>
      <c r="G132" s="77">
        <f t="shared" si="17"/>
        <v>706</v>
      </c>
      <c r="H132" s="77">
        <f t="shared" si="17"/>
        <v>682</v>
      </c>
      <c r="I132" s="77">
        <f t="shared" si="17"/>
        <v>813</v>
      </c>
    </row>
    <row r="133" spans="1:9" s="1" customFormat="1" ht="14.25" customHeight="1">
      <c r="A133" s="13">
        <v>104</v>
      </c>
      <c r="B133" s="41" t="s">
        <v>112</v>
      </c>
      <c r="C133" s="14"/>
      <c r="D133" s="78">
        <f t="shared" si="18"/>
        <v>12130</v>
      </c>
      <c r="E133" s="78">
        <f t="shared" si="17"/>
        <v>12601</v>
      </c>
      <c r="F133" s="78">
        <f t="shared" si="17"/>
        <v>13181</v>
      </c>
      <c r="G133" s="78">
        <f t="shared" si="17"/>
        <v>13484</v>
      </c>
      <c r="H133" s="78">
        <f t="shared" si="17"/>
        <v>13810</v>
      </c>
      <c r="I133" s="78">
        <f t="shared" si="17"/>
        <v>14332</v>
      </c>
    </row>
    <row r="134" spans="1:9" s="1" customFormat="1">
      <c r="A134" s="17" t="s">
        <v>224</v>
      </c>
      <c r="B134" s="25"/>
      <c r="C134" s="17"/>
      <c r="D134" s="93">
        <f>SUM(D130:D133)</f>
        <v>27839</v>
      </c>
      <c r="E134" s="93">
        <f t="shared" ref="E134:I134" si="19">SUM(E130:E133)</f>
        <v>28191</v>
      </c>
      <c r="F134" s="93">
        <f t="shared" si="19"/>
        <v>28933</v>
      </c>
      <c r="G134" s="93">
        <f t="shared" si="19"/>
        <v>30342</v>
      </c>
      <c r="H134" s="93">
        <f t="shared" si="19"/>
        <v>30693</v>
      </c>
      <c r="I134" s="93">
        <f t="shared" si="19"/>
        <v>32044</v>
      </c>
    </row>
    <row r="135" spans="1:9" s="1" customFormat="1" ht="15" customHeight="1">
      <c r="A135" s="594" t="s">
        <v>227</v>
      </c>
      <c r="B135" s="595"/>
      <c r="C135" s="596"/>
      <c r="D135" s="93">
        <f>D129+D134</f>
        <v>1175599</v>
      </c>
      <c r="E135" s="93">
        <f t="shared" ref="E135:I135" si="20">E129+E134</f>
        <v>1202425</v>
      </c>
      <c r="F135" s="93">
        <f t="shared" si="20"/>
        <v>1223289</v>
      </c>
      <c r="G135" s="93">
        <f t="shared" si="20"/>
        <v>1241434</v>
      </c>
      <c r="H135" s="93">
        <f t="shared" si="20"/>
        <v>1251261</v>
      </c>
      <c r="I135" s="93">
        <f t="shared" si="20"/>
        <v>1265036</v>
      </c>
    </row>
  </sheetData>
  <mergeCells count="9">
    <mergeCell ref="A1:H1"/>
    <mergeCell ref="A2:D2"/>
    <mergeCell ref="A113:H113"/>
    <mergeCell ref="B115:C115"/>
    <mergeCell ref="A135:C135"/>
    <mergeCell ref="A108:C108"/>
    <mergeCell ref="A109:C109"/>
    <mergeCell ref="A110:C110"/>
    <mergeCell ref="A114:I114"/>
  </mergeCells>
  <hyperlinks>
    <hyperlink ref="I2" location="Sommaire!A1" display="RETOUR AU SOMMAIRE"/>
  </hyperlinks>
  <pageMargins left="0.78740157480314965" right="0.78740157480314965" top="0.98425196850393704" bottom="0.98425196850393704" header="0.51181102362204722" footer="0.51181102362204722"/>
  <pageSetup paperSize="9" scale="88" orientation="portrait" r:id="rId1"/>
  <headerFooter alignWithMargins="0"/>
  <rowBreaks count="1" manualBreakCount="1"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43</vt:i4>
      </vt:variant>
      <vt:variant>
        <vt:lpstr>Plages nommées</vt:lpstr>
      </vt:variant>
      <vt:variant>
        <vt:i4>5</vt:i4>
      </vt:variant>
    </vt:vector>
  </HeadingPairs>
  <TitlesOfParts>
    <vt:vector size="48" baseType="lpstr">
      <vt:lpstr>Sommaire</vt:lpstr>
      <vt:lpstr>tab1-pa</vt:lpstr>
      <vt:lpstr>tab2-pa</vt:lpstr>
      <vt:lpstr>tab3-pa</vt:lpstr>
      <vt:lpstr>tab4-pa</vt:lpstr>
      <vt:lpstr>Tab5-pa</vt:lpstr>
      <vt:lpstr>Tab6-pa</vt:lpstr>
      <vt:lpstr>Tab7-pa</vt:lpstr>
      <vt:lpstr>Tab8-pa</vt:lpstr>
      <vt:lpstr>Tab9-pa</vt:lpstr>
      <vt:lpstr>Tab10-pa</vt:lpstr>
      <vt:lpstr>Tab11-pa</vt:lpstr>
      <vt:lpstr>Tab12-pa</vt:lpstr>
      <vt:lpstr>Tab1-ph</vt:lpstr>
      <vt:lpstr>Tab2-ph</vt:lpstr>
      <vt:lpstr>Tab3-ph</vt:lpstr>
      <vt:lpstr>Tab4-ph</vt:lpstr>
      <vt:lpstr>Tab5-ph</vt:lpstr>
      <vt:lpstr>Tab6-ph</vt:lpstr>
      <vt:lpstr>Tab7-ph</vt:lpstr>
      <vt:lpstr>Tab8-ph</vt:lpstr>
      <vt:lpstr>Tab9-ph</vt:lpstr>
      <vt:lpstr>Tab10-ph</vt:lpstr>
      <vt:lpstr>Tab11-ph</vt:lpstr>
      <vt:lpstr>Tab12-ph</vt:lpstr>
      <vt:lpstr>Tab1-ase</vt:lpstr>
      <vt:lpstr>Tab2-ase</vt:lpstr>
      <vt:lpstr>Tab3-ase</vt:lpstr>
      <vt:lpstr>Tab4-ase</vt:lpstr>
      <vt:lpstr>Tab5-ase</vt:lpstr>
      <vt:lpstr>Tab6-ase</vt:lpstr>
      <vt:lpstr>Tab7-ase</vt:lpstr>
      <vt:lpstr>Tab8-ase</vt:lpstr>
      <vt:lpstr>Tab9-ase</vt:lpstr>
      <vt:lpstr>Tab10-ase</vt:lpstr>
      <vt:lpstr>Tab11-ase</vt:lpstr>
      <vt:lpstr>Tab12-ase</vt:lpstr>
      <vt:lpstr>Tab13-ase</vt:lpstr>
      <vt:lpstr>Tab14-ase</vt:lpstr>
      <vt:lpstr>Tab15-ase</vt:lpstr>
      <vt:lpstr>Tab16-ase</vt:lpstr>
      <vt:lpstr>Tab17-ase</vt:lpstr>
      <vt:lpstr>Tab18-ase</vt:lpstr>
      <vt:lpstr>'Tab1-ase'!Zone_d_impression</vt:lpstr>
      <vt:lpstr>'Tab2-ph'!Zone_d_impression</vt:lpstr>
      <vt:lpstr>'Tab3-ph'!Zone_d_impression</vt:lpstr>
      <vt:lpstr>'Tab4-ph'!Zone_d_impression</vt:lpstr>
      <vt:lpstr>'Tab5-ph'!Zone_d_impression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ABDOUNI, Sarah (DREES/OS/BCL)</dc:creator>
  <cp:lastModifiedBy>Amar Elise</cp:lastModifiedBy>
  <cp:lastPrinted>2017-05-09T12:29:59Z</cp:lastPrinted>
  <dcterms:created xsi:type="dcterms:W3CDTF">2017-03-02T12:44:09Z</dcterms:created>
  <dcterms:modified xsi:type="dcterms:W3CDTF">2017-05-12T12:34:20Z</dcterms:modified>
</cp:coreProperties>
</file>