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1/DREES/RR2021/MEL/Excel RR - 2021/"/>
    </mc:Choice>
  </mc:AlternateContent>
  <bookViews>
    <workbookView xWindow="10740" yWindow="460" windowWidth="28800" windowHeight="16540"/>
  </bookViews>
  <sheets>
    <sheet name="F10_Graphique 1" sheetId="3" r:id="rId1"/>
    <sheet name="F10_Graphique 2" sheetId="4" r:id="rId2"/>
    <sheet name="F10_Tableau 1" sheetId="1" r:id="rId3"/>
    <sheet name="F10_Graphique 3" sheetId="2" r:id="rId4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4" l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AF12" i="3"/>
  <c r="C12" i="3"/>
  <c r="C13" i="3"/>
  <c r="C11" i="3"/>
  <c r="D12" i="3"/>
  <c r="D13" i="3"/>
  <c r="D11" i="3"/>
  <c r="E12" i="3"/>
  <c r="E13" i="3"/>
  <c r="E11" i="3"/>
  <c r="F12" i="3"/>
  <c r="F13" i="3"/>
  <c r="F11" i="3"/>
  <c r="G12" i="3"/>
  <c r="H12" i="3"/>
  <c r="I12" i="3"/>
  <c r="J12" i="3"/>
  <c r="K12" i="3"/>
  <c r="K13" i="3"/>
  <c r="K11" i="3"/>
  <c r="L12" i="3"/>
  <c r="L13" i="3"/>
  <c r="L11" i="3"/>
  <c r="M12" i="3"/>
  <c r="M13" i="3"/>
  <c r="M11" i="3"/>
  <c r="N12" i="3"/>
  <c r="N13" i="3"/>
  <c r="N11" i="3"/>
  <c r="O12" i="3"/>
  <c r="P12" i="3"/>
  <c r="P13" i="3"/>
  <c r="P11" i="3"/>
  <c r="Q12" i="3"/>
  <c r="Q13" i="3"/>
  <c r="Q11" i="3"/>
  <c r="R12" i="3"/>
  <c r="S12" i="3"/>
  <c r="S13" i="3"/>
  <c r="S11" i="3"/>
  <c r="T12" i="3"/>
  <c r="T13" i="3"/>
  <c r="T11" i="3"/>
  <c r="U12" i="3"/>
  <c r="U13" i="3"/>
  <c r="U11" i="3"/>
  <c r="V12" i="3"/>
  <c r="V13" i="3"/>
  <c r="V11" i="3"/>
  <c r="W12" i="3"/>
  <c r="W13" i="3"/>
  <c r="W11" i="3"/>
  <c r="X12" i="3"/>
  <c r="Y12" i="3"/>
  <c r="Z12" i="3"/>
  <c r="AA12" i="3"/>
  <c r="AA13" i="3"/>
  <c r="AA11" i="3"/>
  <c r="AB12" i="3"/>
  <c r="AB13" i="3"/>
  <c r="AB11" i="3"/>
  <c r="AC12" i="3"/>
  <c r="AC13" i="3"/>
  <c r="AC11" i="3"/>
  <c r="AD12" i="3"/>
  <c r="AD13" i="3"/>
  <c r="AD11" i="3"/>
  <c r="AE12" i="3"/>
  <c r="AE13" i="3"/>
  <c r="AE11" i="3"/>
  <c r="G13" i="3"/>
  <c r="G11" i="3"/>
  <c r="H13" i="3"/>
  <c r="I13" i="3"/>
  <c r="I11" i="3"/>
  <c r="J13" i="3"/>
  <c r="O13" i="3"/>
  <c r="O11" i="3"/>
  <c r="R13" i="3"/>
  <c r="R11" i="3"/>
  <c r="X13" i="3"/>
  <c r="Y13" i="3"/>
  <c r="Z13" i="3"/>
  <c r="AF13" i="3"/>
  <c r="AF11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C5" i="3"/>
  <c r="Z11" i="3"/>
  <c r="J11" i="3"/>
  <c r="Y11" i="3"/>
  <c r="X11" i="3"/>
  <c r="H11" i="3"/>
</calcChain>
</file>

<file path=xl/sharedStrings.xml><?xml version="1.0" encoding="utf-8"?>
<sst xmlns="http://schemas.openxmlformats.org/spreadsheetml/2006/main" count="84" uniqueCount="71">
  <si>
    <t>Montants (en milliards d'euros courants)</t>
  </si>
  <si>
    <t>2017-2018</t>
  </si>
  <si>
    <t>Pensions</t>
  </si>
  <si>
    <t>Droit direct (risque vieillesse)</t>
  </si>
  <si>
    <t>Droit dérivé (risque survie)</t>
  </si>
  <si>
    <t>Minimum vieillesse</t>
  </si>
  <si>
    <t xml:space="preserve">En % </t>
  </si>
  <si>
    <t>Montants en euros courants</t>
  </si>
  <si>
    <t>Régimes de la mutualité et de la prévoyance</t>
  </si>
  <si>
    <t>Total</t>
  </si>
  <si>
    <t>2018-2019</t>
  </si>
  <si>
    <t>Part du PIB (en %)</t>
  </si>
  <si>
    <t>Vieillesse-Survie</t>
  </si>
  <si>
    <t>Vieillesse</t>
  </si>
  <si>
    <t>Survie</t>
  </si>
  <si>
    <t>PIB_prix_courants</t>
  </si>
  <si>
    <t>Part dans le PIB</t>
  </si>
  <si>
    <t>Classement des pays</t>
  </si>
  <si>
    <t>Prestation du risque vieillesse (en % du PIB)</t>
  </si>
  <si>
    <t>Prestation du risque survie (en % du PIB)</t>
  </si>
  <si>
    <t xml:space="preserve">Somme du risque vieillesse et survie </t>
  </si>
  <si>
    <t>Irlande</t>
  </si>
  <si>
    <t>Estonie</t>
  </si>
  <si>
    <t>Lituanie</t>
  </si>
  <si>
    <t>Lettonie</t>
  </si>
  <si>
    <t>Malte</t>
  </si>
  <si>
    <t>Roumanie</t>
  </si>
  <si>
    <t>Bulgarie</t>
  </si>
  <si>
    <t>Slovaquie</t>
  </si>
  <si>
    <t>Tchéquie</t>
  </si>
  <si>
    <t>Luxembourg</t>
  </si>
  <si>
    <t>Hongrie</t>
  </si>
  <si>
    <t>Croatie</t>
  </si>
  <si>
    <t>NM-13</t>
  </si>
  <si>
    <t>Chypre</t>
  </si>
  <si>
    <t>Slovénie</t>
  </si>
  <si>
    <t>Pologne</t>
  </si>
  <si>
    <t>Allemagne</t>
  </si>
  <si>
    <t>Pays-Bas</t>
  </si>
  <si>
    <t>Royaume-Uni</t>
  </si>
  <si>
    <t>Espagne</t>
  </si>
  <si>
    <t>Danemark</t>
  </si>
  <si>
    <t>UE-28</t>
  </si>
  <si>
    <t>Suède</t>
  </si>
  <si>
    <t>UE-15</t>
  </si>
  <si>
    <t>Belgique</t>
  </si>
  <si>
    <t>Portugal</t>
  </si>
  <si>
    <t>Finlande</t>
  </si>
  <si>
    <t>Autriche</t>
  </si>
  <si>
    <t>France</t>
  </si>
  <si>
    <t>Grèce</t>
  </si>
  <si>
    <t>Italie</t>
  </si>
  <si>
    <t>Régime général</t>
  </si>
  <si>
    <t>1990-2019</t>
  </si>
  <si>
    <t>&lt; 0,1</t>
  </si>
  <si>
    <t>Tableau 1. Les prestations du risque vieillesse-survie et le minimum vieillesse</t>
  </si>
  <si>
    <t>Graphique 3. Répartition des pensions de droit direct et de droit dérivé par régime</t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</si>
  <si>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comptes de la protection sociale, estimations semi-définitives pour 2019.</t>
    </r>
  </si>
  <si>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comptes de la protection sociale, estimations semi-définitives pour 2019.</t>
    </r>
  </si>
  <si>
    <t>Graphique 1. Part des pensions dans le PIB depuis 1990</t>
  </si>
  <si>
    <t>Graphique 2. Prestations du risque vieillesse-survie en Europe en 2018</t>
  </si>
  <si>
    <r>
      <t xml:space="preserve">NM-13 : Les 13 États membres ayant rejoint l’Union européenne en 2004 et en 2013 ; UE-15 : Les 15 États membres de l’Union européenne en 2003 ; UE-28 : Les 28 États membres de l’Union européenne en 2018 (avec le Royaume-Uni).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données 2019 ne sont pas encore disponibles. Le champ de ces comparaisons internationales est un peu plus large que celui du graphique 1.
</t>
    </r>
    <r>
      <rPr>
        <b/>
        <sz val="8"/>
        <color theme="1"/>
        <rFont val="Arial"/>
        <family val="2"/>
      </rPr>
      <t>Source  &gt;</t>
    </r>
    <r>
      <rPr>
        <sz val="8"/>
        <color theme="1"/>
        <rFont val="Arial"/>
        <family val="2"/>
      </rPr>
      <t xml:space="preserve"> Eurostat, Sespros.</t>
    </r>
  </si>
  <si>
    <r>
      <t xml:space="preserve">1. MSA salariés, CNRACL, RATP, SNCF, etc., y compris régimes directs d’employeurs (agents de l’État, agents des grandes entreprises publiques).
2. Agirc-Arrco, Ircantec, etc.
3. MSA non-salariés, SSI, CNAVPL, CNBF, etc.
4. Dans cet agrégat est repris uniquement le régime d’intervention sociale de l’État, qui verse notamment les retraites du combattant, pensions militaires d’invalidité versées aux ayants droit, etc.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Pensions versées par les régimes d’assurance sociale et les régimes d’intervention sociale de l’État. Les montants du minimum vieillesse ne sont pas inclus.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comptes de la protection sociale, estimations semi-définitives pour 2019.</t>
    </r>
  </si>
  <si>
    <t>Évolutions en moyenne annuelle 
(en % d'euros courants)</t>
  </si>
  <si>
    <t>Évolutions en moyenne annuelle 
(en % d'euros constants)</t>
  </si>
  <si>
    <r>
      <t>Régimes particuliers de salariés</t>
    </r>
    <r>
      <rPr>
        <vertAlign val="superscript"/>
        <sz val="8"/>
        <color theme="1"/>
        <rFont val="Arial"/>
      </rPr>
      <t>1</t>
    </r>
  </si>
  <si>
    <r>
      <t>Régimes complémentaires de salariés</t>
    </r>
    <r>
      <rPr>
        <vertAlign val="superscript"/>
        <sz val="8"/>
        <color theme="1"/>
        <rFont val="Arial"/>
      </rPr>
      <t>2</t>
    </r>
  </si>
  <si>
    <r>
      <t>Régimes de non-salariés</t>
    </r>
    <r>
      <rPr>
        <vertAlign val="superscript"/>
        <sz val="8"/>
        <color theme="1"/>
        <rFont val="Arial"/>
      </rPr>
      <t>3</t>
    </r>
  </si>
  <si>
    <r>
      <t>Intervention sociale de l'État</t>
    </r>
    <r>
      <rPr>
        <vertAlign val="superscript"/>
        <sz val="8"/>
        <color theme="1"/>
        <rFont val="Arial"/>
      </rPr>
      <t>4</t>
    </r>
  </si>
  <si>
    <r>
      <t>Intervention sociale de l'Etat</t>
    </r>
    <r>
      <rPr>
        <vertAlign val="superscript"/>
        <sz val="8"/>
        <color theme="1"/>
        <rFont val="Arial"/>
      </rPr>
      <t>4</t>
    </r>
  </si>
  <si>
    <t>Vieillesse-survie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</si>
</sst>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rgb="FFC00000"/>
      <name val="Arial"/>
      <family val="2"/>
    </font>
    <font>
      <vertAlign val="superscript"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118">
    <xf numFmtId="0" fontId="0" fillId="0" borderId="0" xfId="0"/>
    <xf numFmtId="0" fontId="3" fillId="2" borderId="0" xfId="0" applyFont="1" applyFill="1"/>
    <xf numFmtId="0" fontId="9" fillId="0" borderId="0" xfId="0" applyFont="1" applyFill="1"/>
    <xf numFmtId="0" fontId="8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/>
    <xf numFmtId="4" fontId="3" fillId="0" borderId="12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" fontId="3" fillId="2" borderId="0" xfId="0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3" fillId="0" borderId="4" xfId="0" applyFont="1" applyFill="1" applyBorder="1"/>
    <xf numFmtId="0" fontId="5" fillId="0" borderId="4" xfId="2" applyFont="1" applyFill="1" applyBorder="1"/>
    <xf numFmtId="0" fontId="4" fillId="0" borderId="0" xfId="0" applyFont="1" applyFill="1"/>
    <xf numFmtId="0" fontId="3" fillId="0" borderId="0" xfId="0" applyFont="1" applyFill="1" applyBorder="1"/>
    <xf numFmtId="0" fontId="3" fillId="0" borderId="15" xfId="0" applyFont="1" applyFill="1" applyBorder="1"/>
    <xf numFmtId="0" fontId="5" fillId="0" borderId="15" xfId="2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6" xfId="2" applyNumberFormat="1" applyFont="1" applyFill="1" applyBorder="1" applyAlignment="1">
      <alignment horizontal="right" indent="1"/>
    </xf>
    <xf numFmtId="164" fontId="5" fillId="0" borderId="6" xfId="2" applyNumberFormat="1" applyFont="1" applyFill="1" applyBorder="1" applyAlignment="1">
      <alignment horizontal="right" indent="1"/>
    </xf>
    <xf numFmtId="164" fontId="3" fillId="0" borderId="6" xfId="3" applyNumberFormat="1" applyFont="1" applyFill="1" applyBorder="1" applyAlignment="1">
      <alignment horizontal="right" indent="1"/>
    </xf>
    <xf numFmtId="164" fontId="2" fillId="0" borderId="6" xfId="2" applyNumberFormat="1" applyFont="1" applyFill="1" applyBorder="1" applyAlignment="1">
      <alignment horizontal="right" indent="2"/>
    </xf>
    <xf numFmtId="164" fontId="5" fillId="0" borderId="6" xfId="2" applyNumberFormat="1" applyFont="1" applyFill="1" applyBorder="1" applyAlignment="1">
      <alignment horizontal="right" indent="2"/>
    </xf>
    <xf numFmtId="164" fontId="3" fillId="0" borderId="6" xfId="3" applyNumberFormat="1" applyFont="1" applyFill="1" applyBorder="1" applyAlignment="1">
      <alignment horizontal="right" indent="2"/>
    </xf>
    <xf numFmtId="164" fontId="2" fillId="0" borderId="13" xfId="2" applyNumberFormat="1" applyFont="1" applyFill="1" applyBorder="1" applyAlignment="1">
      <alignment horizontal="right" indent="2"/>
    </xf>
    <xf numFmtId="164" fontId="5" fillId="0" borderId="13" xfId="2" applyNumberFormat="1" applyFont="1" applyFill="1" applyBorder="1" applyAlignment="1">
      <alignment horizontal="right" indent="2"/>
    </xf>
    <xf numFmtId="164" fontId="3" fillId="0" borderId="13" xfId="3" applyNumberFormat="1" applyFont="1" applyFill="1" applyBorder="1" applyAlignment="1">
      <alignment horizontal="right" indent="2"/>
    </xf>
    <xf numFmtId="0" fontId="4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5" fillId="0" borderId="5" xfId="2" applyNumberFormat="1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center"/>
    </xf>
    <xf numFmtId="164" fontId="5" fillId="0" borderId="6" xfId="2" applyNumberFormat="1" applyFont="1" applyFill="1" applyBorder="1" applyAlignment="1">
      <alignment horizontal="right" indent="3"/>
    </xf>
    <xf numFmtId="0" fontId="4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/>
    <xf numFmtId="164" fontId="3" fillId="2" borderId="0" xfId="0" applyNumberFormat="1" applyFont="1" applyFill="1" applyBorder="1"/>
    <xf numFmtId="164" fontId="3" fillId="2" borderId="6" xfId="0" applyNumberFormat="1" applyFont="1" applyFill="1" applyBorder="1" applyAlignment="1">
      <alignment horizontal="right" indent="4"/>
    </xf>
    <xf numFmtId="0" fontId="8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right" vertical="center" indent="2"/>
    </xf>
    <xf numFmtId="0" fontId="4" fillId="0" borderId="8" xfId="0" applyFont="1" applyBorder="1" applyAlignment="1">
      <alignment horizontal="right" vertical="center" indent="2"/>
    </xf>
    <xf numFmtId="0" fontId="4" fillId="0" borderId="7" xfId="0" applyFont="1" applyBorder="1" applyAlignment="1">
      <alignment horizontal="right" vertical="center" indent="2"/>
    </xf>
    <xf numFmtId="0" fontId="4" fillId="0" borderId="14" xfId="0" applyFont="1" applyBorder="1" applyAlignment="1">
      <alignment horizontal="right" vertical="center" indent="2"/>
    </xf>
    <xf numFmtId="0" fontId="3" fillId="0" borderId="11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2"/>
    </xf>
    <xf numFmtId="0" fontId="3" fillId="0" borderId="0" xfId="0" applyFont="1" applyBorder="1" applyAlignment="1">
      <alignment horizontal="right" vertical="center" indent="2"/>
    </xf>
    <xf numFmtId="0" fontId="3" fillId="0" borderId="15" xfId="0" applyFont="1" applyBorder="1" applyAlignment="1">
      <alignment horizontal="right" vertical="center" indent="2"/>
    </xf>
    <xf numFmtId="0" fontId="3" fillId="0" borderId="12" xfId="0" applyFont="1" applyBorder="1" applyAlignment="1">
      <alignment horizontal="right" vertical="center" indent="2"/>
    </xf>
    <xf numFmtId="0" fontId="3" fillId="0" borderId="9" xfId="0" applyFont="1" applyBorder="1" applyAlignment="1">
      <alignment horizontal="right" vertical="center" indent="2"/>
    </xf>
    <xf numFmtId="0" fontId="3" fillId="0" borderId="1" xfId="0" applyFont="1" applyBorder="1" applyAlignment="1">
      <alignment horizontal="right" vertical="center" indent="2"/>
    </xf>
    <xf numFmtId="0" fontId="3" fillId="0" borderId="16" xfId="0" applyFont="1" applyBorder="1" applyAlignment="1">
      <alignment horizontal="right" vertical="center" indent="2"/>
    </xf>
    <xf numFmtId="0" fontId="4" fillId="0" borderId="11" xfId="0" applyFont="1" applyBorder="1" applyAlignment="1">
      <alignment horizontal="right" vertical="center" indent="2"/>
    </xf>
    <xf numFmtId="0" fontId="4" fillId="0" borderId="2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right" vertical="center" indent="2"/>
    </xf>
    <xf numFmtId="0" fontId="4" fillId="0" borderId="15" xfId="0" applyFont="1" applyBorder="1" applyAlignment="1">
      <alignment horizontal="right" vertical="center" indent="2"/>
    </xf>
    <xf numFmtId="4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4" fillId="2" borderId="6" xfId="0" applyNumberFormat="1" applyFont="1" applyFill="1" applyBorder="1"/>
    <xf numFmtId="164" fontId="4" fillId="2" borderId="6" xfId="0" applyNumberFormat="1" applyFont="1" applyFill="1" applyBorder="1" applyAlignment="1">
      <alignment horizontal="right" indent="4"/>
    </xf>
    <xf numFmtId="4" fontId="3" fillId="2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2"/>
    </xf>
    <xf numFmtId="3" fontId="3" fillId="2" borderId="2" xfId="0" applyNumberFormat="1" applyFont="1" applyFill="1" applyBorder="1" applyAlignment="1">
      <alignment horizontal="right" vertical="center" indent="2"/>
    </xf>
    <xf numFmtId="3" fontId="3" fillId="2" borderId="8" xfId="0" applyNumberFormat="1" applyFont="1" applyFill="1" applyBorder="1" applyAlignment="1">
      <alignment horizontal="right" vertical="center" indent="2"/>
    </xf>
    <xf numFmtId="0" fontId="3" fillId="2" borderId="2" xfId="0" applyFont="1" applyFill="1" applyBorder="1" applyAlignment="1">
      <alignment vertical="center"/>
    </xf>
    <xf numFmtId="9" fontId="3" fillId="0" borderId="2" xfId="1" applyNumberFormat="1" applyFont="1" applyBorder="1" applyAlignment="1">
      <alignment horizontal="center" vertical="center"/>
    </xf>
    <xf numFmtId="9" fontId="3" fillId="0" borderId="3" xfId="1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 indent="2"/>
    </xf>
    <xf numFmtId="0" fontId="3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indent="2"/>
    </xf>
    <xf numFmtId="9" fontId="4" fillId="0" borderId="6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 indent="1"/>
    </xf>
    <xf numFmtId="9" fontId="4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4" fontId="3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</cellXfs>
  <cellStyles count="4">
    <cellStyle name="Normal" xfId="0" builtinId="0"/>
    <cellStyle name="Normal 3 2" xfId="3"/>
    <cellStyle name="Normal 4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2:AG37"/>
  <sheetViews>
    <sheetView showGridLines="0" tabSelected="1" workbookViewId="0">
      <selection activeCell="D1" sqref="D1"/>
    </sheetView>
  </sheetViews>
  <sheetFormatPr baseColWidth="10" defaultColWidth="9.1640625" defaultRowHeight="11" x14ac:dyDescent="0.15"/>
  <cols>
    <col min="1" max="1" width="2.33203125" style="12" customWidth="1"/>
    <col min="2" max="2" width="41.6640625" style="12" customWidth="1"/>
    <col min="3" max="3" width="9.5" style="12" bestFit="1" customWidth="1"/>
    <col min="4" max="16384" width="9.1640625" style="12"/>
  </cols>
  <sheetData>
    <row r="2" spans="1:33" x14ac:dyDescent="0.15">
      <c r="A2" s="3"/>
      <c r="B2" s="107" t="s">
        <v>59</v>
      </c>
      <c r="C2" s="107"/>
      <c r="D2" s="107"/>
      <c r="E2" s="107"/>
      <c r="F2" s="107"/>
      <c r="G2" s="107"/>
      <c r="H2" s="107"/>
      <c r="I2" s="107"/>
    </row>
    <row r="3" spans="1:33" x14ac:dyDescent="0.15">
      <c r="A3" s="3"/>
      <c r="B3" s="16"/>
      <c r="C3" s="16"/>
      <c r="D3" s="16"/>
      <c r="E3" s="16"/>
      <c r="F3" s="16"/>
      <c r="G3" s="16"/>
      <c r="H3" s="16"/>
      <c r="I3" s="16"/>
    </row>
    <row r="4" spans="1:33" s="27" customFormat="1" x14ac:dyDescent="0.2">
      <c r="A4" s="23"/>
      <c r="B4" s="24"/>
      <c r="C4" s="25">
        <v>1990</v>
      </c>
      <c r="D4" s="25">
        <v>1991</v>
      </c>
      <c r="E4" s="25">
        <v>1992</v>
      </c>
      <c r="F4" s="25">
        <v>1993</v>
      </c>
      <c r="G4" s="25">
        <v>1994</v>
      </c>
      <c r="H4" s="25">
        <v>1995</v>
      </c>
      <c r="I4" s="25">
        <v>1996</v>
      </c>
      <c r="J4" s="25">
        <v>1997</v>
      </c>
      <c r="K4" s="25">
        <v>1998</v>
      </c>
      <c r="L4" s="25">
        <v>1999</v>
      </c>
      <c r="M4" s="25">
        <v>2000</v>
      </c>
      <c r="N4" s="25">
        <v>2001</v>
      </c>
      <c r="O4" s="25">
        <v>2002</v>
      </c>
      <c r="P4" s="25">
        <v>2003</v>
      </c>
      <c r="Q4" s="26">
        <v>2004</v>
      </c>
      <c r="R4" s="25">
        <v>2005</v>
      </c>
      <c r="S4" s="26">
        <v>2006</v>
      </c>
      <c r="T4" s="25">
        <v>2007</v>
      </c>
      <c r="U4" s="25">
        <v>2008</v>
      </c>
      <c r="V4" s="25">
        <v>2009</v>
      </c>
      <c r="W4" s="25">
        <v>2010</v>
      </c>
      <c r="X4" s="25">
        <v>2011</v>
      </c>
      <c r="Y4" s="25">
        <v>2012</v>
      </c>
      <c r="Z4" s="25">
        <v>2013</v>
      </c>
      <c r="AA4" s="25">
        <v>2014</v>
      </c>
      <c r="AB4" s="25">
        <v>2015</v>
      </c>
      <c r="AC4" s="25">
        <v>2016</v>
      </c>
      <c r="AD4" s="25">
        <v>2017</v>
      </c>
      <c r="AE4" s="25">
        <v>2018</v>
      </c>
      <c r="AF4" s="25">
        <v>2019</v>
      </c>
    </row>
    <row r="5" spans="1:33" x14ac:dyDescent="0.15">
      <c r="A5" s="21"/>
      <c r="B5" s="18" t="s">
        <v>12</v>
      </c>
      <c r="C5" s="28">
        <f>C6+C7</f>
        <v>107231.29999999999</v>
      </c>
      <c r="D5" s="28">
        <f t="shared" ref="D5:AF5" si="0">D6+D7</f>
        <v>114233.40000000002</v>
      </c>
      <c r="E5" s="28">
        <f t="shared" si="0"/>
        <v>122169.39999999998</v>
      </c>
      <c r="F5" s="28">
        <f t="shared" si="0"/>
        <v>129058.4</v>
      </c>
      <c r="G5" s="28">
        <f t="shared" si="0"/>
        <v>134603.80000000002</v>
      </c>
      <c r="H5" s="28">
        <f t="shared" si="0"/>
        <v>141217.60000000003</v>
      </c>
      <c r="I5" s="31">
        <f t="shared" si="0"/>
        <v>144516</v>
      </c>
      <c r="J5" s="31">
        <f t="shared" si="0"/>
        <v>150950.60000000003</v>
      </c>
      <c r="K5" s="31">
        <f t="shared" si="0"/>
        <v>156356.09999999995</v>
      </c>
      <c r="L5" s="31">
        <f t="shared" si="0"/>
        <v>162279.5</v>
      </c>
      <c r="M5" s="31">
        <f t="shared" si="0"/>
        <v>167254.40000000002</v>
      </c>
      <c r="N5" s="31">
        <f t="shared" si="0"/>
        <v>174141.29999999996</v>
      </c>
      <c r="O5" s="31">
        <f t="shared" si="0"/>
        <v>180786.49999999997</v>
      </c>
      <c r="P5" s="31">
        <f t="shared" si="0"/>
        <v>187699.39999999994</v>
      </c>
      <c r="Q5" s="34">
        <f t="shared" si="0"/>
        <v>196941.5</v>
      </c>
      <c r="R5" s="31">
        <f t="shared" si="0"/>
        <v>206503.09999999998</v>
      </c>
      <c r="S5" s="34">
        <f t="shared" si="0"/>
        <v>218215.09999999995</v>
      </c>
      <c r="T5" s="31">
        <f t="shared" si="0"/>
        <v>230703.40000000002</v>
      </c>
      <c r="U5" s="31">
        <f t="shared" si="0"/>
        <v>242222.19999999995</v>
      </c>
      <c r="V5" s="31">
        <f t="shared" si="0"/>
        <v>252677.98999999996</v>
      </c>
      <c r="W5" s="31">
        <f t="shared" si="0"/>
        <v>261868.35999999993</v>
      </c>
      <c r="X5" s="31">
        <f t="shared" si="0"/>
        <v>272881.5</v>
      </c>
      <c r="Y5" s="31">
        <f t="shared" si="0"/>
        <v>282595.24999999988</v>
      </c>
      <c r="Z5" s="31">
        <f t="shared" si="0"/>
        <v>291704.51506079949</v>
      </c>
      <c r="AA5" s="31">
        <f t="shared" si="0"/>
        <v>297796.99918914144</v>
      </c>
      <c r="AB5" s="31">
        <f t="shared" si="0"/>
        <v>303198.21278235543</v>
      </c>
      <c r="AC5" s="31">
        <f t="shared" si="0"/>
        <v>308551.46000000002</v>
      </c>
      <c r="AD5" s="31">
        <f t="shared" si="0"/>
        <v>313918.11501646996</v>
      </c>
      <c r="AE5" s="31">
        <f t="shared" si="0"/>
        <v>321386.48000000004</v>
      </c>
      <c r="AF5" s="31">
        <f t="shared" si="0"/>
        <v>327892.58999999997</v>
      </c>
    </row>
    <row r="6" spans="1:33" x14ac:dyDescent="0.15">
      <c r="A6" s="21"/>
      <c r="B6" s="18" t="s">
        <v>13</v>
      </c>
      <c r="C6" s="29">
        <v>87461.299999999988</v>
      </c>
      <c r="D6" s="29">
        <v>93712.500000000015</v>
      </c>
      <c r="E6" s="29">
        <v>100855.69999999998</v>
      </c>
      <c r="F6" s="29">
        <v>107179</v>
      </c>
      <c r="G6" s="29">
        <v>112400.30000000003</v>
      </c>
      <c r="H6" s="29">
        <v>118124.50000000003</v>
      </c>
      <c r="I6" s="32">
        <v>120933.50000000001</v>
      </c>
      <c r="J6" s="32">
        <v>127200.60000000002</v>
      </c>
      <c r="K6" s="32">
        <v>132190.09999999995</v>
      </c>
      <c r="L6" s="32">
        <v>137765.70000000001</v>
      </c>
      <c r="M6" s="32">
        <v>142342.20000000004</v>
      </c>
      <c r="N6" s="32">
        <v>148700.89999999997</v>
      </c>
      <c r="O6" s="32">
        <v>154534.19999999998</v>
      </c>
      <c r="P6" s="32">
        <v>160866.29999999993</v>
      </c>
      <c r="Q6" s="35">
        <v>169113.19999999998</v>
      </c>
      <c r="R6" s="32">
        <v>177170.39999999997</v>
      </c>
      <c r="S6" s="35">
        <v>187769.19999999995</v>
      </c>
      <c r="T6" s="32">
        <v>199724.6</v>
      </c>
      <c r="U6" s="32">
        <v>210551.39999999997</v>
      </c>
      <c r="V6" s="32">
        <v>220518.62999999998</v>
      </c>
      <c r="W6" s="32">
        <v>228761.93999999992</v>
      </c>
      <c r="X6" s="32">
        <v>238902.57</v>
      </c>
      <c r="Y6" s="32">
        <v>247666.33999999991</v>
      </c>
      <c r="Z6" s="32">
        <v>256209.62439942645</v>
      </c>
      <c r="AA6" s="32">
        <v>262000.23391068736</v>
      </c>
      <c r="AB6" s="32">
        <v>267080.29799207713</v>
      </c>
      <c r="AC6" s="32">
        <v>272177.28000000003</v>
      </c>
      <c r="AD6" s="32">
        <v>277395.34886188019</v>
      </c>
      <c r="AE6" s="32">
        <v>284523.04000000004</v>
      </c>
      <c r="AF6" s="32">
        <v>290775.42</v>
      </c>
    </row>
    <row r="7" spans="1:33" x14ac:dyDescent="0.15">
      <c r="A7" s="21"/>
      <c r="B7" s="18" t="s">
        <v>14</v>
      </c>
      <c r="C7" s="29">
        <v>19769.999999999996</v>
      </c>
      <c r="D7" s="29">
        <v>20520.900000000005</v>
      </c>
      <c r="E7" s="29">
        <v>21313.699999999997</v>
      </c>
      <c r="F7" s="29">
        <v>21879.4</v>
      </c>
      <c r="G7" s="29">
        <v>22203.499999999996</v>
      </c>
      <c r="H7" s="29">
        <v>23093.1</v>
      </c>
      <c r="I7" s="32">
        <v>23582.499999999996</v>
      </c>
      <c r="J7" s="32">
        <v>23750</v>
      </c>
      <c r="K7" s="32">
        <v>24166.000000000004</v>
      </c>
      <c r="L7" s="32">
        <v>24513.799999999996</v>
      </c>
      <c r="M7" s="32">
        <v>24912.199999999997</v>
      </c>
      <c r="N7" s="32">
        <v>25440.399999999994</v>
      </c>
      <c r="O7" s="32">
        <v>26252.3</v>
      </c>
      <c r="P7" s="32">
        <v>26833.1</v>
      </c>
      <c r="Q7" s="35">
        <v>27828.300000000007</v>
      </c>
      <c r="R7" s="32">
        <v>29332.699999999997</v>
      </c>
      <c r="S7" s="35">
        <v>30445.899999999998</v>
      </c>
      <c r="T7" s="32">
        <v>30978.800000000007</v>
      </c>
      <c r="U7" s="32">
        <v>31670.800000000003</v>
      </c>
      <c r="V7" s="32">
        <v>32159.35999999999</v>
      </c>
      <c r="W7" s="32">
        <v>33106.42</v>
      </c>
      <c r="X7" s="32">
        <v>33978.93</v>
      </c>
      <c r="Y7" s="32">
        <v>34928.909999999989</v>
      </c>
      <c r="Z7" s="32">
        <v>35494.890661373051</v>
      </c>
      <c r="AA7" s="32">
        <v>35796.765278454099</v>
      </c>
      <c r="AB7" s="32">
        <v>36117.914790278286</v>
      </c>
      <c r="AC7" s="32">
        <v>36374.180000000008</v>
      </c>
      <c r="AD7" s="32">
        <v>36522.76615458975</v>
      </c>
      <c r="AE7" s="32">
        <v>36863.440000000002</v>
      </c>
      <c r="AF7" s="32">
        <v>37117.17</v>
      </c>
    </row>
    <row r="8" spans="1:33" x14ac:dyDescent="0.15">
      <c r="A8" s="22"/>
      <c r="B8" s="18" t="s">
        <v>15</v>
      </c>
      <c r="C8" s="30">
        <v>1053.546</v>
      </c>
      <c r="D8" s="30">
        <v>1091.7049999999999</v>
      </c>
      <c r="E8" s="30">
        <v>1130.9829999999999</v>
      </c>
      <c r="F8" s="30">
        <v>1142.1189999999999</v>
      </c>
      <c r="G8" s="30">
        <v>1179.867</v>
      </c>
      <c r="H8" s="30">
        <v>1218.2729999999999</v>
      </c>
      <c r="I8" s="33">
        <v>1252.2660000000001</v>
      </c>
      <c r="J8" s="33">
        <v>1292.777</v>
      </c>
      <c r="K8" s="33">
        <v>1351.896</v>
      </c>
      <c r="L8" s="33">
        <v>1400.999</v>
      </c>
      <c r="M8" s="33">
        <v>1478.585</v>
      </c>
      <c r="N8" s="33">
        <v>1538.2</v>
      </c>
      <c r="O8" s="33">
        <v>1587.829</v>
      </c>
      <c r="P8" s="33">
        <v>1630.6659999999999</v>
      </c>
      <c r="Q8" s="36">
        <v>1704.019</v>
      </c>
      <c r="R8" s="33">
        <v>1765.905</v>
      </c>
      <c r="S8" s="36">
        <v>1848.1510000000001</v>
      </c>
      <c r="T8" s="33">
        <v>1941.36</v>
      </c>
      <c r="U8" s="33">
        <v>1992.38</v>
      </c>
      <c r="V8" s="33">
        <v>1936.422</v>
      </c>
      <c r="W8" s="33">
        <v>1995.289</v>
      </c>
      <c r="X8" s="33">
        <v>2058.3690000000001</v>
      </c>
      <c r="Y8" s="33">
        <v>2088.8040000000001</v>
      </c>
      <c r="Z8" s="33">
        <v>2117.1889999999999</v>
      </c>
      <c r="AA8" s="33">
        <v>2149.7649999999999</v>
      </c>
      <c r="AB8" s="33">
        <v>2198.4319999999998</v>
      </c>
      <c r="AC8" s="33">
        <v>2234.1289999999999</v>
      </c>
      <c r="AD8" s="33">
        <v>2297.2420000000002</v>
      </c>
      <c r="AE8" s="33">
        <v>2360.6869999999999</v>
      </c>
      <c r="AF8" s="33">
        <v>2425.7080000000001</v>
      </c>
    </row>
    <row r="9" spans="1:33" x14ac:dyDescent="0.15">
      <c r="A9" s="20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20"/>
    </row>
    <row r="10" spans="1:33" s="40" customFormat="1" x14ac:dyDescent="0.15">
      <c r="A10" s="38"/>
      <c r="B10" s="37" t="s">
        <v>16</v>
      </c>
      <c r="C10" s="42">
        <v>1990</v>
      </c>
      <c r="D10" s="42">
        <v>1991</v>
      </c>
      <c r="E10" s="42">
        <v>1992</v>
      </c>
      <c r="F10" s="42">
        <v>1993</v>
      </c>
      <c r="G10" s="42">
        <v>1994</v>
      </c>
      <c r="H10" s="42">
        <v>1995</v>
      </c>
      <c r="I10" s="42">
        <v>1996</v>
      </c>
      <c r="J10" s="42">
        <v>1997</v>
      </c>
      <c r="K10" s="42">
        <v>1998</v>
      </c>
      <c r="L10" s="42">
        <v>1999</v>
      </c>
      <c r="M10" s="42">
        <v>2000</v>
      </c>
      <c r="N10" s="42">
        <v>2001</v>
      </c>
      <c r="O10" s="42">
        <v>2002</v>
      </c>
      <c r="P10" s="42">
        <v>2003</v>
      </c>
      <c r="Q10" s="42">
        <v>2004</v>
      </c>
      <c r="R10" s="42">
        <v>2005</v>
      </c>
      <c r="S10" s="42">
        <v>2006</v>
      </c>
      <c r="T10" s="42">
        <v>2007</v>
      </c>
      <c r="U10" s="42">
        <v>2008</v>
      </c>
      <c r="V10" s="42">
        <v>2009</v>
      </c>
      <c r="W10" s="42">
        <v>2010</v>
      </c>
      <c r="X10" s="42">
        <v>2011</v>
      </c>
      <c r="Y10" s="42">
        <v>2012</v>
      </c>
      <c r="Z10" s="42">
        <v>2013</v>
      </c>
      <c r="AA10" s="42">
        <v>2014</v>
      </c>
      <c r="AB10" s="42">
        <v>2015</v>
      </c>
      <c r="AC10" s="42">
        <v>2016</v>
      </c>
      <c r="AD10" s="42">
        <v>2017</v>
      </c>
      <c r="AE10" s="42">
        <v>2018</v>
      </c>
      <c r="AF10" s="39">
        <v>2019</v>
      </c>
    </row>
    <row r="11" spans="1:33" x14ac:dyDescent="0.15">
      <c r="A11" s="21"/>
      <c r="B11" s="18" t="s">
        <v>70</v>
      </c>
      <c r="C11" s="43">
        <f t="shared" ref="C11:AE11" si="1">C12+C13</f>
        <v>10.178131756942744</v>
      </c>
      <c r="D11" s="43">
        <f t="shared" si="1"/>
        <v>10.463760814505752</v>
      </c>
      <c r="E11" s="43">
        <f t="shared" si="1"/>
        <v>10.80205449595617</v>
      </c>
      <c r="F11" s="43">
        <f t="shared" si="1"/>
        <v>11.299908328291536</v>
      </c>
      <c r="G11" s="43">
        <f t="shared" si="1"/>
        <v>11.408387555546518</v>
      </c>
      <c r="H11" s="43">
        <f t="shared" si="1"/>
        <v>11.591621910688328</v>
      </c>
      <c r="I11" s="43">
        <f t="shared" si="1"/>
        <v>11.540359636051766</v>
      </c>
      <c r="J11" s="43">
        <f t="shared" si="1"/>
        <v>11.676460828124263</v>
      </c>
      <c r="K11" s="43">
        <f t="shared" si="1"/>
        <v>11.565689964316778</v>
      </c>
      <c r="L11" s="43">
        <f t="shared" si="1"/>
        <v>11.583127468327957</v>
      </c>
      <c r="M11" s="43">
        <f t="shared" si="1"/>
        <v>11.311787959434191</v>
      </c>
      <c r="N11" s="43">
        <f t="shared" si="1"/>
        <v>11.321109088545048</v>
      </c>
      <c r="O11" s="43">
        <f t="shared" si="1"/>
        <v>11.385766351414414</v>
      </c>
      <c r="P11" s="43">
        <f t="shared" si="1"/>
        <v>11.510597510465045</v>
      </c>
      <c r="Q11" s="43">
        <f t="shared" si="1"/>
        <v>11.557470896744693</v>
      </c>
      <c r="R11" s="43">
        <f t="shared" si="1"/>
        <v>11.693896330776569</v>
      </c>
      <c r="S11" s="43">
        <f t="shared" si="1"/>
        <v>11.807211640174419</v>
      </c>
      <c r="T11" s="43">
        <f t="shared" si="1"/>
        <v>11.883597065974371</v>
      </c>
      <c r="U11" s="43">
        <f t="shared" si="1"/>
        <v>12.157429807566828</v>
      </c>
      <c r="V11" s="43">
        <f t="shared" si="1"/>
        <v>13.048704776128343</v>
      </c>
      <c r="W11" s="43">
        <f t="shared" si="1"/>
        <v>13.124332364885484</v>
      </c>
      <c r="X11" s="43">
        <f t="shared" si="1"/>
        <v>13.25717109031471</v>
      </c>
      <c r="Y11" s="43">
        <f t="shared" si="1"/>
        <v>13.529045808031768</v>
      </c>
      <c r="Z11" s="43">
        <f t="shared" si="1"/>
        <v>13.777915673130718</v>
      </c>
      <c r="AA11" s="43">
        <f t="shared" si="1"/>
        <v>13.852537332645264</v>
      </c>
      <c r="AB11" s="43">
        <f t="shared" si="1"/>
        <v>13.791566570280795</v>
      </c>
      <c r="AC11" s="43">
        <f t="shared" si="1"/>
        <v>13.810816653827962</v>
      </c>
      <c r="AD11" s="43">
        <f t="shared" si="1"/>
        <v>13.664999813535966</v>
      </c>
      <c r="AE11" s="43">
        <f t="shared" si="1"/>
        <v>13.614108096499029</v>
      </c>
      <c r="AF11" s="41">
        <f>AF12+AF13</f>
        <v>13.51739739490491</v>
      </c>
    </row>
    <row r="12" spans="1:33" x14ac:dyDescent="0.15">
      <c r="A12" s="21"/>
      <c r="B12" s="18" t="s">
        <v>3</v>
      </c>
      <c r="C12" s="43">
        <f t="shared" ref="C12:AF12" si="2">(C6/1000)/C8*100</f>
        <v>8.3016118897513724</v>
      </c>
      <c r="D12" s="43">
        <f t="shared" si="2"/>
        <v>8.5840497203914996</v>
      </c>
      <c r="E12" s="43">
        <f t="shared" si="2"/>
        <v>8.9175257276192461</v>
      </c>
      <c r="F12" s="43">
        <f t="shared" si="2"/>
        <v>9.3842235353759111</v>
      </c>
      <c r="G12" s="43">
        <f t="shared" si="2"/>
        <v>9.5265229047002791</v>
      </c>
      <c r="H12" s="43">
        <f t="shared" si="2"/>
        <v>9.6960615559895054</v>
      </c>
      <c r="I12" s="43">
        <f t="shared" si="2"/>
        <v>9.657173475922848</v>
      </c>
      <c r="J12" s="43">
        <f t="shared" si="2"/>
        <v>9.8393303717501173</v>
      </c>
      <c r="K12" s="43">
        <f t="shared" si="2"/>
        <v>9.7781264239260963</v>
      </c>
      <c r="L12" s="43">
        <f t="shared" si="2"/>
        <v>9.8333903164813101</v>
      </c>
      <c r="M12" s="43">
        <f t="shared" si="2"/>
        <v>9.6269203326153079</v>
      </c>
      <c r="N12" s="43">
        <f t="shared" si="2"/>
        <v>9.6672019243271325</v>
      </c>
      <c r="O12" s="43">
        <f t="shared" si="2"/>
        <v>9.7324208085379453</v>
      </c>
      <c r="P12" s="43">
        <f t="shared" si="2"/>
        <v>9.8650674019081741</v>
      </c>
      <c r="Q12" s="43">
        <f t="shared" si="2"/>
        <v>9.9243729089875146</v>
      </c>
      <c r="R12" s="43">
        <f t="shared" si="2"/>
        <v>10.032838686112786</v>
      </c>
      <c r="S12" s="43">
        <f t="shared" si="2"/>
        <v>10.159840835516142</v>
      </c>
      <c r="T12" s="43">
        <f t="shared" si="2"/>
        <v>10.287870358923643</v>
      </c>
      <c r="U12" s="43">
        <f t="shared" si="2"/>
        <v>10.567833445427075</v>
      </c>
      <c r="V12" s="43">
        <f t="shared" si="2"/>
        <v>11.387942814117997</v>
      </c>
      <c r="W12" s="43">
        <f t="shared" si="2"/>
        <v>11.465103050234825</v>
      </c>
      <c r="X12" s="43">
        <f t="shared" si="2"/>
        <v>11.606401476120171</v>
      </c>
      <c r="Y12" s="43">
        <f t="shared" si="2"/>
        <v>11.856849182594436</v>
      </c>
      <c r="Z12" s="43">
        <f t="shared" si="2"/>
        <v>12.101405420084198</v>
      </c>
      <c r="AA12" s="43">
        <f t="shared" si="2"/>
        <v>12.18738950121001</v>
      </c>
      <c r="AB12" s="43">
        <f t="shared" si="2"/>
        <v>12.148672235123815</v>
      </c>
      <c r="AC12" s="43">
        <f t="shared" si="2"/>
        <v>12.182702073156925</v>
      </c>
      <c r="AD12" s="43">
        <f t="shared" si="2"/>
        <v>12.075147018114771</v>
      </c>
      <c r="AE12" s="43">
        <f t="shared" si="2"/>
        <v>12.052552498488788</v>
      </c>
      <c r="AF12" s="41">
        <f t="shared" si="2"/>
        <v>11.987239189547958</v>
      </c>
    </row>
    <row r="13" spans="1:33" x14ac:dyDescent="0.15">
      <c r="A13" s="21"/>
      <c r="B13" s="18" t="s">
        <v>4</v>
      </c>
      <c r="C13" s="43">
        <f t="shared" ref="C13:AF13" si="3">(C7/1000)/C8*100</f>
        <v>1.8765198671913705</v>
      </c>
      <c r="D13" s="43">
        <f t="shared" si="3"/>
        <v>1.8797110941142532</v>
      </c>
      <c r="E13" s="43">
        <f t="shared" si="3"/>
        <v>1.8845287683369245</v>
      </c>
      <c r="F13" s="43">
        <f t="shared" si="3"/>
        <v>1.9156847929156247</v>
      </c>
      <c r="G13" s="43">
        <f t="shared" si="3"/>
        <v>1.8818646508462391</v>
      </c>
      <c r="H13" s="43">
        <f t="shared" si="3"/>
        <v>1.8955603546988238</v>
      </c>
      <c r="I13" s="43">
        <f t="shared" si="3"/>
        <v>1.8831861601289179</v>
      </c>
      <c r="J13" s="43">
        <f t="shared" si="3"/>
        <v>1.8371304563741464</v>
      </c>
      <c r="K13" s="43">
        <f t="shared" si="3"/>
        <v>1.7875635403906811</v>
      </c>
      <c r="L13" s="43">
        <f t="shared" si="3"/>
        <v>1.7497371518466462</v>
      </c>
      <c r="M13" s="43">
        <f t="shared" si="3"/>
        <v>1.6848676268188842</v>
      </c>
      <c r="N13" s="43">
        <f t="shared" si="3"/>
        <v>1.6539071642179166</v>
      </c>
      <c r="O13" s="43">
        <f t="shared" si="3"/>
        <v>1.6533455428764683</v>
      </c>
      <c r="P13" s="43">
        <f t="shared" si="3"/>
        <v>1.6455301085568717</v>
      </c>
      <c r="Q13" s="43">
        <f t="shared" si="3"/>
        <v>1.6330979877571792</v>
      </c>
      <c r="R13" s="43">
        <f t="shared" si="3"/>
        <v>1.6610576446637839</v>
      </c>
      <c r="S13" s="43">
        <f t="shared" si="3"/>
        <v>1.6473708046582773</v>
      </c>
      <c r="T13" s="43">
        <f t="shared" si="3"/>
        <v>1.5957267070507277</v>
      </c>
      <c r="U13" s="43">
        <f t="shared" si="3"/>
        <v>1.5895963621397526</v>
      </c>
      <c r="V13" s="43">
        <f t="shared" si="3"/>
        <v>1.6607619620103466</v>
      </c>
      <c r="W13" s="43">
        <f t="shared" si="3"/>
        <v>1.6592293146506596</v>
      </c>
      <c r="X13" s="43">
        <f t="shared" si="3"/>
        <v>1.6507696141945392</v>
      </c>
      <c r="Y13" s="43">
        <f t="shared" si="3"/>
        <v>1.6721966254373308</v>
      </c>
      <c r="Z13" s="43">
        <f t="shared" si="3"/>
        <v>1.6765102530465184</v>
      </c>
      <c r="AA13" s="43">
        <f t="shared" si="3"/>
        <v>1.6651478314352546</v>
      </c>
      <c r="AB13" s="43">
        <f t="shared" si="3"/>
        <v>1.6428943351569796</v>
      </c>
      <c r="AC13" s="43">
        <f t="shared" si="3"/>
        <v>1.6281145806710362</v>
      </c>
      <c r="AD13" s="43">
        <f t="shared" si="3"/>
        <v>1.5898527954211941</v>
      </c>
      <c r="AE13" s="43">
        <f t="shared" si="3"/>
        <v>1.5615555980102405</v>
      </c>
      <c r="AF13" s="41">
        <f t="shared" si="3"/>
        <v>1.5301582053569514</v>
      </c>
    </row>
    <row r="14" spans="1:33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33" x14ac:dyDescent="0.15">
      <c r="B15" s="108" t="s">
        <v>58</v>
      </c>
      <c r="C15" s="108"/>
      <c r="D15" s="108"/>
      <c r="E15" s="108"/>
      <c r="F15" s="108"/>
      <c r="G15" s="108"/>
      <c r="H15" s="108"/>
      <c r="I15" s="108"/>
      <c r="J15" s="108"/>
    </row>
    <row r="18" spans="2:2" x14ac:dyDescent="0.15">
      <c r="B18" s="2"/>
    </row>
    <row r="19" spans="2:2" x14ac:dyDescent="0.15">
      <c r="B19" s="3"/>
    </row>
    <row r="36" spans="20:20" x14ac:dyDescent="0.15">
      <c r="T36" s="19"/>
    </row>
    <row r="37" spans="20:20" x14ac:dyDescent="0.15">
      <c r="T37" s="4"/>
    </row>
  </sheetData>
  <mergeCells count="2">
    <mergeCell ref="B2:I2"/>
    <mergeCell ref="B15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B2:R41"/>
  <sheetViews>
    <sheetView showGridLines="0" workbookViewId="0">
      <selection activeCell="F1" sqref="F1"/>
    </sheetView>
  </sheetViews>
  <sheetFormatPr baseColWidth="10" defaultColWidth="10.83203125" defaultRowHeight="11" x14ac:dyDescent="0.15"/>
  <cols>
    <col min="1" max="1" width="3.1640625" style="1" customWidth="1"/>
    <col min="2" max="2" width="19.5" style="1" customWidth="1"/>
    <col min="3" max="16384" width="10.83203125" style="1"/>
  </cols>
  <sheetData>
    <row r="2" spans="2:12" x14ac:dyDescent="0.15">
      <c r="B2" s="109" t="s">
        <v>60</v>
      </c>
      <c r="C2" s="109"/>
      <c r="D2" s="109"/>
      <c r="E2" s="109"/>
      <c r="F2" s="109"/>
      <c r="G2" s="109"/>
      <c r="H2" s="109"/>
    </row>
    <row r="4" spans="2:12" s="81" customFormat="1" ht="44" x14ac:dyDescent="0.2">
      <c r="B4" s="44" t="s">
        <v>17</v>
      </c>
      <c r="C4" s="44" t="s">
        <v>18</v>
      </c>
      <c r="D4" s="44" t="s">
        <v>19</v>
      </c>
      <c r="E4" s="44" t="s">
        <v>20</v>
      </c>
    </row>
    <row r="5" spans="2:12" x14ac:dyDescent="0.15">
      <c r="B5" s="45" t="s">
        <v>21</v>
      </c>
      <c r="C5" s="47">
        <v>4.335786750568297</v>
      </c>
      <c r="D5" s="47">
        <v>0.37051422063506678</v>
      </c>
      <c r="E5" s="47">
        <f>C5+D5</f>
        <v>4.7063009712033637</v>
      </c>
    </row>
    <row r="6" spans="2:12" x14ac:dyDescent="0.15">
      <c r="B6" s="45" t="s">
        <v>22</v>
      </c>
      <c r="C6" s="47">
        <v>6.4995219295540068</v>
      </c>
      <c r="D6" s="47">
        <v>4.9541977669483692E-2</v>
      </c>
      <c r="E6" s="47">
        <f t="shared" ref="E6:E35" si="0">C6+D6</f>
        <v>6.5490639072234904</v>
      </c>
    </row>
    <row r="7" spans="2:12" x14ac:dyDescent="0.15">
      <c r="B7" s="45" t="s">
        <v>23</v>
      </c>
      <c r="C7" s="47">
        <v>6.3789400564066376</v>
      </c>
      <c r="D7" s="47">
        <v>0.36519231234241423</v>
      </c>
      <c r="E7" s="47">
        <f t="shared" si="0"/>
        <v>6.7441323687490522</v>
      </c>
    </row>
    <row r="8" spans="2:12" x14ac:dyDescent="0.15">
      <c r="B8" s="45" t="s">
        <v>24</v>
      </c>
      <c r="C8" s="47">
        <v>6.9540705155700433</v>
      </c>
      <c r="D8" s="47">
        <v>0.1859483572102599</v>
      </c>
      <c r="E8" s="47">
        <f t="shared" si="0"/>
        <v>7.1400188727803036</v>
      </c>
    </row>
    <row r="9" spans="2:12" x14ac:dyDescent="0.15">
      <c r="B9" s="45" t="s">
        <v>25</v>
      </c>
      <c r="C9" s="47">
        <v>6.5335176446287555</v>
      </c>
      <c r="D9" s="47">
        <v>1.239175683620128</v>
      </c>
      <c r="E9" s="47">
        <f t="shared" si="0"/>
        <v>7.7726933282488835</v>
      </c>
    </row>
    <row r="10" spans="2:12" x14ac:dyDescent="0.15">
      <c r="B10" s="45" t="s">
        <v>26</v>
      </c>
      <c r="C10" s="47">
        <v>7.2232586410845343</v>
      </c>
      <c r="D10" s="47">
        <v>0.63949135659269163</v>
      </c>
      <c r="E10" s="47">
        <f t="shared" si="0"/>
        <v>7.8627499976772262</v>
      </c>
    </row>
    <row r="11" spans="2:12" x14ac:dyDescent="0.15">
      <c r="B11" s="45" t="s">
        <v>27</v>
      </c>
      <c r="C11" s="47">
        <v>7.0579984958600503</v>
      </c>
      <c r="D11" s="47">
        <v>0.87069030043591544</v>
      </c>
      <c r="E11" s="47">
        <f t="shared" si="0"/>
        <v>7.9286887962959653</v>
      </c>
    </row>
    <row r="12" spans="2:12" x14ac:dyDescent="0.15">
      <c r="B12" s="45" t="s">
        <v>28</v>
      </c>
      <c r="C12" s="47">
        <v>7.1139985810927824</v>
      </c>
      <c r="D12" s="47">
        <v>0.86720927764215616</v>
      </c>
      <c r="E12" s="47">
        <f t="shared" si="0"/>
        <v>7.9812078587349387</v>
      </c>
    </row>
    <row r="13" spans="2:12" x14ac:dyDescent="0.15">
      <c r="B13" s="45" t="s">
        <v>29</v>
      </c>
      <c r="C13" s="47">
        <v>7.8041206517111554</v>
      </c>
      <c r="D13" s="47">
        <v>0.55884051319930328</v>
      </c>
      <c r="E13" s="47">
        <f t="shared" si="0"/>
        <v>8.3629611649104589</v>
      </c>
    </row>
    <row r="14" spans="2:12" x14ac:dyDescent="0.15">
      <c r="B14" s="45" t="s">
        <v>30</v>
      </c>
      <c r="C14" s="47">
        <v>6.9103843098857505</v>
      </c>
      <c r="D14" s="47">
        <v>1.5766713125550553</v>
      </c>
      <c r="E14" s="47">
        <f t="shared" si="0"/>
        <v>8.4870556224408062</v>
      </c>
    </row>
    <row r="15" spans="2:12" x14ac:dyDescent="0.15">
      <c r="B15" s="45" t="s">
        <v>31</v>
      </c>
      <c r="C15" s="47">
        <v>7.641766778733329</v>
      </c>
      <c r="D15" s="47">
        <v>0.86893350302727124</v>
      </c>
      <c r="E15" s="47">
        <f t="shared" si="0"/>
        <v>8.5107002817606006</v>
      </c>
    </row>
    <row r="16" spans="2:12" x14ac:dyDescent="0.15">
      <c r="B16" s="45" t="s">
        <v>32</v>
      </c>
      <c r="C16" s="47">
        <v>7.2004481223327765</v>
      </c>
      <c r="D16" s="47">
        <v>1.8029416690246987</v>
      </c>
      <c r="E16" s="47">
        <f t="shared" si="0"/>
        <v>9.0033897913574759</v>
      </c>
      <c r="H16" s="3"/>
      <c r="I16" s="3"/>
      <c r="J16" s="3"/>
      <c r="K16" s="3"/>
      <c r="L16" s="3"/>
    </row>
    <row r="17" spans="2:18" x14ac:dyDescent="0.15">
      <c r="B17" s="45" t="s">
        <v>33</v>
      </c>
      <c r="C17" s="47">
        <v>8.0118238327948301</v>
      </c>
      <c r="D17" s="47">
        <v>1.0846512634254952</v>
      </c>
      <c r="E17" s="47">
        <f t="shared" si="0"/>
        <v>9.0964750962203258</v>
      </c>
    </row>
    <row r="18" spans="2:18" x14ac:dyDescent="0.15">
      <c r="B18" s="45" t="s">
        <v>34</v>
      </c>
      <c r="C18" s="47">
        <v>8.5109529919514753</v>
      </c>
      <c r="D18" s="47">
        <v>1.2795987402309577</v>
      </c>
      <c r="E18" s="47">
        <f t="shared" si="0"/>
        <v>9.7905517321824327</v>
      </c>
      <c r="K18" s="12"/>
      <c r="L18" s="12"/>
      <c r="M18" s="12"/>
      <c r="N18" s="12"/>
      <c r="O18" s="12"/>
      <c r="P18" s="12"/>
      <c r="Q18" s="12"/>
      <c r="R18" s="12"/>
    </row>
    <row r="19" spans="2:18" x14ac:dyDescent="0.15">
      <c r="B19" s="45" t="s">
        <v>35</v>
      </c>
      <c r="C19" s="47">
        <v>9.031018738580018</v>
      </c>
      <c r="D19" s="47">
        <v>1.2507358937347643</v>
      </c>
      <c r="E19" s="47">
        <f t="shared" si="0"/>
        <v>10.281754632314783</v>
      </c>
      <c r="K19" s="2"/>
      <c r="L19" s="12"/>
      <c r="M19" s="12"/>
      <c r="N19" s="12"/>
      <c r="O19" s="12"/>
      <c r="P19" s="12"/>
      <c r="Q19" s="12"/>
    </row>
    <row r="20" spans="2:18" x14ac:dyDescent="0.15">
      <c r="B20" s="45" t="s">
        <v>36</v>
      </c>
      <c r="C20" s="47">
        <v>9.090286221158788</v>
      </c>
      <c r="D20" s="47">
        <v>1.682119016403387</v>
      </c>
      <c r="E20" s="47">
        <f t="shared" si="0"/>
        <v>10.772405237562175</v>
      </c>
      <c r="K20" s="12"/>
      <c r="L20" s="12"/>
      <c r="M20" s="12"/>
      <c r="N20" s="12"/>
      <c r="O20" s="12"/>
      <c r="P20" s="12"/>
      <c r="Q20" s="12"/>
    </row>
    <row r="21" spans="2:18" x14ac:dyDescent="0.15">
      <c r="B21" s="45" t="s">
        <v>37</v>
      </c>
      <c r="C21" s="47">
        <v>9.1707386761450493</v>
      </c>
      <c r="D21" s="47">
        <v>1.7402096287402313</v>
      </c>
      <c r="E21" s="47">
        <f t="shared" si="0"/>
        <v>10.910948304885281</v>
      </c>
      <c r="K21" s="12"/>
      <c r="L21" s="12"/>
      <c r="M21" s="12"/>
      <c r="N21" s="12"/>
      <c r="O21" s="12"/>
      <c r="P21" s="12"/>
      <c r="Q21" s="12"/>
    </row>
    <row r="22" spans="2:18" x14ac:dyDescent="0.15">
      <c r="B22" s="45" t="s">
        <v>38</v>
      </c>
      <c r="C22" s="47">
        <v>10.34461819126161</v>
      </c>
      <c r="D22" s="47">
        <v>0.99174792341473439</v>
      </c>
      <c r="E22" s="47">
        <f t="shared" si="0"/>
        <v>11.336366114676345</v>
      </c>
      <c r="K22" s="3"/>
      <c r="L22" s="12"/>
      <c r="M22" s="12"/>
      <c r="N22" s="12"/>
      <c r="O22" s="12"/>
      <c r="P22" s="12"/>
      <c r="Q22" s="12"/>
    </row>
    <row r="23" spans="2:18" x14ac:dyDescent="0.15">
      <c r="B23" s="45" t="s">
        <v>39</v>
      </c>
      <c r="C23" s="47">
        <v>11.491000860603442</v>
      </c>
      <c r="D23" s="47">
        <v>7.4390549772708356E-2</v>
      </c>
      <c r="E23" s="47">
        <f t="shared" si="0"/>
        <v>11.565391410376151</v>
      </c>
    </row>
    <row r="24" spans="2:18" x14ac:dyDescent="0.15">
      <c r="B24" s="45" t="s">
        <v>40</v>
      </c>
      <c r="C24" s="47">
        <v>9.7887084063738072</v>
      </c>
      <c r="D24" s="47">
        <v>2.2580488457044727</v>
      </c>
      <c r="E24" s="47">
        <f t="shared" si="0"/>
        <v>12.04675725207828</v>
      </c>
    </row>
    <row r="25" spans="2:18" x14ac:dyDescent="0.15">
      <c r="B25" s="45" t="s">
        <v>41</v>
      </c>
      <c r="C25" s="47">
        <v>12.007196031500083</v>
      </c>
      <c r="D25" s="47">
        <v>0.22230042158200908</v>
      </c>
      <c r="E25" s="47">
        <f t="shared" si="0"/>
        <v>12.229496453082092</v>
      </c>
    </row>
    <row r="26" spans="2:18" x14ac:dyDescent="0.15">
      <c r="B26" s="45" t="s">
        <v>42</v>
      </c>
      <c r="C26" s="47">
        <v>10.852957924215758</v>
      </c>
      <c r="D26" s="47">
        <v>1.4114630834994586</v>
      </c>
      <c r="E26" s="47">
        <f t="shared" si="0"/>
        <v>12.264421007715217</v>
      </c>
    </row>
    <row r="27" spans="2:18" x14ac:dyDescent="0.15">
      <c r="B27" s="45" t="s">
        <v>43</v>
      </c>
      <c r="C27" s="47">
        <v>12.188334111297204</v>
      </c>
      <c r="D27" s="47">
        <v>0.26441919030426853</v>
      </c>
      <c r="E27" s="47">
        <f t="shared" si="0"/>
        <v>12.452753301601472</v>
      </c>
    </row>
    <row r="28" spans="2:18" x14ac:dyDescent="0.15">
      <c r="B28" s="45" t="s">
        <v>44</v>
      </c>
      <c r="C28" s="47">
        <v>11.133488652843212</v>
      </c>
      <c r="D28" s="47">
        <v>1.4437321546025272</v>
      </c>
      <c r="E28" s="47">
        <f t="shared" si="0"/>
        <v>12.577220807445739</v>
      </c>
    </row>
    <row r="29" spans="2:18" x14ac:dyDescent="0.15">
      <c r="B29" s="45" t="s">
        <v>45</v>
      </c>
      <c r="C29" s="47">
        <v>11.034954217828354</v>
      </c>
      <c r="D29" s="47">
        <v>1.7188871711313642</v>
      </c>
      <c r="E29" s="47">
        <f t="shared" si="0"/>
        <v>12.753841388959717</v>
      </c>
    </row>
    <row r="30" spans="2:18" x14ac:dyDescent="0.15">
      <c r="B30" s="45" t="s">
        <v>46</v>
      </c>
      <c r="C30" s="47">
        <v>11.570916070007375</v>
      </c>
      <c r="D30" s="47">
        <v>1.7799722298170277</v>
      </c>
      <c r="E30" s="47">
        <f t="shared" si="0"/>
        <v>13.350888299824403</v>
      </c>
    </row>
    <row r="31" spans="2:18" x14ac:dyDescent="0.15">
      <c r="B31" s="45" t="s">
        <v>47</v>
      </c>
      <c r="C31" s="47">
        <v>12.727316684924004</v>
      </c>
      <c r="D31" s="47">
        <v>0.78371046145419687</v>
      </c>
      <c r="E31" s="47">
        <f t="shared" si="0"/>
        <v>13.511027146378201</v>
      </c>
    </row>
    <row r="32" spans="2:18" x14ac:dyDescent="0.15">
      <c r="B32" s="45" t="s">
        <v>48</v>
      </c>
      <c r="C32" s="47">
        <v>12.670806325171222</v>
      </c>
      <c r="D32" s="47">
        <v>1.5998260336582315</v>
      </c>
      <c r="E32" s="47">
        <f t="shared" si="0"/>
        <v>14.270632358829454</v>
      </c>
    </row>
    <row r="33" spans="2:7" x14ac:dyDescent="0.15">
      <c r="B33" s="82" t="s">
        <v>49</v>
      </c>
      <c r="C33" s="83">
        <v>12.73009424798798</v>
      </c>
      <c r="D33" s="83">
        <v>1.6541998155621649</v>
      </c>
      <c r="E33" s="83">
        <f t="shared" si="0"/>
        <v>14.384294063550145</v>
      </c>
    </row>
    <row r="34" spans="2:7" x14ac:dyDescent="0.15">
      <c r="B34" s="45" t="s">
        <v>50</v>
      </c>
      <c r="C34" s="47">
        <v>13.639018668838848</v>
      </c>
      <c r="D34" s="47">
        <v>2.4027457153142571</v>
      </c>
      <c r="E34" s="47">
        <f t="shared" si="0"/>
        <v>16.041764384153105</v>
      </c>
    </row>
    <row r="35" spans="2:7" x14ac:dyDescent="0.15">
      <c r="B35" s="45" t="s">
        <v>51</v>
      </c>
      <c r="C35" s="47">
        <v>13.651030424552651</v>
      </c>
      <c r="D35" s="47">
        <v>2.6328120224034568</v>
      </c>
      <c r="E35" s="47">
        <f t="shared" si="0"/>
        <v>16.283842446956108</v>
      </c>
    </row>
    <row r="36" spans="2:7" x14ac:dyDescent="0.15">
      <c r="B36" s="15"/>
      <c r="C36" s="46"/>
      <c r="D36" s="46"/>
      <c r="E36" s="46"/>
    </row>
    <row r="37" spans="2:7" ht="94" customHeight="1" x14ac:dyDescent="0.15">
      <c r="B37" s="110" t="s">
        <v>61</v>
      </c>
      <c r="C37" s="110"/>
      <c r="D37" s="110"/>
      <c r="E37" s="110"/>
      <c r="F37" s="84"/>
      <c r="G37" s="84"/>
    </row>
    <row r="39" spans="2:7" x14ac:dyDescent="0.15">
      <c r="G39" s="14"/>
    </row>
    <row r="41" spans="2:7" x14ac:dyDescent="0.15">
      <c r="B41" s="15"/>
    </row>
  </sheetData>
  <mergeCells count="2">
    <mergeCell ref="B2:H2"/>
    <mergeCell ref="B37:E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B1:T19"/>
  <sheetViews>
    <sheetView showGridLines="0" workbookViewId="0">
      <selection activeCell="M2" sqref="M2"/>
    </sheetView>
  </sheetViews>
  <sheetFormatPr baseColWidth="10" defaultRowHeight="11" x14ac:dyDescent="0.2"/>
  <cols>
    <col min="1" max="1" width="2.6640625" style="27" customWidth="1"/>
    <col min="2" max="2" width="26" style="27" customWidth="1"/>
    <col min="3" max="12" width="8.5" style="27" customWidth="1"/>
    <col min="13" max="16384" width="10.83203125" style="27"/>
  </cols>
  <sheetData>
    <row r="1" spans="2:20" ht="13.5" customHeight="1" x14ac:dyDescent="0.2"/>
    <row r="2" spans="2:20" ht="16.5" customHeight="1" x14ac:dyDescent="0.2">
      <c r="B2" s="111" t="s">
        <v>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N2" s="51"/>
      <c r="O2" s="51"/>
      <c r="P2" s="51"/>
      <c r="Q2" s="51"/>
      <c r="R2" s="51"/>
    </row>
    <row r="3" spans="2:20" ht="16.5" customHeight="1" x14ac:dyDescent="0.2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N3" s="51"/>
      <c r="O3" s="51"/>
      <c r="P3" s="51"/>
      <c r="Q3" s="51"/>
      <c r="R3" s="51"/>
    </row>
    <row r="4" spans="2:20" ht="52.5" customHeight="1" x14ac:dyDescent="0.2">
      <c r="C4" s="112" t="s">
        <v>0</v>
      </c>
      <c r="D4" s="113"/>
      <c r="E4" s="114"/>
      <c r="F4" s="113" t="s">
        <v>63</v>
      </c>
      <c r="G4" s="113"/>
      <c r="H4" s="113"/>
      <c r="I4" s="112" t="s">
        <v>64</v>
      </c>
      <c r="J4" s="113"/>
      <c r="K4" s="114"/>
      <c r="L4" s="8" t="s">
        <v>11</v>
      </c>
      <c r="N4" s="51"/>
    </row>
    <row r="5" spans="2:20" ht="15" customHeight="1" x14ac:dyDescent="0.2">
      <c r="B5" s="52"/>
      <c r="C5" s="9">
        <v>1990</v>
      </c>
      <c r="D5" s="7">
        <v>2018</v>
      </c>
      <c r="E5" s="10">
        <v>2019</v>
      </c>
      <c r="F5" s="11" t="s">
        <v>53</v>
      </c>
      <c r="G5" s="7" t="s">
        <v>1</v>
      </c>
      <c r="H5" s="11" t="s">
        <v>10</v>
      </c>
      <c r="I5" s="7" t="s">
        <v>53</v>
      </c>
      <c r="J5" s="7" t="s">
        <v>1</v>
      </c>
      <c r="K5" s="11" t="s">
        <v>10</v>
      </c>
      <c r="L5" s="7">
        <v>2019</v>
      </c>
    </row>
    <row r="6" spans="2:20" ht="15" customHeight="1" x14ac:dyDescent="0.2">
      <c r="B6" s="49" t="s">
        <v>2</v>
      </c>
      <c r="C6" s="55">
        <v>107.2</v>
      </c>
      <c r="D6" s="56">
        <v>321.39999999999998</v>
      </c>
      <c r="E6" s="57">
        <v>327.9</v>
      </c>
      <c r="F6" s="56">
        <v>3.9</v>
      </c>
      <c r="G6" s="57">
        <v>2.4</v>
      </c>
      <c r="H6" s="55">
        <v>2</v>
      </c>
      <c r="I6" s="56">
        <v>2.4</v>
      </c>
      <c r="J6" s="58">
        <v>0.5</v>
      </c>
      <c r="K6" s="56">
        <v>0.9</v>
      </c>
      <c r="L6" s="58">
        <v>13.5</v>
      </c>
    </row>
    <row r="7" spans="2:20" ht="15" customHeight="1" x14ac:dyDescent="0.2">
      <c r="B7" s="6" t="s">
        <v>3</v>
      </c>
      <c r="C7" s="59">
        <v>87.5</v>
      </c>
      <c r="D7" s="60">
        <v>284.5</v>
      </c>
      <c r="E7" s="61">
        <v>290.8</v>
      </c>
      <c r="F7" s="60">
        <v>4.2</v>
      </c>
      <c r="G7" s="61">
        <v>2.6</v>
      </c>
      <c r="H7" s="59">
        <v>2.2000000000000002</v>
      </c>
      <c r="I7" s="60">
        <v>2.7</v>
      </c>
      <c r="J7" s="62">
        <v>0.7</v>
      </c>
      <c r="K7" s="60">
        <v>1.1000000000000001</v>
      </c>
      <c r="L7" s="62">
        <v>12</v>
      </c>
    </row>
    <row r="8" spans="2:20" ht="15" customHeight="1" x14ac:dyDescent="0.2">
      <c r="B8" s="13" t="s">
        <v>4</v>
      </c>
      <c r="C8" s="63">
        <v>19.8</v>
      </c>
      <c r="D8" s="64">
        <v>36.9</v>
      </c>
      <c r="E8" s="65">
        <v>37.1</v>
      </c>
      <c r="F8" s="64">
        <v>2.2000000000000002</v>
      </c>
      <c r="G8" s="65">
        <v>0.9</v>
      </c>
      <c r="H8" s="63">
        <v>0.7</v>
      </c>
      <c r="I8" s="64">
        <v>0.7</v>
      </c>
      <c r="J8" s="66">
        <v>-0.9</v>
      </c>
      <c r="K8" s="64">
        <v>-0.4</v>
      </c>
      <c r="L8" s="66">
        <v>1.5</v>
      </c>
    </row>
    <row r="9" spans="2:20" ht="15" customHeight="1" x14ac:dyDescent="0.2">
      <c r="B9" s="50" t="s">
        <v>5</v>
      </c>
      <c r="C9" s="67">
        <v>3.4</v>
      </c>
      <c r="D9" s="68">
        <v>3.3</v>
      </c>
      <c r="E9" s="69">
        <v>3.7</v>
      </c>
      <c r="F9" s="68">
        <v>0.2</v>
      </c>
      <c r="G9" s="69">
        <v>4.9000000000000004</v>
      </c>
      <c r="H9" s="67">
        <v>10.9</v>
      </c>
      <c r="I9" s="68">
        <v>-1.3</v>
      </c>
      <c r="J9" s="70">
        <v>3</v>
      </c>
      <c r="K9" s="68">
        <v>9.6999999999999993</v>
      </c>
      <c r="L9" s="70">
        <v>0.2</v>
      </c>
    </row>
    <row r="10" spans="2:20" ht="15" customHeight="1" x14ac:dyDescent="0.2">
      <c r="B10" s="6" t="s">
        <v>3</v>
      </c>
      <c r="C10" s="59">
        <v>2.8</v>
      </c>
      <c r="D10" s="60">
        <v>3.1</v>
      </c>
      <c r="E10" s="61">
        <v>3.5</v>
      </c>
      <c r="F10" s="60">
        <v>0.8</v>
      </c>
      <c r="G10" s="61">
        <v>5.3</v>
      </c>
      <c r="H10" s="59">
        <v>11.5</v>
      </c>
      <c r="I10" s="60">
        <v>-0.7</v>
      </c>
      <c r="J10" s="62">
        <v>3.4</v>
      </c>
      <c r="K10" s="60">
        <v>10.3</v>
      </c>
      <c r="L10" s="62">
        <v>0.1</v>
      </c>
    </row>
    <row r="11" spans="2:20" ht="15" customHeight="1" x14ac:dyDescent="0.2">
      <c r="B11" s="13" t="s">
        <v>4</v>
      </c>
      <c r="C11" s="63">
        <v>0.7</v>
      </c>
      <c r="D11" s="64">
        <v>0.2</v>
      </c>
      <c r="E11" s="65">
        <v>0.2</v>
      </c>
      <c r="F11" s="64">
        <v>-4.4000000000000004</v>
      </c>
      <c r="G11" s="65">
        <v>-2.4</v>
      </c>
      <c r="H11" s="63">
        <v>1.2</v>
      </c>
      <c r="I11" s="64">
        <v>-5.8</v>
      </c>
      <c r="J11" s="66">
        <v>-4.0999999999999996</v>
      </c>
      <c r="K11" s="64">
        <v>0.1</v>
      </c>
      <c r="L11" s="66" t="s">
        <v>54</v>
      </c>
    </row>
    <row r="12" spans="2:20" ht="15" customHeight="1" x14ac:dyDescent="0.2">
      <c r="B12" s="7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2:20" ht="18.75" customHeight="1" x14ac:dyDescent="0.2">
      <c r="B13" s="115" t="s">
        <v>57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2:20" x14ac:dyDescent="0.2">
      <c r="N14" s="53"/>
      <c r="O14" s="53"/>
      <c r="P14" s="53"/>
      <c r="Q14" s="53"/>
      <c r="R14" s="53"/>
      <c r="S14" s="53"/>
      <c r="T14" s="53"/>
    </row>
    <row r="15" spans="2:20" x14ac:dyDescent="0.2">
      <c r="N15" s="53"/>
      <c r="O15" s="53"/>
      <c r="P15" s="53"/>
      <c r="Q15" s="53"/>
      <c r="R15" s="53"/>
      <c r="S15" s="53"/>
      <c r="T15" s="53"/>
    </row>
    <row r="16" spans="2:20" x14ac:dyDescent="0.2">
      <c r="O16" s="53"/>
      <c r="P16" s="53"/>
      <c r="Q16" s="53"/>
      <c r="R16" s="53"/>
      <c r="S16" s="53"/>
      <c r="T16" s="53"/>
    </row>
    <row r="17" spans="15:20" x14ac:dyDescent="0.2">
      <c r="O17" s="54"/>
      <c r="P17" s="53"/>
      <c r="Q17" s="53"/>
      <c r="R17" s="53"/>
      <c r="S17" s="53"/>
      <c r="T17" s="53"/>
    </row>
    <row r="18" spans="15:20" x14ac:dyDescent="0.2">
      <c r="O18" s="53"/>
      <c r="P18" s="53"/>
      <c r="Q18" s="53"/>
      <c r="R18" s="53"/>
      <c r="S18" s="53"/>
      <c r="T18" s="53"/>
    </row>
    <row r="19" spans="15:20" x14ac:dyDescent="0.2">
      <c r="O19" s="53"/>
      <c r="P19" s="53"/>
      <c r="Q19" s="53"/>
      <c r="R19" s="53"/>
      <c r="S19" s="53"/>
      <c r="T19" s="53"/>
    </row>
  </sheetData>
  <mergeCells count="5">
    <mergeCell ref="B2:L2"/>
    <mergeCell ref="C4:E4"/>
    <mergeCell ref="F4:H4"/>
    <mergeCell ref="I4:K4"/>
    <mergeCell ref="B13:L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B2:S39"/>
  <sheetViews>
    <sheetView showGridLines="0" workbookViewId="0">
      <selection activeCell="K2" sqref="K2"/>
    </sheetView>
  </sheetViews>
  <sheetFormatPr baseColWidth="10" defaultRowHeight="11" x14ac:dyDescent="0.2"/>
  <cols>
    <col min="1" max="1" width="2.83203125" style="85" customWidth="1"/>
    <col min="2" max="2" width="32.6640625" style="85" customWidth="1"/>
    <col min="3" max="9" width="8.6640625" style="85" customWidth="1"/>
    <col min="10" max="10" width="3.5" style="85" customWidth="1"/>
    <col min="11" max="11" width="31.6640625" style="85" customWidth="1"/>
    <col min="12" max="18" width="7.6640625" style="85" customWidth="1"/>
    <col min="19" max="16384" width="10.83203125" style="85"/>
  </cols>
  <sheetData>
    <row r="2" spans="2:18" x14ac:dyDescent="0.2">
      <c r="B2" s="116" t="s">
        <v>56</v>
      </c>
      <c r="C2" s="116"/>
      <c r="D2" s="116"/>
      <c r="E2" s="116"/>
      <c r="F2" s="116"/>
      <c r="G2" s="116"/>
      <c r="H2" s="116"/>
      <c r="I2" s="116"/>
    </row>
    <row r="3" spans="2:18" x14ac:dyDescent="0.2">
      <c r="B3" s="86"/>
      <c r="C3" s="86"/>
      <c r="D3" s="86"/>
      <c r="E3" s="86"/>
      <c r="F3" s="86"/>
      <c r="G3" s="86"/>
      <c r="H3" s="86"/>
      <c r="I3" s="86"/>
    </row>
    <row r="4" spans="2:18" x14ac:dyDescent="0.2">
      <c r="B4" s="80"/>
      <c r="C4" s="80"/>
      <c r="D4" s="80"/>
      <c r="E4" s="80"/>
      <c r="F4" s="80"/>
      <c r="G4" s="80"/>
      <c r="H4" s="80"/>
      <c r="I4" s="87" t="s">
        <v>7</v>
      </c>
      <c r="J4" s="80"/>
      <c r="K4" s="80"/>
      <c r="R4" s="88" t="s">
        <v>6</v>
      </c>
    </row>
    <row r="5" spans="2:18" ht="15" customHeight="1" x14ac:dyDescent="0.2">
      <c r="C5" s="73">
        <v>1990</v>
      </c>
      <c r="D5" s="73">
        <v>1995</v>
      </c>
      <c r="E5" s="73">
        <v>2000</v>
      </c>
      <c r="F5" s="73">
        <v>2005</v>
      </c>
      <c r="G5" s="73">
        <v>2010</v>
      </c>
      <c r="H5" s="74">
        <v>2017</v>
      </c>
      <c r="I5" s="74">
        <v>2019</v>
      </c>
      <c r="J5" s="80"/>
      <c r="K5" s="89"/>
      <c r="L5" s="77">
        <v>1990</v>
      </c>
      <c r="M5" s="77">
        <v>1995</v>
      </c>
      <c r="N5" s="77">
        <v>2000</v>
      </c>
      <c r="O5" s="77">
        <v>2005</v>
      </c>
      <c r="P5" s="77">
        <v>2010</v>
      </c>
      <c r="Q5" s="78">
        <v>2017</v>
      </c>
      <c r="R5" s="78">
        <v>2019</v>
      </c>
    </row>
    <row r="6" spans="2:18" ht="15" customHeight="1" x14ac:dyDescent="0.2">
      <c r="B6" s="90" t="s">
        <v>52</v>
      </c>
      <c r="C6" s="91">
        <v>33168.1</v>
      </c>
      <c r="D6" s="92">
        <v>45815</v>
      </c>
      <c r="E6" s="92">
        <v>55559.5</v>
      </c>
      <c r="F6" s="92">
        <v>71441</v>
      </c>
      <c r="G6" s="92">
        <v>92938.6</v>
      </c>
      <c r="H6" s="92">
        <v>114534.65</v>
      </c>
      <c r="I6" s="93">
        <v>128152.59</v>
      </c>
      <c r="J6" s="80"/>
      <c r="K6" s="90" t="s">
        <v>52</v>
      </c>
      <c r="L6" s="79">
        <v>0.30931360526264251</v>
      </c>
      <c r="M6" s="75">
        <v>0.32442839985950761</v>
      </c>
      <c r="N6" s="75">
        <v>0.33218558076797977</v>
      </c>
      <c r="O6" s="75">
        <v>0.34595606555058972</v>
      </c>
      <c r="P6" s="75">
        <v>0.354905800761879</v>
      </c>
      <c r="Q6" s="75">
        <v>0.3648551788544947</v>
      </c>
      <c r="R6" s="76">
        <v>0.39083710308915487</v>
      </c>
    </row>
    <row r="7" spans="2:18" ht="15" customHeight="1" x14ac:dyDescent="0.2">
      <c r="B7" s="94" t="s">
        <v>65</v>
      </c>
      <c r="C7" s="91">
        <v>36106.1</v>
      </c>
      <c r="D7" s="92">
        <v>44287.199999999997</v>
      </c>
      <c r="E7" s="92">
        <v>51156.6</v>
      </c>
      <c r="F7" s="92">
        <v>59775.500000000007</v>
      </c>
      <c r="G7" s="92">
        <v>75605.440000000002</v>
      </c>
      <c r="H7" s="92">
        <v>89503.569999999992</v>
      </c>
      <c r="I7" s="92">
        <v>92974.87000000001</v>
      </c>
      <c r="J7" s="80"/>
      <c r="K7" s="94" t="s">
        <v>65</v>
      </c>
      <c r="L7" s="79">
        <v>0.33671232186870809</v>
      </c>
      <c r="M7" s="95">
        <v>0.31360963505965261</v>
      </c>
      <c r="N7" s="95">
        <v>0.30586101172824148</v>
      </c>
      <c r="O7" s="95">
        <v>0.28946538817092815</v>
      </c>
      <c r="P7" s="95">
        <v>0.28871544466082122</v>
      </c>
      <c r="Q7" s="95">
        <v>0.2851175695779905</v>
      </c>
      <c r="R7" s="96">
        <v>0.28355282441728863</v>
      </c>
    </row>
    <row r="8" spans="2:18" ht="15" customHeight="1" x14ac:dyDescent="0.2">
      <c r="B8" s="94" t="s">
        <v>66</v>
      </c>
      <c r="C8" s="91">
        <v>23930.5</v>
      </c>
      <c r="D8" s="92">
        <v>34937.9</v>
      </c>
      <c r="E8" s="92">
        <v>41567.899999999994</v>
      </c>
      <c r="F8" s="92">
        <v>52875</v>
      </c>
      <c r="G8" s="92">
        <v>68682.260000000009</v>
      </c>
      <c r="H8" s="92">
        <v>81887.45501646999</v>
      </c>
      <c r="I8" s="92">
        <v>85550.2</v>
      </c>
      <c r="J8" s="80"/>
      <c r="K8" s="94" t="s">
        <v>66</v>
      </c>
      <c r="L8" s="79">
        <v>0.22316711631771693</v>
      </c>
      <c r="M8" s="95">
        <v>0.24740471442653039</v>
      </c>
      <c r="N8" s="95">
        <v>0.24853098035089055</v>
      </c>
      <c r="O8" s="95">
        <v>0.25604942492388733</v>
      </c>
      <c r="P8" s="95">
        <v>0.26227781011803036</v>
      </c>
      <c r="Q8" s="95">
        <v>0.26085609940724097</v>
      </c>
      <c r="R8" s="96">
        <v>0.26090922030290464</v>
      </c>
    </row>
    <row r="9" spans="2:18" ht="15" customHeight="1" x14ac:dyDescent="0.2">
      <c r="B9" s="94" t="s">
        <v>67</v>
      </c>
      <c r="C9" s="91">
        <v>10646</v>
      </c>
      <c r="D9" s="92">
        <v>13250.400000000001</v>
      </c>
      <c r="E9" s="92">
        <v>15539.199999999999</v>
      </c>
      <c r="F9" s="92">
        <v>18185.2</v>
      </c>
      <c r="G9" s="92">
        <v>21419.519999999997</v>
      </c>
      <c r="H9" s="92">
        <v>24586.639999999999</v>
      </c>
      <c r="I9" s="92">
        <v>17870.440000000002</v>
      </c>
      <c r="J9" s="80"/>
      <c r="K9" s="94" t="s">
        <v>67</v>
      </c>
      <c r="L9" s="79">
        <v>9.9280713746825788E-2</v>
      </c>
      <c r="M9" s="95">
        <v>9.3829664291136525E-2</v>
      </c>
      <c r="N9" s="95">
        <v>9.2907570742533516E-2</v>
      </c>
      <c r="O9" s="95">
        <v>8.8062600513018924E-2</v>
      </c>
      <c r="P9" s="95">
        <v>8.1794990429542525E-2</v>
      </c>
      <c r="Q9" s="95">
        <v>7.8321826055530563E-2</v>
      </c>
      <c r="R9" s="96">
        <v>5.4500896162368292E-2</v>
      </c>
    </row>
    <row r="10" spans="2:18" ht="15" customHeight="1" x14ac:dyDescent="0.2">
      <c r="B10" s="94" t="s">
        <v>68</v>
      </c>
      <c r="C10" s="91">
        <v>1767.1</v>
      </c>
      <c r="D10" s="92">
        <v>1725.6</v>
      </c>
      <c r="E10" s="92">
        <v>1534.1</v>
      </c>
      <c r="F10" s="92">
        <v>1603.7</v>
      </c>
      <c r="G10" s="92">
        <v>1463.9299999999998</v>
      </c>
      <c r="H10" s="92">
        <v>1154.6399999999999</v>
      </c>
      <c r="I10" s="92">
        <v>1063.76</v>
      </c>
      <c r="J10" s="80"/>
      <c r="K10" s="94" t="s">
        <v>69</v>
      </c>
      <c r="L10" s="79">
        <v>1.6479330195567896E-2</v>
      </c>
      <c r="M10" s="95">
        <v>1.2219440069792999E-2</v>
      </c>
      <c r="N10" s="95">
        <v>9.1722549601086709E-3</v>
      </c>
      <c r="O10" s="95">
        <v>7.7659851111193962E-3</v>
      </c>
      <c r="P10" s="95">
        <v>5.5903279036841258E-3</v>
      </c>
      <c r="Q10" s="95">
        <v>3.6781566426627556E-3</v>
      </c>
      <c r="R10" s="96">
        <v>3.2442331191442904E-3</v>
      </c>
    </row>
    <row r="11" spans="2:18" ht="15" customHeight="1" x14ac:dyDescent="0.2">
      <c r="B11" s="94" t="s">
        <v>8</v>
      </c>
      <c r="C11" s="91">
        <v>1613.5</v>
      </c>
      <c r="D11" s="92">
        <v>1201.5</v>
      </c>
      <c r="E11" s="92">
        <v>1897.1</v>
      </c>
      <c r="F11" s="92">
        <v>2622.7000000000003</v>
      </c>
      <c r="G11" s="92">
        <v>1758.6100000000001</v>
      </c>
      <c r="H11" s="92">
        <v>2251.16</v>
      </c>
      <c r="I11" s="97">
        <v>2280.73</v>
      </c>
      <c r="J11" s="80"/>
      <c r="K11" s="98" t="s">
        <v>8</v>
      </c>
      <c r="L11" s="79">
        <v>1.5046912608538738E-2</v>
      </c>
      <c r="M11" s="95">
        <v>8.5081462933798615E-3</v>
      </c>
      <c r="N11" s="95">
        <v>1.134260145024585E-2</v>
      </c>
      <c r="O11" s="95">
        <v>1.2700535730456345E-2</v>
      </c>
      <c r="P11" s="95">
        <v>6.715626126042872E-3</v>
      </c>
      <c r="Q11" s="95">
        <v>7.1711694620805524E-3</v>
      </c>
      <c r="R11" s="96">
        <v>6.9557229091392397E-3</v>
      </c>
    </row>
    <row r="12" spans="2:18" ht="15" customHeight="1" x14ac:dyDescent="0.2">
      <c r="B12" s="99" t="s">
        <v>9</v>
      </c>
      <c r="C12" s="100">
        <v>107231.3</v>
      </c>
      <c r="D12" s="100">
        <v>141217.60000000001</v>
      </c>
      <c r="E12" s="100">
        <v>167254.40000000002</v>
      </c>
      <c r="F12" s="100">
        <v>206503.10000000003</v>
      </c>
      <c r="G12" s="100">
        <v>261868.36</v>
      </c>
      <c r="H12" s="100">
        <v>313918.11501646996</v>
      </c>
      <c r="I12" s="100">
        <v>327892.59000000003</v>
      </c>
      <c r="J12" s="80"/>
      <c r="K12" s="99" t="s">
        <v>9</v>
      </c>
      <c r="L12" s="101">
        <v>1</v>
      </c>
      <c r="M12" s="101">
        <v>1</v>
      </c>
      <c r="N12" s="101">
        <v>1</v>
      </c>
      <c r="O12" s="101">
        <v>1</v>
      </c>
      <c r="P12" s="101">
        <v>0.99999999999999989</v>
      </c>
      <c r="Q12" s="101">
        <v>1</v>
      </c>
      <c r="R12" s="101">
        <v>1</v>
      </c>
    </row>
    <row r="13" spans="2:18" ht="15" customHeight="1" x14ac:dyDescent="0.2">
      <c r="B13" s="102"/>
      <c r="C13" s="103"/>
      <c r="D13" s="103"/>
      <c r="E13" s="103"/>
      <c r="F13" s="103"/>
      <c r="G13" s="103"/>
      <c r="H13" s="103"/>
      <c r="I13" s="103"/>
      <c r="J13" s="80"/>
      <c r="K13" s="102"/>
      <c r="L13" s="104"/>
      <c r="M13" s="104"/>
      <c r="N13" s="104"/>
      <c r="O13" s="104"/>
      <c r="P13" s="104"/>
      <c r="Q13" s="104"/>
      <c r="R13" s="104"/>
    </row>
    <row r="14" spans="2:18" ht="107.25" customHeight="1" x14ac:dyDescent="0.2">
      <c r="B14" s="117" t="s">
        <v>62</v>
      </c>
      <c r="C14" s="117"/>
      <c r="D14" s="117"/>
      <c r="E14" s="117"/>
      <c r="F14" s="117"/>
      <c r="G14" s="117"/>
      <c r="H14" s="117"/>
      <c r="I14" s="117"/>
      <c r="J14" s="80"/>
      <c r="K14" s="89"/>
    </row>
    <row r="17" spans="13:19" x14ac:dyDescent="0.2">
      <c r="M17" s="48"/>
      <c r="N17" s="48"/>
      <c r="O17" s="48"/>
      <c r="P17" s="48"/>
      <c r="Q17" s="48"/>
      <c r="R17" s="48"/>
      <c r="S17" s="48"/>
    </row>
    <row r="18" spans="13:19" x14ac:dyDescent="0.2">
      <c r="M18" s="48"/>
      <c r="N18" s="48"/>
      <c r="O18" s="48"/>
      <c r="P18" s="48"/>
      <c r="Q18" s="48"/>
      <c r="R18" s="48"/>
      <c r="S18" s="48"/>
    </row>
    <row r="19" spans="13:19" x14ac:dyDescent="0.2">
      <c r="M19" s="48"/>
      <c r="N19" s="105"/>
      <c r="O19" s="105"/>
      <c r="P19" s="48"/>
      <c r="Q19" s="48"/>
      <c r="R19" s="48"/>
      <c r="S19" s="48"/>
    </row>
    <row r="20" spans="13:19" x14ac:dyDescent="0.2">
      <c r="M20" s="48"/>
      <c r="N20" s="105"/>
      <c r="O20" s="105"/>
      <c r="P20" s="48"/>
      <c r="Q20" s="48"/>
      <c r="R20" s="48"/>
      <c r="S20" s="48"/>
    </row>
    <row r="21" spans="13:19" x14ac:dyDescent="0.2">
      <c r="M21" s="48"/>
      <c r="N21" s="105"/>
      <c r="O21" s="105"/>
      <c r="P21" s="48"/>
      <c r="Q21" s="48"/>
      <c r="R21" s="48"/>
      <c r="S21" s="48"/>
    </row>
    <row r="22" spans="13:19" x14ac:dyDescent="0.2">
      <c r="M22" s="48"/>
      <c r="N22" s="105"/>
      <c r="O22" s="105"/>
      <c r="P22" s="48"/>
      <c r="Q22" s="48"/>
      <c r="R22" s="48"/>
      <c r="S22" s="48"/>
    </row>
    <row r="23" spans="13:19" x14ac:dyDescent="0.2">
      <c r="N23" s="106"/>
      <c r="O23" s="106"/>
    </row>
    <row r="24" spans="13:19" x14ac:dyDescent="0.2">
      <c r="N24" s="106"/>
      <c r="O24" s="106"/>
    </row>
    <row r="25" spans="13:19" x14ac:dyDescent="0.2">
      <c r="N25" s="106"/>
      <c r="O25" s="106"/>
    </row>
    <row r="39" spans="2:2" x14ac:dyDescent="0.2">
      <c r="B39" s="5"/>
    </row>
  </sheetData>
  <mergeCells count="2">
    <mergeCell ref="B2:I2"/>
    <mergeCell ref="B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F10_Graphique 1</vt:lpstr>
      <vt:lpstr>F10_Graphique 2</vt:lpstr>
      <vt:lpstr>F10_Tableau 1</vt:lpstr>
      <vt:lpstr>F10_Graphique 3</vt:lpstr>
    </vt:vector>
  </TitlesOfParts>
  <Company>PPT/DSI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PICHOTT, Francisco (DREES/SEEE/BACS)</dc:creator>
  <cp:lastModifiedBy>Utilisateur de Microsoft Office</cp:lastModifiedBy>
  <dcterms:created xsi:type="dcterms:W3CDTF">2020-03-12T16:00:41Z</dcterms:created>
  <dcterms:modified xsi:type="dcterms:W3CDTF">2021-05-11T09:01:22Z</dcterms:modified>
</cp:coreProperties>
</file>