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emili\OneDrive\Documents\DREES\DREES\Panoramas\Minima 2021\Excel MS - 2021\"/>
    </mc:Choice>
  </mc:AlternateContent>
  <xr:revisionPtr revIDLastSave="0" documentId="13_ncr:1_{7CBA9917-2ED3-4ADE-A1B7-4FBA59BE3D0C}" xr6:coauthVersionLast="47" xr6:coauthVersionMax="47" xr10:uidLastSave="{00000000-0000-0000-0000-000000000000}"/>
  <bookViews>
    <workbookView xWindow="-110" yWindow="-110" windowWidth="19420" windowHeight="10420" firstSheet="2" activeTab="7" xr2:uid="{00000000-000D-0000-FFFF-FFFF00000000}"/>
  </bookViews>
  <sheets>
    <sheet name="Schéma 1 " sheetId="24" r:id="rId1"/>
    <sheet name="Tableau 1" sheetId="6" r:id="rId2"/>
    <sheet name="Tableau 2 " sheetId="16" r:id="rId3"/>
    <sheet name="Tableau 3" sheetId="18" r:id="rId4"/>
    <sheet name="Tableau 4" sheetId="19" r:id="rId5"/>
    <sheet name="Tableau 5" sheetId="20" r:id="rId6"/>
    <sheet name="Graphique 1" sheetId="23" r:id="rId7"/>
    <sheet name="Tableau complémentaire" sheetId="4" r:id="rId8"/>
  </sheets>
  <definedNames>
    <definedName name="_xlnm._FilterDatabase" localSheetId="7" hidden="1">'Tableau complémentaire'!$D$1:$D$848</definedName>
    <definedName name="_xlnm.Print_Area" localSheetId="1">'Tableau 1'!$B$1:$E$8</definedName>
    <definedName name="_xlnm.Print_Area" localSheetId="2">'Tableau 2 '!$B$1:$C$38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 i="24" l="1"/>
  <c r="L6" i="24"/>
  <c r="M6" i="24"/>
  <c r="M7" i="24" s="1"/>
  <c r="L7" i="24"/>
  <c r="L8" i="24"/>
  <c r="A7" i="24" l="1"/>
  <c r="B5" i="24" l="1"/>
  <c r="D5" i="24" s="1"/>
  <c r="F5" i="24" s="1"/>
  <c r="B6" i="24"/>
  <c r="D6" i="24" s="1"/>
  <c r="F6" i="24" s="1"/>
  <c r="A8" i="24"/>
  <c r="B7" i="24"/>
  <c r="C7" i="24" s="1"/>
  <c r="E7" i="24" s="1"/>
  <c r="C5" i="24" l="1"/>
  <c r="E5" i="24" s="1"/>
  <c r="C6" i="24"/>
  <c r="E6" i="24" s="1"/>
  <c r="B8" i="24"/>
  <c r="D8" i="24" s="1"/>
  <c r="F8" i="24" s="1"/>
  <c r="A9" i="24"/>
  <c r="D7" i="24"/>
  <c r="F7" i="24" s="1"/>
  <c r="C8" i="24" l="1"/>
  <c r="E8" i="24" s="1"/>
  <c r="B9" i="24"/>
  <c r="C9" i="24" s="1"/>
  <c r="E9" i="24" s="1"/>
  <c r="A10" i="24"/>
  <c r="D9" i="24" l="1"/>
  <c r="F9" i="24" s="1"/>
  <c r="B10" i="24"/>
  <c r="D10" i="24" s="1"/>
  <c r="F10" i="24" s="1"/>
  <c r="A11" i="24"/>
  <c r="C10" i="24" l="1"/>
  <c r="E10" i="24" s="1"/>
  <c r="B11" i="24"/>
  <c r="D11" i="24" s="1"/>
  <c r="F11" i="24" s="1"/>
  <c r="A12" i="24"/>
  <c r="C11" i="24" l="1"/>
  <c r="E11" i="24" s="1"/>
  <c r="B12" i="24"/>
  <c r="D12" i="24" s="1"/>
  <c r="F12" i="24" s="1"/>
  <c r="A13" i="24"/>
  <c r="C12" i="24" l="1"/>
  <c r="E12" i="24" s="1"/>
  <c r="B13" i="24"/>
  <c r="D13" i="24" s="1"/>
  <c r="F13" i="24" s="1"/>
  <c r="A14" i="24"/>
  <c r="C13" i="24" l="1"/>
  <c r="E13" i="24" s="1"/>
  <c r="B14" i="24"/>
  <c r="D14" i="24" s="1"/>
  <c r="F14" i="24" s="1"/>
  <c r="A15" i="24"/>
  <c r="C14" i="24" l="1"/>
  <c r="E14" i="24" s="1"/>
  <c r="B15" i="24"/>
  <c r="D15" i="24" s="1"/>
  <c r="F15" i="24" s="1"/>
  <c r="A16" i="24"/>
  <c r="C15" i="24" l="1"/>
  <c r="E15" i="24" s="1"/>
  <c r="B16" i="24"/>
  <c r="D16" i="24" s="1"/>
  <c r="F16" i="24" s="1"/>
  <c r="A17" i="24"/>
  <c r="C16" i="24" l="1"/>
  <c r="E16" i="24" s="1"/>
  <c r="B17" i="24"/>
  <c r="D17" i="24" s="1"/>
  <c r="F17" i="24" s="1"/>
  <c r="A18" i="24"/>
  <c r="C17" i="24" l="1"/>
  <c r="E17" i="24" s="1"/>
  <c r="B18" i="24"/>
  <c r="D18" i="24" s="1"/>
  <c r="F18" i="24" s="1"/>
  <c r="A19" i="24"/>
  <c r="C18" i="24" l="1"/>
  <c r="E18" i="24" s="1"/>
  <c r="B19" i="24"/>
  <c r="D19" i="24" s="1"/>
  <c r="F19" i="24" s="1"/>
  <c r="A20" i="24"/>
  <c r="C19" i="24" l="1"/>
  <c r="E19" i="24" s="1"/>
  <c r="B20" i="24"/>
  <c r="D20" i="24" s="1"/>
  <c r="F20" i="24" s="1"/>
  <c r="A21" i="24"/>
  <c r="C20" i="24" l="1"/>
  <c r="E20" i="24" s="1"/>
  <c r="B21" i="24"/>
  <c r="D21" i="24" s="1"/>
  <c r="F21" i="24" s="1"/>
  <c r="A22" i="24"/>
  <c r="C21" i="24" l="1"/>
  <c r="E21" i="24" s="1"/>
  <c r="B22" i="24"/>
  <c r="D22" i="24" s="1"/>
  <c r="F22" i="24" s="1"/>
  <c r="A23" i="24"/>
  <c r="C22" i="24" l="1"/>
  <c r="E22" i="24" s="1"/>
  <c r="B23" i="24"/>
  <c r="D23" i="24" s="1"/>
  <c r="F23" i="24" s="1"/>
  <c r="A24" i="24"/>
  <c r="C23" i="24" l="1"/>
  <c r="E23" i="24" s="1"/>
  <c r="B24" i="24"/>
  <c r="D24" i="24" s="1"/>
  <c r="F24" i="24" s="1"/>
  <c r="A25" i="24"/>
  <c r="C24" i="24" l="1"/>
  <c r="E24" i="24" s="1"/>
  <c r="B25" i="24"/>
  <c r="D25" i="24" s="1"/>
  <c r="F25" i="24" s="1"/>
  <c r="A26" i="24"/>
  <c r="C25" i="24" l="1"/>
  <c r="E25" i="24" s="1"/>
  <c r="B26" i="24"/>
  <c r="D26" i="24" s="1"/>
  <c r="F26" i="24" s="1"/>
  <c r="A27" i="24"/>
  <c r="C26" i="24" l="1"/>
  <c r="E26" i="24" s="1"/>
  <c r="B27" i="24"/>
  <c r="D27" i="24" s="1"/>
  <c r="F27" i="24" s="1"/>
  <c r="A28" i="24"/>
  <c r="C27" i="24" l="1"/>
  <c r="E27" i="24" s="1"/>
  <c r="B28" i="24"/>
  <c r="D28" i="24" s="1"/>
  <c r="F28" i="24" s="1"/>
  <c r="A29" i="24"/>
  <c r="C28" i="24" l="1"/>
  <c r="E28" i="24" s="1"/>
  <c r="B29" i="24"/>
  <c r="D29" i="24" s="1"/>
  <c r="F29" i="24" s="1"/>
  <c r="A30" i="24"/>
  <c r="B30" i="24" l="1"/>
  <c r="D30" i="24" s="1"/>
  <c r="F30" i="24" s="1"/>
  <c r="A31" i="24"/>
  <c r="C29" i="24"/>
  <c r="E29" i="24" s="1"/>
  <c r="C30" i="24" l="1"/>
  <c r="E30" i="24" s="1"/>
  <c r="B31" i="24"/>
  <c r="D31" i="24" s="1"/>
  <c r="F31" i="24" s="1"/>
  <c r="A32" i="24"/>
  <c r="C31" i="24" l="1"/>
  <c r="E31" i="24" s="1"/>
  <c r="B32" i="24"/>
  <c r="D32" i="24" s="1"/>
  <c r="F32" i="24" s="1"/>
  <c r="A33" i="24"/>
  <c r="C32" i="24" l="1"/>
  <c r="E32" i="24" s="1"/>
  <c r="B33" i="24"/>
  <c r="D33" i="24" s="1"/>
  <c r="F33" i="24" s="1"/>
  <c r="A34" i="24"/>
  <c r="C33" i="24" l="1"/>
  <c r="E33" i="24" s="1"/>
  <c r="B34" i="24"/>
  <c r="D34" i="24" s="1"/>
  <c r="F34" i="24" s="1"/>
  <c r="A35" i="24"/>
  <c r="C34" i="24" l="1"/>
  <c r="E34" i="24" s="1"/>
  <c r="B35" i="24"/>
  <c r="D35" i="24" s="1"/>
  <c r="F35" i="24" s="1"/>
  <c r="A36" i="24"/>
  <c r="C35" i="24" l="1"/>
  <c r="E35" i="24" s="1"/>
  <c r="B36" i="24"/>
  <c r="D36" i="24" s="1"/>
  <c r="F36" i="24" s="1"/>
  <c r="A37" i="24"/>
  <c r="C36" i="24" l="1"/>
  <c r="E36" i="24" s="1"/>
  <c r="B37" i="24"/>
  <c r="D37" i="24" s="1"/>
  <c r="F37" i="24" s="1"/>
  <c r="A38" i="24"/>
  <c r="C37" i="24" l="1"/>
  <c r="E37" i="24" s="1"/>
  <c r="B38" i="24"/>
  <c r="D38" i="24" s="1"/>
  <c r="F38" i="24" s="1"/>
  <c r="A39" i="24"/>
  <c r="B39" i="24" l="1"/>
  <c r="D39" i="24" s="1"/>
  <c r="F39" i="24" s="1"/>
  <c r="A40" i="24"/>
  <c r="C38" i="24"/>
  <c r="E38" i="24" s="1"/>
  <c r="B40" i="24" l="1"/>
  <c r="D40" i="24" s="1"/>
  <c r="F40" i="24" s="1"/>
  <c r="A41" i="24"/>
  <c r="C39" i="24"/>
  <c r="E39" i="24" s="1"/>
  <c r="C40" i="24" l="1"/>
  <c r="E40" i="24" s="1"/>
  <c r="B41" i="24"/>
  <c r="D41" i="24" s="1"/>
  <c r="F41" i="24" s="1"/>
  <c r="A42" i="24"/>
  <c r="B42" i="24" l="1"/>
  <c r="D42" i="24" s="1"/>
  <c r="F42" i="24" s="1"/>
  <c r="A43" i="24"/>
  <c r="C41" i="24"/>
  <c r="E41" i="24" s="1"/>
  <c r="C42" i="24" l="1"/>
  <c r="E42" i="24" s="1"/>
  <c r="B43" i="24"/>
  <c r="D43" i="24" s="1"/>
  <c r="F43" i="24" s="1"/>
  <c r="A44" i="24"/>
  <c r="B44" i="24" l="1"/>
  <c r="D44" i="24" s="1"/>
  <c r="F44" i="24" s="1"/>
  <c r="A45" i="24"/>
  <c r="C43" i="24"/>
  <c r="E43" i="24" s="1"/>
  <c r="C44" i="24" l="1"/>
  <c r="E44" i="24" s="1"/>
  <c r="B45" i="24"/>
  <c r="D45" i="24" s="1"/>
  <c r="F45" i="24" s="1"/>
  <c r="A46" i="24"/>
  <c r="B46" i="24" l="1"/>
  <c r="D46" i="24" s="1"/>
  <c r="F46" i="24" s="1"/>
  <c r="A47" i="24"/>
  <c r="C45" i="24"/>
  <c r="E45" i="24" s="1"/>
  <c r="C46" i="24" l="1"/>
  <c r="E46" i="24" s="1"/>
  <c r="B47" i="24"/>
  <c r="D47" i="24" s="1"/>
  <c r="F47" i="24" s="1"/>
  <c r="A48" i="24"/>
  <c r="B48" i="24" l="1"/>
  <c r="D48" i="24" s="1"/>
  <c r="F48" i="24" s="1"/>
  <c r="A49" i="24"/>
  <c r="C47" i="24"/>
  <c r="E47" i="24" s="1"/>
  <c r="B49" i="24" l="1"/>
  <c r="D49" i="24" s="1"/>
  <c r="F49" i="24" s="1"/>
  <c r="A50" i="24"/>
  <c r="C48" i="24"/>
  <c r="E48" i="24" s="1"/>
  <c r="B50" i="24" l="1"/>
  <c r="D50" i="24" s="1"/>
  <c r="F50" i="24" s="1"/>
  <c r="A51" i="24"/>
  <c r="C49" i="24"/>
  <c r="E49" i="24" s="1"/>
  <c r="B51" i="24" l="1"/>
  <c r="D51" i="24" s="1"/>
  <c r="F51" i="24" s="1"/>
  <c r="A52" i="24"/>
  <c r="C50" i="24"/>
  <c r="E50" i="24" s="1"/>
  <c r="B52" i="24" l="1"/>
  <c r="D52" i="24" s="1"/>
  <c r="F52" i="24" s="1"/>
  <c r="A53" i="24"/>
  <c r="C51" i="24"/>
  <c r="E51" i="24" s="1"/>
  <c r="C52" i="24" l="1"/>
  <c r="E52" i="24" s="1"/>
  <c r="B53" i="24"/>
  <c r="D53" i="24" s="1"/>
  <c r="F53" i="24" s="1"/>
  <c r="A54" i="24"/>
  <c r="C53" i="24" l="1"/>
  <c r="E53" i="24" s="1"/>
  <c r="B54" i="24"/>
  <c r="D54" i="24" s="1"/>
  <c r="F54" i="24" s="1"/>
  <c r="A55" i="24"/>
  <c r="C54" i="24" l="1"/>
  <c r="E54" i="24" s="1"/>
  <c r="B55" i="24"/>
  <c r="D55" i="24" s="1"/>
  <c r="F55" i="24" s="1"/>
  <c r="A56" i="24"/>
  <c r="C55" i="24" l="1"/>
  <c r="E55" i="24" s="1"/>
  <c r="B56" i="24"/>
  <c r="D56" i="24" s="1"/>
  <c r="F56" i="24" s="1"/>
  <c r="A57" i="24"/>
  <c r="B57" i="24" l="1"/>
  <c r="D57" i="24" s="1"/>
  <c r="F57" i="24" s="1"/>
  <c r="A58" i="24"/>
  <c r="C56" i="24"/>
  <c r="E56" i="24" s="1"/>
  <c r="B58" i="24" l="1"/>
  <c r="D58" i="24" s="1"/>
  <c r="F58" i="24" s="1"/>
  <c r="A59" i="24"/>
  <c r="C57" i="24"/>
  <c r="E57" i="24" s="1"/>
  <c r="B59" i="24" l="1"/>
  <c r="D59" i="24" s="1"/>
  <c r="F59" i="24" s="1"/>
  <c r="A60" i="24"/>
  <c r="C58" i="24"/>
  <c r="E58" i="24" s="1"/>
  <c r="B60" i="24" l="1"/>
  <c r="D60" i="24" s="1"/>
  <c r="F60" i="24" s="1"/>
  <c r="A61" i="24"/>
  <c r="C59" i="24"/>
  <c r="E59" i="24" s="1"/>
  <c r="B61" i="24" l="1"/>
  <c r="D61" i="24" s="1"/>
  <c r="F61" i="24" s="1"/>
  <c r="A62" i="24"/>
  <c r="C60" i="24"/>
  <c r="E60" i="24" s="1"/>
  <c r="B62" i="24" l="1"/>
  <c r="D62" i="24" s="1"/>
  <c r="F62" i="24" s="1"/>
  <c r="A63" i="24"/>
  <c r="C61" i="24"/>
  <c r="E61" i="24" s="1"/>
  <c r="B63" i="24" l="1"/>
  <c r="D63" i="24" s="1"/>
  <c r="F63" i="24" s="1"/>
  <c r="A64" i="24"/>
  <c r="C62" i="24"/>
  <c r="E62" i="24" s="1"/>
  <c r="B64" i="24" l="1"/>
  <c r="D64" i="24" s="1"/>
  <c r="F64" i="24" s="1"/>
  <c r="A65" i="24"/>
  <c r="C63" i="24"/>
  <c r="E63" i="24" s="1"/>
  <c r="B65" i="24" l="1"/>
  <c r="D65" i="24" s="1"/>
  <c r="F65" i="24" s="1"/>
  <c r="A66" i="24"/>
  <c r="C64" i="24"/>
  <c r="E64" i="24" s="1"/>
  <c r="B66" i="24" l="1"/>
  <c r="D66" i="24" s="1"/>
  <c r="F66" i="24" s="1"/>
  <c r="A67" i="24"/>
  <c r="C65" i="24"/>
  <c r="E65" i="24" s="1"/>
  <c r="B67" i="24" l="1"/>
  <c r="D67" i="24" s="1"/>
  <c r="F67" i="24" s="1"/>
  <c r="A68" i="24"/>
  <c r="C66" i="24"/>
  <c r="E66" i="24" s="1"/>
  <c r="B68" i="24" l="1"/>
  <c r="D68" i="24" s="1"/>
  <c r="F68" i="24" s="1"/>
  <c r="A69" i="24"/>
  <c r="C67" i="24"/>
  <c r="E67" i="24" s="1"/>
  <c r="B69" i="24" l="1"/>
  <c r="D69" i="24" s="1"/>
  <c r="F69" i="24" s="1"/>
  <c r="A70" i="24"/>
  <c r="C68" i="24"/>
  <c r="E68" i="24" s="1"/>
  <c r="B70" i="24" l="1"/>
  <c r="D70" i="24" s="1"/>
  <c r="F70" i="24" s="1"/>
  <c r="A71" i="24"/>
  <c r="C69" i="24"/>
  <c r="E69" i="24" s="1"/>
  <c r="B71" i="24" l="1"/>
  <c r="D71" i="24" s="1"/>
  <c r="F71" i="24" s="1"/>
  <c r="A72" i="24"/>
  <c r="C70" i="24"/>
  <c r="E70" i="24" s="1"/>
  <c r="B72" i="24" l="1"/>
  <c r="D72" i="24" s="1"/>
  <c r="F72" i="24" s="1"/>
  <c r="A73" i="24"/>
  <c r="C71" i="24"/>
  <c r="E71" i="24" s="1"/>
  <c r="B73" i="24" l="1"/>
  <c r="D73" i="24" s="1"/>
  <c r="F73" i="24" s="1"/>
  <c r="A74" i="24"/>
  <c r="C72" i="24"/>
  <c r="E72" i="24" s="1"/>
  <c r="B74" i="24" l="1"/>
  <c r="D74" i="24" s="1"/>
  <c r="F74" i="24" s="1"/>
  <c r="A75" i="24"/>
  <c r="C73" i="24"/>
  <c r="E73" i="24" s="1"/>
  <c r="B75" i="24" l="1"/>
  <c r="D75" i="24" s="1"/>
  <c r="F75" i="24" s="1"/>
  <c r="A76" i="24"/>
  <c r="C74" i="24"/>
  <c r="E74" i="24" s="1"/>
  <c r="B76" i="24" l="1"/>
  <c r="D76" i="24" s="1"/>
  <c r="F76" i="24" s="1"/>
  <c r="A77" i="24"/>
  <c r="C75" i="24"/>
  <c r="E75" i="24" s="1"/>
  <c r="B77" i="24" l="1"/>
  <c r="D77" i="24" s="1"/>
  <c r="F77" i="24" s="1"/>
  <c r="A78" i="24"/>
  <c r="C76" i="24"/>
  <c r="E76" i="24" s="1"/>
  <c r="B78" i="24" l="1"/>
  <c r="D78" i="24" s="1"/>
  <c r="F78" i="24" s="1"/>
  <c r="A79" i="24"/>
  <c r="C77" i="24"/>
  <c r="E77" i="24" s="1"/>
  <c r="B79" i="24" l="1"/>
  <c r="D79" i="24" s="1"/>
  <c r="F79" i="24" s="1"/>
  <c r="A80" i="24"/>
  <c r="C78" i="24"/>
  <c r="E78" i="24" s="1"/>
  <c r="B80" i="24" l="1"/>
  <c r="D80" i="24" s="1"/>
  <c r="F80" i="24" s="1"/>
  <c r="A81" i="24"/>
  <c r="C79" i="24"/>
  <c r="E79" i="24" s="1"/>
  <c r="B81" i="24" l="1"/>
  <c r="D81" i="24" s="1"/>
  <c r="F81" i="24" s="1"/>
  <c r="A82" i="24"/>
  <c r="C80" i="24"/>
  <c r="E80" i="24" s="1"/>
  <c r="B82" i="24" l="1"/>
  <c r="D82" i="24" s="1"/>
  <c r="F82" i="24" s="1"/>
  <c r="A83" i="24"/>
  <c r="C81" i="24"/>
  <c r="E81" i="24" s="1"/>
  <c r="B83" i="24" l="1"/>
  <c r="D83" i="24" s="1"/>
  <c r="F83" i="24" s="1"/>
  <c r="A84" i="24"/>
  <c r="C82" i="24"/>
  <c r="E82" i="24" s="1"/>
  <c r="B84" i="24" l="1"/>
  <c r="D84" i="24" s="1"/>
  <c r="F84" i="24" s="1"/>
  <c r="A85" i="24"/>
  <c r="C83" i="24"/>
  <c r="E83" i="24" s="1"/>
  <c r="B85" i="24" l="1"/>
  <c r="D85" i="24" s="1"/>
  <c r="F85" i="24" s="1"/>
  <c r="A86" i="24"/>
  <c r="C84" i="24"/>
  <c r="E84" i="24" s="1"/>
  <c r="B86" i="24" l="1"/>
  <c r="D86" i="24" s="1"/>
  <c r="F86" i="24" s="1"/>
  <c r="A87" i="24"/>
  <c r="C85" i="24"/>
  <c r="E85" i="24" s="1"/>
  <c r="B87" i="24" l="1"/>
  <c r="D87" i="24" s="1"/>
  <c r="F87" i="24" s="1"/>
  <c r="A88" i="24"/>
  <c r="C86" i="24"/>
  <c r="E86" i="24" s="1"/>
  <c r="B88" i="24" l="1"/>
  <c r="D88" i="24" s="1"/>
  <c r="F88" i="24" s="1"/>
  <c r="A89" i="24"/>
  <c r="C87" i="24"/>
  <c r="E87" i="24" s="1"/>
  <c r="B89" i="24" l="1"/>
  <c r="D89" i="24" s="1"/>
  <c r="F89" i="24" s="1"/>
  <c r="A90" i="24"/>
  <c r="C88" i="24"/>
  <c r="E88" i="24" s="1"/>
  <c r="B90" i="24" l="1"/>
  <c r="D90" i="24" s="1"/>
  <c r="F90" i="24" s="1"/>
  <c r="A91" i="24"/>
  <c r="C89" i="24"/>
  <c r="E89" i="24" s="1"/>
  <c r="B91" i="24" l="1"/>
  <c r="D91" i="24" s="1"/>
  <c r="F91" i="24" s="1"/>
  <c r="A92" i="24"/>
  <c r="C90" i="24"/>
  <c r="E90" i="24" s="1"/>
  <c r="B92" i="24" l="1"/>
  <c r="D92" i="24" s="1"/>
  <c r="F92" i="24" s="1"/>
  <c r="A93" i="24"/>
  <c r="C91" i="24"/>
  <c r="E91" i="24" s="1"/>
  <c r="B93" i="24" l="1"/>
  <c r="D93" i="24" s="1"/>
  <c r="F93" i="24" s="1"/>
  <c r="A94" i="24"/>
  <c r="C92" i="24"/>
  <c r="E92" i="24" s="1"/>
  <c r="B94" i="24" l="1"/>
  <c r="D94" i="24" s="1"/>
  <c r="F94" i="24" s="1"/>
  <c r="A95" i="24"/>
  <c r="C93" i="24"/>
  <c r="E93" i="24" s="1"/>
  <c r="B95" i="24" l="1"/>
  <c r="D95" i="24" s="1"/>
  <c r="F95" i="24" s="1"/>
  <c r="A96" i="24"/>
  <c r="C94" i="24"/>
  <c r="E94" i="24" s="1"/>
  <c r="B96" i="24" l="1"/>
  <c r="D96" i="24" s="1"/>
  <c r="F96" i="24" s="1"/>
  <c r="A97" i="24"/>
  <c r="C95" i="24"/>
  <c r="E95" i="24" s="1"/>
  <c r="B97" i="24" l="1"/>
  <c r="D97" i="24" s="1"/>
  <c r="F97" i="24" s="1"/>
  <c r="A98" i="24"/>
  <c r="C96" i="24"/>
  <c r="E96" i="24" s="1"/>
  <c r="B98" i="24" l="1"/>
  <c r="D98" i="24" s="1"/>
  <c r="F98" i="24" s="1"/>
  <c r="A99" i="24"/>
  <c r="C97" i="24"/>
  <c r="E97" i="24" s="1"/>
  <c r="B99" i="24" l="1"/>
  <c r="D99" i="24" s="1"/>
  <c r="F99" i="24" s="1"/>
  <c r="A100" i="24"/>
  <c r="C98" i="24"/>
  <c r="E98" i="24" s="1"/>
  <c r="B100" i="24" l="1"/>
  <c r="D100" i="24" s="1"/>
  <c r="F100" i="24" s="1"/>
  <c r="A101" i="24"/>
  <c r="C99" i="24"/>
  <c r="E99" i="24" s="1"/>
  <c r="B101" i="24" l="1"/>
  <c r="D101" i="24" s="1"/>
  <c r="F101" i="24" s="1"/>
  <c r="A102" i="24"/>
  <c r="C100" i="24"/>
  <c r="E100" i="24" s="1"/>
  <c r="B102" i="24" l="1"/>
  <c r="D102" i="24" s="1"/>
  <c r="F102" i="24" s="1"/>
  <c r="A103" i="24"/>
  <c r="C101" i="24"/>
  <c r="E101" i="24" s="1"/>
  <c r="B103" i="24" l="1"/>
  <c r="D103" i="24" s="1"/>
  <c r="F103" i="24" s="1"/>
  <c r="A104" i="24"/>
  <c r="C102" i="24"/>
  <c r="E102" i="24" s="1"/>
  <c r="B104" i="24" l="1"/>
  <c r="D104" i="24" s="1"/>
  <c r="F104" i="24" s="1"/>
  <c r="A105" i="24"/>
  <c r="C103" i="24"/>
  <c r="E103" i="24" s="1"/>
  <c r="B105" i="24" l="1"/>
  <c r="D105" i="24" s="1"/>
  <c r="F105" i="24" s="1"/>
  <c r="A106" i="24"/>
  <c r="C104" i="24"/>
  <c r="E104" i="24" s="1"/>
  <c r="B106" i="24" l="1"/>
  <c r="D106" i="24" s="1"/>
  <c r="F106" i="24" s="1"/>
  <c r="A107" i="24"/>
  <c r="C105" i="24"/>
  <c r="E105" i="24" s="1"/>
  <c r="B107" i="24" l="1"/>
  <c r="D107" i="24" s="1"/>
  <c r="F107" i="24" s="1"/>
  <c r="A108" i="24"/>
  <c r="C106" i="24"/>
  <c r="E106" i="24" s="1"/>
  <c r="B108" i="24" l="1"/>
  <c r="D108" i="24" s="1"/>
  <c r="F108" i="24" s="1"/>
  <c r="A109" i="24"/>
  <c r="C107" i="24"/>
  <c r="E107" i="24" s="1"/>
  <c r="B109" i="24" l="1"/>
  <c r="D109" i="24" s="1"/>
  <c r="F109" i="24" s="1"/>
  <c r="A110" i="24"/>
  <c r="C108" i="24"/>
  <c r="E108" i="24" s="1"/>
  <c r="B110" i="24" l="1"/>
  <c r="D110" i="24" s="1"/>
  <c r="F110" i="24" s="1"/>
  <c r="A111" i="24"/>
  <c r="C109" i="24"/>
  <c r="E109" i="24" s="1"/>
  <c r="B111" i="24" l="1"/>
  <c r="D111" i="24" s="1"/>
  <c r="F111" i="24" s="1"/>
  <c r="A112" i="24"/>
  <c r="C110" i="24"/>
  <c r="E110" i="24" s="1"/>
  <c r="C111" i="24" l="1"/>
  <c r="E111" i="24" s="1"/>
  <c r="B112" i="24"/>
  <c r="D112" i="24" s="1"/>
  <c r="F112" i="24" s="1"/>
  <c r="A113" i="24"/>
  <c r="B113" i="24" l="1"/>
  <c r="D113" i="24" s="1"/>
  <c r="F113" i="24" s="1"/>
  <c r="A114" i="24"/>
  <c r="C112" i="24"/>
  <c r="E112" i="24" s="1"/>
  <c r="B114" i="24" l="1"/>
  <c r="D114" i="24" s="1"/>
  <c r="F114" i="24" s="1"/>
  <c r="A115" i="24"/>
  <c r="C113" i="24"/>
  <c r="E113" i="24" s="1"/>
  <c r="B115" i="24" l="1"/>
  <c r="D115" i="24" s="1"/>
  <c r="F115" i="24" s="1"/>
  <c r="A116" i="24"/>
  <c r="C114" i="24"/>
  <c r="E114" i="24" s="1"/>
  <c r="B116" i="24" l="1"/>
  <c r="D116" i="24" s="1"/>
  <c r="F116" i="24" s="1"/>
  <c r="A117" i="24"/>
  <c r="C115" i="24"/>
  <c r="E115" i="24" s="1"/>
  <c r="B117" i="24" l="1"/>
  <c r="D117" i="24" s="1"/>
  <c r="F117" i="24" s="1"/>
  <c r="A118" i="24"/>
  <c r="C116" i="24"/>
  <c r="E116" i="24" s="1"/>
  <c r="B118" i="24" l="1"/>
  <c r="D118" i="24" s="1"/>
  <c r="F118" i="24" s="1"/>
  <c r="A119" i="24"/>
  <c r="C117" i="24"/>
  <c r="E117" i="24" s="1"/>
  <c r="B119" i="24" l="1"/>
  <c r="D119" i="24" s="1"/>
  <c r="F119" i="24" s="1"/>
  <c r="A120" i="24"/>
  <c r="C118" i="24"/>
  <c r="E118" i="24" s="1"/>
  <c r="B120" i="24" l="1"/>
  <c r="D120" i="24" s="1"/>
  <c r="F120" i="24" s="1"/>
  <c r="A121" i="24"/>
  <c r="C119" i="24"/>
  <c r="E119" i="24" s="1"/>
  <c r="B121" i="24" l="1"/>
  <c r="D121" i="24" s="1"/>
  <c r="F121" i="24" s="1"/>
  <c r="A122" i="24"/>
  <c r="C120" i="24"/>
  <c r="E120" i="24" s="1"/>
  <c r="B122" i="24" l="1"/>
  <c r="D122" i="24" s="1"/>
  <c r="F122" i="24" s="1"/>
  <c r="A123" i="24"/>
  <c r="C121" i="24"/>
  <c r="E121" i="24" s="1"/>
  <c r="B123" i="24" l="1"/>
  <c r="D123" i="24" s="1"/>
  <c r="F123" i="24" s="1"/>
  <c r="A124" i="24"/>
  <c r="C122" i="24"/>
  <c r="E122" i="24" s="1"/>
  <c r="B124" i="24" l="1"/>
  <c r="D124" i="24" s="1"/>
  <c r="F124" i="24" s="1"/>
  <c r="A125" i="24"/>
  <c r="C123" i="24"/>
  <c r="E123" i="24" s="1"/>
  <c r="B125" i="24" l="1"/>
  <c r="D125" i="24" s="1"/>
  <c r="F125" i="24" s="1"/>
  <c r="A126" i="24"/>
  <c r="C124" i="24"/>
  <c r="E124" i="24" s="1"/>
  <c r="B126" i="24" l="1"/>
  <c r="D126" i="24" s="1"/>
  <c r="F126" i="24" s="1"/>
  <c r="A127" i="24"/>
  <c r="C125" i="24"/>
  <c r="E125" i="24" s="1"/>
  <c r="B127" i="24" l="1"/>
  <c r="D127" i="24" s="1"/>
  <c r="F127" i="24" s="1"/>
  <c r="A128" i="24"/>
  <c r="C126" i="24"/>
  <c r="E126" i="24" s="1"/>
  <c r="B128" i="24" l="1"/>
  <c r="D128" i="24" s="1"/>
  <c r="F128" i="24" s="1"/>
  <c r="A129" i="24"/>
  <c r="C127" i="24"/>
  <c r="E127" i="24" s="1"/>
  <c r="B129" i="24" l="1"/>
  <c r="D129" i="24" s="1"/>
  <c r="F129" i="24" s="1"/>
  <c r="A130" i="24"/>
  <c r="C128" i="24"/>
  <c r="E128" i="24" s="1"/>
  <c r="B130" i="24" l="1"/>
  <c r="D130" i="24" s="1"/>
  <c r="F130" i="24" s="1"/>
  <c r="A131" i="24"/>
  <c r="C129" i="24"/>
  <c r="E129" i="24" s="1"/>
  <c r="B131" i="24" l="1"/>
  <c r="D131" i="24" s="1"/>
  <c r="F131" i="24" s="1"/>
  <c r="A132" i="24"/>
  <c r="C130" i="24"/>
  <c r="E130" i="24" s="1"/>
  <c r="B132" i="24" l="1"/>
  <c r="D132" i="24" s="1"/>
  <c r="F132" i="24" s="1"/>
  <c r="A133" i="24"/>
  <c r="C131" i="24"/>
  <c r="E131" i="24" s="1"/>
  <c r="B133" i="24" l="1"/>
  <c r="D133" i="24" s="1"/>
  <c r="F133" i="24" s="1"/>
  <c r="A134" i="24"/>
  <c r="C132" i="24"/>
  <c r="E132" i="24" s="1"/>
  <c r="B134" i="24" l="1"/>
  <c r="D134" i="24" s="1"/>
  <c r="F134" i="24" s="1"/>
  <c r="A135" i="24"/>
  <c r="C133" i="24"/>
  <c r="E133" i="24" s="1"/>
  <c r="B135" i="24" l="1"/>
  <c r="D135" i="24" s="1"/>
  <c r="F135" i="24" s="1"/>
  <c r="A136" i="24"/>
  <c r="C134" i="24"/>
  <c r="E134" i="24" s="1"/>
  <c r="B136" i="24" l="1"/>
  <c r="D136" i="24" s="1"/>
  <c r="F136" i="24" s="1"/>
  <c r="A137" i="24"/>
  <c r="C135" i="24"/>
  <c r="E135" i="24" s="1"/>
  <c r="B137" i="24" l="1"/>
  <c r="D137" i="24" s="1"/>
  <c r="F137" i="24" s="1"/>
  <c r="A138" i="24"/>
  <c r="C136" i="24"/>
  <c r="E136" i="24" s="1"/>
  <c r="B138" i="24" l="1"/>
  <c r="D138" i="24" s="1"/>
  <c r="F138" i="24" s="1"/>
  <c r="A139" i="24"/>
  <c r="C137" i="24"/>
  <c r="E137" i="24" s="1"/>
  <c r="B139" i="24" l="1"/>
  <c r="D139" i="24" s="1"/>
  <c r="F139" i="24" s="1"/>
  <c r="A140" i="24"/>
  <c r="C138" i="24"/>
  <c r="E138" i="24" s="1"/>
  <c r="B140" i="24" l="1"/>
  <c r="D140" i="24" s="1"/>
  <c r="F140" i="24" s="1"/>
  <c r="A141" i="24"/>
  <c r="C139" i="24"/>
  <c r="E139" i="24" s="1"/>
  <c r="B141" i="24" l="1"/>
  <c r="D141" i="24" s="1"/>
  <c r="F141" i="24" s="1"/>
  <c r="A142" i="24"/>
  <c r="C140" i="24"/>
  <c r="E140" i="24" s="1"/>
  <c r="B142" i="24" l="1"/>
  <c r="D142" i="24" s="1"/>
  <c r="F142" i="24" s="1"/>
  <c r="A143" i="24"/>
  <c r="C141" i="24"/>
  <c r="E141" i="24" s="1"/>
  <c r="B143" i="24" l="1"/>
  <c r="D143" i="24" s="1"/>
  <c r="F143" i="24" s="1"/>
  <c r="A144" i="24"/>
  <c r="C142" i="24"/>
  <c r="E142" i="24" s="1"/>
  <c r="B144" i="24" l="1"/>
  <c r="D144" i="24" s="1"/>
  <c r="F144" i="24" s="1"/>
  <c r="A145" i="24"/>
  <c r="C143" i="24"/>
  <c r="E143" i="24" s="1"/>
  <c r="B145" i="24" l="1"/>
  <c r="D145" i="24" s="1"/>
  <c r="F145" i="24" s="1"/>
  <c r="A146" i="24"/>
  <c r="C144" i="24"/>
  <c r="E144" i="24" s="1"/>
  <c r="B146" i="24" l="1"/>
  <c r="D146" i="24" s="1"/>
  <c r="F146" i="24" s="1"/>
  <c r="A147" i="24"/>
  <c r="C145" i="24"/>
  <c r="E145" i="24" s="1"/>
  <c r="B147" i="24" l="1"/>
  <c r="D147" i="24" s="1"/>
  <c r="F147" i="24" s="1"/>
  <c r="A148" i="24"/>
  <c r="C146" i="24"/>
  <c r="E146" i="24" s="1"/>
  <c r="B148" i="24" l="1"/>
  <c r="D148" i="24" s="1"/>
  <c r="F148" i="24" s="1"/>
  <c r="A149" i="24"/>
  <c r="C147" i="24"/>
  <c r="E147" i="24" s="1"/>
  <c r="B149" i="24" l="1"/>
  <c r="D149" i="24" s="1"/>
  <c r="F149" i="24" s="1"/>
  <c r="A150" i="24"/>
  <c r="C148" i="24"/>
  <c r="E148" i="24" s="1"/>
  <c r="B150" i="24" l="1"/>
  <c r="D150" i="24" s="1"/>
  <c r="F150" i="24" s="1"/>
  <c r="A151" i="24"/>
  <c r="C149" i="24"/>
  <c r="E149" i="24" s="1"/>
  <c r="B151" i="24" l="1"/>
  <c r="D151" i="24" s="1"/>
  <c r="F151" i="24" s="1"/>
  <c r="A152" i="24"/>
  <c r="C150" i="24"/>
  <c r="E150" i="24" s="1"/>
  <c r="B152" i="24" l="1"/>
  <c r="D152" i="24" s="1"/>
  <c r="F152" i="24" s="1"/>
  <c r="A153" i="24"/>
  <c r="C151" i="24"/>
  <c r="E151" i="24" s="1"/>
  <c r="B153" i="24" l="1"/>
  <c r="D153" i="24" s="1"/>
  <c r="F153" i="24" s="1"/>
  <c r="A154" i="24"/>
  <c r="C152" i="24"/>
  <c r="E152" i="24" s="1"/>
  <c r="B154" i="24" l="1"/>
  <c r="D154" i="24" s="1"/>
  <c r="F154" i="24" s="1"/>
  <c r="A155" i="24"/>
  <c r="C153" i="24"/>
  <c r="E153" i="24" s="1"/>
  <c r="B155" i="24" l="1"/>
  <c r="D155" i="24" s="1"/>
  <c r="F155" i="24" s="1"/>
  <c r="A156" i="24"/>
  <c r="C154" i="24"/>
  <c r="E154" i="24" s="1"/>
  <c r="B156" i="24" l="1"/>
  <c r="D156" i="24" s="1"/>
  <c r="F156" i="24" s="1"/>
  <c r="A157" i="24"/>
  <c r="C155" i="24"/>
  <c r="E155" i="24" s="1"/>
  <c r="B157" i="24" l="1"/>
  <c r="D157" i="24" s="1"/>
  <c r="F157" i="24" s="1"/>
  <c r="A158" i="24"/>
  <c r="C156" i="24"/>
  <c r="E156" i="24" s="1"/>
  <c r="B158" i="24" l="1"/>
  <c r="D158" i="24" s="1"/>
  <c r="F158" i="24" s="1"/>
  <c r="A159" i="24"/>
  <c r="C157" i="24"/>
  <c r="E157" i="24" s="1"/>
  <c r="B159" i="24" l="1"/>
  <c r="D159" i="24" s="1"/>
  <c r="F159" i="24" s="1"/>
  <c r="A160" i="24"/>
  <c r="C158" i="24"/>
  <c r="E158" i="24" s="1"/>
  <c r="B160" i="24" l="1"/>
  <c r="D160" i="24" s="1"/>
  <c r="F160" i="24" s="1"/>
  <c r="A161" i="24"/>
  <c r="C159" i="24"/>
  <c r="E159" i="24" s="1"/>
  <c r="B161" i="24" l="1"/>
  <c r="D161" i="24" s="1"/>
  <c r="F161" i="24" s="1"/>
  <c r="A162" i="24"/>
  <c r="C160" i="24"/>
  <c r="E160" i="24" s="1"/>
  <c r="B162" i="24" l="1"/>
  <c r="D162" i="24" s="1"/>
  <c r="F162" i="24" s="1"/>
  <c r="A163" i="24"/>
  <c r="C161" i="24"/>
  <c r="E161" i="24" s="1"/>
  <c r="B163" i="24" l="1"/>
  <c r="D163" i="24" s="1"/>
  <c r="F163" i="24" s="1"/>
  <c r="A164" i="24"/>
  <c r="C162" i="24"/>
  <c r="E162" i="24" s="1"/>
  <c r="B164" i="24" l="1"/>
  <c r="D164" i="24" s="1"/>
  <c r="F164" i="24" s="1"/>
  <c r="A165" i="24"/>
  <c r="C163" i="24"/>
  <c r="E163" i="24" s="1"/>
  <c r="B165" i="24" l="1"/>
  <c r="D165" i="24" s="1"/>
  <c r="F165" i="24" s="1"/>
  <c r="A166" i="24"/>
  <c r="C164" i="24"/>
  <c r="E164" i="24" s="1"/>
  <c r="B166" i="24" l="1"/>
  <c r="D166" i="24" s="1"/>
  <c r="F166" i="24" s="1"/>
  <c r="A167" i="24"/>
  <c r="C165" i="24"/>
  <c r="E165" i="24" s="1"/>
  <c r="B167" i="24" l="1"/>
  <c r="D167" i="24" s="1"/>
  <c r="F167" i="24" s="1"/>
  <c r="A168" i="24"/>
  <c r="C166" i="24"/>
  <c r="E166" i="24" s="1"/>
  <c r="B168" i="24" l="1"/>
  <c r="D168" i="24" s="1"/>
  <c r="F168" i="24" s="1"/>
  <c r="A169" i="24"/>
  <c r="C167" i="24"/>
  <c r="E167" i="24" s="1"/>
  <c r="B169" i="24" l="1"/>
  <c r="D169" i="24" s="1"/>
  <c r="F169" i="24" s="1"/>
  <c r="A170" i="24"/>
  <c r="C168" i="24"/>
  <c r="E168" i="24" s="1"/>
  <c r="B170" i="24" l="1"/>
  <c r="D170" i="24" s="1"/>
  <c r="F170" i="24" s="1"/>
  <c r="A171" i="24"/>
  <c r="C169" i="24"/>
  <c r="E169" i="24" s="1"/>
  <c r="B171" i="24" l="1"/>
  <c r="D171" i="24" s="1"/>
  <c r="F171" i="24" s="1"/>
  <c r="A172" i="24"/>
  <c r="C170" i="24"/>
  <c r="E170" i="24" s="1"/>
  <c r="B172" i="24" l="1"/>
  <c r="D172" i="24" s="1"/>
  <c r="F172" i="24" s="1"/>
  <c r="A173" i="24"/>
  <c r="C171" i="24"/>
  <c r="E171" i="24" s="1"/>
  <c r="B173" i="24" l="1"/>
  <c r="D173" i="24" s="1"/>
  <c r="F173" i="24" s="1"/>
  <c r="A174" i="24"/>
  <c r="C172" i="24"/>
  <c r="E172" i="24" s="1"/>
  <c r="B174" i="24" l="1"/>
  <c r="D174" i="24" s="1"/>
  <c r="F174" i="24" s="1"/>
  <c r="A175" i="24"/>
  <c r="C173" i="24"/>
  <c r="E173" i="24" s="1"/>
  <c r="B175" i="24" l="1"/>
  <c r="D175" i="24" s="1"/>
  <c r="F175" i="24" s="1"/>
  <c r="A176" i="24"/>
  <c r="C174" i="24"/>
  <c r="E174" i="24" s="1"/>
  <c r="B176" i="24" l="1"/>
  <c r="D176" i="24" s="1"/>
  <c r="F176" i="24" s="1"/>
  <c r="A177" i="24"/>
  <c r="C175" i="24"/>
  <c r="E175" i="24" s="1"/>
  <c r="B177" i="24" l="1"/>
  <c r="D177" i="24" s="1"/>
  <c r="F177" i="24" s="1"/>
  <c r="A178" i="24"/>
  <c r="C176" i="24"/>
  <c r="E176" i="24" s="1"/>
  <c r="B178" i="24" l="1"/>
  <c r="D178" i="24" s="1"/>
  <c r="F178" i="24" s="1"/>
  <c r="A179" i="24"/>
  <c r="C177" i="24"/>
  <c r="E177" i="24" s="1"/>
  <c r="B179" i="24" l="1"/>
  <c r="D179" i="24" s="1"/>
  <c r="F179" i="24" s="1"/>
  <c r="A180" i="24"/>
  <c r="C178" i="24"/>
  <c r="E178" i="24" s="1"/>
  <c r="B180" i="24" l="1"/>
  <c r="D180" i="24" s="1"/>
  <c r="F180" i="24" s="1"/>
  <c r="A181" i="24"/>
  <c r="C179" i="24"/>
  <c r="E179" i="24" s="1"/>
  <c r="B181" i="24" l="1"/>
  <c r="D181" i="24" s="1"/>
  <c r="F181" i="24" s="1"/>
  <c r="A182" i="24"/>
  <c r="C180" i="24"/>
  <c r="E180" i="24" s="1"/>
  <c r="B182" i="24" l="1"/>
  <c r="D182" i="24" s="1"/>
  <c r="F182" i="24" s="1"/>
  <c r="A183" i="24"/>
  <c r="C181" i="24"/>
  <c r="E181" i="24" s="1"/>
  <c r="C182" i="24" l="1"/>
  <c r="E182" i="24" s="1"/>
  <c r="B183" i="24"/>
  <c r="D183" i="24" s="1"/>
  <c r="F183" i="24" s="1"/>
  <c r="A184" i="24"/>
  <c r="B184" i="24" l="1"/>
  <c r="D184" i="24" s="1"/>
  <c r="F184" i="24" s="1"/>
  <c r="A185" i="24"/>
  <c r="C183" i="24"/>
  <c r="E183" i="24" s="1"/>
  <c r="B185" i="24" l="1"/>
  <c r="D185" i="24" s="1"/>
  <c r="F185" i="24" s="1"/>
  <c r="A186" i="24"/>
  <c r="C184" i="24"/>
  <c r="E184" i="24" s="1"/>
  <c r="B186" i="24" l="1"/>
  <c r="D186" i="24" s="1"/>
  <c r="F186" i="24" s="1"/>
  <c r="A187" i="24"/>
  <c r="C185" i="24"/>
  <c r="E185" i="24" s="1"/>
  <c r="B187" i="24" l="1"/>
  <c r="D187" i="24" s="1"/>
  <c r="F187" i="24" s="1"/>
  <c r="A188" i="24"/>
  <c r="C186" i="24"/>
  <c r="E186" i="24" s="1"/>
  <c r="A189" i="24" l="1"/>
  <c r="B188" i="24"/>
  <c r="D188" i="24" s="1"/>
  <c r="F188" i="24" s="1"/>
  <c r="C187" i="24"/>
  <c r="E187" i="24" s="1"/>
  <c r="C188" i="24" l="1"/>
  <c r="E188" i="24" s="1"/>
  <c r="A190" i="24"/>
  <c r="B189" i="24"/>
  <c r="C189" i="24" s="1"/>
  <c r="E189" i="24" s="1"/>
  <c r="D189" i="24" l="1"/>
  <c r="F189" i="24" s="1"/>
  <c r="B190" i="24"/>
  <c r="D190" i="24" s="1"/>
  <c r="F190" i="24" s="1"/>
  <c r="A191" i="24"/>
  <c r="C190" i="24" l="1"/>
  <c r="E190" i="24" s="1"/>
  <c r="B191" i="24"/>
  <c r="D191" i="24" s="1"/>
  <c r="F191" i="24" s="1"/>
  <c r="A192" i="24"/>
  <c r="C191" i="24" l="1"/>
  <c r="E191" i="24" s="1"/>
  <c r="A193" i="24"/>
  <c r="B192" i="24"/>
  <c r="D192" i="24" s="1"/>
  <c r="F192" i="24" s="1"/>
  <c r="C192" i="24" l="1"/>
  <c r="E192" i="24" s="1"/>
  <c r="B193" i="24"/>
  <c r="D193" i="24" s="1"/>
  <c r="F193" i="24" s="1"/>
  <c r="A194" i="24"/>
  <c r="C193" i="24" l="1"/>
  <c r="E193" i="24" s="1"/>
  <c r="B194" i="24"/>
  <c r="C194" i="24" s="1"/>
  <c r="E194" i="24" s="1"/>
  <c r="A195" i="24"/>
  <c r="D194" i="24" l="1"/>
  <c r="F194" i="24" s="1"/>
  <c r="B195" i="24"/>
  <c r="D195" i="24" s="1"/>
  <c r="F195" i="24" s="1"/>
  <c r="A196" i="24"/>
  <c r="C195" i="24" l="1"/>
  <c r="E195" i="24" s="1"/>
  <c r="B196" i="24"/>
  <c r="C196" i="24" s="1"/>
  <c r="E196" i="24" s="1"/>
  <c r="A197" i="24"/>
  <c r="D196" i="24" l="1"/>
  <c r="F196" i="24" s="1"/>
  <c r="B197" i="24"/>
  <c r="D197" i="24" s="1"/>
  <c r="F197" i="24" s="1"/>
  <c r="A198" i="24"/>
  <c r="C197" i="24" l="1"/>
  <c r="E197" i="24" s="1"/>
  <c r="B198" i="24"/>
  <c r="C198" i="24" s="1"/>
  <c r="E198" i="24" s="1"/>
  <c r="A199" i="24"/>
  <c r="D198" i="24" l="1"/>
  <c r="F198" i="24" s="1"/>
  <c r="B199" i="24"/>
  <c r="C199" i="24" s="1"/>
  <c r="E199" i="24" s="1"/>
  <c r="A200" i="24"/>
  <c r="D199" i="24" l="1"/>
  <c r="F199" i="24" s="1"/>
  <c r="B200" i="24"/>
  <c r="D200" i="24" s="1"/>
  <c r="F200" i="24" s="1"/>
  <c r="A201" i="24"/>
  <c r="C200" i="24" l="1"/>
  <c r="E200" i="24" s="1"/>
  <c r="B201" i="24"/>
  <c r="D201" i="24" s="1"/>
  <c r="F201" i="24" s="1"/>
  <c r="A202" i="24"/>
  <c r="C201" i="24" l="1"/>
  <c r="E201" i="24" s="1"/>
  <c r="B202" i="24"/>
  <c r="D202" i="24" s="1"/>
  <c r="F202" i="24" s="1"/>
  <c r="A203" i="24"/>
  <c r="C202" i="24" l="1"/>
  <c r="E202" i="24" s="1"/>
  <c r="B203" i="24"/>
  <c r="D203" i="24" s="1"/>
  <c r="F203" i="24" s="1"/>
  <c r="A204" i="24"/>
  <c r="C203" i="24" l="1"/>
  <c r="E203" i="24" s="1"/>
  <c r="B204" i="24"/>
  <c r="C204" i="24" s="1"/>
  <c r="E204" i="24" s="1"/>
  <c r="A205" i="24"/>
  <c r="D204" i="24" l="1"/>
  <c r="F204" i="24" s="1"/>
  <c r="B205" i="24"/>
  <c r="D205" i="24" s="1"/>
  <c r="F205" i="24" s="1"/>
  <c r="A206" i="24"/>
  <c r="C205" i="24" l="1"/>
  <c r="E205" i="24" s="1"/>
  <c r="B206" i="24"/>
  <c r="D206" i="24" s="1"/>
  <c r="F206" i="24" s="1"/>
  <c r="A207" i="24"/>
  <c r="C206" i="24" l="1"/>
  <c r="E206" i="24" s="1"/>
  <c r="B207" i="24"/>
  <c r="C207" i="24" s="1"/>
  <c r="E207" i="24" s="1"/>
  <c r="A208" i="24"/>
  <c r="D207" i="24" l="1"/>
  <c r="F207" i="24" s="1"/>
  <c r="B208" i="24"/>
  <c r="D208" i="24" s="1"/>
  <c r="F208" i="24" s="1"/>
  <c r="A209" i="24"/>
  <c r="C208" i="24" l="1"/>
  <c r="E208" i="24" s="1"/>
  <c r="B209" i="24"/>
  <c r="C209" i="24" s="1"/>
  <c r="E209" i="24" s="1"/>
  <c r="A210" i="24"/>
  <c r="D209" i="24" l="1"/>
  <c r="F209" i="24" s="1"/>
  <c r="B210" i="24"/>
  <c r="C210" i="24" s="1"/>
  <c r="E210" i="24" s="1"/>
  <c r="A211" i="24"/>
  <c r="D210" i="24" l="1"/>
  <c r="F210" i="24" s="1"/>
  <c r="B211" i="24"/>
  <c r="C211" i="24" s="1"/>
  <c r="E211" i="24" s="1"/>
  <c r="A212" i="24"/>
  <c r="D211" i="24" l="1"/>
  <c r="F211" i="24" s="1"/>
  <c r="B212" i="24"/>
  <c r="C212" i="24" s="1"/>
  <c r="E212" i="24" s="1"/>
  <c r="A213" i="24"/>
  <c r="D212" i="24" l="1"/>
  <c r="F212" i="24" s="1"/>
  <c r="B213" i="24"/>
  <c r="C213" i="24" s="1"/>
  <c r="E213" i="24" s="1"/>
  <c r="A214" i="24"/>
  <c r="D213" i="24" l="1"/>
  <c r="F213" i="24" s="1"/>
  <c r="B214" i="24"/>
  <c r="C214" i="24" s="1"/>
  <c r="E214" i="24" s="1"/>
  <c r="A215" i="24"/>
  <c r="D214" i="24" l="1"/>
  <c r="F214" i="24" s="1"/>
  <c r="B215" i="24"/>
  <c r="C215" i="24" s="1"/>
  <c r="E215" i="24" s="1"/>
  <c r="A216" i="24"/>
  <c r="D215" i="24" l="1"/>
  <c r="F215" i="24" s="1"/>
  <c r="B216" i="24"/>
  <c r="C216" i="24" s="1"/>
  <c r="E216" i="24" s="1"/>
  <c r="A217" i="24"/>
  <c r="D216" i="24" l="1"/>
  <c r="F216" i="24" s="1"/>
  <c r="B217" i="24"/>
  <c r="C217" i="24" s="1"/>
  <c r="E217" i="24" s="1"/>
  <c r="A218" i="24"/>
  <c r="D217" i="24" l="1"/>
  <c r="F217" i="24" s="1"/>
  <c r="B218" i="24"/>
  <c r="C218" i="24" s="1"/>
  <c r="E218" i="24" s="1"/>
  <c r="A219" i="24"/>
  <c r="D218" i="24" l="1"/>
  <c r="F218" i="24" s="1"/>
  <c r="B219" i="24"/>
  <c r="C219" i="24" s="1"/>
  <c r="E219" i="24" s="1"/>
  <c r="A220" i="24"/>
  <c r="D219" i="24" l="1"/>
  <c r="F219" i="24" s="1"/>
  <c r="B220" i="24"/>
  <c r="C220" i="24" s="1"/>
  <c r="E220" i="24" s="1"/>
  <c r="A221" i="24"/>
  <c r="D220" i="24" l="1"/>
  <c r="F220" i="24" s="1"/>
  <c r="B221" i="24"/>
  <c r="C221" i="24" s="1"/>
  <c r="E221" i="24" s="1"/>
  <c r="A222" i="24"/>
  <c r="D221" i="24" l="1"/>
  <c r="F221" i="24" s="1"/>
  <c r="B222" i="24"/>
  <c r="C222" i="24" s="1"/>
  <c r="E222" i="24" s="1"/>
  <c r="A223" i="24"/>
  <c r="D222" i="24" l="1"/>
  <c r="F222" i="24" s="1"/>
  <c r="B223" i="24"/>
  <c r="C223" i="24" s="1"/>
  <c r="E223" i="24" s="1"/>
  <c r="A224" i="24"/>
  <c r="D223" i="24" l="1"/>
  <c r="F223" i="24" s="1"/>
  <c r="B224" i="24"/>
  <c r="C224" i="24" s="1"/>
  <c r="E224" i="24" s="1"/>
  <c r="A225" i="24"/>
  <c r="D224" i="24" l="1"/>
  <c r="F224" i="24" s="1"/>
  <c r="B225" i="24"/>
  <c r="C225" i="24" s="1"/>
  <c r="E225" i="24" s="1"/>
  <c r="A226" i="24"/>
  <c r="D225" i="24" l="1"/>
  <c r="F225" i="24" s="1"/>
  <c r="B226" i="24"/>
  <c r="C226" i="24" s="1"/>
  <c r="E226" i="24" s="1"/>
  <c r="A227" i="24"/>
  <c r="D226" i="24" l="1"/>
  <c r="F226" i="24" s="1"/>
  <c r="B227" i="24"/>
  <c r="D227" i="24" s="1"/>
  <c r="F227" i="24" s="1"/>
  <c r="A228" i="24"/>
  <c r="C227" i="24" l="1"/>
  <c r="E227" i="24" s="1"/>
  <c r="B228" i="24"/>
  <c r="C228" i="24" s="1"/>
  <c r="E228" i="24" s="1"/>
  <c r="A229" i="24"/>
  <c r="D228" i="24" l="1"/>
  <c r="F228" i="24" s="1"/>
  <c r="B229" i="24"/>
  <c r="C229" i="24" s="1"/>
  <c r="E229" i="24" s="1"/>
  <c r="A230" i="24"/>
  <c r="D229" i="24" l="1"/>
  <c r="F229" i="24" s="1"/>
  <c r="B230" i="24"/>
  <c r="C230" i="24" s="1"/>
  <c r="E230" i="24" s="1"/>
  <c r="A231" i="24"/>
  <c r="D230" i="24" l="1"/>
  <c r="F230" i="24" s="1"/>
  <c r="B231" i="24"/>
  <c r="C231" i="24" s="1"/>
  <c r="E231" i="24" s="1"/>
  <c r="A232" i="24"/>
  <c r="D231" i="24" l="1"/>
  <c r="F231" i="24" s="1"/>
  <c r="B232" i="24"/>
  <c r="D232" i="24" s="1"/>
  <c r="F232" i="24" s="1"/>
  <c r="A233" i="24"/>
  <c r="B233" i="24" l="1"/>
  <c r="D233" i="24" s="1"/>
  <c r="F233" i="24" s="1"/>
  <c r="A234" i="24"/>
  <c r="C232" i="24"/>
  <c r="E232" i="24" s="1"/>
  <c r="B234" i="24" l="1"/>
  <c r="C234" i="24" s="1"/>
  <c r="E234" i="24" s="1"/>
  <c r="A235" i="24"/>
  <c r="C233" i="24"/>
  <c r="E233" i="24" s="1"/>
  <c r="D234" i="24" l="1"/>
  <c r="F234" i="24" s="1"/>
  <c r="B235" i="24"/>
  <c r="D235" i="24" s="1"/>
  <c r="F235" i="24" s="1"/>
  <c r="A236" i="24"/>
  <c r="B236" i="24" l="1"/>
  <c r="D236" i="24" s="1"/>
  <c r="F236" i="24" s="1"/>
  <c r="A237" i="24"/>
  <c r="C235" i="24"/>
  <c r="E235" i="24" s="1"/>
  <c r="B237" i="24" l="1"/>
  <c r="D237" i="24" s="1"/>
  <c r="F237" i="24" s="1"/>
  <c r="A238" i="24"/>
  <c r="C236" i="24"/>
  <c r="E236" i="24" s="1"/>
  <c r="B238" i="24" l="1"/>
  <c r="D238" i="24" s="1"/>
  <c r="F238" i="24" s="1"/>
  <c r="A239" i="24"/>
  <c r="C237" i="24"/>
  <c r="E237" i="24" s="1"/>
  <c r="B239" i="24" l="1"/>
  <c r="D239" i="24" s="1"/>
  <c r="F239" i="24" s="1"/>
  <c r="A240" i="24"/>
  <c r="C238" i="24"/>
  <c r="E238" i="24" s="1"/>
  <c r="B240" i="24" l="1"/>
  <c r="D240" i="24" s="1"/>
  <c r="F240" i="24" s="1"/>
  <c r="A241" i="24"/>
  <c r="C239" i="24"/>
  <c r="E239" i="24" s="1"/>
  <c r="B241" i="24" l="1"/>
  <c r="D241" i="24" s="1"/>
  <c r="F241" i="24" s="1"/>
  <c r="A242" i="24"/>
  <c r="C240" i="24"/>
  <c r="E240" i="24" s="1"/>
  <c r="B242" i="24" l="1"/>
  <c r="D242" i="24" s="1"/>
  <c r="F242" i="24" s="1"/>
  <c r="A243" i="24"/>
  <c r="C241" i="24"/>
  <c r="E241" i="24" s="1"/>
  <c r="B243" i="24" l="1"/>
  <c r="D243" i="24" s="1"/>
  <c r="F243" i="24" s="1"/>
  <c r="A244" i="24"/>
  <c r="C242" i="24"/>
  <c r="E242" i="24" s="1"/>
  <c r="B244" i="24" l="1"/>
  <c r="D244" i="24" s="1"/>
  <c r="F244" i="24" s="1"/>
  <c r="A245" i="24"/>
  <c r="C243" i="24"/>
  <c r="E243" i="24" s="1"/>
  <c r="B245" i="24" l="1"/>
  <c r="D245" i="24" s="1"/>
  <c r="F245" i="24" s="1"/>
  <c r="A246" i="24"/>
  <c r="C244" i="24"/>
  <c r="E244" i="24" s="1"/>
  <c r="B246" i="24" l="1"/>
  <c r="D246" i="24" s="1"/>
  <c r="F246" i="24" s="1"/>
  <c r="A247" i="24"/>
  <c r="C245" i="24"/>
  <c r="E245" i="24" s="1"/>
  <c r="C246" i="24" l="1"/>
  <c r="E246" i="24" s="1"/>
  <c r="B247" i="24"/>
  <c r="D247" i="24" s="1"/>
  <c r="F247" i="24" s="1"/>
  <c r="A248" i="24"/>
  <c r="B248" i="24" l="1"/>
  <c r="D248" i="24" s="1"/>
  <c r="F248" i="24" s="1"/>
  <c r="A249" i="24"/>
  <c r="C247" i="24"/>
  <c r="E247" i="24" s="1"/>
  <c r="B249" i="24" l="1"/>
  <c r="D249" i="24" s="1"/>
  <c r="F249" i="24" s="1"/>
  <c r="A250" i="24"/>
  <c r="C248" i="24"/>
  <c r="E248" i="24" s="1"/>
  <c r="B250" i="24" l="1"/>
  <c r="D250" i="24" s="1"/>
  <c r="F250" i="24" s="1"/>
  <c r="A251" i="24"/>
  <c r="C249" i="24"/>
  <c r="E249" i="24" s="1"/>
  <c r="B251" i="24" l="1"/>
  <c r="D251" i="24" s="1"/>
  <c r="F251" i="24" s="1"/>
  <c r="A252" i="24"/>
  <c r="C250" i="24"/>
  <c r="E250" i="24" s="1"/>
  <c r="B252" i="24" l="1"/>
  <c r="D252" i="24" s="1"/>
  <c r="F252" i="24" s="1"/>
  <c r="A253" i="24"/>
  <c r="C251" i="24"/>
  <c r="E251" i="24" s="1"/>
  <c r="B253" i="24" l="1"/>
  <c r="D253" i="24" s="1"/>
  <c r="F253" i="24" s="1"/>
  <c r="A254" i="24"/>
  <c r="C252" i="24"/>
  <c r="E252" i="24" s="1"/>
  <c r="B254" i="24" l="1"/>
  <c r="D254" i="24" s="1"/>
  <c r="F254" i="24" s="1"/>
  <c r="A255" i="24"/>
  <c r="C253" i="24"/>
  <c r="E253" i="24" s="1"/>
  <c r="B255" i="24" l="1"/>
  <c r="D255" i="24" s="1"/>
  <c r="F255" i="24" s="1"/>
  <c r="A256" i="24"/>
  <c r="C254" i="24"/>
  <c r="E254" i="24" s="1"/>
  <c r="B256" i="24" l="1"/>
  <c r="D256" i="24" s="1"/>
  <c r="F256" i="24" s="1"/>
  <c r="A257" i="24"/>
  <c r="C255" i="24"/>
  <c r="E255" i="24" s="1"/>
  <c r="B257" i="24" l="1"/>
  <c r="D257" i="24" s="1"/>
  <c r="F257" i="24" s="1"/>
  <c r="A258" i="24"/>
  <c r="C256" i="24"/>
  <c r="E256" i="24" s="1"/>
  <c r="B258" i="24" l="1"/>
  <c r="D258" i="24" s="1"/>
  <c r="F258" i="24" s="1"/>
  <c r="A259" i="24"/>
  <c r="C257" i="24"/>
  <c r="E257" i="24" s="1"/>
  <c r="B259" i="24" l="1"/>
  <c r="D259" i="24" s="1"/>
  <c r="F259" i="24" s="1"/>
  <c r="A260" i="24"/>
  <c r="C258" i="24"/>
  <c r="E258" i="24" s="1"/>
  <c r="B260" i="24" l="1"/>
  <c r="D260" i="24" s="1"/>
  <c r="F260" i="24" s="1"/>
  <c r="A261" i="24"/>
  <c r="C259" i="24"/>
  <c r="E259" i="24" s="1"/>
  <c r="B261" i="24" l="1"/>
  <c r="D261" i="24" s="1"/>
  <c r="F261" i="24" s="1"/>
  <c r="A262" i="24"/>
  <c r="C260" i="24"/>
  <c r="E260" i="24" s="1"/>
  <c r="B262" i="24" l="1"/>
  <c r="D262" i="24" s="1"/>
  <c r="F262" i="24" s="1"/>
  <c r="A263" i="24"/>
  <c r="C261" i="24"/>
  <c r="E261" i="24" s="1"/>
  <c r="B263" i="24" l="1"/>
  <c r="D263" i="24" s="1"/>
  <c r="F263" i="24" s="1"/>
  <c r="A264" i="24"/>
  <c r="C262" i="24"/>
  <c r="E262" i="24" s="1"/>
  <c r="B264" i="24" l="1"/>
  <c r="D264" i="24" s="1"/>
  <c r="F264" i="24" s="1"/>
  <c r="A265" i="24"/>
  <c r="C263" i="24"/>
  <c r="E263" i="24" s="1"/>
  <c r="B265" i="24" l="1"/>
  <c r="D265" i="24" s="1"/>
  <c r="F265" i="24" s="1"/>
  <c r="A266" i="24"/>
  <c r="C264" i="24"/>
  <c r="E264" i="24" s="1"/>
  <c r="B266" i="24" l="1"/>
  <c r="D266" i="24" s="1"/>
  <c r="F266" i="24" s="1"/>
  <c r="A267" i="24"/>
  <c r="C265" i="24"/>
  <c r="E265" i="24" s="1"/>
  <c r="B267" i="24" l="1"/>
  <c r="D267" i="24" s="1"/>
  <c r="F267" i="24" s="1"/>
  <c r="A268" i="24"/>
  <c r="C266" i="24"/>
  <c r="E266" i="24" s="1"/>
  <c r="B268" i="24" l="1"/>
  <c r="D268" i="24" s="1"/>
  <c r="F268" i="24" s="1"/>
  <c r="A269" i="24"/>
  <c r="C267" i="24"/>
  <c r="E267" i="24" s="1"/>
  <c r="B269" i="24" l="1"/>
  <c r="D269" i="24" s="1"/>
  <c r="F269" i="24" s="1"/>
  <c r="A270" i="24"/>
  <c r="C268" i="24"/>
  <c r="E268" i="24" s="1"/>
  <c r="B270" i="24" l="1"/>
  <c r="D270" i="24" s="1"/>
  <c r="F270" i="24" s="1"/>
  <c r="A271" i="24"/>
  <c r="C269" i="24"/>
  <c r="E269" i="24" s="1"/>
  <c r="B271" i="24" l="1"/>
  <c r="D271" i="24" s="1"/>
  <c r="F271" i="24" s="1"/>
  <c r="A272" i="24"/>
  <c r="C270" i="24"/>
  <c r="E270" i="24" s="1"/>
  <c r="B272" i="24" l="1"/>
  <c r="D272" i="24" s="1"/>
  <c r="F272" i="24" s="1"/>
  <c r="A273" i="24"/>
  <c r="C271" i="24"/>
  <c r="E271" i="24" s="1"/>
  <c r="B273" i="24" l="1"/>
  <c r="D273" i="24" s="1"/>
  <c r="F273" i="24" s="1"/>
  <c r="A274" i="24"/>
  <c r="C272" i="24"/>
  <c r="E272" i="24" s="1"/>
  <c r="B274" i="24" l="1"/>
  <c r="D274" i="24" s="1"/>
  <c r="F274" i="24" s="1"/>
  <c r="A275" i="24"/>
  <c r="C273" i="24"/>
  <c r="E273" i="24" s="1"/>
  <c r="B275" i="24" l="1"/>
  <c r="D275" i="24" s="1"/>
  <c r="F275" i="24" s="1"/>
  <c r="A276" i="24"/>
  <c r="C274" i="24"/>
  <c r="E274" i="24" s="1"/>
  <c r="B276" i="24" l="1"/>
  <c r="D276" i="24" s="1"/>
  <c r="F276" i="24" s="1"/>
  <c r="A277" i="24"/>
  <c r="C275" i="24"/>
  <c r="E275" i="24" s="1"/>
  <c r="B277" i="24" l="1"/>
  <c r="D277" i="24" s="1"/>
  <c r="F277" i="24" s="1"/>
  <c r="A278" i="24"/>
  <c r="C276" i="24"/>
  <c r="E276" i="24" s="1"/>
  <c r="B278" i="24" l="1"/>
  <c r="D278" i="24" s="1"/>
  <c r="F278" i="24" s="1"/>
  <c r="A279" i="24"/>
  <c r="C277" i="24"/>
  <c r="E277" i="24" s="1"/>
  <c r="B279" i="24" l="1"/>
  <c r="D279" i="24" s="1"/>
  <c r="F279" i="24" s="1"/>
  <c r="A280" i="24"/>
  <c r="C278" i="24"/>
  <c r="E278" i="24" s="1"/>
  <c r="B280" i="24" l="1"/>
  <c r="D280" i="24" s="1"/>
  <c r="F280" i="24" s="1"/>
  <c r="A281" i="24"/>
  <c r="C279" i="24"/>
  <c r="E279" i="24" s="1"/>
  <c r="B281" i="24" l="1"/>
  <c r="D281" i="24" s="1"/>
  <c r="F281" i="24" s="1"/>
  <c r="A282" i="24"/>
  <c r="C280" i="24"/>
  <c r="E280" i="24" s="1"/>
  <c r="B282" i="24" l="1"/>
  <c r="D282" i="24" s="1"/>
  <c r="F282" i="24" s="1"/>
  <c r="A283" i="24"/>
  <c r="C281" i="24"/>
  <c r="E281" i="24" s="1"/>
  <c r="A284" i="24" l="1"/>
  <c r="B283" i="24"/>
  <c r="C283" i="24" s="1"/>
  <c r="E283" i="24" s="1"/>
  <c r="C282" i="24"/>
  <c r="E282" i="24" s="1"/>
  <c r="D283" i="24" l="1"/>
  <c r="F283" i="24" s="1"/>
  <c r="A285" i="24"/>
  <c r="B284" i="24"/>
  <c r="D284" i="24" s="1"/>
  <c r="F284" i="24" s="1"/>
  <c r="C284" i="24" l="1"/>
  <c r="E284" i="24" s="1"/>
  <c r="A286" i="24"/>
  <c r="B285" i="24"/>
  <c r="C285" i="24" s="1"/>
  <c r="E285" i="24" s="1"/>
  <c r="D285" i="24" l="1"/>
  <c r="F285" i="24" s="1"/>
  <c r="A287" i="24"/>
  <c r="B286" i="24"/>
  <c r="D286" i="24" s="1"/>
  <c r="F286" i="24" s="1"/>
  <c r="C286" i="24" l="1"/>
  <c r="E286" i="24" s="1"/>
  <c r="A288" i="24"/>
  <c r="B287" i="24"/>
  <c r="D287" i="24" s="1"/>
  <c r="F287" i="24" s="1"/>
  <c r="C287" i="24" l="1"/>
  <c r="E287" i="24" s="1"/>
  <c r="A289" i="24"/>
  <c r="B288" i="24"/>
  <c r="C288" i="24" s="1"/>
  <c r="E288" i="24" s="1"/>
  <c r="D288" i="24" l="1"/>
  <c r="F288" i="24" s="1"/>
  <c r="A290" i="24"/>
  <c r="B289" i="24"/>
  <c r="D289" i="24" s="1"/>
  <c r="F289" i="24" s="1"/>
  <c r="C289" i="24" l="1"/>
  <c r="E289" i="24" s="1"/>
  <c r="A291" i="24"/>
  <c r="B290" i="24"/>
  <c r="C290" i="24" s="1"/>
  <c r="E290" i="24" s="1"/>
  <c r="D290" i="24" l="1"/>
  <c r="F290" i="24" s="1"/>
  <c r="A292" i="24"/>
  <c r="B291" i="24"/>
  <c r="C291" i="24" s="1"/>
  <c r="E291" i="24" s="1"/>
  <c r="D291" i="24" l="1"/>
  <c r="F291" i="24" s="1"/>
  <c r="A293" i="24"/>
  <c r="B292" i="24"/>
  <c r="C292" i="24" s="1"/>
  <c r="E292" i="24" s="1"/>
  <c r="D292" i="24" l="1"/>
  <c r="F292" i="24" s="1"/>
  <c r="A294" i="24"/>
  <c r="B293" i="24"/>
  <c r="C293" i="24" s="1"/>
  <c r="E293" i="24" s="1"/>
  <c r="D293" i="24" l="1"/>
  <c r="F293" i="24" s="1"/>
  <c r="A295" i="24"/>
  <c r="B294" i="24"/>
  <c r="C294" i="24" s="1"/>
  <c r="E294" i="24" s="1"/>
  <c r="D294" i="24" l="1"/>
  <c r="F294" i="24" s="1"/>
  <c r="A296" i="24"/>
  <c r="B295" i="24"/>
  <c r="C295" i="24" s="1"/>
  <c r="E295" i="24" s="1"/>
  <c r="D295" i="24" l="1"/>
  <c r="F295" i="24" s="1"/>
  <c r="A297" i="24"/>
  <c r="B296" i="24"/>
  <c r="C296" i="24" s="1"/>
  <c r="E296" i="24" s="1"/>
  <c r="D296" i="24" l="1"/>
  <c r="F296" i="24" s="1"/>
  <c r="A298" i="24"/>
  <c r="B297" i="24"/>
  <c r="C297" i="24" s="1"/>
  <c r="E297" i="24" s="1"/>
  <c r="D297" i="24" l="1"/>
  <c r="F297" i="24" s="1"/>
  <c r="A299" i="24"/>
  <c r="B298" i="24"/>
  <c r="C298" i="24" s="1"/>
  <c r="E298" i="24" s="1"/>
  <c r="D298" i="24" l="1"/>
  <c r="F298" i="24" s="1"/>
  <c r="A300" i="24"/>
  <c r="B299" i="24"/>
  <c r="C299" i="24" s="1"/>
  <c r="E299" i="24" s="1"/>
  <c r="D299" i="24" l="1"/>
  <c r="F299" i="24" s="1"/>
  <c r="A301" i="24"/>
  <c r="B300" i="24"/>
  <c r="D300" i="24" s="1"/>
  <c r="F300" i="24" s="1"/>
  <c r="C300" i="24" l="1"/>
  <c r="E300" i="24" s="1"/>
  <c r="A302" i="24"/>
  <c r="B301" i="24"/>
  <c r="C301" i="24" s="1"/>
  <c r="E301" i="24" s="1"/>
  <c r="D301" i="24" l="1"/>
  <c r="F301" i="24" s="1"/>
  <c r="A303" i="24"/>
  <c r="B302" i="24"/>
  <c r="D302" i="24" s="1"/>
  <c r="F302" i="24" s="1"/>
  <c r="A304" i="24" l="1"/>
  <c r="B303" i="24"/>
  <c r="D303" i="24" s="1"/>
  <c r="F303" i="24" s="1"/>
  <c r="C302" i="24"/>
  <c r="E302" i="24" s="1"/>
  <c r="C303" i="24" l="1"/>
  <c r="E303" i="24" s="1"/>
  <c r="A305" i="24"/>
  <c r="B304" i="24"/>
  <c r="D304" i="24" s="1"/>
  <c r="F304" i="24" s="1"/>
  <c r="C304" i="24" l="1"/>
  <c r="E304" i="24" s="1"/>
  <c r="A306" i="24"/>
  <c r="B305" i="24"/>
  <c r="C305" i="24" s="1"/>
  <c r="E305" i="24" s="1"/>
  <c r="D305" i="24" l="1"/>
  <c r="F305" i="24" s="1"/>
  <c r="A307" i="24"/>
  <c r="B306" i="24"/>
  <c r="D306" i="24" s="1"/>
  <c r="F306" i="24" s="1"/>
  <c r="C306" i="24" l="1"/>
  <c r="E306" i="24" s="1"/>
  <c r="A308" i="24"/>
  <c r="B307" i="24"/>
  <c r="D307" i="24" s="1"/>
  <c r="F307" i="24" s="1"/>
  <c r="C307" i="24" l="1"/>
  <c r="E307" i="24" s="1"/>
  <c r="A309" i="24"/>
  <c r="B308" i="24"/>
  <c r="D308" i="24" s="1"/>
  <c r="F308" i="24" s="1"/>
  <c r="A310" i="24" l="1"/>
  <c r="B309" i="24"/>
  <c r="D309" i="24" s="1"/>
  <c r="F309" i="24" s="1"/>
  <c r="C308" i="24"/>
  <c r="E308" i="24" s="1"/>
  <c r="C309" i="24" l="1"/>
  <c r="E309" i="24" s="1"/>
  <c r="A311" i="24"/>
  <c r="B310" i="24"/>
  <c r="C310" i="24" s="1"/>
  <c r="E310" i="24" s="1"/>
  <c r="D310" i="24" l="1"/>
  <c r="F310" i="24" s="1"/>
  <c r="A312" i="24"/>
  <c r="B311" i="24"/>
  <c r="C311" i="24" s="1"/>
  <c r="E311" i="24" s="1"/>
  <c r="D311" i="24" l="1"/>
  <c r="F311" i="24" s="1"/>
  <c r="A313" i="24"/>
  <c r="B312" i="24"/>
  <c r="D312" i="24" s="1"/>
  <c r="F312" i="24" s="1"/>
  <c r="C312" i="24" l="1"/>
  <c r="E312" i="24" s="1"/>
  <c r="A314" i="24"/>
  <c r="B313" i="24"/>
  <c r="C313" i="24" s="1"/>
  <c r="E313" i="24" s="1"/>
  <c r="D313" i="24" l="1"/>
  <c r="F313" i="24" s="1"/>
  <c r="A315" i="24"/>
  <c r="B314" i="24"/>
  <c r="C314" i="24" s="1"/>
  <c r="E314" i="24" s="1"/>
  <c r="D314" i="24" l="1"/>
  <c r="F314" i="24" s="1"/>
  <c r="A316" i="24"/>
  <c r="B315" i="24"/>
  <c r="D315" i="24" s="1"/>
  <c r="F315" i="24" s="1"/>
  <c r="C315" i="24" l="1"/>
  <c r="E315" i="24" s="1"/>
  <c r="A317" i="24"/>
  <c r="B316" i="24"/>
  <c r="D316" i="24" s="1"/>
  <c r="F316" i="24" s="1"/>
  <c r="C316" i="24" l="1"/>
  <c r="E316" i="24" s="1"/>
  <c r="A318" i="24"/>
  <c r="B317" i="24"/>
  <c r="D317" i="24" s="1"/>
  <c r="F317" i="24" s="1"/>
  <c r="C317" i="24" l="1"/>
  <c r="E317" i="24" s="1"/>
  <c r="A319" i="24"/>
  <c r="B318" i="24"/>
  <c r="D318" i="24" s="1"/>
  <c r="F318" i="24" s="1"/>
  <c r="C318" i="24" l="1"/>
  <c r="E318" i="24" s="1"/>
  <c r="A320" i="24"/>
  <c r="B319" i="24"/>
  <c r="C319" i="24" s="1"/>
  <c r="E319" i="24" s="1"/>
  <c r="D319" i="24" l="1"/>
  <c r="F319" i="24" s="1"/>
  <c r="A321" i="24"/>
  <c r="B320" i="24"/>
  <c r="C320" i="24" s="1"/>
  <c r="E320" i="24" s="1"/>
  <c r="D320" i="24" l="1"/>
  <c r="F320" i="24" s="1"/>
  <c r="A322" i="24"/>
  <c r="B321" i="24"/>
  <c r="C321" i="24" s="1"/>
  <c r="E321" i="24" s="1"/>
  <c r="D321" i="24" l="1"/>
  <c r="F321" i="24" s="1"/>
  <c r="A323" i="24"/>
  <c r="B322" i="24"/>
  <c r="D322" i="24" s="1"/>
  <c r="F322" i="24" s="1"/>
  <c r="A324" i="24" l="1"/>
  <c r="B323" i="24"/>
  <c r="C323" i="24" s="1"/>
  <c r="E323" i="24" s="1"/>
  <c r="C322" i="24"/>
  <c r="E322" i="24" s="1"/>
  <c r="D323" i="24" l="1"/>
  <c r="F323" i="24" s="1"/>
  <c r="A325" i="24"/>
  <c r="B324" i="24"/>
  <c r="D324" i="24" s="1"/>
  <c r="F324" i="24" s="1"/>
  <c r="C324" i="24" l="1"/>
  <c r="E324" i="24" s="1"/>
  <c r="A326" i="24"/>
  <c r="B325" i="24"/>
  <c r="C325" i="24" s="1"/>
  <c r="E325" i="24" s="1"/>
  <c r="D325" i="24" l="1"/>
  <c r="F325" i="24" s="1"/>
  <c r="A327" i="24"/>
  <c r="B326" i="24"/>
  <c r="C326" i="24" s="1"/>
  <c r="E326" i="24" s="1"/>
  <c r="D326" i="24" l="1"/>
  <c r="F326" i="24" s="1"/>
  <c r="A328" i="24"/>
  <c r="B327" i="24"/>
  <c r="C327" i="24" s="1"/>
  <c r="E327" i="24" s="1"/>
  <c r="D327" i="24" l="1"/>
  <c r="F327" i="24" s="1"/>
  <c r="A329" i="24"/>
  <c r="B328" i="24"/>
  <c r="C328" i="24" s="1"/>
  <c r="E328" i="24" s="1"/>
  <c r="D328" i="24" l="1"/>
  <c r="F328" i="24" s="1"/>
  <c r="A330" i="24"/>
  <c r="B329" i="24"/>
  <c r="D329" i="24" s="1"/>
  <c r="F329" i="24" s="1"/>
  <c r="C329" i="24" l="1"/>
  <c r="E329" i="24" s="1"/>
  <c r="A331" i="24"/>
  <c r="B330" i="24"/>
  <c r="D330" i="24" s="1"/>
  <c r="F330" i="24" s="1"/>
  <c r="C330" i="24" l="1"/>
  <c r="E330" i="24" s="1"/>
  <c r="A332" i="24"/>
  <c r="B331" i="24"/>
  <c r="C331" i="24" s="1"/>
  <c r="E331" i="24" s="1"/>
  <c r="D331" i="24" l="1"/>
  <c r="F331" i="24" s="1"/>
  <c r="A333" i="24"/>
  <c r="B332" i="24"/>
  <c r="D332" i="24" s="1"/>
  <c r="F332" i="24" s="1"/>
  <c r="C332" i="24" l="1"/>
  <c r="E332" i="24" s="1"/>
  <c r="A334" i="24"/>
  <c r="B333" i="24"/>
  <c r="D333" i="24" s="1"/>
  <c r="F333" i="24" s="1"/>
  <c r="C333" i="24" l="1"/>
  <c r="E333" i="24" s="1"/>
  <c r="A335" i="24"/>
  <c r="B334" i="24"/>
  <c r="C334" i="24" s="1"/>
  <c r="E334" i="24" s="1"/>
  <c r="D334" i="24" l="1"/>
  <c r="F334" i="24" s="1"/>
  <c r="A336" i="24"/>
  <c r="B335" i="24"/>
  <c r="C335" i="24" s="1"/>
  <c r="E335" i="24" s="1"/>
  <c r="D335" i="24" l="1"/>
  <c r="F335" i="24" s="1"/>
  <c r="A337" i="24"/>
  <c r="B336" i="24"/>
  <c r="C336" i="24" s="1"/>
  <c r="E336" i="24" s="1"/>
  <c r="D336" i="24" l="1"/>
  <c r="F336" i="24" s="1"/>
  <c r="A338" i="24"/>
  <c r="B337" i="24"/>
  <c r="C337" i="24" s="1"/>
  <c r="E337" i="24" s="1"/>
  <c r="D337" i="24" l="1"/>
  <c r="F337" i="24" s="1"/>
  <c r="A339" i="24"/>
  <c r="B338" i="24"/>
  <c r="C338" i="24" s="1"/>
  <c r="E338" i="24" s="1"/>
  <c r="D338" i="24" l="1"/>
  <c r="F338" i="24" s="1"/>
  <c r="A340" i="24"/>
  <c r="B339" i="24"/>
  <c r="C339" i="24" s="1"/>
  <c r="E339" i="24" s="1"/>
  <c r="D339" i="24" l="1"/>
  <c r="F339" i="24" s="1"/>
  <c r="A341" i="24"/>
  <c r="B340" i="24"/>
  <c r="C340" i="24" s="1"/>
  <c r="E340" i="24" s="1"/>
  <c r="D340" i="24" l="1"/>
  <c r="F340" i="24" s="1"/>
  <c r="A342" i="24"/>
  <c r="B341" i="24"/>
  <c r="C341" i="24" s="1"/>
  <c r="E341" i="24" s="1"/>
  <c r="D341" i="24" l="1"/>
  <c r="F341" i="24" s="1"/>
  <c r="A343" i="24"/>
  <c r="B342" i="24"/>
  <c r="D342" i="24" s="1"/>
  <c r="F342" i="24" s="1"/>
  <c r="C342" i="24" l="1"/>
  <c r="E342" i="24" s="1"/>
  <c r="A344" i="24"/>
  <c r="B343" i="24"/>
  <c r="C343" i="24" s="1"/>
  <c r="E343" i="24" s="1"/>
  <c r="D343" i="24" l="1"/>
  <c r="F343" i="24" s="1"/>
  <c r="A345" i="24"/>
  <c r="B344" i="24"/>
  <c r="C344" i="24" s="1"/>
  <c r="E344" i="24" s="1"/>
  <c r="D344" i="24" l="1"/>
  <c r="F344" i="24" s="1"/>
  <c r="A346" i="24"/>
  <c r="B345" i="24"/>
  <c r="D345" i="24" s="1"/>
  <c r="F345" i="24" s="1"/>
  <c r="C345" i="24" l="1"/>
  <c r="E345" i="24" s="1"/>
  <c r="A347" i="24"/>
  <c r="B346" i="24"/>
  <c r="C346" i="24" s="1"/>
  <c r="E346" i="24" s="1"/>
  <c r="D346" i="24" l="1"/>
  <c r="F346" i="24" s="1"/>
  <c r="A348" i="24"/>
  <c r="B347" i="24"/>
  <c r="C347" i="24" s="1"/>
  <c r="E347" i="24" s="1"/>
  <c r="A349" i="24" l="1"/>
  <c r="B348" i="24"/>
  <c r="C348" i="24" s="1"/>
  <c r="E348" i="24" s="1"/>
  <c r="D347" i="24"/>
  <c r="F347" i="24" s="1"/>
  <c r="D348" i="24" l="1"/>
  <c r="F348" i="24" s="1"/>
  <c r="A350" i="24"/>
  <c r="B349" i="24"/>
  <c r="C349" i="24" s="1"/>
  <c r="E349" i="24" s="1"/>
  <c r="A351" i="24" l="1"/>
  <c r="B350" i="24"/>
  <c r="C350" i="24" s="1"/>
  <c r="E350" i="24" s="1"/>
  <c r="D349" i="24"/>
  <c r="F349" i="24" s="1"/>
  <c r="D350" i="24" l="1"/>
  <c r="F350" i="24" s="1"/>
  <c r="A352" i="24"/>
  <c r="B351" i="24"/>
  <c r="C351" i="24" s="1"/>
  <c r="E351" i="24" s="1"/>
  <c r="D351" i="24" l="1"/>
  <c r="F351" i="24" s="1"/>
  <c r="A353" i="24"/>
  <c r="B352" i="24"/>
  <c r="C352" i="24" s="1"/>
  <c r="E352" i="24" s="1"/>
  <c r="D352" i="24" l="1"/>
  <c r="F352" i="24" s="1"/>
  <c r="A354" i="24"/>
  <c r="B353" i="24"/>
  <c r="C353" i="24" s="1"/>
  <c r="E353" i="24" s="1"/>
  <c r="A355" i="24" l="1"/>
  <c r="B354" i="24"/>
  <c r="C354" i="24" s="1"/>
  <c r="E354" i="24" s="1"/>
  <c r="D353" i="24"/>
  <c r="F353" i="24" s="1"/>
  <c r="D354" i="24" l="1"/>
  <c r="F354" i="24" s="1"/>
  <c r="A356" i="24"/>
  <c r="B355" i="24"/>
  <c r="C355" i="24" s="1"/>
  <c r="E355" i="24" s="1"/>
  <c r="D355" i="24" l="1"/>
  <c r="F355" i="24" s="1"/>
  <c r="A357" i="24"/>
  <c r="B356" i="24"/>
  <c r="D356" i="24" s="1"/>
  <c r="F356" i="24" s="1"/>
  <c r="C356" i="24" l="1"/>
  <c r="E356" i="24" s="1"/>
  <c r="A358" i="24"/>
  <c r="B357" i="24"/>
  <c r="C357" i="24" s="1"/>
  <c r="E357" i="24" s="1"/>
  <c r="D357" i="24" l="1"/>
  <c r="F357" i="24" s="1"/>
  <c r="A359" i="24"/>
  <c r="B358" i="24"/>
  <c r="C358" i="24" s="1"/>
  <c r="E358" i="24" s="1"/>
  <c r="A360" i="24" l="1"/>
  <c r="B359" i="24"/>
  <c r="C359" i="24" s="1"/>
  <c r="E359" i="24" s="1"/>
  <c r="D358" i="24"/>
  <c r="F358" i="24" s="1"/>
  <c r="D359" i="24" l="1"/>
  <c r="F359" i="24" s="1"/>
  <c r="A361" i="24"/>
  <c r="B360" i="24"/>
  <c r="C360" i="24" s="1"/>
  <c r="E360" i="24" s="1"/>
  <c r="D360" i="24" l="1"/>
  <c r="F360" i="24" s="1"/>
  <c r="A362" i="24"/>
  <c r="B361" i="24"/>
  <c r="C361" i="24" s="1"/>
  <c r="E361" i="24" s="1"/>
  <c r="D361" i="24" l="1"/>
  <c r="F361" i="24" s="1"/>
  <c r="A363" i="24"/>
  <c r="B362" i="24"/>
  <c r="C362" i="24" s="1"/>
  <c r="E362" i="24" s="1"/>
  <c r="D362" i="24" l="1"/>
  <c r="F362" i="24" s="1"/>
  <c r="A364" i="24"/>
  <c r="B363" i="24"/>
  <c r="C363" i="24" s="1"/>
  <c r="E363" i="24" s="1"/>
  <c r="A365" i="24" l="1"/>
  <c r="B364" i="24"/>
  <c r="C364" i="24" s="1"/>
  <c r="E364" i="24" s="1"/>
  <c r="D363" i="24"/>
  <c r="F363" i="24" s="1"/>
  <c r="D364" i="24" l="1"/>
  <c r="F364" i="24" s="1"/>
  <c r="A366" i="24"/>
  <c r="B365" i="24"/>
  <c r="C365" i="24" s="1"/>
  <c r="E365" i="24" s="1"/>
  <c r="D365" i="24" l="1"/>
  <c r="F365" i="24" s="1"/>
  <c r="A367" i="24"/>
  <c r="B366" i="24"/>
  <c r="C366" i="24" s="1"/>
  <c r="E366" i="24" s="1"/>
  <c r="D366" i="24" l="1"/>
  <c r="F366" i="24" s="1"/>
  <c r="B367" i="24"/>
  <c r="C367" i="24" s="1"/>
  <c r="E367" i="24" s="1"/>
  <c r="A368" i="24"/>
  <c r="D367" i="24" l="1"/>
  <c r="F367" i="24" s="1"/>
  <c r="B368" i="24"/>
  <c r="D368" i="24" s="1"/>
  <c r="F368" i="24" s="1"/>
  <c r="A369" i="24"/>
  <c r="C368" i="24" l="1"/>
  <c r="E368" i="24" s="1"/>
  <c r="A370" i="24"/>
  <c r="B369" i="24"/>
  <c r="C369" i="24" s="1"/>
  <c r="E369" i="24" s="1"/>
  <c r="D369" i="24" l="1"/>
  <c r="F369" i="24" s="1"/>
  <c r="A371" i="24"/>
  <c r="B370" i="24"/>
  <c r="C370" i="24" s="1"/>
  <c r="E370" i="24" s="1"/>
  <c r="D370" i="24" l="1"/>
  <c r="F370" i="24" s="1"/>
  <c r="A372" i="24"/>
  <c r="B371" i="24"/>
  <c r="C371" i="24" s="1"/>
  <c r="E371" i="24" s="1"/>
  <c r="D371" i="24" l="1"/>
  <c r="F371" i="24" s="1"/>
  <c r="A373" i="24"/>
  <c r="B372" i="24"/>
  <c r="C372" i="24" s="1"/>
  <c r="E372" i="24" s="1"/>
  <c r="D372" i="24" l="1"/>
  <c r="F372" i="24" s="1"/>
  <c r="A374" i="24"/>
  <c r="B373" i="24"/>
  <c r="D373" i="24" s="1"/>
  <c r="F373" i="24" s="1"/>
  <c r="C373" i="24" l="1"/>
  <c r="E373" i="24" s="1"/>
  <c r="A375" i="24"/>
  <c r="B374" i="24"/>
  <c r="C374" i="24" s="1"/>
  <c r="E374" i="24" s="1"/>
  <c r="D374" i="24" l="1"/>
  <c r="F374" i="24" s="1"/>
  <c r="A376" i="24"/>
  <c r="B375" i="24"/>
  <c r="C375" i="24" s="1"/>
  <c r="E375" i="24" s="1"/>
  <c r="D375" i="24" l="1"/>
  <c r="F375" i="24" s="1"/>
  <c r="A377" i="24"/>
  <c r="B376" i="24"/>
  <c r="C376" i="24" s="1"/>
  <c r="E376" i="24" s="1"/>
  <c r="D376" i="24" l="1"/>
  <c r="F376" i="24" s="1"/>
  <c r="A378" i="24"/>
  <c r="B377" i="24"/>
  <c r="C377" i="24" s="1"/>
  <c r="E377" i="24" s="1"/>
  <c r="D377" i="24" l="1"/>
  <c r="F377" i="24" s="1"/>
  <c r="A379" i="24"/>
  <c r="B378" i="24"/>
  <c r="C378" i="24" s="1"/>
  <c r="E378" i="24" s="1"/>
  <c r="D378" i="24" l="1"/>
  <c r="F378" i="24" s="1"/>
  <c r="A380" i="24"/>
  <c r="B379" i="24"/>
  <c r="C379" i="24" s="1"/>
  <c r="E379" i="24" s="1"/>
  <c r="D379" i="24" l="1"/>
  <c r="F379" i="24" s="1"/>
  <c r="A381" i="24"/>
  <c r="B380" i="24"/>
  <c r="C380" i="24" s="1"/>
  <c r="E380" i="24" s="1"/>
  <c r="D380" i="24" l="1"/>
  <c r="F380" i="24" s="1"/>
  <c r="A382" i="24"/>
  <c r="B381" i="24"/>
  <c r="C381" i="24" s="1"/>
  <c r="E381" i="24" s="1"/>
  <c r="D381" i="24" l="1"/>
  <c r="F381" i="24" s="1"/>
  <c r="A383" i="24"/>
  <c r="B382" i="24"/>
  <c r="C382" i="24" s="1"/>
  <c r="E382" i="24" s="1"/>
  <c r="D382" i="24" l="1"/>
  <c r="F382" i="24" s="1"/>
  <c r="A384" i="24"/>
  <c r="B383" i="24"/>
  <c r="C383" i="24" s="1"/>
  <c r="E383" i="24" s="1"/>
  <c r="D383" i="24" l="1"/>
  <c r="F383" i="24" s="1"/>
  <c r="A385" i="24"/>
  <c r="B384" i="24"/>
  <c r="C384" i="24" s="1"/>
  <c r="E384" i="24" s="1"/>
  <c r="D384" i="24" l="1"/>
  <c r="F384" i="24" s="1"/>
  <c r="A386" i="24"/>
  <c r="B385" i="24"/>
  <c r="C385" i="24" s="1"/>
  <c r="E385" i="24" s="1"/>
  <c r="D385" i="24" l="1"/>
  <c r="F385" i="24" s="1"/>
  <c r="A387" i="24"/>
  <c r="B386" i="24"/>
  <c r="C386" i="24" s="1"/>
  <c r="E386" i="24" s="1"/>
  <c r="D386" i="24" l="1"/>
  <c r="F386" i="24" s="1"/>
  <c r="A388" i="24"/>
  <c r="B387" i="24"/>
  <c r="C387" i="24" s="1"/>
  <c r="E387" i="24" s="1"/>
  <c r="D387" i="24" l="1"/>
  <c r="F387" i="24" s="1"/>
  <c r="B388" i="24"/>
  <c r="D388" i="24" s="1"/>
  <c r="F388" i="24" s="1"/>
  <c r="A389" i="24"/>
  <c r="C388" i="24" l="1"/>
  <c r="E388" i="24" s="1"/>
  <c r="B389" i="24"/>
  <c r="D389" i="24" s="1"/>
  <c r="F389" i="24" s="1"/>
  <c r="A390" i="24"/>
  <c r="C389" i="24" l="1"/>
  <c r="E389" i="24" s="1"/>
  <c r="B390" i="24"/>
  <c r="D390" i="24" s="1"/>
  <c r="F390" i="24" s="1"/>
  <c r="A391" i="24"/>
  <c r="C390" i="24" l="1"/>
  <c r="E390" i="24" s="1"/>
  <c r="B391" i="24"/>
  <c r="D391" i="24" s="1"/>
  <c r="F391" i="24" s="1"/>
  <c r="A392" i="24"/>
  <c r="C391" i="24" l="1"/>
  <c r="E391" i="24" s="1"/>
  <c r="B392" i="24"/>
  <c r="D392" i="24" s="1"/>
  <c r="F392" i="24" s="1"/>
  <c r="A393" i="24"/>
  <c r="C392" i="24" l="1"/>
  <c r="E392" i="24" s="1"/>
  <c r="B393" i="24"/>
  <c r="D393" i="24" s="1"/>
  <c r="F393" i="24" s="1"/>
  <c r="A394" i="24"/>
  <c r="C393" i="24" l="1"/>
  <c r="E393" i="24" s="1"/>
  <c r="B394" i="24"/>
  <c r="D394" i="24" s="1"/>
  <c r="F394" i="24" s="1"/>
  <c r="A395" i="24"/>
  <c r="C394" i="24" l="1"/>
  <c r="E394" i="24" s="1"/>
  <c r="B395" i="24"/>
  <c r="D395" i="24" s="1"/>
  <c r="F395" i="24" s="1"/>
  <c r="A396" i="24"/>
  <c r="C395" i="24" l="1"/>
  <c r="E395" i="24" s="1"/>
  <c r="B396" i="24"/>
  <c r="D396" i="24" s="1"/>
  <c r="F396" i="24" s="1"/>
  <c r="A397" i="24"/>
  <c r="C396" i="24" l="1"/>
  <c r="E396" i="24" s="1"/>
  <c r="B397" i="24"/>
  <c r="D397" i="24" s="1"/>
  <c r="F397" i="24" s="1"/>
  <c r="A398" i="24"/>
  <c r="C397" i="24" l="1"/>
  <c r="E397" i="24" s="1"/>
  <c r="B398" i="24"/>
  <c r="D398" i="24" s="1"/>
  <c r="F398" i="24" s="1"/>
  <c r="A399" i="24"/>
  <c r="C398" i="24" l="1"/>
  <c r="E398" i="24" s="1"/>
  <c r="B399" i="24"/>
  <c r="D399" i="24" s="1"/>
  <c r="F399" i="24" s="1"/>
  <c r="A400" i="24"/>
  <c r="C399" i="24" l="1"/>
  <c r="E399" i="24" s="1"/>
  <c r="B400" i="24"/>
  <c r="D400" i="24" s="1"/>
  <c r="F400" i="24" s="1"/>
  <c r="A401" i="24"/>
  <c r="C400" i="24" l="1"/>
  <c r="E400" i="24" s="1"/>
  <c r="B401" i="24"/>
  <c r="D401" i="24" s="1"/>
  <c r="F401" i="24" s="1"/>
  <c r="A402" i="24"/>
  <c r="C401" i="24" l="1"/>
  <c r="E401" i="24" s="1"/>
  <c r="B402" i="24"/>
  <c r="D402" i="24" s="1"/>
  <c r="F402" i="24" s="1"/>
  <c r="A403" i="24"/>
  <c r="C402" i="24" l="1"/>
  <c r="E402" i="24" s="1"/>
  <c r="B403" i="24"/>
  <c r="D403" i="24" s="1"/>
  <c r="F403" i="24" s="1"/>
  <c r="A404" i="24"/>
  <c r="C403" i="24" l="1"/>
  <c r="E403" i="24" s="1"/>
  <c r="B404" i="24"/>
  <c r="D404" i="24" s="1"/>
  <c r="F404" i="24" s="1"/>
  <c r="A405" i="24"/>
  <c r="C404" i="24" l="1"/>
  <c r="E404" i="24" s="1"/>
  <c r="B405" i="24"/>
  <c r="D405" i="24" s="1"/>
  <c r="F405" i="24" s="1"/>
  <c r="A406" i="24"/>
  <c r="C405" i="24" l="1"/>
  <c r="E405" i="24" s="1"/>
  <c r="B406" i="24"/>
  <c r="D406" i="24" s="1"/>
  <c r="F406" i="24" s="1"/>
  <c r="A407" i="24"/>
  <c r="C406" i="24" l="1"/>
  <c r="E406" i="24" s="1"/>
  <c r="B407" i="24"/>
  <c r="D407" i="24" s="1"/>
  <c r="F407" i="24" s="1"/>
  <c r="A408" i="24"/>
  <c r="C407" i="24" l="1"/>
  <c r="E407" i="24" s="1"/>
  <c r="B408" i="24"/>
  <c r="D408" i="24" s="1"/>
  <c r="F408" i="24" s="1"/>
  <c r="A409" i="24"/>
  <c r="C408" i="24" l="1"/>
  <c r="E408" i="24" s="1"/>
  <c r="B409" i="24"/>
  <c r="D409" i="24" s="1"/>
  <c r="F409" i="24" s="1"/>
  <c r="A410" i="24"/>
  <c r="C409" i="24" l="1"/>
  <c r="E409" i="24" s="1"/>
  <c r="B410" i="24"/>
  <c r="D410" i="24" s="1"/>
  <c r="F410" i="24" s="1"/>
  <c r="A411" i="24"/>
  <c r="C410" i="24" l="1"/>
  <c r="E410" i="24" s="1"/>
  <c r="B411" i="24"/>
  <c r="D411" i="24" s="1"/>
  <c r="F411" i="24" s="1"/>
  <c r="A412" i="24"/>
  <c r="C411" i="24" l="1"/>
  <c r="E411" i="24" s="1"/>
  <c r="B412" i="24"/>
  <c r="D412" i="24" s="1"/>
  <c r="F412" i="24" s="1"/>
  <c r="A413" i="24"/>
  <c r="C412" i="24" l="1"/>
  <c r="E412" i="24" s="1"/>
  <c r="B413" i="24"/>
  <c r="D413" i="24" s="1"/>
  <c r="F413" i="24" s="1"/>
  <c r="A414" i="24"/>
  <c r="C413" i="24" l="1"/>
  <c r="E413" i="24" s="1"/>
  <c r="B414" i="24"/>
  <c r="D414" i="24" s="1"/>
  <c r="F414" i="24" s="1"/>
  <c r="A415" i="24"/>
  <c r="C414" i="24" l="1"/>
  <c r="E414" i="24" s="1"/>
  <c r="B415" i="24"/>
  <c r="D415" i="24" s="1"/>
  <c r="F415" i="24" s="1"/>
  <c r="A416" i="24"/>
  <c r="C415" i="24" l="1"/>
  <c r="E415" i="24" s="1"/>
  <c r="B416" i="24"/>
  <c r="D416" i="24" s="1"/>
  <c r="F416" i="24" s="1"/>
  <c r="A417" i="24"/>
  <c r="C416" i="24" l="1"/>
  <c r="E416" i="24" s="1"/>
  <c r="B417" i="24"/>
  <c r="D417" i="24" s="1"/>
  <c r="F417" i="24" s="1"/>
  <c r="A418" i="24"/>
  <c r="C417" i="24" l="1"/>
  <c r="E417" i="24" s="1"/>
  <c r="B418" i="24"/>
  <c r="D418" i="24" s="1"/>
  <c r="F418" i="24" s="1"/>
  <c r="A419" i="24"/>
  <c r="C418" i="24" l="1"/>
  <c r="E418" i="24" s="1"/>
  <c r="B419" i="24"/>
  <c r="D419" i="24" s="1"/>
  <c r="F419" i="24" s="1"/>
  <c r="A420" i="24"/>
  <c r="C419" i="24" l="1"/>
  <c r="E419" i="24" s="1"/>
  <c r="B420" i="24"/>
  <c r="D420" i="24" s="1"/>
  <c r="F420" i="24" s="1"/>
  <c r="A421" i="24"/>
  <c r="C420" i="24" l="1"/>
  <c r="E420" i="24" s="1"/>
  <c r="B421" i="24"/>
  <c r="D421" i="24" s="1"/>
  <c r="F421" i="24" s="1"/>
  <c r="A422" i="24"/>
  <c r="C421" i="24" l="1"/>
  <c r="E421" i="24" s="1"/>
  <c r="B422" i="24"/>
  <c r="D422" i="24" s="1"/>
  <c r="F422" i="24" s="1"/>
  <c r="A423" i="24"/>
  <c r="C422" i="24" l="1"/>
  <c r="E422" i="24" s="1"/>
  <c r="B423" i="24"/>
  <c r="D423" i="24" s="1"/>
  <c r="F423" i="24" s="1"/>
  <c r="A424" i="24"/>
  <c r="C423" i="24" l="1"/>
  <c r="E423" i="24" s="1"/>
  <c r="B424" i="24"/>
  <c r="D424" i="24" s="1"/>
  <c r="F424" i="24" s="1"/>
  <c r="A425" i="24"/>
  <c r="C424" i="24" l="1"/>
  <c r="E424" i="24" s="1"/>
  <c r="B425" i="24"/>
  <c r="D425" i="24" s="1"/>
  <c r="F425" i="24" s="1"/>
  <c r="A426" i="24"/>
  <c r="C425" i="24" l="1"/>
  <c r="E425" i="24" s="1"/>
  <c r="B426" i="24"/>
  <c r="D426" i="24" s="1"/>
  <c r="F426" i="24" s="1"/>
  <c r="A427" i="24"/>
  <c r="C426" i="24" l="1"/>
  <c r="E426" i="24" s="1"/>
  <c r="B427" i="24"/>
  <c r="D427" i="24" s="1"/>
  <c r="F427" i="24" s="1"/>
  <c r="A428" i="24"/>
  <c r="C427" i="24" l="1"/>
  <c r="E427" i="24" s="1"/>
  <c r="B428" i="24"/>
  <c r="D428" i="24" s="1"/>
  <c r="F428" i="24" s="1"/>
  <c r="A429" i="24"/>
  <c r="B429" i="24" l="1"/>
  <c r="D429" i="24" s="1"/>
  <c r="F429" i="24" s="1"/>
  <c r="A430" i="24"/>
  <c r="C428" i="24"/>
  <c r="E428" i="24" s="1"/>
  <c r="A431" i="24" l="1"/>
  <c r="B430" i="24"/>
  <c r="D430" i="24" s="1"/>
  <c r="F430" i="24" s="1"/>
  <c r="C429" i="24"/>
  <c r="E429" i="24" s="1"/>
  <c r="C430" i="24" l="1"/>
  <c r="E430" i="24" s="1"/>
  <c r="A432" i="24"/>
  <c r="B431" i="24"/>
  <c r="D431" i="24" s="1"/>
  <c r="F431" i="24" s="1"/>
  <c r="B432" i="24" l="1"/>
  <c r="D432" i="24" s="1"/>
  <c r="F432" i="24" s="1"/>
  <c r="A433" i="24"/>
  <c r="C431" i="24"/>
  <c r="E431" i="24" s="1"/>
  <c r="A434" i="24" l="1"/>
  <c r="B433" i="24"/>
  <c r="D433" i="24" s="1"/>
  <c r="F433" i="24" s="1"/>
  <c r="C432" i="24"/>
  <c r="E432" i="24" s="1"/>
  <c r="A435" i="24" l="1"/>
  <c r="B434" i="24"/>
  <c r="D434" i="24" s="1"/>
  <c r="F434" i="24" s="1"/>
  <c r="C433" i="24"/>
  <c r="E433" i="24" s="1"/>
  <c r="B435" i="24" l="1"/>
  <c r="D435" i="24" s="1"/>
  <c r="F435" i="24" s="1"/>
  <c r="A436" i="24"/>
  <c r="C434" i="24"/>
  <c r="E434" i="24" s="1"/>
  <c r="B436" i="24" l="1"/>
  <c r="D436" i="24" s="1"/>
  <c r="F436" i="24" s="1"/>
  <c r="A437" i="24"/>
  <c r="C435" i="24"/>
  <c r="E435" i="24" s="1"/>
  <c r="B437" i="24" l="1"/>
  <c r="D437" i="24" s="1"/>
  <c r="F437" i="24" s="1"/>
  <c r="A438" i="24"/>
  <c r="C436" i="24"/>
  <c r="E436" i="24" s="1"/>
  <c r="A439" i="24" l="1"/>
  <c r="B438" i="24"/>
  <c r="D438" i="24" s="1"/>
  <c r="F438" i="24" s="1"/>
  <c r="C437" i="24"/>
  <c r="E437" i="24" s="1"/>
  <c r="C438" i="24" l="1"/>
  <c r="E438" i="24" s="1"/>
  <c r="A440" i="24"/>
  <c r="B439" i="24"/>
  <c r="D439" i="24" s="1"/>
  <c r="F439" i="24" s="1"/>
  <c r="B440" i="24" l="1"/>
  <c r="D440" i="24" s="1"/>
  <c r="F440" i="24" s="1"/>
  <c r="A441" i="24"/>
  <c r="C439" i="24"/>
  <c r="E439" i="24" s="1"/>
  <c r="A442" i="24" l="1"/>
  <c r="B441" i="24"/>
  <c r="D441" i="24" s="1"/>
  <c r="F441" i="24" s="1"/>
  <c r="C440" i="24"/>
  <c r="E440" i="24" s="1"/>
  <c r="A443" i="24" l="1"/>
  <c r="B442" i="24"/>
  <c r="D442" i="24" s="1"/>
  <c r="F442" i="24" s="1"/>
  <c r="C441" i="24"/>
  <c r="E441" i="24" s="1"/>
  <c r="B443" i="24" l="1"/>
  <c r="D443" i="24" s="1"/>
  <c r="F443" i="24" s="1"/>
  <c r="A444" i="24"/>
  <c r="C442" i="24"/>
  <c r="E442" i="24" s="1"/>
  <c r="B444" i="24" l="1"/>
  <c r="D444" i="24" s="1"/>
  <c r="F444" i="24" s="1"/>
  <c r="A445" i="24"/>
  <c r="C443" i="24"/>
  <c r="E443" i="24" s="1"/>
  <c r="B445" i="24" l="1"/>
  <c r="D445" i="24" s="1"/>
  <c r="F445" i="24" s="1"/>
  <c r="A446" i="24"/>
  <c r="C444" i="24"/>
  <c r="E444" i="24" s="1"/>
  <c r="B446" i="24" l="1"/>
  <c r="D446" i="24" s="1"/>
  <c r="F446" i="24" s="1"/>
  <c r="A447" i="24"/>
  <c r="C445" i="24"/>
  <c r="E445" i="24" s="1"/>
  <c r="B447" i="24" l="1"/>
  <c r="D447" i="24" s="1"/>
  <c r="F447" i="24" s="1"/>
  <c r="A448" i="24"/>
  <c r="C446" i="24"/>
  <c r="E446" i="24" s="1"/>
  <c r="B448" i="24" l="1"/>
  <c r="D448" i="24" s="1"/>
  <c r="F448" i="24" s="1"/>
  <c r="A449" i="24"/>
  <c r="C447" i="24"/>
  <c r="E447" i="24" s="1"/>
  <c r="B449" i="24" l="1"/>
  <c r="D449" i="24" s="1"/>
  <c r="F449" i="24" s="1"/>
  <c r="A450" i="24"/>
  <c r="C448" i="24"/>
  <c r="E448" i="24" s="1"/>
  <c r="B450" i="24" l="1"/>
  <c r="D450" i="24" s="1"/>
  <c r="F450" i="24" s="1"/>
  <c r="A451" i="24"/>
  <c r="C449" i="24"/>
  <c r="E449" i="24" s="1"/>
  <c r="B451" i="24" l="1"/>
  <c r="D451" i="24" s="1"/>
  <c r="F451" i="24" s="1"/>
  <c r="A452" i="24"/>
  <c r="C450" i="24"/>
  <c r="E450" i="24" s="1"/>
  <c r="B452" i="24" l="1"/>
  <c r="D452" i="24" s="1"/>
  <c r="F452" i="24" s="1"/>
  <c r="A453" i="24"/>
  <c r="C451" i="24"/>
  <c r="E451" i="24" s="1"/>
  <c r="B453" i="24" l="1"/>
  <c r="D453" i="24" s="1"/>
  <c r="F453" i="24" s="1"/>
  <c r="A454" i="24"/>
  <c r="C452" i="24"/>
  <c r="E452" i="24" s="1"/>
  <c r="B454" i="24" l="1"/>
  <c r="D454" i="24" s="1"/>
  <c r="F454" i="24" s="1"/>
  <c r="A455" i="24"/>
  <c r="C453" i="24"/>
  <c r="E453" i="24" s="1"/>
  <c r="B455" i="24" l="1"/>
  <c r="D455" i="24" s="1"/>
  <c r="F455" i="24" s="1"/>
  <c r="A456" i="24"/>
  <c r="C454" i="24"/>
  <c r="E454" i="24" s="1"/>
  <c r="B456" i="24" l="1"/>
  <c r="D456" i="24" s="1"/>
  <c r="F456" i="24" s="1"/>
  <c r="A457" i="24"/>
  <c r="C455" i="24"/>
  <c r="E455" i="24" s="1"/>
  <c r="B457" i="24" l="1"/>
  <c r="D457" i="24" s="1"/>
  <c r="F457" i="24" s="1"/>
  <c r="A458" i="24"/>
  <c r="C456" i="24"/>
  <c r="E456" i="24" s="1"/>
  <c r="B458" i="24" l="1"/>
  <c r="D458" i="24" s="1"/>
  <c r="F458" i="24" s="1"/>
  <c r="A459" i="24"/>
  <c r="C457" i="24"/>
  <c r="E457" i="24" s="1"/>
  <c r="B459" i="24" l="1"/>
  <c r="D459" i="24" s="1"/>
  <c r="F459" i="24" s="1"/>
  <c r="A460" i="24"/>
  <c r="C458" i="24"/>
  <c r="E458" i="24" s="1"/>
  <c r="B460" i="24" l="1"/>
  <c r="D460" i="24" s="1"/>
  <c r="F460" i="24" s="1"/>
  <c r="A461" i="24"/>
  <c r="C459" i="24"/>
  <c r="E459" i="24" s="1"/>
  <c r="B461" i="24" l="1"/>
  <c r="D461" i="24" s="1"/>
  <c r="F461" i="24" s="1"/>
  <c r="A462" i="24"/>
  <c r="C460" i="24"/>
  <c r="E460" i="24" s="1"/>
  <c r="B462" i="24" l="1"/>
  <c r="D462" i="24" s="1"/>
  <c r="F462" i="24" s="1"/>
  <c r="A463" i="24"/>
  <c r="C461" i="24"/>
  <c r="E461" i="24" s="1"/>
  <c r="B463" i="24" l="1"/>
  <c r="D463" i="24" s="1"/>
  <c r="F463" i="24" s="1"/>
  <c r="A464" i="24"/>
  <c r="C462" i="24"/>
  <c r="E462" i="24" s="1"/>
  <c r="B464" i="24" l="1"/>
  <c r="D464" i="24" s="1"/>
  <c r="F464" i="24" s="1"/>
  <c r="A465" i="24"/>
  <c r="C463" i="24"/>
  <c r="E463" i="24" s="1"/>
  <c r="C464" i="24" l="1"/>
  <c r="E464" i="24" s="1"/>
  <c r="B465" i="24"/>
  <c r="D465" i="24" s="1"/>
  <c r="F465" i="24" s="1"/>
  <c r="A466" i="24"/>
  <c r="B466" i="24" l="1"/>
  <c r="D466" i="24" s="1"/>
  <c r="F466" i="24" s="1"/>
  <c r="A467" i="24"/>
  <c r="C465" i="24"/>
  <c r="E465" i="24" s="1"/>
  <c r="B467" i="24" l="1"/>
  <c r="D467" i="24" s="1"/>
  <c r="F467" i="24" s="1"/>
  <c r="A468" i="24"/>
  <c r="C466" i="24"/>
  <c r="E466" i="24" s="1"/>
  <c r="B468" i="24" l="1"/>
  <c r="D468" i="24" s="1"/>
  <c r="F468" i="24" s="1"/>
  <c r="A469" i="24"/>
  <c r="C467" i="24"/>
  <c r="E467" i="24" s="1"/>
  <c r="B469" i="24" l="1"/>
  <c r="D469" i="24" s="1"/>
  <c r="F469" i="24" s="1"/>
  <c r="A470" i="24"/>
  <c r="C468" i="24"/>
  <c r="E468" i="24" s="1"/>
  <c r="B470" i="24" l="1"/>
  <c r="D470" i="24" s="1"/>
  <c r="F470" i="24" s="1"/>
  <c r="A471" i="24"/>
  <c r="C469" i="24"/>
  <c r="E469" i="24" s="1"/>
  <c r="B471" i="24" l="1"/>
  <c r="D471" i="24" s="1"/>
  <c r="F471" i="24" s="1"/>
  <c r="A472" i="24"/>
  <c r="C470" i="24"/>
  <c r="E470" i="24" s="1"/>
  <c r="B472" i="24" l="1"/>
  <c r="D472" i="24" s="1"/>
  <c r="F472" i="24" s="1"/>
  <c r="A473" i="24"/>
  <c r="C471" i="24"/>
  <c r="E471" i="24" s="1"/>
  <c r="B473" i="24" l="1"/>
  <c r="D473" i="24" s="1"/>
  <c r="F473" i="24" s="1"/>
  <c r="A474" i="24"/>
  <c r="C472" i="24"/>
  <c r="E472" i="24" s="1"/>
  <c r="B474" i="24" l="1"/>
  <c r="D474" i="24" s="1"/>
  <c r="F474" i="24" s="1"/>
  <c r="A475" i="24"/>
  <c r="C473" i="24"/>
  <c r="E473" i="24" s="1"/>
  <c r="B475" i="24" l="1"/>
  <c r="D475" i="24" s="1"/>
  <c r="F475" i="24" s="1"/>
  <c r="A476" i="24"/>
  <c r="C474" i="24"/>
  <c r="E474" i="24" s="1"/>
  <c r="B476" i="24" l="1"/>
  <c r="D476" i="24" s="1"/>
  <c r="F476" i="24" s="1"/>
  <c r="A477" i="24"/>
  <c r="C475" i="24"/>
  <c r="E475" i="24" s="1"/>
  <c r="B477" i="24" l="1"/>
  <c r="D477" i="24" s="1"/>
  <c r="F477" i="24" s="1"/>
  <c r="A478" i="24"/>
  <c r="C476" i="24"/>
  <c r="E476" i="24" s="1"/>
  <c r="B478" i="24" l="1"/>
  <c r="D478" i="24" s="1"/>
  <c r="F478" i="24" s="1"/>
  <c r="A479" i="24"/>
  <c r="C477" i="24"/>
  <c r="E477" i="24" s="1"/>
  <c r="B479" i="24" l="1"/>
  <c r="D479" i="24" s="1"/>
  <c r="F479" i="24" s="1"/>
  <c r="A480" i="24"/>
  <c r="C478" i="24"/>
  <c r="E478" i="24" s="1"/>
  <c r="B480" i="24" l="1"/>
  <c r="D480" i="24" s="1"/>
  <c r="F480" i="24" s="1"/>
  <c r="A481" i="24"/>
  <c r="C479" i="24"/>
  <c r="E479" i="24" s="1"/>
  <c r="B481" i="24" l="1"/>
  <c r="D481" i="24" s="1"/>
  <c r="F481" i="24" s="1"/>
  <c r="A482" i="24"/>
  <c r="C480" i="24"/>
  <c r="E480" i="24" s="1"/>
  <c r="B482" i="24" l="1"/>
  <c r="D482" i="24" s="1"/>
  <c r="F482" i="24" s="1"/>
  <c r="A483" i="24"/>
  <c r="C481" i="24"/>
  <c r="E481" i="24" s="1"/>
  <c r="B483" i="24" l="1"/>
  <c r="D483" i="24" s="1"/>
  <c r="F483" i="24" s="1"/>
  <c r="A484" i="24"/>
  <c r="C482" i="24"/>
  <c r="E482" i="24" s="1"/>
  <c r="A485" i="24" l="1"/>
  <c r="B484" i="24"/>
  <c r="C484" i="24" s="1"/>
  <c r="E484" i="24" s="1"/>
  <c r="C483" i="24"/>
  <c r="E483" i="24" s="1"/>
  <c r="D484" i="24" l="1"/>
  <c r="F484" i="24" s="1"/>
  <c r="A486" i="24"/>
  <c r="B485" i="24"/>
  <c r="C485" i="24" s="1"/>
  <c r="E485" i="24" s="1"/>
  <c r="D485" i="24" l="1"/>
  <c r="F485" i="24" s="1"/>
  <c r="A487" i="24"/>
  <c r="B486" i="24"/>
  <c r="D486" i="24" s="1"/>
  <c r="F486" i="24" s="1"/>
  <c r="A488" i="24" l="1"/>
  <c r="B487" i="24"/>
  <c r="C487" i="24" s="1"/>
  <c r="E487" i="24" s="1"/>
  <c r="C486" i="24"/>
  <c r="E486" i="24" s="1"/>
  <c r="D487" i="24" l="1"/>
  <c r="F487" i="24" s="1"/>
  <c r="A489" i="24"/>
  <c r="B488" i="24"/>
  <c r="C488" i="24" s="1"/>
  <c r="E488" i="24" s="1"/>
  <c r="A490" i="24" l="1"/>
  <c r="B489" i="24"/>
  <c r="C489" i="24" s="1"/>
  <c r="E489" i="24" s="1"/>
  <c r="D488" i="24"/>
  <c r="F488" i="24" s="1"/>
  <c r="D489" i="24" l="1"/>
  <c r="F489" i="24" s="1"/>
  <c r="A491" i="24"/>
  <c r="B490" i="24"/>
  <c r="C490" i="24" s="1"/>
  <c r="E490" i="24" s="1"/>
  <c r="D490" i="24" l="1"/>
  <c r="F490" i="24" s="1"/>
  <c r="A492" i="24"/>
  <c r="B491" i="24"/>
  <c r="C491" i="24" s="1"/>
  <c r="E491" i="24" s="1"/>
  <c r="D491" i="24" l="1"/>
  <c r="F491" i="24" s="1"/>
  <c r="A493" i="24"/>
  <c r="B492" i="24"/>
  <c r="C492" i="24" s="1"/>
  <c r="E492" i="24" s="1"/>
  <c r="D492" i="24" l="1"/>
  <c r="F492" i="24" s="1"/>
  <c r="A494" i="24"/>
  <c r="B493" i="24"/>
  <c r="C493" i="24" s="1"/>
  <c r="E493" i="24" s="1"/>
  <c r="A495" i="24" l="1"/>
  <c r="B494" i="24"/>
  <c r="C494" i="24" s="1"/>
  <c r="E494" i="24" s="1"/>
  <c r="D493" i="24"/>
  <c r="F493" i="24" s="1"/>
  <c r="D494" i="24" l="1"/>
  <c r="F494" i="24" s="1"/>
  <c r="A496" i="24"/>
  <c r="B495" i="24"/>
  <c r="C495" i="24" s="1"/>
  <c r="E495" i="24" s="1"/>
  <c r="D495" i="24" l="1"/>
  <c r="F495" i="24" s="1"/>
  <c r="A497" i="24"/>
  <c r="B496" i="24"/>
  <c r="C496" i="24" s="1"/>
  <c r="E496" i="24" s="1"/>
  <c r="D496" i="24" l="1"/>
  <c r="F496" i="24" s="1"/>
  <c r="A498" i="24"/>
  <c r="B497" i="24"/>
  <c r="C497" i="24" s="1"/>
  <c r="E497" i="24" s="1"/>
  <c r="D497" i="24" l="1"/>
  <c r="F497" i="24" s="1"/>
  <c r="A499" i="24"/>
  <c r="B498" i="24"/>
  <c r="C498" i="24" s="1"/>
  <c r="E498" i="24" s="1"/>
  <c r="D498" i="24" l="1"/>
  <c r="F498" i="24" s="1"/>
  <c r="A500" i="24"/>
  <c r="B499" i="24"/>
  <c r="D499" i="24" s="1"/>
  <c r="F499" i="24" s="1"/>
  <c r="C499" i="24" l="1"/>
  <c r="E499" i="24" s="1"/>
  <c r="A501" i="24"/>
  <c r="B500" i="24"/>
  <c r="D500" i="24" s="1"/>
  <c r="F500" i="24" s="1"/>
  <c r="C500" i="24" l="1"/>
  <c r="E500" i="24" s="1"/>
  <c r="A502" i="24"/>
  <c r="B501" i="24"/>
  <c r="C501" i="24" s="1"/>
  <c r="E501" i="24" s="1"/>
  <c r="D501" i="24" l="1"/>
  <c r="F501" i="24" s="1"/>
  <c r="A503" i="24"/>
  <c r="B502" i="24"/>
  <c r="C502" i="24" s="1"/>
  <c r="E502" i="24" s="1"/>
  <c r="D502" i="24" l="1"/>
  <c r="F502" i="24" s="1"/>
  <c r="A504" i="24"/>
  <c r="B503" i="24"/>
  <c r="C503" i="24" s="1"/>
  <c r="E503" i="24" s="1"/>
  <c r="D503" i="24" l="1"/>
  <c r="F503" i="24" s="1"/>
  <c r="A505" i="24"/>
  <c r="B504" i="24"/>
  <c r="C504" i="24" s="1"/>
  <c r="E504" i="24" s="1"/>
  <c r="D504" i="24" l="1"/>
  <c r="F504" i="24" s="1"/>
  <c r="A506" i="24"/>
  <c r="B505" i="24"/>
  <c r="C505" i="24" s="1"/>
  <c r="E505" i="24" s="1"/>
  <c r="D505" i="24" l="1"/>
  <c r="F505" i="24" s="1"/>
  <c r="B506" i="24"/>
  <c r="D506" i="24" s="1"/>
  <c r="F506" i="24" s="1"/>
  <c r="A507" i="24"/>
  <c r="C506" i="24" l="1"/>
  <c r="E506" i="24" s="1"/>
  <c r="B507" i="24"/>
  <c r="C507" i="24" s="1"/>
  <c r="E507" i="24" s="1"/>
  <c r="A508" i="24"/>
  <c r="D507" i="24" l="1"/>
  <c r="F507" i="24" s="1"/>
  <c r="B508" i="24"/>
  <c r="D508" i="24" s="1"/>
  <c r="F508" i="24" s="1"/>
  <c r="A509" i="24"/>
  <c r="C508" i="24" l="1"/>
  <c r="E508" i="24" s="1"/>
  <c r="B509" i="24"/>
  <c r="D509" i="24" s="1"/>
  <c r="F509" i="24" s="1"/>
  <c r="A510" i="24"/>
  <c r="C509" i="24" l="1"/>
  <c r="E509" i="24" s="1"/>
  <c r="B510" i="24"/>
  <c r="D510" i="24" s="1"/>
  <c r="F510" i="24" s="1"/>
  <c r="A511" i="24"/>
  <c r="C510" i="24" l="1"/>
  <c r="E510" i="24" s="1"/>
  <c r="B511" i="24"/>
  <c r="C511" i="24" s="1"/>
  <c r="E511" i="24" s="1"/>
  <c r="A512" i="24"/>
  <c r="D511" i="24" l="1"/>
  <c r="F511" i="24" s="1"/>
  <c r="B512" i="24"/>
  <c r="C512" i="24" s="1"/>
  <c r="E512" i="24" s="1"/>
  <c r="A513" i="24"/>
  <c r="D512" i="24" l="1"/>
  <c r="F512" i="24" s="1"/>
  <c r="B513" i="24"/>
  <c r="C513" i="24" s="1"/>
  <c r="E513" i="24" s="1"/>
  <c r="A514" i="24"/>
  <c r="D513" i="24" l="1"/>
  <c r="F513" i="24" s="1"/>
  <c r="B514" i="24"/>
  <c r="D514" i="24" s="1"/>
  <c r="F514" i="24" s="1"/>
  <c r="A515" i="24"/>
  <c r="C514" i="24" l="1"/>
  <c r="E514" i="24" s="1"/>
  <c r="B515" i="24"/>
  <c r="C515" i="24" s="1"/>
  <c r="E515" i="24" s="1"/>
  <c r="A516" i="24"/>
  <c r="D515" i="24" l="1"/>
  <c r="F515" i="24" s="1"/>
  <c r="B516" i="24"/>
  <c r="D516" i="24" s="1"/>
  <c r="F516" i="24" s="1"/>
  <c r="A517" i="24"/>
  <c r="B517" i="24" l="1"/>
  <c r="D517" i="24" s="1"/>
  <c r="F517" i="24" s="1"/>
  <c r="A518" i="24"/>
  <c r="C516" i="24"/>
  <c r="E516" i="24" s="1"/>
  <c r="C517" i="24" l="1"/>
  <c r="E517" i="24" s="1"/>
  <c r="B518" i="24"/>
  <c r="D518" i="24" s="1"/>
  <c r="F518" i="24" s="1"/>
  <c r="A519" i="24"/>
  <c r="C518" i="24" l="1"/>
  <c r="E518" i="24" s="1"/>
  <c r="B519" i="24"/>
  <c r="C519" i="24" s="1"/>
  <c r="E519" i="24" s="1"/>
  <c r="A520" i="24"/>
  <c r="D519" i="24" l="1"/>
  <c r="F519" i="24" s="1"/>
  <c r="B520" i="24"/>
  <c r="D520" i="24" s="1"/>
  <c r="F520" i="24" s="1"/>
  <c r="A521" i="24"/>
  <c r="C520" i="24" l="1"/>
  <c r="E520" i="24" s="1"/>
  <c r="B521" i="24"/>
  <c r="C521" i="24" s="1"/>
  <c r="E521" i="24" s="1"/>
  <c r="A522" i="24"/>
  <c r="D521" i="24" l="1"/>
  <c r="F521" i="24" s="1"/>
  <c r="B522" i="24"/>
  <c r="D522" i="24" s="1"/>
  <c r="F522" i="24" s="1"/>
  <c r="A523" i="24"/>
  <c r="C522" i="24" l="1"/>
  <c r="E522" i="24" s="1"/>
  <c r="B523" i="24"/>
  <c r="C523" i="24" s="1"/>
  <c r="E523" i="24" s="1"/>
  <c r="A524" i="24"/>
  <c r="D523" i="24" l="1"/>
  <c r="F523" i="24" s="1"/>
  <c r="B524" i="24"/>
  <c r="D524" i="24" s="1"/>
  <c r="F524" i="24" s="1"/>
  <c r="A525" i="24"/>
  <c r="C524" i="24" l="1"/>
  <c r="E524" i="24" s="1"/>
  <c r="B525" i="24"/>
  <c r="C525" i="24" s="1"/>
  <c r="E525" i="24" s="1"/>
  <c r="A526" i="24"/>
  <c r="D525" i="24" l="1"/>
  <c r="F525" i="24" s="1"/>
  <c r="B526" i="24"/>
  <c r="C526" i="24" s="1"/>
  <c r="E526" i="24" s="1"/>
  <c r="A527" i="24"/>
  <c r="D526" i="24" l="1"/>
  <c r="F526" i="24" s="1"/>
  <c r="B527" i="24"/>
  <c r="C527" i="24" s="1"/>
  <c r="E527" i="24" s="1"/>
  <c r="A528" i="24"/>
  <c r="D527" i="24" l="1"/>
  <c r="F527" i="24" s="1"/>
  <c r="B528" i="24"/>
  <c r="D528" i="24" s="1"/>
  <c r="F528" i="24" s="1"/>
  <c r="A529" i="24"/>
  <c r="C528" i="24" l="1"/>
  <c r="E528" i="24" s="1"/>
  <c r="B529" i="24"/>
  <c r="C529" i="24" s="1"/>
  <c r="E529" i="24" s="1"/>
  <c r="A530" i="24"/>
  <c r="D529" i="24" l="1"/>
  <c r="F529" i="24" s="1"/>
  <c r="B530" i="24"/>
  <c r="D530" i="24" s="1"/>
  <c r="F530" i="24" s="1"/>
  <c r="A531" i="24"/>
  <c r="C530" i="24" l="1"/>
  <c r="E530" i="24" s="1"/>
  <c r="B531" i="24"/>
  <c r="C531" i="24" s="1"/>
  <c r="E531" i="24" s="1"/>
  <c r="A532" i="24"/>
  <c r="D531" i="24" l="1"/>
  <c r="F531" i="24" s="1"/>
  <c r="B532" i="24"/>
  <c r="D532" i="24" s="1"/>
  <c r="F532" i="24" s="1"/>
  <c r="A533" i="24"/>
  <c r="C532" i="24" l="1"/>
  <c r="E532" i="24" s="1"/>
  <c r="B533" i="24"/>
  <c r="C533" i="24" s="1"/>
  <c r="E533" i="24" s="1"/>
  <c r="A534" i="24"/>
  <c r="D533" i="24" l="1"/>
  <c r="F533" i="24" s="1"/>
  <c r="B534" i="24"/>
  <c r="D534" i="24" s="1"/>
  <c r="F534" i="24" s="1"/>
  <c r="A535" i="24"/>
  <c r="C534" i="24" l="1"/>
  <c r="E534" i="24" s="1"/>
  <c r="B535" i="24"/>
  <c r="D535" i="24" s="1"/>
  <c r="F535" i="24" s="1"/>
  <c r="A536" i="24"/>
  <c r="C535" i="24" l="1"/>
  <c r="E535" i="24" s="1"/>
  <c r="B536" i="24"/>
  <c r="D536" i="24" s="1"/>
  <c r="F536" i="24" s="1"/>
  <c r="A537" i="24"/>
  <c r="C536" i="24" l="1"/>
  <c r="E536" i="24" s="1"/>
  <c r="B537" i="24"/>
  <c r="C537" i="24" s="1"/>
  <c r="E537" i="24" s="1"/>
  <c r="A538" i="24"/>
  <c r="D537" i="24" l="1"/>
  <c r="F537" i="24" s="1"/>
  <c r="B538" i="24"/>
  <c r="D538" i="24" s="1"/>
  <c r="F538" i="24" s="1"/>
  <c r="A539" i="24"/>
  <c r="C538" i="24" l="1"/>
  <c r="E538" i="24" s="1"/>
  <c r="B539" i="24"/>
  <c r="C539" i="24" s="1"/>
  <c r="E539" i="24" s="1"/>
  <c r="A540" i="24"/>
  <c r="D539" i="24" l="1"/>
  <c r="F539" i="24" s="1"/>
  <c r="B540" i="24"/>
  <c r="D540" i="24" s="1"/>
  <c r="F540" i="24" s="1"/>
  <c r="A541" i="24"/>
  <c r="B541" i="24" l="1"/>
  <c r="D541" i="24" s="1"/>
  <c r="F541" i="24" s="1"/>
  <c r="A542" i="24"/>
  <c r="C540" i="24"/>
  <c r="E540" i="24" s="1"/>
  <c r="C541" i="24" l="1"/>
  <c r="E541" i="24" s="1"/>
  <c r="B542" i="24"/>
  <c r="D542" i="24" s="1"/>
  <c r="F542" i="24" s="1"/>
  <c r="A543" i="24"/>
  <c r="B543" i="24" l="1"/>
  <c r="C543" i="24" s="1"/>
  <c r="E543" i="24" s="1"/>
  <c r="A544" i="24"/>
  <c r="C542" i="24"/>
  <c r="E542" i="24" s="1"/>
  <c r="D543" i="24" l="1"/>
  <c r="F543" i="24" s="1"/>
  <c r="B544" i="24"/>
  <c r="D544" i="24" s="1"/>
  <c r="F544" i="24" s="1"/>
  <c r="A545" i="24"/>
  <c r="C544" i="24" l="1"/>
  <c r="E544" i="24" s="1"/>
  <c r="B545" i="24"/>
  <c r="C545" i="24" s="1"/>
  <c r="E545" i="24" s="1"/>
  <c r="A546" i="24"/>
  <c r="D545" i="24" l="1"/>
  <c r="F545" i="24" s="1"/>
  <c r="B546" i="24"/>
  <c r="D546" i="24" s="1"/>
  <c r="F546" i="24" s="1"/>
  <c r="A547" i="24"/>
  <c r="C546" i="24" l="1"/>
  <c r="E546" i="24" s="1"/>
  <c r="B547" i="24"/>
  <c r="C547" i="24" s="1"/>
  <c r="E547" i="24" s="1"/>
  <c r="A548" i="24"/>
  <c r="D547" i="24" l="1"/>
  <c r="F547" i="24" s="1"/>
  <c r="B548" i="24"/>
  <c r="D548" i="24" s="1"/>
  <c r="F548" i="24" s="1"/>
  <c r="A549" i="24"/>
  <c r="C548" i="24" l="1"/>
  <c r="E548" i="24" s="1"/>
  <c r="B549" i="24"/>
  <c r="D549" i="24" s="1"/>
  <c r="F549" i="24" s="1"/>
  <c r="A550" i="24"/>
  <c r="C549" i="24" l="1"/>
  <c r="E549" i="24" s="1"/>
  <c r="B550" i="24"/>
  <c r="D550" i="24" s="1"/>
  <c r="F550" i="24" s="1"/>
  <c r="A551" i="24"/>
  <c r="B551" i="24" l="1"/>
  <c r="D551" i="24" s="1"/>
  <c r="F551" i="24" s="1"/>
  <c r="A552" i="24"/>
  <c r="C550" i="24"/>
  <c r="E550" i="24" s="1"/>
  <c r="C551" i="24" l="1"/>
  <c r="E551" i="24" s="1"/>
  <c r="B552" i="24"/>
  <c r="C552" i="24" s="1"/>
  <c r="E552" i="24" s="1"/>
  <c r="A553" i="24"/>
  <c r="D552" i="24" l="1"/>
  <c r="F552" i="24" s="1"/>
  <c r="B553" i="24"/>
  <c r="D553" i="24" s="1"/>
  <c r="F553" i="24" s="1"/>
  <c r="A554" i="24"/>
  <c r="C553" i="24" l="1"/>
  <c r="E553" i="24" s="1"/>
  <c r="B554" i="24"/>
  <c r="D554" i="24" s="1"/>
  <c r="F554" i="24" s="1"/>
  <c r="A555" i="24"/>
  <c r="C554" i="24" l="1"/>
  <c r="E554" i="24" s="1"/>
  <c r="B555" i="24"/>
  <c r="D555" i="24" s="1"/>
  <c r="F555" i="24" s="1"/>
  <c r="A556" i="24"/>
  <c r="C555" i="24" l="1"/>
  <c r="E555" i="24" s="1"/>
  <c r="B556" i="24"/>
  <c r="D556" i="24" s="1"/>
  <c r="F556" i="24" s="1"/>
  <c r="A557" i="24"/>
  <c r="C556" i="24" l="1"/>
  <c r="E556" i="24" s="1"/>
  <c r="B557" i="24"/>
  <c r="D557" i="24" s="1"/>
  <c r="F557" i="24" s="1"/>
  <c r="A558" i="24"/>
  <c r="C557" i="24" l="1"/>
  <c r="E557" i="24" s="1"/>
  <c r="B558" i="24"/>
  <c r="D558" i="24" s="1"/>
  <c r="F558" i="24" s="1"/>
  <c r="A559" i="24"/>
  <c r="B559" i="24" l="1"/>
  <c r="D559" i="24" s="1"/>
  <c r="F559" i="24" s="1"/>
  <c r="A560" i="24"/>
  <c r="C558" i="24"/>
  <c r="E558" i="24" s="1"/>
  <c r="C559" i="24" l="1"/>
  <c r="E559" i="24" s="1"/>
  <c r="B560" i="24"/>
  <c r="D560" i="24" s="1"/>
  <c r="F560" i="24" s="1"/>
  <c r="A561" i="24"/>
  <c r="B561" i="24" l="1"/>
  <c r="D561" i="24" s="1"/>
  <c r="F561" i="24" s="1"/>
  <c r="A562" i="24"/>
  <c r="C560" i="24"/>
  <c r="E560" i="24" s="1"/>
  <c r="B562" i="24" l="1"/>
  <c r="D562" i="24" s="1"/>
  <c r="F562" i="24" s="1"/>
  <c r="A563" i="24"/>
  <c r="C561" i="24"/>
  <c r="E561" i="24" s="1"/>
  <c r="C562" i="24" l="1"/>
  <c r="E562" i="24" s="1"/>
  <c r="B563" i="24"/>
  <c r="D563" i="24" s="1"/>
  <c r="F563" i="24" s="1"/>
  <c r="A564" i="24"/>
  <c r="B564" i="24" l="1"/>
  <c r="D564" i="24" s="1"/>
  <c r="F564" i="24" s="1"/>
  <c r="A565" i="24"/>
  <c r="C563" i="24"/>
  <c r="E563" i="24" s="1"/>
  <c r="C564" i="24" l="1"/>
  <c r="E564" i="24" s="1"/>
  <c r="B565" i="24"/>
  <c r="D565" i="24" s="1"/>
  <c r="F565" i="24" s="1"/>
  <c r="A566" i="24"/>
  <c r="B566" i="24" l="1"/>
  <c r="D566" i="24" s="1"/>
  <c r="F566" i="24" s="1"/>
  <c r="A567" i="24"/>
  <c r="C565" i="24"/>
  <c r="E565" i="24" s="1"/>
  <c r="C566" i="24" l="1"/>
  <c r="E566" i="24" s="1"/>
  <c r="A568" i="24"/>
  <c r="B567" i="24"/>
  <c r="D567" i="24" s="1"/>
  <c r="F567" i="24" s="1"/>
  <c r="C567" i="24" l="1"/>
  <c r="E567" i="24" s="1"/>
  <c r="B568" i="24"/>
  <c r="D568" i="24" s="1"/>
  <c r="F568" i="24" s="1"/>
  <c r="A569" i="24"/>
  <c r="C568" i="24" l="1"/>
  <c r="E568" i="24" s="1"/>
  <c r="A570" i="24"/>
  <c r="B569" i="24"/>
  <c r="D569" i="24" s="1"/>
  <c r="F569" i="24" s="1"/>
  <c r="C569" i="24" l="1"/>
  <c r="E569" i="24" s="1"/>
  <c r="A571" i="24"/>
  <c r="B570" i="24"/>
  <c r="D570" i="24" s="1"/>
  <c r="F570" i="24" s="1"/>
  <c r="C570" i="24" l="1"/>
  <c r="E570" i="24" s="1"/>
  <c r="A572" i="24"/>
  <c r="B571" i="24"/>
  <c r="D571" i="24" s="1"/>
  <c r="F571" i="24" s="1"/>
  <c r="C571" i="24" l="1"/>
  <c r="E571" i="24" s="1"/>
  <c r="A573" i="24"/>
  <c r="B572" i="24"/>
  <c r="D572" i="24" s="1"/>
  <c r="F572" i="24" s="1"/>
  <c r="C572" i="24" l="1"/>
  <c r="E572" i="24" s="1"/>
  <c r="B573" i="24"/>
  <c r="D573" i="24" s="1"/>
  <c r="F573" i="24" s="1"/>
  <c r="A574" i="24"/>
  <c r="C573" i="24" l="1"/>
  <c r="E573" i="24" s="1"/>
  <c r="A575" i="24"/>
  <c r="B574" i="24"/>
  <c r="D574" i="24" s="1"/>
  <c r="F574" i="24" s="1"/>
  <c r="C574" i="24" l="1"/>
  <c r="E574" i="24" s="1"/>
  <c r="B575" i="24"/>
  <c r="D575" i="24" s="1"/>
  <c r="F575" i="24" s="1"/>
  <c r="A576" i="24"/>
  <c r="C575" i="24" l="1"/>
  <c r="E575" i="24" s="1"/>
  <c r="B576" i="24"/>
  <c r="D576" i="24" s="1"/>
  <c r="F576" i="24" s="1"/>
  <c r="A577" i="24"/>
  <c r="C576" i="24" l="1"/>
  <c r="E576" i="24" s="1"/>
  <c r="B577" i="24"/>
  <c r="D577" i="24" s="1"/>
  <c r="F577" i="24" s="1"/>
  <c r="A578" i="24"/>
  <c r="C577" i="24" l="1"/>
  <c r="E577" i="24" s="1"/>
  <c r="A579" i="24"/>
  <c r="B578" i="24"/>
  <c r="D578" i="24" s="1"/>
  <c r="F578" i="24" s="1"/>
  <c r="C578" i="24" l="1"/>
  <c r="E578" i="24" s="1"/>
  <c r="A580" i="24"/>
  <c r="B579" i="24"/>
  <c r="D579" i="24" s="1"/>
  <c r="F579" i="24" s="1"/>
  <c r="C579" i="24" l="1"/>
  <c r="E579" i="24" s="1"/>
  <c r="B580" i="24"/>
  <c r="D580" i="24" s="1"/>
  <c r="F580" i="24" s="1"/>
  <c r="A581" i="24"/>
  <c r="C580" i="24" l="1"/>
  <c r="E580" i="24" s="1"/>
  <c r="A582" i="24"/>
  <c r="B581" i="24"/>
  <c r="D581" i="24" s="1"/>
  <c r="F581" i="24" s="1"/>
  <c r="C581" i="24" l="1"/>
  <c r="E581" i="24" s="1"/>
  <c r="A583" i="24"/>
  <c r="B582" i="24"/>
  <c r="D582" i="24" s="1"/>
  <c r="F582" i="24" s="1"/>
  <c r="C582" i="24" l="1"/>
  <c r="E582" i="24" s="1"/>
  <c r="A584" i="24"/>
  <c r="B583" i="24"/>
  <c r="D583" i="24" s="1"/>
  <c r="F583" i="24" s="1"/>
  <c r="C583" i="24" l="1"/>
  <c r="E583" i="24" s="1"/>
  <c r="B584" i="24"/>
  <c r="D584" i="24" s="1"/>
  <c r="F584" i="24" s="1"/>
  <c r="A585" i="24"/>
  <c r="C584" i="24" l="1"/>
  <c r="E584" i="24" s="1"/>
  <c r="B585" i="24"/>
  <c r="D585" i="24" s="1"/>
  <c r="F585" i="24" s="1"/>
  <c r="A586" i="24"/>
  <c r="C585" i="24" l="1"/>
  <c r="E585" i="24" s="1"/>
  <c r="B586" i="24"/>
  <c r="D586" i="24" s="1"/>
  <c r="F586" i="24" s="1"/>
  <c r="A587" i="24"/>
  <c r="C586" i="24" l="1"/>
  <c r="E586" i="24" s="1"/>
  <c r="A588" i="24"/>
  <c r="B587" i="24"/>
  <c r="D587" i="24" s="1"/>
  <c r="F587" i="24" s="1"/>
  <c r="C587" i="24" l="1"/>
  <c r="E587" i="24" s="1"/>
  <c r="A589" i="24"/>
  <c r="B588" i="24"/>
  <c r="D588" i="24" s="1"/>
  <c r="F588" i="24" s="1"/>
  <c r="C588" i="24" l="1"/>
  <c r="E588" i="24" s="1"/>
  <c r="B589" i="24"/>
  <c r="D589" i="24" s="1"/>
  <c r="F589" i="24" s="1"/>
  <c r="A590" i="24"/>
  <c r="C589" i="24" l="1"/>
  <c r="E589" i="24" s="1"/>
  <c r="A591" i="24"/>
  <c r="B590" i="24"/>
  <c r="D590" i="24" s="1"/>
  <c r="F590" i="24" s="1"/>
  <c r="C590" i="24" l="1"/>
  <c r="E590" i="24" s="1"/>
  <c r="A592" i="24"/>
  <c r="B591" i="24"/>
  <c r="D591" i="24" s="1"/>
  <c r="F591" i="24" s="1"/>
  <c r="C591" i="24" l="1"/>
  <c r="E591" i="24" s="1"/>
  <c r="B592" i="24"/>
  <c r="D592" i="24" s="1"/>
  <c r="F592" i="24" s="1"/>
  <c r="A593" i="24"/>
  <c r="C592" i="24" l="1"/>
  <c r="E592" i="24" s="1"/>
  <c r="B593" i="24"/>
  <c r="D593" i="24" s="1"/>
  <c r="F593" i="24" s="1"/>
  <c r="A594" i="24"/>
  <c r="C593" i="24" l="1"/>
  <c r="E593" i="24" s="1"/>
  <c r="A595" i="24"/>
  <c r="B594" i="24"/>
  <c r="D594" i="24" s="1"/>
  <c r="F594" i="24" s="1"/>
  <c r="C594" i="24" l="1"/>
  <c r="E594" i="24" s="1"/>
  <c r="A596" i="24"/>
  <c r="B595" i="24"/>
  <c r="D595" i="24" s="1"/>
  <c r="F595" i="24" s="1"/>
  <c r="C595" i="24" l="1"/>
  <c r="E595" i="24" s="1"/>
  <c r="A597" i="24"/>
  <c r="B596" i="24"/>
  <c r="D596" i="24" s="1"/>
  <c r="F596" i="24" s="1"/>
  <c r="C596" i="24" l="1"/>
  <c r="E596" i="24" s="1"/>
  <c r="B597" i="24"/>
  <c r="D597" i="24" s="1"/>
  <c r="F597" i="24" s="1"/>
  <c r="A598" i="24"/>
  <c r="C597" i="24" l="1"/>
  <c r="E597" i="24" s="1"/>
  <c r="B598" i="24"/>
  <c r="D598" i="24" s="1"/>
  <c r="F598" i="24" s="1"/>
  <c r="A599" i="24"/>
  <c r="C598" i="24" l="1"/>
  <c r="E598" i="24" s="1"/>
  <c r="B599" i="24"/>
  <c r="D599" i="24" s="1"/>
  <c r="F599" i="24" s="1"/>
  <c r="C5" i="16"/>
  <c r="C599" i="24" l="1"/>
  <c r="E599" i="24" s="1"/>
</calcChain>
</file>

<file path=xl/sharedStrings.xml><?xml version="1.0" encoding="utf-8"?>
<sst xmlns="http://schemas.openxmlformats.org/spreadsheetml/2006/main" count="363" uniqueCount="318">
  <si>
    <t>N° Dep</t>
  </si>
  <si>
    <t>Libelle Dep</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</si>
  <si>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</si>
  <si>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</si>
  <si>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</si>
  <si>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</si>
  <si>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</si>
  <si>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</si>
  <si>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</si>
  <si>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</si>
  <si>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</si>
  <si>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</si>
  <si>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</si>
  <si>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</si>
  <si>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</si>
  <si>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</si>
  <si>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</si>
  <si>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</si>
  <si>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</si>
  <si>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</si>
  <si>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</si>
  <si>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</si>
  <si>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</si>
  <si>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</si>
  <si>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</si>
  <si>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</si>
  <si>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</si>
  <si>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</si>
  <si>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</si>
  <si>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</si>
  <si>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</si>
  <si>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</si>
  <si>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</si>
  <si>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</si>
  <si>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</si>
  <si>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</si>
  <si>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</si>
  <si>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</si>
  <si>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</si>
  <si>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</si>
  <si>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</si>
  <si>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</si>
  <si>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</si>
  <si>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</si>
  <si>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</si>
  <si>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</si>
  <si>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</si>
  <si>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Côtes-du-Nord</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</si>
  <si>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</si>
  <si>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</si>
  <si>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</si>
  <si>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</si>
  <si>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</si>
  <si>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</si>
  <si>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</si>
  <si>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</si>
  <si>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</si>
  <si>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</si>
  <si>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</si>
  <si>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</si>
  <si>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</si>
  <si>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</si>
  <si>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</si>
  <si>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</si>
  <si>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</si>
  <si>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</si>
  <si>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</si>
  <si>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</si>
  <si>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</si>
  <si>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</si>
  <si>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</si>
  <si>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</si>
  <si>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</si>
  <si>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</si>
  <si>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</si>
  <si>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</si>
  <si>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</si>
  <si>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</si>
  <si>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</si>
  <si>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</si>
  <si>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</si>
  <si>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</si>
  <si>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</si>
  <si>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</si>
  <si>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</si>
  <si>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</si>
  <si>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</si>
  <si>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</si>
  <si>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</si>
  <si>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</si>
  <si>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</si>
  <si>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</si>
  <si>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</si>
  <si>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</si>
  <si>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</si>
  <si>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</si>
  <si>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</si>
  <si>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</si>
  <si>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</si>
  <si>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</si>
  <si>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</si>
  <si>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</si>
  <si>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</si>
  <si>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</si>
  <si>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</si>
  <si>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 xml:space="preserve">Marne </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</si>
  <si>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</si>
  <si>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</si>
  <si>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</si>
  <si>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</si>
  <si>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</si>
  <si>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</si>
  <si>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</si>
  <si>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</si>
  <si>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</si>
  <si>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</si>
  <si>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</si>
  <si>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</si>
  <si>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</si>
  <si>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</si>
  <si>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</si>
  <si>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</si>
  <si>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</si>
  <si>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</si>
  <si>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</si>
  <si>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</si>
  <si>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</si>
  <si>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</si>
  <si>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</si>
  <si>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</si>
  <si>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</si>
  <si>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</si>
  <si>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</si>
  <si>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</si>
  <si>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</si>
  <si>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</si>
  <si>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</si>
  <si>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</si>
  <si>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</si>
  <si>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</si>
  <si>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</si>
  <si>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</si>
  <si>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</si>
  <si>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</si>
  <si>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</si>
  <si>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</si>
  <si>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</si>
  <si>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</si>
  <si>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</si>
  <si>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</si>
  <si>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</si>
  <si>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</si>
  <si>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</si>
  <si>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</si>
  <si>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</si>
  <si>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</si>
  <si>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</si>
  <si>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</si>
  <si>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</si>
  <si>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</si>
  <si>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</si>
  <si>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</si>
  <si>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</si>
  <si>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</si>
  <si>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</si>
  <si>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</si>
  <si>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</si>
  <si>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</si>
  <si>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</si>
  <si>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</si>
  <si>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</si>
  <si>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</si>
  <si>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</si>
  <si>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</si>
  <si>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</si>
  <si>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</si>
  <si>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</si>
  <si>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</si>
  <si>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</si>
  <si>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</si>
  <si>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</si>
  <si>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</si>
  <si>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</si>
  <si>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</si>
  <si>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</si>
  <si>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</si>
  <si>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</si>
  <si>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</si>
  <si>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</si>
  <si>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</si>
  <si>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</si>
  <si>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</si>
  <si>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</si>
  <si>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</si>
  <si>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30 à 39 ans</t>
  </si>
  <si>
    <t>40 à 49 ans</t>
  </si>
  <si>
    <t>50 à 59 ans</t>
  </si>
  <si>
    <t>Homme</t>
  </si>
  <si>
    <t>Femme</t>
  </si>
  <si>
    <t xml:space="preserve">Guadeloupe </t>
  </si>
  <si>
    <t xml:space="preserve">Martinique </t>
  </si>
  <si>
    <t>Guyane</t>
  </si>
  <si>
    <t>La Réunion</t>
  </si>
  <si>
    <t>Allocataire seul</t>
  </si>
  <si>
    <t>Par enfant supplémentaire</t>
  </si>
  <si>
    <t>Allocataire en couple</t>
  </si>
  <si>
    <t>En %</t>
  </si>
  <si>
    <t>taux (en %)</t>
  </si>
  <si>
    <t>Mayotte</t>
  </si>
  <si>
    <t>Sans enfant</t>
  </si>
  <si>
    <t>En euros</t>
  </si>
  <si>
    <t xml:space="preserve">Allocataire seul avec majoration </t>
  </si>
  <si>
    <t>Caractéristiques</t>
  </si>
  <si>
    <r>
      <t>Sexe</t>
    </r>
    <r>
      <rPr>
        <b/>
        <vertAlign val="superscript"/>
        <sz val="8"/>
        <color theme="1"/>
        <rFont val="Arial"/>
        <family val="2"/>
      </rPr>
      <t>1</t>
    </r>
  </si>
  <si>
    <r>
      <t>Inscrits à Pôle emploi</t>
    </r>
    <r>
      <rPr>
        <b/>
        <vertAlign val="superscript"/>
        <sz val="8"/>
        <color theme="1"/>
        <rFont val="Arial"/>
        <family val="2"/>
      </rPr>
      <t>1</t>
    </r>
  </si>
  <si>
    <t>Couple avec pesonne(s) à charge</t>
  </si>
  <si>
    <t>Âge</t>
  </si>
  <si>
    <t>Couple sans personne à charge</t>
  </si>
  <si>
    <t>60 ans ou plus</t>
  </si>
  <si>
    <t>Effectifs (en nombre)</t>
  </si>
  <si>
    <t xml:space="preserve"> Prime d’activité non majorée</t>
  </si>
  <si>
    <t>Prime d’activité majorée</t>
  </si>
  <si>
    <t>Prime d’activité</t>
  </si>
  <si>
    <t>Moins de 25 ans</t>
  </si>
  <si>
    <t>-</t>
  </si>
  <si>
    <r>
      <t>Situation familiale</t>
    </r>
    <r>
      <rPr>
        <b/>
        <vertAlign val="superscript"/>
        <sz val="8"/>
        <color theme="1"/>
        <rFont val="Arial"/>
        <family val="2"/>
      </rPr>
      <t>2</t>
    </r>
  </si>
  <si>
    <t>Nombre de bonifications individuelles au sein du foyer</t>
  </si>
  <si>
    <t xml:space="preserve">bonus </t>
  </si>
  <si>
    <t xml:space="preserve"> Personne seule sans enfant</t>
  </si>
  <si>
    <t>Minimum social</t>
  </si>
  <si>
    <t>RSA</t>
  </si>
  <si>
    <t>ASS</t>
  </si>
  <si>
    <t>AAH</t>
  </si>
  <si>
    <t>Non majorée</t>
  </si>
  <si>
    <t>Majorée</t>
  </si>
  <si>
    <t>Total</t>
  </si>
  <si>
    <t>PA 
+ 
ASS</t>
  </si>
  <si>
    <t>PA 
+ 
AAH</t>
  </si>
  <si>
    <t xml:space="preserve">      RSA</t>
  </si>
  <si>
    <t xml:space="preserve">      ASS</t>
  </si>
  <si>
    <t xml:space="preserve">      AAH</t>
  </si>
  <si>
    <t>25 à 29 ans</t>
  </si>
  <si>
    <t>nd</t>
  </si>
  <si>
    <t>seuil de versement</t>
  </si>
  <si>
    <r>
      <t>Ancienneté dans la prime d’activité</t>
    </r>
    <r>
      <rPr>
        <b/>
        <vertAlign val="superscript"/>
        <sz val="8"/>
        <color theme="1"/>
        <rFont val="Arial"/>
        <family val="2"/>
      </rPr>
      <t>1</t>
    </r>
  </si>
  <si>
    <t>Seul sans personne à charge</t>
  </si>
  <si>
    <t>Seul avec personne(s) à charge</t>
  </si>
  <si>
    <t xml:space="preserve">1 an à moins de 2 ans  </t>
  </si>
  <si>
    <t>Moins de 1 an</t>
  </si>
  <si>
    <t>Prime d’activité seule</t>
  </si>
  <si>
    <t>Ensemble des bénéficiaires de la prime d’activité</t>
  </si>
  <si>
    <t>Présents dans la prime d’activité</t>
  </si>
  <si>
    <t>Prime d’activité seule, dont</t>
  </si>
  <si>
    <t>Prime d’activité + minimum social, dont</t>
  </si>
  <si>
    <t xml:space="preserve">      prime d’activité non majorée</t>
  </si>
  <si>
    <t xml:space="preserve">      prime d’activité majorée</t>
  </si>
  <si>
    <r>
      <t>ARE</t>
    </r>
    <r>
      <rPr>
        <b/>
        <vertAlign val="superscript"/>
        <sz val="8"/>
        <color theme="1"/>
        <rFont val="Arial"/>
        <family val="2"/>
      </rPr>
      <t>2</t>
    </r>
  </si>
  <si>
    <r>
      <t>Cumul de la prime d’activité avec un minimum social</t>
    </r>
    <r>
      <rPr>
        <b/>
        <vertAlign val="superscript"/>
        <sz val="8"/>
        <color theme="1"/>
        <rFont val="Arial"/>
        <family val="2"/>
      </rPr>
      <t>1</t>
    </r>
  </si>
  <si>
    <r>
      <t>PA</t>
    </r>
    <r>
      <rPr>
        <vertAlign val="superscript"/>
        <sz val="8"/>
        <color theme="1"/>
        <rFont val="Arial"/>
        <family val="2"/>
      </rPr>
      <t>2</t>
    </r>
    <r>
      <rPr>
        <sz val="8"/>
        <color theme="1"/>
        <rFont val="Arial"/>
        <family val="2"/>
      </rPr>
      <t xml:space="preserve"> 
+ 
RSA</t>
    </r>
  </si>
  <si>
    <r>
      <t>PA 
+ 
minimum social</t>
    </r>
    <r>
      <rPr>
        <vertAlign val="superscript"/>
        <sz val="8"/>
        <color theme="1"/>
        <rFont val="Arial"/>
        <family val="2"/>
      </rPr>
      <t>3</t>
    </r>
  </si>
  <si>
    <t xml:space="preserve">Non-présents dans la prime d’activité </t>
  </si>
  <si>
    <t>Non-présents dans la prime d’activité</t>
  </si>
  <si>
    <t>Femme enceinte : 8</t>
  </si>
  <si>
    <t>Pop 15-69 ans</t>
  </si>
  <si>
    <t>Situation au 31 décembre 2018</t>
  </si>
  <si>
    <t xml:space="preserve">2 ans à moins de 3 ans  </t>
  </si>
  <si>
    <t>Nombre d’allocataires (échelle de gauche)</t>
  </si>
  <si>
    <t>1 enfant</t>
  </si>
  <si>
    <t>2 enfants</t>
  </si>
  <si>
    <t>Homme avec 1 enfant : 5</t>
  </si>
  <si>
    <r>
      <t>Ensemble des minima</t>
    </r>
    <r>
      <rPr>
        <b/>
        <vertAlign val="superscript"/>
        <sz val="8"/>
        <color theme="1"/>
        <rFont val="Arial"/>
        <family val="2"/>
      </rPr>
      <t>1</t>
    </r>
  </si>
  <si>
    <t>Bénéficiaires d’un minimum social et non indemnisés au titre du chômage, dont</t>
  </si>
  <si>
    <t>Indemnisés au titre du chômage et bénéficiaires d’un minimum social, dont</t>
  </si>
  <si>
    <t>Indemnisés au titre du chômage sans bénéficier d’un minimum social</t>
  </si>
  <si>
    <t>Ni bénéficiaires d’un minimum social ni indemnisés au titre du chomâge, dont</t>
  </si>
  <si>
    <t>Bénéficiaires d’un minimum social, dont</t>
  </si>
  <si>
    <t>Population de 18 à 69 ans vivant dans un ménage dont au moins une personne est en emploi</t>
  </si>
  <si>
    <t>Femme avec 2 enfants ou plus : 43</t>
  </si>
  <si>
    <r>
      <rPr>
        <b/>
        <sz val="8"/>
        <color theme="1"/>
        <rFont val="Arial"/>
        <family val="2"/>
      </rPr>
      <t xml:space="preserve">Source &gt; </t>
    </r>
    <r>
      <rPr>
        <sz val="8"/>
        <color theme="1"/>
        <rFont val="Arial"/>
        <family val="2"/>
      </rPr>
      <t>Législation.</t>
    </r>
  </si>
  <si>
    <t>Part parmi les bénéficiaires de la prime d’activité</t>
  </si>
  <si>
    <t xml:space="preserve">     décédés</t>
  </si>
  <si>
    <r>
      <rPr>
        <b/>
        <sz val="8"/>
        <color theme="1"/>
        <rFont val="Arial"/>
        <family val="2"/>
      </rPr>
      <t>Note &gt;</t>
    </r>
    <r>
      <rPr>
        <sz val="8"/>
        <color theme="1"/>
        <rFont val="Arial"/>
        <family val="2"/>
      </rPr>
      <t xml:space="preserve"> En France, on compte au total 9,9 allocataires de la prime d’activité pour 100 habitants âgés de 15 à 69 ans.
</t>
    </r>
    <r>
      <rPr>
        <b/>
        <sz val="8"/>
        <color theme="1"/>
        <rFont val="Arial"/>
        <family val="2"/>
      </rPr>
      <t>Champ &gt;</t>
    </r>
    <r>
      <rPr>
        <sz val="8"/>
        <color theme="1"/>
        <rFont val="Arial"/>
        <family val="2"/>
      </rPr>
      <t xml:space="preserve"> France.
</t>
    </r>
    <r>
      <rPr>
        <b/>
        <sz val="8"/>
        <color theme="1"/>
        <rFont val="Arial"/>
        <family val="2"/>
      </rPr>
      <t xml:space="preserve">Sources &gt; </t>
    </r>
    <r>
      <rPr>
        <sz val="8"/>
        <color theme="1"/>
        <rFont val="Arial"/>
        <family val="2"/>
      </rPr>
      <t>CNAF ; MSA ; Insee, population estimée au 1</t>
    </r>
    <r>
      <rPr>
        <vertAlign val="superscript"/>
        <sz val="8"/>
        <color theme="1"/>
        <rFont val="Arial"/>
        <family val="2"/>
      </rPr>
      <t>er</t>
    </r>
    <r>
      <rPr>
        <sz val="8"/>
        <color theme="1"/>
        <rFont val="Arial"/>
        <family val="2"/>
      </rPr>
      <t xml:space="preserve"> janvier 2020.</t>
    </r>
  </si>
  <si>
    <t>Femme avec 1 enfant : 40</t>
  </si>
  <si>
    <t>Homme avec  2 enfants ou plus : 4</t>
  </si>
  <si>
    <t>dont couple avec 1 seul actif : 2,5</t>
  </si>
  <si>
    <t>dont couple avec 2 actifs : 3,5</t>
  </si>
  <si>
    <t>dont couple avec 1 seul actif : 10</t>
  </si>
  <si>
    <t>dont couple avec 2 actifs : 10</t>
  </si>
  <si>
    <t>dont couple inactif avec enfant(s) actif(s) : &lt; 0,1</t>
  </si>
  <si>
    <t>20
dont inactif avec enfant(s) actif(s) : &lt; 0,3</t>
  </si>
  <si>
    <t>Part d’allocataires parmi la population âgée de 15 à 69 ans (échelle de droite)</t>
  </si>
  <si>
    <t>3 ans</t>
  </si>
  <si>
    <t>Situation au 31 décembre 2019</t>
  </si>
  <si>
    <t>711,03 (grossesse)</t>
  </si>
  <si>
    <t>SMIC horaire 2021</t>
  </si>
  <si>
    <r>
      <t xml:space="preserve">1. Couple monoactif : couple dont un seul membre déclare des revenus d’activité.
</t>
    </r>
    <r>
      <rPr>
        <b/>
        <sz val="8"/>
        <color theme="1"/>
        <rFont val="Arial"/>
        <family val="2"/>
      </rPr>
      <t>Note &gt;</t>
    </r>
    <r>
      <rPr>
        <sz val="8"/>
        <color theme="1"/>
        <rFont val="Arial"/>
        <family val="2"/>
      </rPr>
      <t xml:space="preserve"> En dessous de 15 euros, la prime d’activité n’est pas versée. Ce schéma prend en compte ce seuil de versement.
</t>
    </r>
    <r>
      <rPr>
        <b/>
        <sz val="8"/>
        <color theme="1"/>
        <rFont val="Arial"/>
        <family val="2"/>
      </rPr>
      <t>Lecture &gt;</t>
    </r>
    <r>
      <rPr>
        <sz val="8"/>
        <color theme="1"/>
        <rFont val="Arial"/>
        <family val="2"/>
      </rPr>
      <t xml:space="preserve"> Une personne seule sans enfant avec un revenu d’activité mensuel net de 700 euros, et sans autres ressources, perçoit 305 euros de prime d’activité par mois. 
</t>
    </r>
    <r>
      <rPr>
        <b/>
        <sz val="8"/>
        <color theme="1"/>
        <rFont val="Arial"/>
        <family val="2"/>
      </rPr>
      <t>Source &gt;</t>
    </r>
    <r>
      <rPr>
        <sz val="8"/>
        <color theme="1"/>
        <rFont val="Arial"/>
        <family val="2"/>
      </rPr>
      <t xml:space="preserve"> Législation.</t>
    </r>
  </si>
  <si>
    <t>Revenu d'activité</t>
  </si>
  <si>
    <t>Personne seule sans enfant</t>
  </si>
  <si>
    <t>Couple avec un enfant</t>
  </si>
  <si>
    <t>Bonification individuelle</t>
  </si>
  <si>
    <t>Avant seuil de versement de 15 euros</t>
  </si>
  <si>
    <t>Après seuil de versement de 15 euros</t>
  </si>
  <si>
    <t>Montant de prime d'activité</t>
  </si>
  <si>
    <t>Montant Forfaitaire</t>
  </si>
  <si>
    <r>
      <t>Schéma 1. Montant mensuel de la prime d’activité, au 1</t>
    </r>
    <r>
      <rPr>
        <b/>
        <vertAlign val="superscript"/>
        <sz val="8"/>
        <color theme="1"/>
        <rFont val="Arial"/>
        <family val="2"/>
      </rPr>
      <t>er</t>
    </r>
    <r>
      <rPr>
        <b/>
        <sz val="8"/>
        <color theme="1"/>
        <rFont val="Arial"/>
        <family val="2"/>
      </rPr>
      <t xml:space="preserve"> avril 2021, selon le revenu d’activité et la situation familiale d’un foyer ayant pour unique ressource des revenus d’activité</t>
    </r>
  </si>
  <si>
    <r>
      <t>Couple monoactif avec un enfant</t>
    </r>
    <r>
      <rPr>
        <vertAlign val="superscript"/>
        <sz val="8"/>
        <color theme="1"/>
        <rFont val="Arial"/>
        <family val="2"/>
      </rPr>
      <t>1</t>
    </r>
  </si>
  <si>
    <r>
      <t>Tableau 1. Barème des montants mensuels forfaitaires de la prime d’activité, selon le type de foyer, au 1</t>
    </r>
    <r>
      <rPr>
        <b/>
        <vertAlign val="superscript"/>
        <sz val="8"/>
        <color theme="1"/>
        <rFont val="Arial"/>
        <family val="2"/>
      </rPr>
      <t>er</t>
    </r>
    <r>
      <rPr>
        <b/>
        <sz val="8"/>
        <color theme="1"/>
        <rFont val="Arial"/>
        <family val="2"/>
      </rPr>
      <t xml:space="preserve"> avril 2021</t>
    </r>
  </si>
  <si>
    <t>Tableau 2. Caractéristiques des allocataires de la prime d’activité, fin 2019</t>
  </si>
  <si>
    <r>
      <t xml:space="preserve">nd : non disponible.
1. Les répartitions par sexe et ancienneté dans la prime d’activité et la part d’inscrits à Pôle emploi sont calculées sur le champ des bénéficiaires (les allocataires et leurs conjoints), les autres répartitions sur les seuls allocataires.
2. Dans l’ensemble de la population, la répartition par situation familiale a été calculée au niveau du ménage, sans tenir compte des ménages complexes, en se restreignant aux personnes de référence.
</t>
    </r>
    <r>
      <rPr>
        <b/>
        <sz val="8"/>
        <color theme="1"/>
        <rFont val="Arial"/>
        <family val="2"/>
      </rPr>
      <t>Notes &gt;</t>
    </r>
    <r>
      <rPr>
        <sz val="8"/>
        <color theme="1"/>
        <rFont val="Arial"/>
        <family val="2"/>
      </rPr>
      <t xml:space="preserve"> Dans ce tableau, on appelle « actif » une personne déclarant des revenus d’activité. L’ancienneté dans la prime d’activité est calculée comme la présence ou non dans le dispositif au 31 décembre de chaque année. Les allers-retours en cours d’année ne sont donc pas comptabilisés.
</t>
    </r>
    <r>
      <rPr>
        <b/>
        <sz val="8"/>
        <color theme="1"/>
        <rFont val="Arial"/>
        <family val="2"/>
      </rPr>
      <t xml:space="preserve">Champ &gt; </t>
    </r>
    <r>
      <rPr>
        <sz val="8"/>
        <color theme="1"/>
        <rFont val="Arial"/>
        <family val="2"/>
      </rPr>
      <t xml:space="preserve">France ; ensemble de la population : ménages ordinaires en France (hors Mayotte).
</t>
    </r>
    <r>
      <rPr>
        <b/>
        <sz val="8"/>
        <color theme="1"/>
        <rFont val="Arial"/>
        <family val="2"/>
      </rPr>
      <t>Sources &gt;</t>
    </r>
    <r>
      <rPr>
        <sz val="8"/>
        <color theme="1"/>
        <rFont val="Arial"/>
        <family val="2"/>
      </rPr>
      <t xml:space="preserve"> CNAF et MSA pour les effectifs ; CNAF pour les répartitions (96,5 % des allocataires de la prime d’activité relèvent des CAF) ; DREES, ENIACRAMS, pour le taux d’inscription à Pôle emploi et la répartition selon l’ancienneté dans la prime d’activité ; Insee, enquête Emploi 2019, pour les caractéristiques de l’ensemble de la population.</t>
    </r>
  </si>
  <si>
    <t>Tableau 3. Part de bénéficiaires de la prime d’activité percevant un minimum social d’insertion ou l’allocation d’aide au retour à l’emploi, fin 2019</t>
  </si>
  <si>
    <r>
      <t xml:space="preserve">1. L’ensemble des minima comprend ici le RSA, l’ASS et l’AAH.
2. ARE : allocation d’aide au retour à l’emploi.
</t>
    </r>
    <r>
      <rPr>
        <b/>
        <sz val="8"/>
        <color theme="1"/>
        <rFont val="Arial"/>
        <family val="2"/>
      </rPr>
      <t>Notes &gt;</t>
    </r>
    <r>
      <rPr>
        <sz val="8"/>
        <color theme="1"/>
        <rFont val="Arial"/>
        <family val="2"/>
      </rPr>
      <t xml:space="preserve"> Pour la prime d’activité et le RSA, les chiffres concernent l’ensemble des bénéficiaires : les allocataires mais aussi leurs conjoints. Pour l’ASS, l’AAH et l’ARE, les chiffres ne concernent que les allocataires. En plus du cumul de la prime d’activité avec un minimum social, les cumuls de minima sociaux entre eux sont peu fréquents mais possibles (voir fiche 06). Ici, lorsqu’une personne cumule la prime d’activité avec deux minima sociaux, elle apparaît dans chacune des colonnes associées, ce qui explique, outre les questions d’arrondis, que la somme des trois premières colonnes ne corresponde pas à la colonne « Ensemble des minima ».
</t>
    </r>
    <r>
      <rPr>
        <b/>
        <sz val="8"/>
        <color theme="1"/>
        <rFont val="Arial"/>
        <family val="2"/>
      </rPr>
      <t>Lecture &gt;</t>
    </r>
    <r>
      <rPr>
        <sz val="8"/>
        <color theme="1"/>
        <rFont val="Arial"/>
        <family val="2"/>
      </rPr>
      <t xml:space="preserve"> Parmi les bénéficiaires de la prime d’activité fin 2019, 8,9 % perçoivent également le RSA.
</t>
    </r>
    <r>
      <rPr>
        <b/>
        <sz val="8"/>
        <color theme="1"/>
        <rFont val="Arial"/>
        <family val="2"/>
      </rPr>
      <t xml:space="preserve">Champ &gt; </t>
    </r>
    <r>
      <rPr>
        <sz val="8"/>
        <color theme="1"/>
        <rFont val="Arial"/>
        <family val="2"/>
      </rPr>
      <t xml:space="preserve">France, bénéficiaires de la prime d’activité âgés de 16 ans ou plus au 31 décembre 2019.
</t>
    </r>
    <r>
      <rPr>
        <b/>
        <sz val="8"/>
        <color theme="1"/>
        <rFont val="Arial"/>
        <family val="2"/>
      </rPr>
      <t>Source &gt;</t>
    </r>
    <r>
      <rPr>
        <sz val="8"/>
        <color theme="1"/>
        <rFont val="Arial"/>
        <family val="2"/>
      </rPr>
      <t xml:space="preserve"> DREES, ENIACRAMS.</t>
    </r>
  </si>
  <si>
    <t>Tableau 4. Devenir, un an après, des bénéficiaires de la prime d’activité au 31 décembre 2018</t>
  </si>
  <si>
    <r>
      <t xml:space="preserve">1. En plus du cumul avec la prime d’activité, les cumuls de minima sociaux sont peu fréquents mais possibles (voir fiche 06). Lorsqu’une personne perçoit, en plus de la prime d’activité, deux minima sociaux fin 2018, elle apparaît dans chacune des colonnes correspondant au cumul avec ces minima. Lorsqu’une personne perçoit deux minima fin 2019, pour les colonnes « PA + RSA », « PA + ASS » et « PA + AAH », elle n’apparaît que dans une ligne et est assignée en priorité vers le minimum qu’elle touchait fin 2018 (si elle perçoit toujours la prime d’activité, il s’agit des lignes de la partie « Présents dans la prime d’activité » ; sinon, il s’agit des lignes de la partie « Non-présents dans la prime d’activité »). En revanche, pour les autres colonnes du tableau, lorsqu’une personne perçoit deux minima fin 2019, elle apparaît dans deux lignes, parmi celles du RSA, de l’ASS et de l’AAH (si elle perçoit toujours la prime d’activité, il s’agit des lignes de la partie « Présents dans la prime d’activité » ; sinon, il s’agit des lignes de la partie « Non-présents dans la prime d’activité »). Cela explique que le pourcentage de présents dans la catégorie « Prime d’activité + minimum social » ne corresponde pas à la somme des lignes RSA, ASS et AAH associées. Il en est de même parmi les non-présents dans la prime d’activité, pour le pourcentage de présents dans la catégorie « Bénéficiaires d’un minimum social et non indemnisés au titre du chômage » ou « Indemnisés au titre du chômage et bénéficiaires d’un minimum social ».
2. PA : prime d’activité.
3. Cette colonne correspond au cumul de la prime d’activité avec le RSA, l’ASS ou l’AAH.
</t>
    </r>
    <r>
      <rPr>
        <b/>
        <sz val="8"/>
        <color theme="1"/>
        <rFont val="Arial"/>
        <family val="2"/>
      </rPr>
      <t>Note &gt;</t>
    </r>
    <r>
      <rPr>
        <sz val="8"/>
        <color theme="1"/>
        <rFont val="Arial"/>
        <family val="2"/>
      </rPr>
      <t xml:space="preserve"> Pour la prime d’activité et le RSA, les chiffres concernent l’ensemble des bénéficiaires : les allocataires mais aussi leurs conjoints. Pour l’ASS et l’AAH, les chiffres ne concernent que les allocataires. 
</t>
    </r>
    <r>
      <rPr>
        <b/>
        <sz val="8"/>
        <color theme="1"/>
        <rFont val="Arial"/>
        <family val="2"/>
      </rPr>
      <t>Lecture &gt;</t>
    </r>
    <r>
      <rPr>
        <sz val="8"/>
        <color theme="1"/>
        <rFont val="Arial"/>
        <family val="2"/>
      </rPr>
      <t xml:space="preserve"> Parmi les bénéficiaires de la prime d’activité seule non majorée fin 2018, 70,7 % la perçoivent encore un an après et 26,5 % ne perçoivent plus la prime d’activité.
</t>
    </r>
    <r>
      <rPr>
        <b/>
        <sz val="8"/>
        <color theme="1"/>
        <rFont val="Arial"/>
        <family val="2"/>
      </rPr>
      <t>Champ &gt;</t>
    </r>
    <r>
      <rPr>
        <sz val="8"/>
        <color theme="1"/>
        <rFont val="Arial"/>
        <family val="2"/>
      </rPr>
      <t xml:space="preserve"> France, bénéficiaires âgés de 16 à 58 ans au 31 décembre 2018.
</t>
    </r>
    <r>
      <rPr>
        <b/>
        <sz val="8"/>
        <color theme="1"/>
        <rFont val="Arial"/>
        <family val="2"/>
      </rPr>
      <t xml:space="preserve">Source &gt; </t>
    </r>
    <r>
      <rPr>
        <sz val="8"/>
        <color theme="1"/>
        <rFont val="Arial"/>
        <family val="2"/>
      </rPr>
      <t>DREES, ENIACRAMS.</t>
    </r>
  </si>
  <si>
    <t>Tableau 5. Situation, un an avant, des bénéficiaires de la prime d’activité au 31 décembre 2019</t>
  </si>
  <si>
    <r>
      <t xml:space="preserve">1 à 3 : voir tableau 4.
</t>
    </r>
    <r>
      <rPr>
        <b/>
        <sz val="8"/>
        <color theme="1"/>
        <rFont val="Arial"/>
        <family val="2"/>
      </rPr>
      <t>Note &gt;</t>
    </r>
    <r>
      <rPr>
        <sz val="8"/>
        <color theme="1"/>
        <rFont val="Arial"/>
        <family val="2"/>
      </rPr>
      <t xml:space="preserve"> Pour la prime d’activité et le RSA, les chiffres concernent l’ensemble des bénéficiaires : les allocataires mais aussi leurs conjoints. Pour l’ASS et l’AAH, les chiffres ne concernent que les allocataires. 
</t>
    </r>
    <r>
      <rPr>
        <b/>
        <sz val="8"/>
        <color theme="1"/>
        <rFont val="Arial"/>
        <family val="2"/>
      </rPr>
      <t>Lecture &gt;</t>
    </r>
    <r>
      <rPr>
        <sz val="8"/>
        <color theme="1"/>
        <rFont val="Arial"/>
        <family val="2"/>
      </rPr>
      <t xml:space="preserve"> Parmi les bénéficiaires de la prime d’activité seule non majorée fin 2019, 51,1 % percevaient déjà la prime d’activité un an auparavant.
</t>
    </r>
    <r>
      <rPr>
        <b/>
        <sz val="8"/>
        <color theme="1"/>
        <rFont val="Arial"/>
        <family val="2"/>
      </rPr>
      <t>Champ &gt;</t>
    </r>
    <r>
      <rPr>
        <sz val="8"/>
        <color theme="1"/>
        <rFont val="Arial"/>
        <family val="2"/>
      </rPr>
      <t xml:space="preserve"> France, bénéficiaires âgés de 16 ans ou plus au 31 décembre 2019.
</t>
    </r>
    <r>
      <rPr>
        <b/>
        <sz val="8"/>
        <color theme="1"/>
        <rFont val="Arial"/>
        <family val="2"/>
      </rPr>
      <t xml:space="preserve">Source &gt; </t>
    </r>
    <r>
      <rPr>
        <sz val="8"/>
        <color theme="1"/>
        <rFont val="Arial"/>
        <family val="2"/>
      </rPr>
      <t>DREES, ENIACRAMS.</t>
    </r>
  </si>
  <si>
    <r>
      <rPr>
        <b/>
        <sz val="8"/>
        <rFont val="Arial"/>
        <family val="2"/>
      </rPr>
      <t xml:space="preserve">Champ &gt; </t>
    </r>
    <r>
      <rPr>
        <sz val="8"/>
        <rFont val="Arial"/>
        <family val="2"/>
      </rPr>
      <t xml:space="preserve">Effectifs en France, au 31 décembre de chaque année.
</t>
    </r>
    <r>
      <rPr>
        <b/>
        <sz val="8"/>
        <rFont val="Arial"/>
        <family val="2"/>
      </rPr>
      <t>Sources &gt;</t>
    </r>
    <r>
      <rPr>
        <sz val="8"/>
        <rFont val="Arial"/>
        <family val="2"/>
      </rPr>
      <t xml:space="preserve"> CNAF ; MSA ; Insee, population estimée au 1</t>
    </r>
    <r>
      <rPr>
        <vertAlign val="superscript"/>
        <sz val="8"/>
        <rFont val="Arial"/>
        <family val="2"/>
      </rPr>
      <t>er</t>
    </r>
    <r>
      <rPr>
        <sz val="8"/>
        <rFont val="Arial"/>
        <family val="2"/>
      </rPr>
      <t xml:space="preserve"> janvier de l’année </t>
    </r>
    <r>
      <rPr>
        <i/>
        <sz val="8"/>
        <rFont val="Arial"/>
        <family val="2"/>
      </rPr>
      <t>n+1</t>
    </r>
    <r>
      <rPr>
        <sz val="8"/>
        <rFont val="Arial"/>
        <family val="2"/>
      </rPr>
      <t xml:space="preserve"> (pour la part d’allocataires de l’année </t>
    </r>
    <r>
      <rPr>
        <i/>
        <sz val="8"/>
        <rFont val="Arial"/>
        <family val="2"/>
      </rPr>
      <t>n</t>
    </r>
    <r>
      <rPr>
        <sz val="8"/>
        <rFont val="Arial"/>
        <family val="2"/>
      </rPr>
      <t>).</t>
    </r>
  </si>
  <si>
    <t>Graphique 1. Évolution du nombre, et de la part parmi la population âgée de 15 à 69 ans, d’allocataires de la prime d’activité, depuis 2016</t>
  </si>
  <si>
    <t>Tableau complémentaire. Part d’allocataires de la prime d’activité, fin 2019, parmi la population âgée de 15 à 69 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</si>
</sst>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0\ &quot;€&quot;;[Red]\-#,##0\ &quot;€&quot;"/>
    <numFmt numFmtId="8" formatCode="#,##0.00\ &quot;€&quot;;[Red]\-#,##0.00\ &quot;€&quot;"/>
    <numFmt numFmtId="44" formatCode="_-* #,##0.00\ &quot;€&quot;_-;\-* #,##0.00\ &quot;€&quot;_-;_-* &quot;-&quot;??\ &quot;€&quot;_-;_-@_-"/>
    <numFmt numFmtId="164" formatCode="0.0"/>
    <numFmt numFmtId="165" formatCode="_-* #,##0.00\ [$€-1]_-;\-* #,##0.00\ [$€-1]_-;_-* &quot;-&quot;??\ [$€-1]_-"/>
    <numFmt numFmtId="166" formatCode="#,##0\ _€"/>
    <numFmt numFmtId="167" formatCode="_-* #,##0.00\ [$€-1]_-;\-* #,##0.00\ [$€-1]_-;_-* \-??\ [$€-1]_-"/>
    <numFmt numFmtId="168" formatCode="#,##0.0\ _€"/>
    <numFmt numFmtId="169" formatCode="#,##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name val="Arial"/>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8"/>
      <color theme="1"/>
      <name val="Arial"/>
      <family val="2"/>
    </font>
    <font>
      <sz val="8"/>
      <color theme="1"/>
      <name val="Arial"/>
      <family val="2"/>
    </font>
    <font>
      <b/>
      <vertAlign val="superscript"/>
      <sz val="8"/>
      <color theme="1"/>
      <name val="Arial"/>
      <family val="2"/>
    </font>
    <font>
      <sz val="11"/>
      <name val="Calibri"/>
      <family val="2"/>
    </font>
    <font>
      <i/>
      <sz val="8"/>
      <color theme="1"/>
      <name val="Arial"/>
      <family val="2"/>
    </font>
    <font>
      <b/>
      <u/>
      <sz val="8"/>
      <color theme="1"/>
      <name val="Arial"/>
      <family val="2"/>
    </font>
    <font>
      <vertAlign val="superscript"/>
      <sz val="8"/>
      <color theme="1"/>
      <name val="Arial"/>
      <family val="2"/>
    </font>
    <font>
      <b/>
      <sz val="8"/>
      <name val="Arial"/>
      <family val="2"/>
    </font>
    <font>
      <vertAlign val="superscript"/>
      <sz val="8"/>
      <name val="Arial"/>
      <family val="2"/>
    </font>
    <font>
      <i/>
      <sz val="8"/>
      <name val="Arial"/>
      <family val="2"/>
    </font>
    <font>
      <sz val="8"/>
      <color rgb="FF000000"/>
      <name val="Arial"/>
      <family val="2"/>
    </font>
    <font>
      <sz val="8"/>
      <color rgb="FF444444"/>
      <name val="Arial"/>
      <family val="2"/>
    </font>
    <font>
      <sz val="8"/>
      <color rgb="FF414856"/>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right style="hair">
        <color indexed="64"/>
      </right>
      <top/>
      <bottom style="hair">
        <color indexed="64"/>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s>
  <cellStyleXfs count="69">
    <xf numFmtId="0" fontId="0" fillId="0" borderId="0"/>
    <xf numFmtId="165" fontId="8" fillId="0" borderId="0" applyFont="0" applyFill="0" applyBorder="0" applyAlignment="0" applyProtection="0"/>
    <xf numFmtId="0" fontId="8"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0" borderId="0" applyNumberFormat="0" applyFill="0" applyBorder="0" applyAlignment="0" applyProtection="0"/>
    <xf numFmtId="0" fontId="14" fillId="20" borderId="1" applyNumberFormat="0" applyAlignment="0" applyProtection="0"/>
    <xf numFmtId="0" fontId="15" fillId="0" borderId="2" applyNumberFormat="0" applyFill="0" applyAlignment="0" applyProtection="0"/>
    <xf numFmtId="0" fontId="10" fillId="21" borderId="3" applyNumberFormat="0" applyFont="0" applyAlignment="0" applyProtection="0"/>
    <xf numFmtId="0" fontId="16" fillId="7" borderId="1" applyNumberFormat="0" applyAlignment="0" applyProtection="0"/>
    <xf numFmtId="44" fontId="17" fillId="0" borderId="0" applyFont="0" applyFill="0" applyBorder="0" applyAlignment="0" applyProtection="0"/>
    <xf numFmtId="0" fontId="18" fillId="3" borderId="0" applyNumberFormat="0" applyBorder="0" applyAlignment="0" applyProtection="0"/>
    <xf numFmtId="0" fontId="19" fillId="22" borderId="0" applyNumberFormat="0" applyBorder="0" applyAlignment="0" applyProtection="0"/>
    <xf numFmtId="9" fontId="8" fillId="0" borderId="0" applyFont="0" applyFill="0" applyBorder="0" applyAlignment="0" applyProtection="0"/>
    <xf numFmtId="0" fontId="20" fillId="4" borderId="0" applyNumberFormat="0" applyBorder="0" applyAlignment="0" applyProtection="0"/>
    <xf numFmtId="0" fontId="21" fillId="20" borderId="4"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27" fillId="0" borderId="8" applyNumberFormat="0" applyFill="0" applyAlignment="0" applyProtection="0"/>
    <xf numFmtId="0" fontId="28" fillId="23" borderId="9" applyNumberFormat="0" applyAlignment="0" applyProtection="0"/>
    <xf numFmtId="0" fontId="8" fillId="0" borderId="0"/>
    <xf numFmtId="0" fontId="7" fillId="0" borderId="0"/>
    <xf numFmtId="0" fontId="7" fillId="0" borderId="0"/>
    <xf numFmtId="0" fontId="6" fillId="0" borderId="0"/>
    <xf numFmtId="44" fontId="32" fillId="0" borderId="0" applyFont="0" applyFill="0" applyBorder="0" applyAlignment="0" applyProtection="0"/>
    <xf numFmtId="167" fontId="8" fillId="0" borderId="0" applyFill="0" applyBorder="0" applyAlignment="0" applyProtection="0"/>
    <xf numFmtId="0" fontId="8" fillId="0" borderId="0"/>
    <xf numFmtId="44" fontId="8" fillId="0" borderId="0" applyFont="0" applyFill="0" applyBorder="0" applyAlignment="0" applyProtection="0"/>
    <xf numFmtId="44" fontId="8" fillId="0" borderId="0" applyFont="0" applyFill="0" applyBorder="0" applyAlignment="0" applyProtection="0"/>
    <xf numFmtId="0" fontId="8" fillId="0" borderId="0"/>
    <xf numFmtId="0" fontId="5" fillId="0" borderId="0"/>
    <xf numFmtId="0" fontId="8" fillId="0" borderId="0"/>
    <xf numFmtId="165" fontId="8" fillId="0" borderId="0" applyFont="0" applyFill="0" applyBorder="0" applyAlignment="0" applyProtection="0"/>
    <xf numFmtId="0" fontId="8" fillId="21" borderId="3" applyNumberFormat="0" applyFont="0" applyAlignment="0" applyProtection="0"/>
    <xf numFmtId="44" fontId="17" fillId="0" borderId="0" applyFont="0" applyFill="0" applyBorder="0" applyAlignment="0" applyProtection="0"/>
    <xf numFmtId="0" fontId="5" fillId="0" borderId="0"/>
    <xf numFmtId="0" fontId="5" fillId="0" borderId="0"/>
    <xf numFmtId="44" fontId="32" fillId="0" borderId="0" applyFont="0" applyFill="0" applyBorder="0" applyAlignment="0" applyProtection="0"/>
    <xf numFmtId="0" fontId="4" fillId="0" borderId="0"/>
    <xf numFmtId="0" fontId="3" fillId="0" borderId="0"/>
    <xf numFmtId="0" fontId="2" fillId="0" borderId="0"/>
    <xf numFmtId="0" fontId="8" fillId="0" borderId="0"/>
    <xf numFmtId="0" fontId="1" fillId="0" borderId="0"/>
  </cellStyleXfs>
  <cellXfs count="235">
    <xf numFmtId="0" fontId="0" fillId="0" borderId="0" xfId="0"/>
    <xf numFmtId="0" fontId="29" fillId="0" borderId="10" xfId="0" applyFont="1" applyFill="1" applyBorder="1" applyAlignment="1">
      <alignment horizontal="center" vertical="center" wrapText="1"/>
    </xf>
    <xf numFmtId="0" fontId="30" fillId="0" borderId="0" xfId="0" applyFont="1" applyFill="1" applyAlignment="1">
      <alignment vertical="center"/>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29" fillId="0" borderId="10" xfId="0" applyNumberFormat="1" applyFont="1" applyFill="1" applyBorder="1" applyAlignment="1">
      <alignment horizontal="center" vertical="center" wrapText="1"/>
    </xf>
    <xf numFmtId="0" fontId="30" fillId="0" borderId="0" xfId="0" applyFont="1" applyFill="1" applyAlignment="1">
      <alignment horizontal="center" vertical="center" wrapText="1"/>
    </xf>
    <xf numFmtId="0" fontId="30" fillId="0" borderId="10" xfId="2" quotePrefix="1" applyFont="1" applyFill="1" applyBorder="1" applyAlignment="1">
      <alignment horizontal="center" vertical="center"/>
    </xf>
    <xf numFmtId="0" fontId="30" fillId="0" borderId="10" xfId="2" applyFont="1" applyFill="1" applyBorder="1" applyAlignment="1">
      <alignment horizontal="left" vertical="center"/>
    </xf>
    <xf numFmtId="164" fontId="30" fillId="0" borderId="10" xfId="0" applyNumberFormat="1" applyFont="1" applyFill="1" applyBorder="1" applyAlignment="1">
      <alignment vertical="center"/>
    </xf>
    <xf numFmtId="0" fontId="30" fillId="0" borderId="10" xfId="0" quotePrefix="1" applyFont="1" applyFill="1" applyBorder="1" applyAlignment="1">
      <alignment horizontal="center" vertical="center"/>
    </xf>
    <xf numFmtId="0" fontId="30" fillId="0" borderId="10" xfId="0" applyFont="1" applyFill="1" applyBorder="1" applyAlignment="1">
      <alignment horizontal="left" vertical="center"/>
    </xf>
    <xf numFmtId="0" fontId="30" fillId="0" borderId="10" xfId="2" applyFont="1" applyFill="1" applyBorder="1" applyAlignment="1">
      <alignment horizontal="center" vertical="center"/>
    </xf>
    <xf numFmtId="164" fontId="30" fillId="0" borderId="0" xfId="0" applyNumberFormat="1" applyFont="1" applyFill="1" applyAlignment="1">
      <alignment vertical="center"/>
    </xf>
    <xf numFmtId="166" fontId="34" fillId="0" borderId="0" xfId="0" applyNumberFormat="1" applyFont="1" applyFill="1" applyAlignment="1">
      <alignment vertical="center"/>
    </xf>
    <xf numFmtId="166" fontId="30" fillId="0" borderId="0" xfId="0" applyNumberFormat="1" applyFont="1" applyFill="1" applyBorder="1" applyAlignment="1">
      <alignment horizontal="center" vertical="center"/>
    </xf>
    <xf numFmtId="166" fontId="30" fillId="0" borderId="0" xfId="0" applyNumberFormat="1" applyFont="1" applyFill="1" applyBorder="1" applyAlignment="1">
      <alignment horizontal="left" vertical="center"/>
    </xf>
    <xf numFmtId="0" fontId="29" fillId="0" borderId="0" xfId="0" applyFont="1" applyFill="1" applyAlignment="1">
      <alignment vertical="center"/>
    </xf>
    <xf numFmtId="0" fontId="30" fillId="0" borderId="0" xfId="0" applyFont="1" applyFill="1" applyAlignment="1">
      <alignment horizontal="right" vertical="center"/>
    </xf>
    <xf numFmtId="1" fontId="30" fillId="0" borderId="0" xfId="0" applyNumberFormat="1" applyFont="1" applyFill="1" applyAlignment="1">
      <alignment vertical="center"/>
    </xf>
    <xf numFmtId="0" fontId="30" fillId="0" borderId="14" xfId="0" applyFont="1" applyFill="1" applyBorder="1" applyAlignment="1">
      <alignment vertical="center"/>
    </xf>
    <xf numFmtId="0" fontId="30" fillId="0" borderId="0" xfId="0" applyFont="1" applyFill="1" applyAlignment="1">
      <alignment vertical="center" wrapText="1"/>
    </xf>
    <xf numFmtId="2" fontId="30" fillId="0" borderId="0" xfId="0" applyNumberFormat="1" applyFont="1" applyFill="1" applyAlignment="1">
      <alignment vertical="center"/>
    </xf>
    <xf numFmtId="168" fontId="30" fillId="0" borderId="0" xfId="0" applyNumberFormat="1" applyFont="1" applyFill="1" applyAlignment="1">
      <alignment vertical="center"/>
    </xf>
    <xf numFmtId="166" fontId="30" fillId="0" borderId="0" xfId="0" applyNumberFormat="1" applyFont="1" applyFill="1" applyAlignment="1">
      <alignment vertical="center"/>
    </xf>
    <xf numFmtId="0" fontId="30" fillId="0" borderId="0" xfId="65" applyFont="1"/>
    <xf numFmtId="0" fontId="30" fillId="0" borderId="0" xfId="65" applyFont="1" applyAlignment="1">
      <alignment horizontal="right" vertical="center"/>
    </xf>
    <xf numFmtId="0" fontId="36" fillId="0" borderId="0" xfId="65" applyFont="1" applyFill="1" applyAlignment="1"/>
    <xf numFmtId="0" fontId="30" fillId="0" borderId="0" xfId="65" applyFont="1" applyFill="1"/>
    <xf numFmtId="164" fontId="30" fillId="0" borderId="0" xfId="65" applyNumberFormat="1" applyFont="1"/>
    <xf numFmtId="0" fontId="30" fillId="0" borderId="0" xfId="65" applyFont="1" applyAlignment="1">
      <alignment horizontal="right"/>
    </xf>
    <xf numFmtId="0" fontId="30" fillId="0" borderId="10" xfId="46" applyFont="1" applyFill="1" applyBorder="1" applyAlignment="1">
      <alignment vertical="center"/>
    </xf>
    <xf numFmtId="0" fontId="29" fillId="0" borderId="10" xfId="46" applyFont="1" applyFill="1" applyBorder="1" applyAlignment="1">
      <alignment horizontal="center" vertical="center"/>
    </xf>
    <xf numFmtId="0" fontId="30" fillId="0" borderId="10" xfId="46" applyFont="1" applyFill="1" applyBorder="1" applyAlignment="1">
      <alignment vertical="center" wrapText="1"/>
    </xf>
    <xf numFmtId="166" fontId="30" fillId="0" borderId="10" xfId="46" applyNumberFormat="1" applyFont="1" applyFill="1" applyBorder="1" applyAlignment="1">
      <alignment horizontal="center" vertical="center"/>
    </xf>
    <xf numFmtId="166" fontId="30" fillId="0" borderId="10" xfId="67" applyNumberFormat="1" applyFont="1" applyFill="1" applyBorder="1" applyAlignment="1">
      <alignment horizontal="center" vertical="center"/>
    </xf>
    <xf numFmtId="168" fontId="30" fillId="0" borderId="10" xfId="46" applyNumberFormat="1" applyFont="1" applyFill="1" applyBorder="1" applyAlignment="1">
      <alignment horizontal="center" vertical="center"/>
    </xf>
    <xf numFmtId="166" fontId="9" fillId="0" borderId="10" xfId="46" applyNumberFormat="1" applyFont="1" applyFill="1" applyBorder="1" applyAlignment="1">
      <alignment horizontal="center" vertical="center"/>
    </xf>
    <xf numFmtId="166" fontId="9" fillId="0" borderId="10" xfId="67" applyNumberFormat="1" applyFont="1" applyFill="1" applyBorder="1" applyAlignment="1">
      <alignment horizontal="center" vertical="center"/>
    </xf>
    <xf numFmtId="1" fontId="30" fillId="24" borderId="12" xfId="0" applyNumberFormat="1" applyFont="1" applyFill="1" applyBorder="1" applyAlignment="1">
      <alignment horizontal="center" vertical="center" wrapText="1"/>
    </xf>
    <xf numFmtId="0" fontId="30" fillId="0" borderId="0" xfId="65" applyFont="1" applyAlignment="1">
      <alignment wrapText="1"/>
    </xf>
    <xf numFmtId="0" fontId="36" fillId="0" borderId="0" xfId="0" applyFont="1"/>
    <xf numFmtId="0" fontId="9" fillId="0" borderId="12" xfId="65" applyFont="1" applyFill="1" applyBorder="1" applyAlignment="1">
      <alignment horizontal="left" vertical="center" wrapText="1"/>
    </xf>
    <xf numFmtId="0" fontId="9" fillId="0" borderId="14" xfId="65" applyFont="1" applyFill="1" applyBorder="1" applyAlignment="1">
      <alignment horizontal="left" vertical="center" wrapText="1"/>
    </xf>
    <xf numFmtId="0" fontId="9" fillId="0" borderId="19" xfId="65" applyFont="1" applyFill="1" applyBorder="1" applyAlignment="1">
      <alignment horizontal="left" vertical="center" wrapText="1"/>
    </xf>
    <xf numFmtId="0" fontId="36" fillId="24" borderId="11" xfId="65" applyFont="1" applyFill="1" applyBorder="1" applyAlignment="1">
      <alignment vertical="center" wrapText="1"/>
    </xf>
    <xf numFmtId="0" fontId="30" fillId="0" borderId="12" xfId="65" applyFont="1" applyBorder="1" applyAlignment="1">
      <alignment horizontal="left" vertical="center"/>
    </xf>
    <xf numFmtId="0" fontId="9" fillId="0" borderId="12" xfId="65" applyFont="1" applyFill="1" applyBorder="1" applyAlignment="1">
      <alignment horizontal="left" vertical="center"/>
    </xf>
    <xf numFmtId="0" fontId="9" fillId="0" borderId="13" xfId="65" applyFont="1" applyFill="1" applyBorder="1" applyAlignment="1">
      <alignment vertical="center" wrapText="1"/>
    </xf>
    <xf numFmtId="0" fontId="29" fillId="0" borderId="11" xfId="0" applyFont="1" applyFill="1" applyBorder="1" applyAlignment="1">
      <alignment horizontal="center" vertical="center" wrapText="1"/>
    </xf>
    <xf numFmtId="0" fontId="29" fillId="0" borderId="13" xfId="0" applyFont="1" applyFill="1" applyBorder="1" applyAlignment="1">
      <alignment vertical="center" wrapText="1"/>
    </xf>
    <xf numFmtId="0" fontId="30" fillId="24" borderId="12" xfId="0" applyFont="1" applyFill="1" applyBorder="1" applyAlignment="1">
      <alignment horizontal="right" vertical="center" indent="9"/>
    </xf>
    <xf numFmtId="1" fontId="30" fillId="24" borderId="12" xfId="0" applyNumberFormat="1" applyFont="1" applyFill="1" applyBorder="1" applyAlignment="1">
      <alignment horizontal="right" vertical="center" wrapText="1" indent="9"/>
    </xf>
    <xf numFmtId="1" fontId="30" fillId="24" borderId="12" xfId="0" applyNumberFormat="1" applyFont="1" applyFill="1" applyBorder="1" applyAlignment="1">
      <alignment horizontal="right" vertical="center" indent="9"/>
    </xf>
    <xf numFmtId="0" fontId="30" fillId="24" borderId="12" xfId="0" applyFont="1" applyFill="1" applyBorder="1" applyAlignment="1">
      <alignment horizontal="right" vertical="center" indent="10"/>
    </xf>
    <xf numFmtId="1" fontId="30" fillId="24" borderId="12" xfId="0" applyNumberFormat="1" applyFont="1" applyFill="1" applyBorder="1" applyAlignment="1">
      <alignment horizontal="right" vertical="center" wrapText="1" indent="10"/>
    </xf>
    <xf numFmtId="1" fontId="30" fillId="24" borderId="12" xfId="0" applyNumberFormat="1" applyFont="1" applyFill="1" applyBorder="1" applyAlignment="1">
      <alignment horizontal="right" vertical="center" indent="10"/>
    </xf>
    <xf numFmtId="0" fontId="30" fillId="24" borderId="11" xfId="0" applyFont="1" applyFill="1" applyBorder="1" applyAlignment="1">
      <alignment horizontal="right" vertical="center" indent="10"/>
    </xf>
    <xf numFmtId="1" fontId="30" fillId="24" borderId="13" xfId="0" applyNumberFormat="1" applyFont="1" applyFill="1" applyBorder="1" applyAlignment="1">
      <alignment horizontal="right" vertical="center" wrapText="1" indent="9"/>
    </xf>
    <xf numFmtId="1" fontId="30" fillId="24" borderId="13" xfId="0" applyNumberFormat="1" applyFont="1" applyFill="1" applyBorder="1" applyAlignment="1">
      <alignment horizontal="right" vertical="center" wrapText="1" indent="10"/>
    </xf>
    <xf numFmtId="1" fontId="30" fillId="24" borderId="11" xfId="0" applyNumberFormat="1" applyFont="1" applyFill="1" applyBorder="1" applyAlignment="1">
      <alignment horizontal="right" vertical="center" indent="9"/>
    </xf>
    <xf numFmtId="1" fontId="30" fillId="24" borderId="11" xfId="0" applyNumberFormat="1" applyFont="1" applyFill="1" applyBorder="1" applyAlignment="1">
      <alignment horizontal="right" vertical="center" indent="10"/>
    </xf>
    <xf numFmtId="1" fontId="30" fillId="24" borderId="10" xfId="0" applyNumberFormat="1" applyFont="1" applyFill="1" applyBorder="1" applyAlignment="1">
      <alignment horizontal="right" vertical="center" wrapText="1" indent="5"/>
    </xf>
    <xf numFmtId="0" fontId="29" fillId="0" borderId="11" xfId="0" applyFont="1" applyFill="1" applyBorder="1" applyAlignment="1">
      <alignment vertical="center"/>
    </xf>
    <xf numFmtId="0" fontId="29" fillId="0" borderId="12" xfId="0" applyFont="1" applyFill="1" applyBorder="1" applyAlignment="1">
      <alignment vertical="center"/>
    </xf>
    <xf numFmtId="0" fontId="39" fillId="0" borderId="0" xfId="0" applyFont="1"/>
    <xf numFmtId="0" fontId="9" fillId="0" borderId="11" xfId="0" applyFont="1" applyBorder="1" applyAlignment="1">
      <alignment horizontal="right" vertical="center" indent="4"/>
    </xf>
    <xf numFmtId="0" fontId="36" fillId="24" borderId="20" xfId="65" applyFont="1" applyFill="1" applyBorder="1" applyAlignment="1">
      <alignment vertical="center" wrapText="1"/>
    </xf>
    <xf numFmtId="0" fontId="30" fillId="24" borderId="14" xfId="65" applyFont="1" applyFill="1" applyBorder="1" applyAlignment="1">
      <alignment horizontal="left" vertical="center"/>
    </xf>
    <xf numFmtId="0" fontId="9" fillId="24" borderId="14" xfId="65" applyFont="1" applyFill="1" applyBorder="1" applyAlignment="1">
      <alignment horizontal="left" vertical="center" wrapText="1"/>
    </xf>
    <xf numFmtId="0" fontId="9" fillId="24" borderId="14" xfId="65" applyFont="1" applyFill="1" applyBorder="1" applyAlignment="1">
      <alignment horizontal="left" vertical="center"/>
    </xf>
    <xf numFmtId="0" fontId="29" fillId="24" borderId="10" xfId="0" applyFont="1" applyFill="1" applyBorder="1" applyAlignment="1">
      <alignment vertical="center" wrapText="1"/>
    </xf>
    <xf numFmtId="3" fontId="29" fillId="24" borderId="10" xfId="0" applyNumberFormat="1" applyFont="1" applyFill="1" applyBorder="1" applyAlignment="1">
      <alignment horizontal="right" vertical="center" indent="9"/>
    </xf>
    <xf numFmtId="3" fontId="29" fillId="24" borderId="10" xfId="0" applyNumberFormat="1" applyFont="1" applyFill="1" applyBorder="1" applyAlignment="1">
      <alignment horizontal="right" vertical="center" indent="10"/>
    </xf>
    <xf numFmtId="3" fontId="29" fillId="24" borderId="10" xfId="0" applyNumberFormat="1" applyFont="1" applyFill="1" applyBorder="1" applyAlignment="1">
      <alignment horizontal="right" vertical="center" indent="5"/>
    </xf>
    <xf numFmtId="0" fontId="29" fillId="24" borderId="12" xfId="0" applyFont="1" applyFill="1" applyBorder="1" applyAlignment="1">
      <alignment vertical="center" wrapText="1"/>
    </xf>
    <xf numFmtId="0" fontId="30" fillId="24" borderId="12" xfId="0" applyFont="1" applyFill="1" applyBorder="1" applyAlignment="1">
      <alignment horizontal="right" vertical="center" indent="5"/>
    </xf>
    <xf numFmtId="0" fontId="30" fillId="24" borderId="12" xfId="0" applyFont="1" applyFill="1" applyBorder="1" applyAlignment="1">
      <alignment vertical="center" wrapText="1"/>
    </xf>
    <xf numFmtId="3" fontId="30" fillId="24" borderId="12" xfId="0" applyNumberFormat="1" applyFont="1" applyFill="1" applyBorder="1" applyAlignment="1">
      <alignment horizontal="right" vertical="center" indent="9"/>
    </xf>
    <xf numFmtId="3" fontId="30" fillId="24" borderId="12" xfId="0" applyNumberFormat="1" applyFont="1" applyFill="1" applyBorder="1" applyAlignment="1">
      <alignment horizontal="right" vertical="center" indent="10"/>
    </xf>
    <xf numFmtId="3" fontId="30" fillId="24" borderId="12" xfId="0" applyNumberFormat="1" applyFont="1" applyFill="1" applyBorder="1" applyAlignment="1">
      <alignment horizontal="right" vertical="center" indent="5"/>
    </xf>
    <xf numFmtId="0" fontId="29" fillId="24" borderId="11" xfId="0" applyFont="1" applyFill="1" applyBorder="1" applyAlignment="1">
      <alignment vertical="center" wrapText="1"/>
    </xf>
    <xf numFmtId="0" fontId="30" fillId="24" borderId="11" xfId="0" applyFont="1" applyFill="1" applyBorder="1" applyAlignment="1">
      <alignment horizontal="right" vertical="center" indent="9"/>
    </xf>
    <xf numFmtId="3" fontId="30" fillId="24" borderId="11" xfId="0" applyNumberFormat="1" applyFont="1" applyFill="1" applyBorder="1" applyAlignment="1">
      <alignment horizontal="right" vertical="center" indent="5"/>
    </xf>
    <xf numFmtId="0" fontId="30" fillId="24" borderId="13" xfId="0" applyFont="1" applyFill="1" applyBorder="1" applyAlignment="1">
      <alignment vertical="center" wrapText="1"/>
    </xf>
    <xf numFmtId="1" fontId="30" fillId="24" borderId="13" xfId="0" applyNumberFormat="1" applyFont="1" applyFill="1" applyBorder="1" applyAlignment="1">
      <alignment horizontal="center" vertical="center" wrapText="1"/>
    </xf>
    <xf numFmtId="3" fontId="30" fillId="24" borderId="13" xfId="0" applyNumberFormat="1" applyFont="1" applyFill="1" applyBorder="1" applyAlignment="1">
      <alignment horizontal="right" vertical="center" indent="5"/>
    </xf>
    <xf numFmtId="1" fontId="30" fillId="24" borderId="12" xfId="0" applyNumberFormat="1" applyFont="1" applyFill="1" applyBorder="1" applyAlignment="1">
      <alignment horizontal="center" wrapText="1"/>
    </xf>
    <xf numFmtId="1" fontId="30" fillId="24" borderId="11" xfId="0" applyNumberFormat="1" applyFont="1" applyFill="1" applyBorder="1" applyAlignment="1">
      <alignment horizontal="center" vertical="center" wrapText="1"/>
    </xf>
    <xf numFmtId="1" fontId="33" fillId="24" borderId="12" xfId="0" applyNumberFormat="1" applyFont="1" applyFill="1" applyBorder="1" applyAlignment="1">
      <alignment horizontal="center" vertical="center" wrapText="1"/>
    </xf>
    <xf numFmtId="0" fontId="29" fillId="24" borderId="12" xfId="0" applyFont="1" applyFill="1" applyBorder="1" applyAlignment="1">
      <alignment horizontal="left" vertical="center" wrapText="1"/>
    </xf>
    <xf numFmtId="1" fontId="30" fillId="24" borderId="12" xfId="0" applyNumberFormat="1" applyFont="1" applyFill="1" applyBorder="1" applyAlignment="1">
      <alignment horizontal="right" vertical="center" wrapText="1" indent="5"/>
    </xf>
    <xf numFmtId="0" fontId="30" fillId="24" borderId="12" xfId="0" applyFont="1" applyFill="1" applyBorder="1" applyAlignment="1">
      <alignment horizontal="left" vertical="center" wrapText="1"/>
    </xf>
    <xf numFmtId="1" fontId="30" fillId="24" borderId="11" xfId="0" applyNumberFormat="1" applyFont="1" applyFill="1" applyBorder="1" applyAlignment="1">
      <alignment horizontal="right" vertical="center" indent="5"/>
    </xf>
    <xf numFmtId="1" fontId="30" fillId="24" borderId="12" xfId="0" applyNumberFormat="1" applyFont="1" applyFill="1" applyBorder="1" applyAlignment="1">
      <alignment horizontal="right" vertical="center" indent="5"/>
    </xf>
    <xf numFmtId="1" fontId="30" fillId="24" borderId="13" xfId="0" applyNumberFormat="1" applyFont="1" applyFill="1" applyBorder="1" applyAlignment="1">
      <alignment horizontal="right" vertical="center" wrapText="1" indent="5"/>
    </xf>
    <xf numFmtId="1" fontId="30" fillId="24" borderId="10" xfId="0" applyNumberFormat="1" applyFont="1" applyFill="1" applyBorder="1" applyAlignment="1">
      <alignment horizontal="right" vertical="center" wrapText="1" indent="9"/>
    </xf>
    <xf numFmtId="1" fontId="30" fillId="24" borderId="10" xfId="0" applyNumberFormat="1" applyFont="1" applyFill="1" applyBorder="1" applyAlignment="1">
      <alignment horizontal="right" vertical="center" wrapText="1" indent="10"/>
    </xf>
    <xf numFmtId="1" fontId="30" fillId="0" borderId="0" xfId="65" applyNumberFormat="1" applyFont="1"/>
    <xf numFmtId="0" fontId="9" fillId="24" borderId="12" xfId="0" applyFont="1" applyFill="1" applyBorder="1" applyAlignment="1">
      <alignment horizontal="right" vertical="center" indent="5"/>
    </xf>
    <xf numFmtId="2" fontId="9" fillId="0" borderId="11" xfId="0" applyNumberFormat="1" applyFont="1" applyBorder="1" applyAlignment="1">
      <alignment horizontal="right" vertical="center" indent="7"/>
    </xf>
    <xf numFmtId="2" fontId="9" fillId="0" borderId="12" xfId="0" applyNumberFormat="1" applyFont="1" applyBorder="1" applyAlignment="1">
      <alignment horizontal="right" vertical="center" indent="7"/>
    </xf>
    <xf numFmtId="2" fontId="9" fillId="0" borderId="13" xfId="0" applyNumberFormat="1" applyFont="1" applyBorder="1" applyAlignment="1">
      <alignment horizontal="right" vertical="center" indent="7"/>
    </xf>
    <xf numFmtId="2" fontId="9" fillId="0" borderId="13" xfId="0" applyNumberFormat="1" applyFont="1" applyBorder="1" applyAlignment="1">
      <alignment horizontal="right" vertical="center" indent="9"/>
    </xf>
    <xf numFmtId="2" fontId="9" fillId="0" borderId="12" xfId="0" applyNumberFormat="1" applyFont="1" applyBorder="1" applyAlignment="1">
      <alignment horizontal="right" vertical="center" indent="9"/>
    </xf>
    <xf numFmtId="2" fontId="9" fillId="24" borderId="12" xfId="0" applyNumberFormat="1" applyFont="1" applyFill="1" applyBorder="1" applyAlignment="1">
      <alignment horizontal="right" vertical="center" indent="5"/>
    </xf>
    <xf numFmtId="2" fontId="9" fillId="24" borderId="13" xfId="0" applyNumberFormat="1" applyFont="1" applyFill="1" applyBorder="1" applyAlignment="1">
      <alignment horizontal="right" vertical="center" indent="5"/>
    </xf>
    <xf numFmtId="0" fontId="30" fillId="0" borderId="0" xfId="65" applyFont="1" applyAlignment="1">
      <alignment wrapText="1"/>
    </xf>
    <xf numFmtId="0" fontId="29" fillId="0" borderId="0" xfId="68" applyFont="1" applyAlignment="1">
      <alignment vertical="center"/>
    </xf>
    <xf numFmtId="0" fontId="30" fillId="0" borderId="0" xfId="68" applyFont="1" applyAlignment="1">
      <alignment vertical="center"/>
    </xf>
    <xf numFmtId="2" fontId="9" fillId="0" borderId="0" xfId="46" applyNumberFormat="1" applyFont="1"/>
    <xf numFmtId="0" fontId="30" fillId="0" borderId="0" xfId="68" applyFont="1"/>
    <xf numFmtId="0" fontId="29" fillId="0" borderId="0" xfId="68" applyFont="1" applyAlignment="1">
      <alignment horizontal="left" vertical="center"/>
    </xf>
    <xf numFmtId="0" fontId="30" fillId="25" borderId="0" xfId="68" applyFont="1" applyFill="1" applyAlignment="1">
      <alignment horizontal="center" vertical="center"/>
    </xf>
    <xf numFmtId="0" fontId="30" fillId="25" borderId="0" xfId="68" applyFont="1" applyFill="1" applyAlignment="1">
      <alignment horizontal="center" vertical="center" wrapText="1"/>
    </xf>
    <xf numFmtId="0" fontId="30" fillId="25" borderId="10" xfId="68" applyFont="1" applyFill="1" applyBorder="1" applyAlignment="1">
      <alignment horizontal="center" vertical="center" wrapText="1"/>
    </xf>
    <xf numFmtId="0" fontId="30" fillId="26" borderId="0" xfId="68" applyFont="1" applyFill="1"/>
    <xf numFmtId="44" fontId="30" fillId="0" borderId="0" xfId="68" applyNumberFormat="1" applyFont="1"/>
    <xf numFmtId="1" fontId="30" fillId="0" borderId="0" xfId="68" applyNumberFormat="1" applyFont="1"/>
    <xf numFmtId="1" fontId="30" fillId="0" borderId="10" xfId="68" applyNumberFormat="1" applyFont="1" applyBorder="1"/>
    <xf numFmtId="8" fontId="29" fillId="26" borderId="0" xfId="68" applyNumberFormat="1" applyFont="1" applyFill="1"/>
    <xf numFmtId="0" fontId="36" fillId="0" borderId="0" xfId="46" applyFont="1" applyAlignment="1">
      <alignment vertical="center"/>
    </xf>
    <xf numFmtId="8" fontId="30" fillId="25" borderId="0" xfId="68" applyNumberFormat="1" applyFont="1" applyFill="1"/>
    <xf numFmtId="8" fontId="30" fillId="0" borderId="0" xfId="68" applyNumberFormat="1" applyFont="1"/>
    <xf numFmtId="0" fontId="29" fillId="0" borderId="0" xfId="68" applyFont="1" applyAlignment="1">
      <alignment vertical="center" wrapText="1"/>
    </xf>
    <xf numFmtId="0" fontId="29" fillId="0" borderId="0" xfId="68" applyFont="1" applyAlignment="1">
      <alignment horizontal="right" vertical="center"/>
    </xf>
    <xf numFmtId="44" fontId="36" fillId="26" borderId="15" xfId="50" applyFont="1" applyFill="1" applyBorder="1"/>
    <xf numFmtId="6" fontId="30" fillId="0" borderId="0" xfId="68" applyNumberFormat="1" applyFont="1"/>
    <xf numFmtId="164" fontId="30" fillId="0" borderId="0" xfId="68" applyNumberFormat="1" applyFont="1"/>
    <xf numFmtId="4" fontId="40" fillId="0" borderId="0" xfId="46" applyNumberFormat="1" applyFont="1"/>
    <xf numFmtId="0" fontId="41" fillId="0" borderId="0" xfId="0" applyFont="1"/>
    <xf numFmtId="0" fontId="36" fillId="0" borderId="20" xfId="0" applyFont="1" applyBorder="1" applyAlignment="1">
      <alignment horizontal="right" vertical="center" indent="1"/>
    </xf>
    <xf numFmtId="0" fontId="36" fillId="0" borderId="11" xfId="0" applyFont="1" applyBorder="1" applyAlignment="1">
      <alignment horizontal="right" vertical="center" indent="1"/>
    </xf>
    <xf numFmtId="0" fontId="36" fillId="0" borderId="21" xfId="0" applyFont="1" applyBorder="1" applyAlignment="1">
      <alignment horizontal="right" vertical="center" indent="1"/>
    </xf>
    <xf numFmtId="0" fontId="36" fillId="0" borderId="22" xfId="0" applyFont="1" applyBorder="1" applyAlignment="1">
      <alignment horizontal="right" vertical="center" indent="1"/>
    </xf>
    <xf numFmtId="0" fontId="9" fillId="0" borderId="14" xfId="0" applyFont="1" applyBorder="1" applyAlignment="1">
      <alignment horizontal="right" vertical="center" indent="1"/>
    </xf>
    <xf numFmtId="0" fontId="9" fillId="0" borderId="12" xfId="0" applyFont="1" applyBorder="1" applyAlignment="1">
      <alignment horizontal="right" vertical="center" indent="1"/>
    </xf>
    <xf numFmtId="0" fontId="9" fillId="0" borderId="0" xfId="0" applyFont="1" applyBorder="1" applyAlignment="1">
      <alignment horizontal="right" vertical="center" indent="1"/>
    </xf>
    <xf numFmtId="0" fontId="9" fillId="0" borderId="17" xfId="0" applyFont="1" applyBorder="1" applyAlignment="1">
      <alignment horizontal="right" vertical="center" indent="1"/>
    </xf>
    <xf numFmtId="0" fontId="9" fillId="0" borderId="19" xfId="0" applyFont="1" applyBorder="1" applyAlignment="1">
      <alignment horizontal="right" vertical="center" indent="1"/>
    </xf>
    <xf numFmtId="0" fontId="9" fillId="0" borderId="13" xfId="0" applyFont="1" applyBorder="1" applyAlignment="1">
      <alignment horizontal="right" vertical="center" indent="1"/>
    </xf>
    <xf numFmtId="0" fontId="9" fillId="0" borderId="18" xfId="0" applyFont="1" applyBorder="1" applyAlignment="1">
      <alignment horizontal="right" vertical="center" indent="1"/>
    </xf>
    <xf numFmtId="0" fontId="9" fillId="0" borderId="16" xfId="0" applyFont="1" applyBorder="1" applyAlignment="1">
      <alignment horizontal="right" vertical="center" indent="1"/>
    </xf>
    <xf numFmtId="0" fontId="36" fillId="0" borderId="14" xfId="0" applyFont="1" applyBorder="1" applyAlignment="1">
      <alignment horizontal="right" vertical="center" indent="1"/>
    </xf>
    <xf numFmtId="0" fontId="36" fillId="0" borderId="12" xfId="0" applyFont="1" applyBorder="1" applyAlignment="1">
      <alignment horizontal="right" vertical="center" indent="1"/>
    </xf>
    <xf numFmtId="0" fontId="36" fillId="0" borderId="0" xfId="0" applyFont="1" applyBorder="1" applyAlignment="1">
      <alignment horizontal="right" vertical="center" indent="1"/>
    </xf>
    <xf numFmtId="0" fontId="36" fillId="0" borderId="17" xfId="0" applyFont="1" applyBorder="1" applyAlignment="1">
      <alignment horizontal="right" vertical="center" indent="1"/>
    </xf>
    <xf numFmtId="0" fontId="36" fillId="0" borderId="11" xfId="0" applyFont="1" applyBorder="1" applyAlignment="1">
      <alignment horizontal="right" vertical="center" indent="2"/>
    </xf>
    <xf numFmtId="0" fontId="9" fillId="0" borderId="12" xfId="0" applyFont="1" applyBorder="1" applyAlignment="1">
      <alignment horizontal="right" vertical="center" indent="2"/>
    </xf>
    <xf numFmtId="0" fontId="9" fillId="0" borderId="13" xfId="0" applyFont="1" applyBorder="1" applyAlignment="1">
      <alignment horizontal="right" vertical="center" indent="2"/>
    </xf>
    <xf numFmtId="0" fontId="36" fillId="0" borderId="12" xfId="0" applyFont="1" applyBorder="1" applyAlignment="1">
      <alignment horizontal="right" vertical="center" indent="2"/>
    </xf>
    <xf numFmtId="0" fontId="36" fillId="0" borderId="22" xfId="0" applyFont="1" applyBorder="1" applyAlignment="1">
      <alignment horizontal="right" vertical="center" indent="3"/>
    </xf>
    <xf numFmtId="0" fontId="9" fillId="0" borderId="17" xfId="0" applyFont="1" applyBorder="1" applyAlignment="1">
      <alignment horizontal="right" vertical="center" indent="3"/>
    </xf>
    <xf numFmtId="0" fontId="9" fillId="0" borderId="16" xfId="0" applyFont="1" applyBorder="1" applyAlignment="1">
      <alignment horizontal="right" vertical="center" indent="3"/>
    </xf>
    <xf numFmtId="0" fontId="36" fillId="0" borderId="17" xfId="0" applyFont="1" applyBorder="1" applyAlignment="1">
      <alignment horizontal="right" vertical="center" indent="3"/>
    </xf>
    <xf numFmtId="0" fontId="36" fillId="24" borderId="14" xfId="65" applyFont="1" applyFill="1" applyBorder="1" applyAlignment="1">
      <alignment vertical="center" wrapText="1"/>
    </xf>
    <xf numFmtId="0" fontId="9" fillId="24" borderId="19" xfId="65" applyFont="1" applyFill="1" applyBorder="1" applyAlignment="1">
      <alignment horizontal="left" vertical="center"/>
    </xf>
    <xf numFmtId="0" fontId="36" fillId="0" borderId="22" xfId="0" applyFont="1" applyBorder="1" applyAlignment="1">
      <alignment horizontal="right" vertical="center" indent="5"/>
    </xf>
    <xf numFmtId="0" fontId="9" fillId="0" borderId="17" xfId="0" applyFont="1" applyBorder="1" applyAlignment="1">
      <alignment horizontal="right" vertical="center" indent="5"/>
    </xf>
    <xf numFmtId="0" fontId="9" fillId="0" borderId="16" xfId="0" applyFont="1" applyBorder="1" applyAlignment="1">
      <alignment horizontal="right" vertical="center" indent="5"/>
    </xf>
    <xf numFmtId="0" fontId="36" fillId="0" borderId="17" xfId="0" applyFont="1" applyBorder="1" applyAlignment="1">
      <alignment horizontal="right" vertical="center" indent="5"/>
    </xf>
    <xf numFmtId="0" fontId="36" fillId="0" borderId="0" xfId="46" applyFont="1"/>
    <xf numFmtId="0" fontId="9" fillId="0" borderId="0" xfId="46" applyFont="1"/>
    <xf numFmtId="166" fontId="9" fillId="0" borderId="0" xfId="46" applyNumberFormat="1" applyFont="1"/>
    <xf numFmtId="169" fontId="9" fillId="0" borderId="0" xfId="46" applyNumberFormat="1" applyFont="1"/>
    <xf numFmtId="164" fontId="9" fillId="0" borderId="0" xfId="46" applyNumberFormat="1" applyFont="1"/>
    <xf numFmtId="0" fontId="29" fillId="0" borderId="10" xfId="46" applyFont="1" applyBorder="1" applyAlignment="1">
      <alignment horizontal="center" vertical="center"/>
    </xf>
    <xf numFmtId="166" fontId="30" fillId="0" borderId="10" xfId="67" applyNumberFormat="1" applyFont="1" applyBorder="1" applyAlignment="1">
      <alignment horizontal="center" vertical="center"/>
    </xf>
    <xf numFmtId="168" fontId="30" fillId="0" borderId="10" xfId="46" applyNumberFormat="1" applyFont="1" applyBorder="1" applyAlignment="1">
      <alignment horizontal="center" vertical="center"/>
    </xf>
    <xf numFmtId="0" fontId="30" fillId="0" borderId="0" xfId="46" applyFont="1" applyFill="1" applyBorder="1" applyAlignment="1">
      <alignment vertical="center" wrapText="1"/>
    </xf>
    <xf numFmtId="168" fontId="30" fillId="0" borderId="0" xfId="46" applyNumberFormat="1" applyFont="1" applyFill="1" applyBorder="1" applyAlignment="1">
      <alignment horizontal="center" vertical="center"/>
    </xf>
    <xf numFmtId="168" fontId="30" fillId="0" borderId="0" xfId="67" applyNumberFormat="1" applyFont="1" applyFill="1" applyBorder="1" applyAlignment="1">
      <alignment horizontal="center" vertical="center"/>
    </xf>
    <xf numFmtId="0" fontId="9" fillId="0" borderId="0" xfId="46" applyFont="1" applyBorder="1"/>
    <xf numFmtId="0" fontId="30" fillId="0" borderId="0" xfId="66" applyFont="1" applyAlignment="1">
      <alignment horizontal="left" vertical="center" wrapText="1"/>
    </xf>
    <xf numFmtId="0" fontId="30" fillId="0" borderId="0" xfId="66" applyFont="1" applyAlignment="1">
      <alignment horizontal="left" vertical="center"/>
    </xf>
    <xf numFmtId="0" fontId="30" fillId="0" borderId="10" xfId="68" applyFont="1" applyBorder="1" applyAlignment="1">
      <alignment horizontal="center"/>
    </xf>
    <xf numFmtId="6" fontId="30" fillId="0" borderId="10" xfId="68" applyNumberFormat="1" applyFont="1" applyBorder="1" applyAlignment="1">
      <alignment horizontal="center"/>
    </xf>
    <xf numFmtId="0" fontId="30" fillId="0" borderId="0" xfId="68" applyFont="1" applyAlignment="1">
      <alignment horizontal="center"/>
    </xf>
    <xf numFmtId="0" fontId="30" fillId="0" borderId="0" xfId="68" applyFont="1" applyAlignment="1">
      <alignment wrapText="1"/>
    </xf>
    <xf numFmtId="0" fontId="30" fillId="0" borderId="0" xfId="68" applyFont="1"/>
    <xf numFmtId="0" fontId="30" fillId="0" borderId="0" xfId="0" applyFont="1" applyFill="1" applyAlignment="1">
      <alignment horizontal="left" vertical="top" wrapText="1"/>
    </xf>
    <xf numFmtId="0" fontId="30" fillId="0" borderId="0" xfId="0" applyFont="1" applyFill="1" applyAlignment="1">
      <alignment horizontal="left" vertical="top"/>
    </xf>
    <xf numFmtId="1" fontId="30" fillId="24" borderId="11" xfId="0" applyNumberFormat="1" applyFont="1" applyFill="1" applyBorder="1" applyAlignment="1">
      <alignment horizontal="right" vertical="center" wrapText="1" indent="5"/>
    </xf>
    <xf numFmtId="1" fontId="30" fillId="24" borderId="12" xfId="0" applyNumberFormat="1" applyFont="1" applyFill="1" applyBorder="1" applyAlignment="1">
      <alignment horizontal="right" vertical="center" wrapText="1" indent="5"/>
    </xf>
    <xf numFmtId="1" fontId="30" fillId="24" borderId="13" xfId="0" applyNumberFormat="1" applyFont="1" applyFill="1" applyBorder="1" applyAlignment="1">
      <alignment horizontal="right" vertical="center" wrapText="1" indent="5"/>
    </xf>
    <xf numFmtId="0" fontId="30" fillId="24" borderId="10" xfId="0" applyFont="1" applyFill="1" applyBorder="1" applyAlignment="1">
      <alignment horizontal="left" vertical="center" wrapText="1"/>
    </xf>
    <xf numFmtId="1" fontId="30" fillId="24" borderId="10" xfId="0" applyNumberFormat="1" applyFont="1" applyFill="1" applyBorder="1" applyAlignment="1">
      <alignment horizontal="right" vertical="center" wrapText="1" indent="9"/>
    </xf>
    <xf numFmtId="0" fontId="30" fillId="24" borderId="11" xfId="0" applyFont="1" applyFill="1" applyBorder="1" applyAlignment="1">
      <alignment vertical="center"/>
    </xf>
    <xf numFmtId="0" fontId="30" fillId="24" borderId="12" xfId="0" applyFont="1" applyFill="1" applyBorder="1" applyAlignment="1">
      <alignment vertical="center"/>
    </xf>
    <xf numFmtId="0" fontId="30" fillId="24" borderId="13" xfId="0" applyFont="1" applyFill="1" applyBorder="1" applyAlignment="1">
      <alignment vertical="center"/>
    </xf>
    <xf numFmtId="0" fontId="30" fillId="24" borderId="12" xfId="0" applyFont="1" applyFill="1" applyBorder="1" applyAlignment="1">
      <alignment horizontal="left" vertical="center" wrapText="1"/>
    </xf>
    <xf numFmtId="1" fontId="30" fillId="24" borderId="12" xfId="0" applyNumberFormat="1" applyFont="1" applyFill="1" applyBorder="1" applyAlignment="1">
      <alignment horizontal="right" vertical="center" wrapText="1" indent="9"/>
    </xf>
    <xf numFmtId="1" fontId="33" fillId="24" borderId="12" xfId="0" applyNumberFormat="1" applyFont="1" applyFill="1" applyBorder="1" applyAlignment="1">
      <alignment horizontal="center" vertical="center" wrapText="1"/>
    </xf>
    <xf numFmtId="1" fontId="30" fillId="24" borderId="12" xfId="0" applyNumberFormat="1" applyFont="1" applyFill="1" applyBorder="1" applyAlignment="1">
      <alignment horizontal="center" vertical="center" wrapText="1"/>
    </xf>
    <xf numFmtId="3" fontId="30" fillId="24" borderId="12" xfId="0" applyNumberFormat="1" applyFont="1" applyFill="1" applyBorder="1" applyAlignment="1">
      <alignment horizontal="right" vertical="center" indent="5"/>
    </xf>
    <xf numFmtId="0" fontId="29" fillId="0" borderId="0" xfId="65" applyFont="1" applyAlignment="1">
      <alignment horizontal="left" wrapText="1"/>
    </xf>
    <xf numFmtId="0" fontId="30" fillId="0" borderId="0" xfId="65" applyFont="1" applyAlignment="1">
      <alignment horizontal="left" wrapText="1"/>
    </xf>
    <xf numFmtId="0" fontId="29" fillId="0" borderId="20" xfId="65" applyFont="1" applyBorder="1" applyAlignment="1">
      <alignment horizontal="left" vertical="center" wrapText="1"/>
    </xf>
    <xf numFmtId="0" fontId="29" fillId="0" borderId="21" xfId="65" applyFont="1" applyBorder="1" applyAlignment="1">
      <alignment horizontal="left" vertical="center" wrapText="1"/>
    </xf>
    <xf numFmtId="0" fontId="29" fillId="0" borderId="22" xfId="65" applyFont="1" applyBorder="1" applyAlignment="1">
      <alignment horizontal="left" vertical="center" wrapText="1"/>
    </xf>
    <xf numFmtId="0" fontId="29" fillId="0" borderId="19" xfId="65" applyFont="1" applyBorder="1" applyAlignment="1">
      <alignment horizontal="left" vertical="center" wrapText="1"/>
    </xf>
    <xf numFmtId="0" fontId="29" fillId="0" borderId="18" xfId="65" applyFont="1" applyBorder="1" applyAlignment="1">
      <alignment horizontal="left" vertical="center" wrapText="1"/>
    </xf>
    <xf numFmtId="0" fontId="29" fillId="0" borderId="16" xfId="65" applyFont="1" applyBorder="1" applyAlignment="1">
      <alignment horizontal="left" vertical="center" wrapText="1"/>
    </xf>
    <xf numFmtId="164" fontId="30" fillId="0" borderId="10" xfId="65" applyNumberFormat="1" applyFont="1" applyBorder="1" applyAlignment="1">
      <alignment horizontal="center" vertical="center" wrapText="1"/>
    </xf>
    <xf numFmtId="0" fontId="30" fillId="0" borderId="0" xfId="65" applyFont="1" applyBorder="1" applyAlignment="1">
      <alignment wrapText="1"/>
    </xf>
    <xf numFmtId="0" fontId="30" fillId="0" borderId="0" xfId="65" applyFont="1" applyBorder="1" applyAlignment="1">
      <alignment horizontal="left" vertical="top" wrapText="1"/>
    </xf>
    <xf numFmtId="0" fontId="30" fillId="0" borderId="0" xfId="65" applyFont="1" applyAlignment="1">
      <alignment horizontal="left" vertical="top" wrapText="1"/>
    </xf>
    <xf numFmtId="0" fontId="36" fillId="0" borderId="0" xfId="65" applyFont="1" applyFill="1" applyAlignment="1">
      <alignment horizontal="left" vertical="center" wrapText="1"/>
    </xf>
    <xf numFmtId="0" fontId="30" fillId="0" borderId="0" xfId="65" applyFont="1" applyAlignment="1">
      <alignment horizontal="left" vertical="center" wrapText="1"/>
    </xf>
    <xf numFmtId="0" fontId="29" fillId="0" borderId="10" xfId="65" applyFont="1" applyBorder="1" applyAlignment="1">
      <alignment horizontal="center" vertical="center" wrapText="1"/>
    </xf>
    <xf numFmtId="0" fontId="29" fillId="0" borderId="10" xfId="65" applyFont="1" applyBorder="1" applyAlignment="1">
      <alignment horizontal="center" wrapText="1"/>
    </xf>
    <xf numFmtId="0" fontId="30" fillId="0" borderId="10" xfId="65" applyFont="1" applyBorder="1" applyAlignment="1">
      <alignment wrapText="1"/>
    </xf>
    <xf numFmtId="0" fontId="29" fillId="0" borderId="10" xfId="65" applyFont="1" applyBorder="1" applyAlignment="1">
      <alignment horizontal="center" vertical="center"/>
    </xf>
    <xf numFmtId="0" fontId="30" fillId="0" borderId="10" xfId="65" applyFont="1" applyBorder="1" applyAlignment="1"/>
    <xf numFmtId="0" fontId="30" fillId="0" borderId="10" xfId="65" applyFont="1" applyBorder="1" applyAlignment="1">
      <alignment horizontal="center" vertical="center" wrapText="1"/>
    </xf>
    <xf numFmtId="0" fontId="30" fillId="0" borderId="10" xfId="65" applyFont="1" applyBorder="1" applyAlignment="1">
      <alignment horizontal="center" vertical="center"/>
    </xf>
    <xf numFmtId="0" fontId="30" fillId="0" borderId="0" xfId="65" applyFont="1" applyBorder="1" applyAlignment="1">
      <alignment horizontal="left" wrapText="1"/>
    </xf>
    <xf numFmtId="0" fontId="30" fillId="0" borderId="0" xfId="65" applyFont="1" applyAlignment="1">
      <alignment wrapText="1"/>
    </xf>
    <xf numFmtId="0" fontId="36" fillId="0" borderId="11" xfId="65" applyFont="1" applyFill="1" applyBorder="1" applyAlignment="1">
      <alignment horizontal="center" vertical="center" textRotation="90" wrapText="1"/>
    </xf>
    <xf numFmtId="0" fontId="36" fillId="0" borderId="12" xfId="65" applyFont="1" applyFill="1" applyBorder="1" applyAlignment="1">
      <alignment horizontal="center" vertical="center" textRotation="90" wrapText="1"/>
    </xf>
    <xf numFmtId="0" fontId="36" fillId="0" borderId="13" xfId="65" applyFont="1" applyFill="1" applyBorder="1" applyAlignment="1">
      <alignment horizontal="center" vertical="center" textRotation="90" wrapText="1"/>
    </xf>
    <xf numFmtId="0" fontId="30" fillId="0" borderId="0" xfId="65" applyFont="1" applyBorder="1" applyAlignment="1">
      <alignment vertical="center" wrapText="1"/>
    </xf>
    <xf numFmtId="0" fontId="9" fillId="0" borderId="0" xfId="65" applyFont="1" applyFill="1" applyBorder="1" applyAlignment="1">
      <alignment vertical="center" wrapText="1" readingOrder="1"/>
    </xf>
    <xf numFmtId="0" fontId="30" fillId="0" borderId="0" xfId="65" applyFont="1" applyBorder="1" applyAlignment="1">
      <alignment vertical="center" wrapText="1" readingOrder="1"/>
    </xf>
    <xf numFmtId="0" fontId="30" fillId="0" borderId="0" xfId="65" applyFont="1" applyFill="1" applyBorder="1" applyAlignment="1">
      <alignment horizontal="center"/>
    </xf>
    <xf numFmtId="0" fontId="36" fillId="0" borderId="0" xfId="65" applyFont="1" applyFill="1" applyAlignment="1">
      <alignment wrapText="1"/>
    </xf>
    <xf numFmtId="0" fontId="30" fillId="0" borderId="17" xfId="65" applyFont="1" applyFill="1" applyBorder="1" applyAlignment="1">
      <alignment horizontal="center"/>
    </xf>
    <xf numFmtId="0" fontId="30" fillId="0" borderId="18" xfId="65" applyFont="1" applyFill="1" applyBorder="1" applyAlignment="1">
      <alignment horizontal="center"/>
    </xf>
    <xf numFmtId="0" fontId="30" fillId="0" borderId="16" xfId="65" applyFont="1" applyFill="1" applyBorder="1" applyAlignment="1">
      <alignment horizontal="center"/>
    </xf>
    <xf numFmtId="0" fontId="9" fillId="0" borderId="0" xfId="0" applyFont="1" applyAlignment="1">
      <alignment horizontal="left" vertical="center" wrapText="1"/>
    </xf>
    <xf numFmtId="0" fontId="9" fillId="0" borderId="0" xfId="0" applyFont="1" applyAlignment="1">
      <alignment horizontal="left" vertical="center"/>
    </xf>
    <xf numFmtId="0" fontId="29" fillId="0" borderId="0" xfId="0" applyFont="1" applyFill="1" applyAlignment="1">
      <alignment horizontal="left" vertical="center" wrapText="1"/>
    </xf>
    <xf numFmtId="0" fontId="29" fillId="0" borderId="0" xfId="0" applyFont="1" applyFill="1" applyAlignment="1">
      <alignment horizontal="left" vertical="center"/>
    </xf>
    <xf numFmtId="166" fontId="30" fillId="0" borderId="0" xfId="0" applyNumberFormat="1" applyFont="1" applyFill="1" applyBorder="1" applyAlignment="1">
      <alignment horizontal="left" vertical="top" wrapText="1"/>
    </xf>
    <xf numFmtId="166" fontId="30" fillId="0" borderId="0" xfId="0" applyNumberFormat="1" applyFont="1" applyFill="1" applyBorder="1" applyAlignment="1">
      <alignment horizontal="left" vertical="top"/>
    </xf>
  </cellXfs>
  <cellStyles count="69">
    <cellStyle name="20 % - Accent1 2" xfId="3" xr:uid="{00000000-0005-0000-0000-000000000000}"/>
    <cellStyle name="20 % - Accent2 2" xfId="4" xr:uid="{00000000-0005-0000-0000-000001000000}"/>
    <cellStyle name="20 % - Accent3 2" xfId="5" xr:uid="{00000000-0005-0000-0000-000002000000}"/>
    <cellStyle name="20 % - Accent4 2" xfId="6" xr:uid="{00000000-0005-0000-0000-000003000000}"/>
    <cellStyle name="20 % - Accent5 2" xfId="7" xr:uid="{00000000-0005-0000-0000-000004000000}"/>
    <cellStyle name="20 % - Accent6 2" xfId="8" xr:uid="{00000000-0005-0000-0000-000005000000}"/>
    <cellStyle name="40 % - Accent1 2" xfId="9" xr:uid="{00000000-0005-0000-0000-000006000000}"/>
    <cellStyle name="40 % - Accent2 2" xfId="10" xr:uid="{00000000-0005-0000-0000-000007000000}"/>
    <cellStyle name="40 % - Accent3 2" xfId="11" xr:uid="{00000000-0005-0000-0000-000008000000}"/>
    <cellStyle name="40 % - Accent4 2" xfId="12" xr:uid="{00000000-0005-0000-0000-000009000000}"/>
    <cellStyle name="40 % - Accent5 2" xfId="13" xr:uid="{00000000-0005-0000-0000-00000A000000}"/>
    <cellStyle name="40 % - Accent6 2" xfId="14" xr:uid="{00000000-0005-0000-0000-00000B000000}"/>
    <cellStyle name="60 % - Accent1 2" xfId="15" xr:uid="{00000000-0005-0000-0000-00000C000000}"/>
    <cellStyle name="60 % - Accent2 2" xfId="16" xr:uid="{00000000-0005-0000-0000-00000D000000}"/>
    <cellStyle name="60 % - Accent3 2" xfId="17" xr:uid="{00000000-0005-0000-0000-00000E000000}"/>
    <cellStyle name="60 % - Accent4 2" xfId="18" xr:uid="{00000000-0005-0000-0000-00000F000000}"/>
    <cellStyle name="60 % - Accent5 2" xfId="19" xr:uid="{00000000-0005-0000-0000-000010000000}"/>
    <cellStyle name="60 % - Accent6 2" xfId="20" xr:uid="{00000000-0005-0000-0000-000011000000}"/>
    <cellStyle name="Accent1 2" xfId="21" xr:uid="{00000000-0005-0000-0000-000012000000}"/>
    <cellStyle name="Accent2 2" xfId="22" xr:uid="{00000000-0005-0000-0000-000013000000}"/>
    <cellStyle name="Accent3 2" xfId="23" xr:uid="{00000000-0005-0000-0000-000014000000}"/>
    <cellStyle name="Accent4 2" xfId="24" xr:uid="{00000000-0005-0000-0000-000015000000}"/>
    <cellStyle name="Accent5 2" xfId="25" xr:uid="{00000000-0005-0000-0000-000016000000}"/>
    <cellStyle name="Accent6 2" xfId="26" xr:uid="{00000000-0005-0000-0000-000017000000}"/>
    <cellStyle name="Avertissement 2" xfId="27" xr:uid="{00000000-0005-0000-0000-000018000000}"/>
    <cellStyle name="Calcul 2" xfId="28" xr:uid="{00000000-0005-0000-0000-000019000000}"/>
    <cellStyle name="Cellule liée 2" xfId="29" xr:uid="{00000000-0005-0000-0000-00001A000000}"/>
    <cellStyle name="Commentaire 2" xfId="30" xr:uid="{00000000-0005-0000-0000-00001B000000}"/>
    <cellStyle name="Commentaire 2 2" xfId="59" xr:uid="{00000000-0005-0000-0000-00001C000000}"/>
    <cellStyle name="Entrée 2" xfId="31" xr:uid="{00000000-0005-0000-0000-00001D000000}"/>
    <cellStyle name="Euro" xfId="1" xr:uid="{00000000-0005-0000-0000-00001E000000}"/>
    <cellStyle name="Euro 2" xfId="32" xr:uid="{00000000-0005-0000-0000-00001F000000}"/>
    <cellStyle name="Euro 2 2" xfId="60" xr:uid="{00000000-0005-0000-0000-000020000000}"/>
    <cellStyle name="Euro 2 3" xfId="54" xr:uid="{00000000-0005-0000-0000-000021000000}"/>
    <cellStyle name="Euro 3" xfId="50" xr:uid="{00000000-0005-0000-0000-000022000000}"/>
    <cellStyle name="Euro 3 2" xfId="63" xr:uid="{00000000-0005-0000-0000-000023000000}"/>
    <cellStyle name="Euro 3 3" xfId="53" xr:uid="{00000000-0005-0000-0000-000024000000}"/>
    <cellStyle name="Euro 4" xfId="58" xr:uid="{00000000-0005-0000-0000-000025000000}"/>
    <cellStyle name="Euro 5" xfId="51" xr:uid="{00000000-0005-0000-0000-000026000000}"/>
    <cellStyle name="Insatisfaisant 2" xfId="33" xr:uid="{00000000-0005-0000-0000-000027000000}"/>
    <cellStyle name="Neutre 2" xfId="34" xr:uid="{00000000-0005-0000-0000-000028000000}"/>
    <cellStyle name="Normal" xfId="0" builtinId="0"/>
    <cellStyle name="Normal 2" xfId="46" xr:uid="{00000000-0005-0000-0000-00002A000000}"/>
    <cellStyle name="Normal 2 2" xfId="47" xr:uid="{00000000-0005-0000-0000-00002B000000}"/>
    <cellStyle name="Normal 2 2 2" xfId="61" xr:uid="{00000000-0005-0000-0000-00002C000000}"/>
    <cellStyle name="Normal 2 2 3" xfId="55" xr:uid="{00000000-0005-0000-0000-00002D000000}"/>
    <cellStyle name="Normal 3" xfId="48" xr:uid="{00000000-0005-0000-0000-00002E000000}"/>
    <cellStyle name="Normal 3 2" xfId="56" xr:uid="{00000000-0005-0000-0000-00002F000000}"/>
    <cellStyle name="Normal 4" xfId="49" xr:uid="{00000000-0005-0000-0000-000030000000}"/>
    <cellStyle name="Normal 4 2" xfId="62" xr:uid="{00000000-0005-0000-0000-000031000000}"/>
    <cellStyle name="Normal 4 3" xfId="57" xr:uid="{00000000-0005-0000-0000-000032000000}"/>
    <cellStyle name="Normal 4 4" xfId="64" xr:uid="{00000000-0005-0000-0000-000033000000}"/>
    <cellStyle name="Normal 4 4 2" xfId="66" xr:uid="{00000000-0005-0000-0000-000034000000}"/>
    <cellStyle name="Normal 4 4 2 2" xfId="68" xr:uid="{00000000-0005-0000-0000-000035000000}"/>
    <cellStyle name="Normal 5" xfId="52" xr:uid="{00000000-0005-0000-0000-000036000000}"/>
    <cellStyle name="Normal 6" xfId="65" xr:uid="{00000000-0005-0000-0000-000037000000}"/>
    <cellStyle name="Normal_API CNAF 31.12.96 METR (5)" xfId="2" xr:uid="{00000000-0005-0000-0000-000038000000}"/>
    <cellStyle name="Normal_Feuil1" xfId="67" xr:uid="{00000000-0005-0000-0000-000039000000}"/>
    <cellStyle name="Pourcentage 2" xfId="35" xr:uid="{00000000-0005-0000-0000-00003A000000}"/>
    <cellStyle name="Satisfaisant 2" xfId="36" xr:uid="{00000000-0005-0000-0000-00003B000000}"/>
    <cellStyle name="Sortie 2" xfId="37" xr:uid="{00000000-0005-0000-0000-00003C000000}"/>
    <cellStyle name="Texte explicatif 2" xfId="38" xr:uid="{00000000-0005-0000-0000-00003D000000}"/>
    <cellStyle name="Titre 2" xfId="39" xr:uid="{00000000-0005-0000-0000-00003E000000}"/>
    <cellStyle name="Titre 1 2" xfId="40" xr:uid="{00000000-0005-0000-0000-00003F000000}"/>
    <cellStyle name="Titre 2 2" xfId="41" xr:uid="{00000000-0005-0000-0000-000040000000}"/>
    <cellStyle name="Titre 3 2" xfId="42" xr:uid="{00000000-0005-0000-0000-000041000000}"/>
    <cellStyle name="Titre 4 2" xfId="43" xr:uid="{00000000-0005-0000-0000-000042000000}"/>
    <cellStyle name="Total 2" xfId="44" xr:uid="{00000000-0005-0000-0000-000043000000}"/>
    <cellStyle name="Vérification 2" xfId="45" xr:uid="{00000000-0005-0000-0000-00004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323850</xdr:colOff>
      <xdr:row>29</xdr:row>
      <xdr:rowOff>114301</xdr:rowOff>
    </xdr:from>
    <xdr:to>
      <xdr:col>25</xdr:col>
      <xdr:colOff>638175</xdr:colOff>
      <xdr:row>30</xdr:row>
      <xdr:rowOff>161925</xdr:rowOff>
    </xdr:to>
    <xdr:sp macro="" textlink="">
      <xdr:nvSpPr>
        <xdr:cNvPr id="3" name="ZoneTexte 2">
          <a:extLst>
            <a:ext uri="{FF2B5EF4-FFF2-40B4-BE49-F238E27FC236}">
              <a16:creationId xmlns:a16="http://schemas.microsoft.com/office/drawing/2014/main" id="{00000000-0008-0000-0000-000003000000}"/>
            </a:ext>
          </a:extLst>
        </xdr:cNvPr>
        <xdr:cNvSpPr txBox="1"/>
      </xdr:nvSpPr>
      <xdr:spPr>
        <a:xfrm>
          <a:off x="18859500" y="7600951"/>
          <a:ext cx="3362325" cy="238124"/>
        </a:xfrm>
        <a:prstGeom prst="rect">
          <a:avLst/>
        </a:prstGeom>
      </xdr:spPr>
      <xdr:txBody>
        <a:bodyPr vertOverflow="clip" wrap="square" rtlCol="0"/>
        <a:lstStyle/>
        <a:p>
          <a:pPr marL="0" indent="0"/>
          <a:r>
            <a:rPr lang="fr-FR" sz="1100">
              <a:latin typeface="+mn-lt"/>
              <a:ea typeface="+mn-ea"/>
              <a:cs typeface="+mn-cs"/>
            </a:rPr>
            <a:t>Revenus d’activité mensuels nets (en euros)</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99"/>
  <sheetViews>
    <sheetView showGridLines="0" workbookViewId="0">
      <selection activeCell="K43" sqref="K43"/>
    </sheetView>
  </sheetViews>
  <sheetFormatPr baseColWidth="10" defaultColWidth="11.453125" defaultRowHeight="10" x14ac:dyDescent="0.2"/>
  <cols>
    <col min="1" max="1" width="19.1796875" style="111" customWidth="1"/>
    <col min="2" max="3" width="14.453125" style="111" customWidth="1"/>
    <col min="4" max="4" width="19.81640625" style="111" customWidth="1"/>
    <col min="5" max="5" width="17" style="111" customWidth="1"/>
    <col min="6" max="6" width="17.453125" style="111" customWidth="1"/>
    <col min="7" max="7" width="15" style="111" customWidth="1"/>
    <col min="8" max="9" width="11.453125" style="111"/>
    <col min="10" max="10" width="25.453125" style="111" bestFit="1" customWidth="1"/>
    <col min="11" max="11" width="21.81640625" style="111" customWidth="1"/>
    <col min="12" max="16384" width="11.453125" style="111"/>
  </cols>
  <sheetData>
    <row r="1" spans="1:14" s="109" customFormat="1" ht="31.5" customHeight="1" x14ac:dyDescent="0.25">
      <c r="A1" s="108" t="s">
        <v>304</v>
      </c>
    </row>
    <row r="2" spans="1:14" x14ac:dyDescent="0.2">
      <c r="A2" s="110"/>
      <c r="C2" s="177" t="s">
        <v>302</v>
      </c>
      <c r="D2" s="177"/>
      <c r="E2" s="177"/>
      <c r="F2" s="177"/>
    </row>
    <row r="3" spans="1:14" ht="10.5" x14ac:dyDescent="0.2">
      <c r="A3" s="112"/>
      <c r="C3" s="175" t="s">
        <v>300</v>
      </c>
      <c r="D3" s="175"/>
      <c r="E3" s="176" t="s">
        <v>301</v>
      </c>
      <c r="F3" s="176"/>
    </row>
    <row r="4" spans="1:14" ht="22" x14ac:dyDescent="0.2">
      <c r="A4" s="113" t="s">
        <v>296</v>
      </c>
      <c r="B4" s="114" t="s">
        <v>299</v>
      </c>
      <c r="C4" s="115" t="s">
        <v>228</v>
      </c>
      <c r="D4" s="115" t="s">
        <v>305</v>
      </c>
      <c r="E4" s="115" t="s">
        <v>228</v>
      </c>
      <c r="F4" s="115" t="s">
        <v>305</v>
      </c>
      <c r="J4" s="116" t="s">
        <v>227</v>
      </c>
      <c r="K4" s="117">
        <f>29.101*J8/100</f>
        <v>161.13514710000001</v>
      </c>
      <c r="L4" s="111" t="s">
        <v>294</v>
      </c>
    </row>
    <row r="5" spans="1:14" ht="10.5" x14ac:dyDescent="0.25">
      <c r="A5" s="111">
        <v>0</v>
      </c>
      <c r="B5" s="118">
        <f t="shared" ref="B5:B68" si="0">(A5&gt;$L$6)*(A5&lt;$L$7)*(A5-$L$6)/($L$7-$L$6)*$K$4+(A5&gt;=$L$7)*$K$4</f>
        <v>0</v>
      </c>
      <c r="C5" s="119">
        <f t="shared" ref="C5:C68" si="1">MAX(0,$J$8+0.61*A5+B5-MAX($J$8,A5))</f>
        <v>0</v>
      </c>
      <c r="D5" s="119">
        <f t="shared" ref="D5:D68" si="2">MAX(0,$K$8+0.61*A5+B5-MAX($K$8,A5))</f>
        <v>0</v>
      </c>
      <c r="E5" s="119">
        <f t="shared" ref="E5:E68" si="3">C5*(C5&gt;$K$5)</f>
        <v>0</v>
      </c>
      <c r="F5" s="119">
        <f t="shared" ref="F5:F68" si="4">D5*(D5&gt;$K$5)</f>
        <v>0</v>
      </c>
      <c r="I5" s="116" t="s">
        <v>243</v>
      </c>
      <c r="J5" s="116"/>
      <c r="K5" s="117">
        <v>15</v>
      </c>
      <c r="L5" s="120">
        <v>10.25</v>
      </c>
    </row>
    <row r="6" spans="1:14" ht="10.5" x14ac:dyDescent="0.2">
      <c r="A6" s="111">
        <v>5</v>
      </c>
      <c r="B6" s="118">
        <f t="shared" si="0"/>
        <v>0</v>
      </c>
      <c r="C6" s="119">
        <f t="shared" si="1"/>
        <v>3.0499999999999545</v>
      </c>
      <c r="D6" s="119">
        <f t="shared" si="2"/>
        <v>3.0499999999999545</v>
      </c>
      <c r="E6" s="119">
        <f t="shared" si="3"/>
        <v>0</v>
      </c>
      <c r="F6" s="119">
        <f t="shared" si="4"/>
        <v>0</v>
      </c>
      <c r="J6" s="121"/>
      <c r="L6" s="122">
        <f>59*L5</f>
        <v>604.75</v>
      </c>
      <c r="M6" s="123">
        <f>L5*35</f>
        <v>358.75</v>
      </c>
    </row>
    <row r="7" spans="1:14" ht="12" customHeight="1" x14ac:dyDescent="0.2">
      <c r="A7" s="111">
        <f>A6+5</f>
        <v>10</v>
      </c>
      <c r="B7" s="118">
        <f t="shared" si="0"/>
        <v>0</v>
      </c>
      <c r="C7" s="119">
        <f t="shared" si="1"/>
        <v>6.1000000000000227</v>
      </c>
      <c r="D7" s="119">
        <f t="shared" si="2"/>
        <v>6.1000000000000227</v>
      </c>
      <c r="E7" s="119">
        <f t="shared" si="3"/>
        <v>0</v>
      </c>
      <c r="F7" s="119">
        <f t="shared" si="4"/>
        <v>0</v>
      </c>
      <c r="I7" s="109"/>
      <c r="J7" s="124" t="s">
        <v>297</v>
      </c>
      <c r="K7" s="124" t="s">
        <v>298</v>
      </c>
      <c r="L7" s="122">
        <f>120*L5</f>
        <v>1230</v>
      </c>
      <c r="M7" s="123">
        <f>M6*4</f>
        <v>1435</v>
      </c>
    </row>
    <row r="8" spans="1:14" ht="10.5" x14ac:dyDescent="0.25">
      <c r="A8" s="111">
        <f t="shared" ref="A8:A71" si="5">A7+5</f>
        <v>15</v>
      </c>
      <c r="B8" s="118">
        <f t="shared" si="0"/>
        <v>0</v>
      </c>
      <c r="C8" s="119">
        <f t="shared" si="1"/>
        <v>9.1499999999999773</v>
      </c>
      <c r="D8" s="119">
        <f t="shared" si="2"/>
        <v>9.1499999999999773</v>
      </c>
      <c r="E8" s="119">
        <f t="shared" si="3"/>
        <v>0</v>
      </c>
      <c r="F8" s="119">
        <f t="shared" si="4"/>
        <v>0</v>
      </c>
      <c r="I8" s="125" t="s">
        <v>303</v>
      </c>
      <c r="J8" s="126">
        <v>553.71</v>
      </c>
      <c r="K8" s="126">
        <v>996.68</v>
      </c>
      <c r="L8" s="127">
        <f>1.2*L5</f>
        <v>12.299999999999999</v>
      </c>
    </row>
    <row r="9" spans="1:14" x14ac:dyDescent="0.2">
      <c r="A9" s="111">
        <f t="shared" si="5"/>
        <v>20</v>
      </c>
      <c r="B9" s="118">
        <f t="shared" si="0"/>
        <v>0</v>
      </c>
      <c r="C9" s="119">
        <f t="shared" si="1"/>
        <v>12.200000000000045</v>
      </c>
      <c r="D9" s="119">
        <f t="shared" si="2"/>
        <v>12.200000000000045</v>
      </c>
      <c r="E9" s="119">
        <f t="shared" si="3"/>
        <v>0</v>
      </c>
      <c r="F9" s="119">
        <f t="shared" si="4"/>
        <v>0</v>
      </c>
    </row>
    <row r="10" spans="1:14" x14ac:dyDescent="0.2">
      <c r="A10" s="111">
        <f t="shared" si="5"/>
        <v>25</v>
      </c>
      <c r="B10" s="118">
        <f t="shared" si="0"/>
        <v>0</v>
      </c>
      <c r="C10" s="119">
        <f t="shared" si="1"/>
        <v>15.25</v>
      </c>
      <c r="D10" s="119">
        <f t="shared" si="2"/>
        <v>15.25</v>
      </c>
      <c r="E10" s="119">
        <f t="shared" si="3"/>
        <v>15.25</v>
      </c>
      <c r="F10" s="119">
        <f t="shared" si="4"/>
        <v>15.25</v>
      </c>
    </row>
    <row r="11" spans="1:14" x14ac:dyDescent="0.2">
      <c r="A11" s="111">
        <f t="shared" si="5"/>
        <v>30</v>
      </c>
      <c r="B11" s="118">
        <f t="shared" si="0"/>
        <v>0</v>
      </c>
      <c r="C11" s="119">
        <f t="shared" si="1"/>
        <v>18.299999999999955</v>
      </c>
      <c r="D11" s="119">
        <f t="shared" si="2"/>
        <v>18.299999999999955</v>
      </c>
      <c r="E11" s="119">
        <f t="shared" si="3"/>
        <v>18.299999999999955</v>
      </c>
      <c r="F11" s="119">
        <f t="shared" si="4"/>
        <v>18.299999999999955</v>
      </c>
    </row>
    <row r="12" spans="1:14" x14ac:dyDescent="0.2">
      <c r="A12" s="111">
        <f t="shared" si="5"/>
        <v>35</v>
      </c>
      <c r="B12" s="118">
        <f t="shared" si="0"/>
        <v>0</v>
      </c>
      <c r="C12" s="119">
        <f t="shared" si="1"/>
        <v>21.350000000000023</v>
      </c>
      <c r="D12" s="119">
        <f t="shared" si="2"/>
        <v>21.350000000000023</v>
      </c>
      <c r="E12" s="119">
        <f t="shared" si="3"/>
        <v>21.350000000000023</v>
      </c>
      <c r="F12" s="119">
        <f t="shared" si="4"/>
        <v>21.350000000000023</v>
      </c>
      <c r="H12" s="178" t="s">
        <v>295</v>
      </c>
      <c r="I12" s="179"/>
      <c r="J12" s="179"/>
      <c r="K12" s="179"/>
      <c r="L12" s="179"/>
      <c r="M12" s="179"/>
      <c r="N12" s="179"/>
    </row>
    <row r="13" spans="1:14" x14ac:dyDescent="0.2">
      <c r="A13" s="111">
        <f t="shared" si="5"/>
        <v>40</v>
      </c>
      <c r="B13" s="118">
        <f t="shared" si="0"/>
        <v>0</v>
      </c>
      <c r="C13" s="119">
        <f t="shared" si="1"/>
        <v>24.399999999999977</v>
      </c>
      <c r="D13" s="119">
        <f t="shared" si="2"/>
        <v>24.399999999999977</v>
      </c>
      <c r="E13" s="119">
        <f t="shared" si="3"/>
        <v>24.399999999999977</v>
      </c>
      <c r="F13" s="119">
        <f t="shared" si="4"/>
        <v>24.399999999999977</v>
      </c>
      <c r="H13" s="179"/>
      <c r="I13" s="179"/>
      <c r="J13" s="179"/>
      <c r="K13" s="179"/>
      <c r="L13" s="179"/>
      <c r="M13" s="179"/>
      <c r="N13" s="179"/>
    </row>
    <row r="14" spans="1:14" x14ac:dyDescent="0.2">
      <c r="A14" s="111">
        <f t="shared" si="5"/>
        <v>45</v>
      </c>
      <c r="B14" s="118">
        <f t="shared" si="0"/>
        <v>0</v>
      </c>
      <c r="C14" s="119">
        <f t="shared" si="1"/>
        <v>27.450000000000045</v>
      </c>
      <c r="D14" s="119">
        <f t="shared" si="2"/>
        <v>27.449999999999932</v>
      </c>
      <c r="E14" s="119">
        <f t="shared" si="3"/>
        <v>27.450000000000045</v>
      </c>
      <c r="F14" s="119">
        <f t="shared" si="4"/>
        <v>27.449999999999932</v>
      </c>
      <c r="H14" s="179"/>
      <c r="I14" s="179"/>
      <c r="J14" s="179"/>
      <c r="K14" s="179"/>
      <c r="L14" s="179"/>
      <c r="M14" s="179"/>
      <c r="N14" s="179"/>
    </row>
    <row r="15" spans="1:14" x14ac:dyDescent="0.2">
      <c r="A15" s="111">
        <f t="shared" si="5"/>
        <v>50</v>
      </c>
      <c r="B15" s="118">
        <f t="shared" si="0"/>
        <v>0</v>
      </c>
      <c r="C15" s="119">
        <f t="shared" si="1"/>
        <v>30.5</v>
      </c>
      <c r="D15" s="119">
        <f t="shared" si="2"/>
        <v>30.499999999999886</v>
      </c>
      <c r="E15" s="119">
        <f t="shared" si="3"/>
        <v>30.5</v>
      </c>
      <c r="F15" s="119">
        <f t="shared" si="4"/>
        <v>30.499999999999886</v>
      </c>
      <c r="H15" s="179"/>
      <c r="I15" s="179"/>
      <c r="J15" s="179"/>
      <c r="K15" s="179"/>
      <c r="L15" s="179"/>
      <c r="M15" s="179"/>
      <c r="N15" s="179"/>
    </row>
    <row r="16" spans="1:14" x14ac:dyDescent="0.2">
      <c r="A16" s="111">
        <f t="shared" si="5"/>
        <v>55</v>
      </c>
      <c r="B16" s="118">
        <f t="shared" si="0"/>
        <v>0</v>
      </c>
      <c r="C16" s="119">
        <f t="shared" si="1"/>
        <v>33.549999999999955</v>
      </c>
      <c r="D16" s="119">
        <f t="shared" si="2"/>
        <v>33.550000000000068</v>
      </c>
      <c r="E16" s="119">
        <f t="shared" si="3"/>
        <v>33.549999999999955</v>
      </c>
      <c r="F16" s="119">
        <f t="shared" si="4"/>
        <v>33.550000000000068</v>
      </c>
      <c r="H16" s="179"/>
      <c r="I16" s="179"/>
      <c r="J16" s="179"/>
      <c r="K16" s="179"/>
      <c r="L16" s="179"/>
      <c r="M16" s="179"/>
      <c r="N16" s="179"/>
    </row>
    <row r="17" spans="1:14" x14ac:dyDescent="0.2">
      <c r="A17" s="111">
        <f t="shared" si="5"/>
        <v>60</v>
      </c>
      <c r="B17" s="118">
        <f t="shared" si="0"/>
        <v>0</v>
      </c>
      <c r="C17" s="119">
        <f t="shared" si="1"/>
        <v>36.600000000000023</v>
      </c>
      <c r="D17" s="119">
        <f t="shared" si="2"/>
        <v>36.600000000000023</v>
      </c>
      <c r="E17" s="119">
        <f t="shared" si="3"/>
        <v>36.600000000000023</v>
      </c>
      <c r="F17" s="119">
        <f t="shared" si="4"/>
        <v>36.600000000000023</v>
      </c>
      <c r="H17" s="179"/>
      <c r="I17" s="179"/>
      <c r="J17" s="179"/>
      <c r="K17" s="179"/>
      <c r="L17" s="179"/>
      <c r="M17" s="179"/>
      <c r="N17" s="179"/>
    </row>
    <row r="18" spans="1:14" x14ac:dyDescent="0.2">
      <c r="A18" s="111">
        <f t="shared" si="5"/>
        <v>65</v>
      </c>
      <c r="B18" s="118">
        <f t="shared" si="0"/>
        <v>0</v>
      </c>
      <c r="C18" s="119">
        <f t="shared" si="1"/>
        <v>39.649999999999977</v>
      </c>
      <c r="D18" s="119">
        <f t="shared" si="2"/>
        <v>39.649999999999977</v>
      </c>
      <c r="E18" s="119">
        <f t="shared" si="3"/>
        <v>39.649999999999977</v>
      </c>
      <c r="F18" s="119">
        <f t="shared" si="4"/>
        <v>39.649999999999977</v>
      </c>
      <c r="H18" s="179"/>
      <c r="I18" s="179"/>
      <c r="J18" s="179"/>
      <c r="K18" s="179"/>
      <c r="L18" s="179"/>
      <c r="M18" s="179"/>
      <c r="N18" s="179"/>
    </row>
    <row r="19" spans="1:14" x14ac:dyDescent="0.2">
      <c r="A19" s="111">
        <f t="shared" si="5"/>
        <v>70</v>
      </c>
      <c r="B19" s="118">
        <f t="shared" si="0"/>
        <v>0</v>
      </c>
      <c r="C19" s="119">
        <f t="shared" si="1"/>
        <v>42.700000000000045</v>
      </c>
      <c r="D19" s="119">
        <f t="shared" si="2"/>
        <v>42.699999999999932</v>
      </c>
      <c r="E19" s="119">
        <f t="shared" si="3"/>
        <v>42.700000000000045</v>
      </c>
      <c r="F19" s="119">
        <f t="shared" si="4"/>
        <v>42.699999999999932</v>
      </c>
      <c r="H19" s="179"/>
      <c r="I19" s="179"/>
      <c r="J19" s="179"/>
      <c r="K19" s="179"/>
      <c r="L19" s="179"/>
      <c r="M19" s="179"/>
      <c r="N19" s="179"/>
    </row>
    <row r="20" spans="1:14" x14ac:dyDescent="0.2">
      <c r="A20" s="111">
        <f t="shared" si="5"/>
        <v>75</v>
      </c>
      <c r="B20" s="118">
        <f t="shared" si="0"/>
        <v>0</v>
      </c>
      <c r="C20" s="119">
        <f t="shared" si="1"/>
        <v>45.75</v>
      </c>
      <c r="D20" s="119">
        <f t="shared" si="2"/>
        <v>45.749999999999886</v>
      </c>
      <c r="E20" s="119">
        <f t="shared" si="3"/>
        <v>45.75</v>
      </c>
      <c r="F20" s="119">
        <f t="shared" si="4"/>
        <v>45.749999999999886</v>
      </c>
      <c r="H20" s="179"/>
      <c r="I20" s="179"/>
      <c r="J20" s="179"/>
      <c r="K20" s="179"/>
      <c r="L20" s="179"/>
      <c r="M20" s="179"/>
      <c r="N20" s="179"/>
    </row>
    <row r="21" spans="1:14" x14ac:dyDescent="0.2">
      <c r="A21" s="111">
        <f t="shared" si="5"/>
        <v>80</v>
      </c>
      <c r="B21" s="118">
        <f t="shared" si="0"/>
        <v>0</v>
      </c>
      <c r="C21" s="119">
        <f t="shared" si="1"/>
        <v>48.799999999999955</v>
      </c>
      <c r="D21" s="119">
        <f t="shared" si="2"/>
        <v>48.800000000000068</v>
      </c>
      <c r="E21" s="119">
        <f t="shared" si="3"/>
        <v>48.799999999999955</v>
      </c>
      <c r="F21" s="119">
        <f t="shared" si="4"/>
        <v>48.800000000000068</v>
      </c>
      <c r="H21" s="179"/>
      <c r="I21" s="179"/>
      <c r="J21" s="179"/>
      <c r="K21" s="179"/>
      <c r="L21" s="179"/>
      <c r="M21" s="179"/>
      <c r="N21" s="179"/>
    </row>
    <row r="22" spans="1:14" x14ac:dyDescent="0.2">
      <c r="A22" s="111">
        <f t="shared" si="5"/>
        <v>85</v>
      </c>
      <c r="B22" s="118">
        <f t="shared" si="0"/>
        <v>0</v>
      </c>
      <c r="C22" s="119">
        <f t="shared" si="1"/>
        <v>51.850000000000023</v>
      </c>
      <c r="D22" s="119">
        <f t="shared" si="2"/>
        <v>51.850000000000023</v>
      </c>
      <c r="E22" s="119">
        <f t="shared" si="3"/>
        <v>51.850000000000023</v>
      </c>
      <c r="F22" s="119">
        <f t="shared" si="4"/>
        <v>51.850000000000023</v>
      </c>
    </row>
    <row r="23" spans="1:14" x14ac:dyDescent="0.2">
      <c r="A23" s="111">
        <f t="shared" si="5"/>
        <v>90</v>
      </c>
      <c r="B23" s="118">
        <f t="shared" si="0"/>
        <v>0</v>
      </c>
      <c r="C23" s="119">
        <f t="shared" si="1"/>
        <v>54.899999999999977</v>
      </c>
      <c r="D23" s="119">
        <f t="shared" si="2"/>
        <v>54.899999999999977</v>
      </c>
      <c r="E23" s="119">
        <f t="shared" si="3"/>
        <v>54.899999999999977</v>
      </c>
      <c r="F23" s="119">
        <f t="shared" si="4"/>
        <v>54.899999999999977</v>
      </c>
    </row>
    <row r="24" spans="1:14" x14ac:dyDescent="0.2">
      <c r="A24" s="111">
        <f t="shared" si="5"/>
        <v>95</v>
      </c>
      <c r="B24" s="118">
        <f t="shared" si="0"/>
        <v>0</v>
      </c>
      <c r="C24" s="119">
        <f t="shared" si="1"/>
        <v>57.950000000000045</v>
      </c>
      <c r="D24" s="119">
        <f t="shared" si="2"/>
        <v>57.949999999999932</v>
      </c>
      <c r="E24" s="119">
        <f t="shared" si="3"/>
        <v>57.950000000000045</v>
      </c>
      <c r="F24" s="119">
        <f t="shared" si="4"/>
        <v>57.949999999999932</v>
      </c>
    </row>
    <row r="25" spans="1:14" x14ac:dyDescent="0.2">
      <c r="A25" s="111">
        <f t="shared" si="5"/>
        <v>100</v>
      </c>
      <c r="B25" s="118">
        <f t="shared" si="0"/>
        <v>0</v>
      </c>
      <c r="C25" s="119">
        <f t="shared" si="1"/>
        <v>61</v>
      </c>
      <c r="D25" s="119">
        <f t="shared" si="2"/>
        <v>60.999999999999886</v>
      </c>
      <c r="E25" s="119">
        <f t="shared" si="3"/>
        <v>61</v>
      </c>
      <c r="F25" s="119">
        <f t="shared" si="4"/>
        <v>60.999999999999886</v>
      </c>
    </row>
    <row r="26" spans="1:14" x14ac:dyDescent="0.2">
      <c r="A26" s="111">
        <f t="shared" si="5"/>
        <v>105</v>
      </c>
      <c r="B26" s="118">
        <f t="shared" si="0"/>
        <v>0</v>
      </c>
      <c r="C26" s="119">
        <f t="shared" si="1"/>
        <v>64.049999999999955</v>
      </c>
      <c r="D26" s="119">
        <f t="shared" si="2"/>
        <v>64.050000000000068</v>
      </c>
      <c r="E26" s="119">
        <f t="shared" si="3"/>
        <v>64.049999999999955</v>
      </c>
      <c r="F26" s="119">
        <f t="shared" si="4"/>
        <v>64.050000000000068</v>
      </c>
    </row>
    <row r="27" spans="1:14" x14ac:dyDescent="0.2">
      <c r="A27" s="111">
        <f t="shared" si="5"/>
        <v>110</v>
      </c>
      <c r="B27" s="118">
        <f t="shared" si="0"/>
        <v>0</v>
      </c>
      <c r="C27" s="119">
        <f t="shared" si="1"/>
        <v>67.100000000000023</v>
      </c>
      <c r="D27" s="119">
        <f t="shared" si="2"/>
        <v>67.100000000000023</v>
      </c>
      <c r="E27" s="119">
        <f t="shared" si="3"/>
        <v>67.100000000000023</v>
      </c>
      <c r="F27" s="119">
        <f t="shared" si="4"/>
        <v>67.100000000000023</v>
      </c>
    </row>
    <row r="28" spans="1:14" x14ac:dyDescent="0.2">
      <c r="A28" s="111">
        <f t="shared" si="5"/>
        <v>115</v>
      </c>
      <c r="B28" s="118">
        <f t="shared" si="0"/>
        <v>0</v>
      </c>
      <c r="C28" s="119">
        <f t="shared" si="1"/>
        <v>70.149999999999977</v>
      </c>
      <c r="D28" s="119">
        <f t="shared" si="2"/>
        <v>70.149999999999977</v>
      </c>
      <c r="E28" s="119">
        <f t="shared" si="3"/>
        <v>70.149999999999977</v>
      </c>
      <c r="F28" s="119">
        <f t="shared" si="4"/>
        <v>70.149999999999977</v>
      </c>
    </row>
    <row r="29" spans="1:14" x14ac:dyDescent="0.2">
      <c r="A29" s="111">
        <f t="shared" si="5"/>
        <v>120</v>
      </c>
      <c r="B29" s="118">
        <f t="shared" si="0"/>
        <v>0</v>
      </c>
      <c r="C29" s="119">
        <f t="shared" si="1"/>
        <v>73.200000000000045</v>
      </c>
      <c r="D29" s="119">
        <f t="shared" si="2"/>
        <v>73.199999999999932</v>
      </c>
      <c r="E29" s="119">
        <f t="shared" si="3"/>
        <v>73.200000000000045</v>
      </c>
      <c r="F29" s="119">
        <f t="shared" si="4"/>
        <v>73.199999999999932</v>
      </c>
    </row>
    <row r="30" spans="1:14" x14ac:dyDescent="0.2">
      <c r="A30" s="111">
        <f t="shared" si="5"/>
        <v>125</v>
      </c>
      <c r="B30" s="118">
        <f t="shared" si="0"/>
        <v>0</v>
      </c>
      <c r="C30" s="119">
        <f t="shared" si="1"/>
        <v>76.25</v>
      </c>
      <c r="D30" s="119">
        <f t="shared" si="2"/>
        <v>76.249999999999886</v>
      </c>
      <c r="E30" s="119">
        <f t="shared" si="3"/>
        <v>76.25</v>
      </c>
      <c r="F30" s="119">
        <f t="shared" si="4"/>
        <v>76.249999999999886</v>
      </c>
    </row>
    <row r="31" spans="1:14" x14ac:dyDescent="0.2">
      <c r="A31" s="111">
        <f t="shared" si="5"/>
        <v>130</v>
      </c>
      <c r="B31" s="118">
        <f t="shared" si="0"/>
        <v>0</v>
      </c>
      <c r="C31" s="119">
        <f t="shared" si="1"/>
        <v>79.299999999999955</v>
      </c>
      <c r="D31" s="119">
        <f t="shared" si="2"/>
        <v>79.300000000000068</v>
      </c>
      <c r="E31" s="119">
        <f t="shared" si="3"/>
        <v>79.299999999999955</v>
      </c>
      <c r="F31" s="119">
        <f t="shared" si="4"/>
        <v>79.300000000000068</v>
      </c>
    </row>
    <row r="32" spans="1:14" x14ac:dyDescent="0.2">
      <c r="A32" s="111">
        <f t="shared" si="5"/>
        <v>135</v>
      </c>
      <c r="B32" s="118">
        <f t="shared" si="0"/>
        <v>0</v>
      </c>
      <c r="C32" s="119">
        <f t="shared" si="1"/>
        <v>82.350000000000023</v>
      </c>
      <c r="D32" s="119">
        <f t="shared" si="2"/>
        <v>82.350000000000023</v>
      </c>
      <c r="E32" s="119">
        <f t="shared" si="3"/>
        <v>82.350000000000023</v>
      </c>
      <c r="F32" s="119">
        <f t="shared" si="4"/>
        <v>82.350000000000023</v>
      </c>
    </row>
    <row r="33" spans="1:21" x14ac:dyDescent="0.2">
      <c r="A33" s="111">
        <f t="shared" si="5"/>
        <v>140</v>
      </c>
      <c r="B33" s="118">
        <f t="shared" si="0"/>
        <v>0</v>
      </c>
      <c r="C33" s="119">
        <f t="shared" si="1"/>
        <v>85.399999999999977</v>
      </c>
      <c r="D33" s="119">
        <f t="shared" si="2"/>
        <v>85.399999999999977</v>
      </c>
      <c r="E33" s="119">
        <f t="shared" si="3"/>
        <v>85.399999999999977</v>
      </c>
      <c r="F33" s="119">
        <f t="shared" si="4"/>
        <v>85.399999999999977</v>
      </c>
    </row>
    <row r="34" spans="1:21" x14ac:dyDescent="0.2">
      <c r="A34" s="111">
        <f t="shared" si="5"/>
        <v>145</v>
      </c>
      <c r="B34" s="118">
        <f t="shared" si="0"/>
        <v>0</v>
      </c>
      <c r="C34" s="119">
        <f t="shared" si="1"/>
        <v>88.450000000000045</v>
      </c>
      <c r="D34" s="119">
        <f t="shared" si="2"/>
        <v>88.449999999999932</v>
      </c>
      <c r="E34" s="119">
        <f t="shared" si="3"/>
        <v>88.450000000000045</v>
      </c>
      <c r="F34" s="119">
        <f t="shared" si="4"/>
        <v>88.449999999999932</v>
      </c>
    </row>
    <row r="35" spans="1:21" x14ac:dyDescent="0.2">
      <c r="A35" s="111">
        <f t="shared" si="5"/>
        <v>150</v>
      </c>
      <c r="B35" s="118">
        <f t="shared" si="0"/>
        <v>0</v>
      </c>
      <c r="C35" s="119">
        <f t="shared" si="1"/>
        <v>91.5</v>
      </c>
      <c r="D35" s="119">
        <f t="shared" si="2"/>
        <v>91.499999999999886</v>
      </c>
      <c r="E35" s="119">
        <f t="shared" si="3"/>
        <v>91.5</v>
      </c>
      <c r="F35" s="119">
        <f t="shared" si="4"/>
        <v>91.499999999999886</v>
      </c>
    </row>
    <row r="36" spans="1:21" x14ac:dyDescent="0.2">
      <c r="A36" s="111">
        <f t="shared" si="5"/>
        <v>155</v>
      </c>
      <c r="B36" s="118">
        <f t="shared" si="0"/>
        <v>0</v>
      </c>
      <c r="C36" s="119">
        <f t="shared" si="1"/>
        <v>94.549999999999955</v>
      </c>
      <c r="D36" s="119">
        <f t="shared" si="2"/>
        <v>94.550000000000068</v>
      </c>
      <c r="E36" s="119">
        <f t="shared" si="3"/>
        <v>94.549999999999955</v>
      </c>
      <c r="F36" s="119">
        <f t="shared" si="4"/>
        <v>94.550000000000068</v>
      </c>
    </row>
    <row r="37" spans="1:21" x14ac:dyDescent="0.2">
      <c r="A37" s="111">
        <f t="shared" si="5"/>
        <v>160</v>
      </c>
      <c r="B37" s="118">
        <f t="shared" si="0"/>
        <v>0</v>
      </c>
      <c r="C37" s="119">
        <f t="shared" si="1"/>
        <v>97.600000000000023</v>
      </c>
      <c r="D37" s="119">
        <f t="shared" si="2"/>
        <v>97.600000000000023</v>
      </c>
      <c r="E37" s="119">
        <f t="shared" si="3"/>
        <v>97.600000000000023</v>
      </c>
      <c r="F37" s="119">
        <f t="shared" si="4"/>
        <v>97.600000000000023</v>
      </c>
    </row>
    <row r="38" spans="1:21" x14ac:dyDescent="0.2">
      <c r="A38" s="111">
        <f t="shared" si="5"/>
        <v>165</v>
      </c>
      <c r="B38" s="118">
        <f t="shared" si="0"/>
        <v>0</v>
      </c>
      <c r="C38" s="119">
        <f t="shared" si="1"/>
        <v>100.64999999999998</v>
      </c>
      <c r="D38" s="119">
        <f t="shared" si="2"/>
        <v>100.64999999999998</v>
      </c>
      <c r="E38" s="119">
        <f t="shared" si="3"/>
        <v>100.64999999999998</v>
      </c>
      <c r="F38" s="119">
        <f t="shared" si="4"/>
        <v>100.64999999999998</v>
      </c>
    </row>
    <row r="39" spans="1:21" x14ac:dyDescent="0.2">
      <c r="A39" s="111">
        <f t="shared" si="5"/>
        <v>170</v>
      </c>
      <c r="B39" s="118">
        <f t="shared" si="0"/>
        <v>0</v>
      </c>
      <c r="C39" s="119">
        <f t="shared" si="1"/>
        <v>103.70000000000005</v>
      </c>
      <c r="D39" s="119">
        <f t="shared" si="2"/>
        <v>103.69999999999993</v>
      </c>
      <c r="E39" s="119">
        <f t="shared" si="3"/>
        <v>103.70000000000005</v>
      </c>
      <c r="F39" s="119">
        <f t="shared" si="4"/>
        <v>103.69999999999993</v>
      </c>
    </row>
    <row r="40" spans="1:21" x14ac:dyDescent="0.2">
      <c r="A40" s="111">
        <f t="shared" si="5"/>
        <v>175</v>
      </c>
      <c r="B40" s="118">
        <f t="shared" si="0"/>
        <v>0</v>
      </c>
      <c r="C40" s="119">
        <f t="shared" si="1"/>
        <v>106.75</v>
      </c>
      <c r="D40" s="119">
        <f t="shared" si="2"/>
        <v>106.74999999999989</v>
      </c>
      <c r="E40" s="119">
        <f t="shared" si="3"/>
        <v>106.75</v>
      </c>
      <c r="F40" s="119">
        <f t="shared" si="4"/>
        <v>106.74999999999989</v>
      </c>
    </row>
    <row r="41" spans="1:21" x14ac:dyDescent="0.2">
      <c r="A41" s="111">
        <f t="shared" si="5"/>
        <v>180</v>
      </c>
      <c r="B41" s="118">
        <f t="shared" si="0"/>
        <v>0</v>
      </c>
      <c r="C41" s="119">
        <f t="shared" si="1"/>
        <v>109.79999999999995</v>
      </c>
      <c r="D41" s="119">
        <f t="shared" si="2"/>
        <v>109.80000000000007</v>
      </c>
      <c r="E41" s="119">
        <f t="shared" si="3"/>
        <v>109.79999999999995</v>
      </c>
      <c r="F41" s="119">
        <f t="shared" si="4"/>
        <v>109.80000000000007</v>
      </c>
    </row>
    <row r="42" spans="1:21" x14ac:dyDescent="0.2">
      <c r="A42" s="111">
        <f t="shared" si="5"/>
        <v>185</v>
      </c>
      <c r="B42" s="118">
        <f t="shared" si="0"/>
        <v>0</v>
      </c>
      <c r="C42" s="119">
        <f t="shared" si="1"/>
        <v>112.85000000000002</v>
      </c>
      <c r="D42" s="119">
        <f t="shared" si="2"/>
        <v>112.85000000000002</v>
      </c>
      <c r="E42" s="119">
        <f t="shared" si="3"/>
        <v>112.85000000000002</v>
      </c>
      <c r="F42" s="119">
        <f t="shared" si="4"/>
        <v>112.85000000000002</v>
      </c>
    </row>
    <row r="43" spans="1:21" ht="15" customHeight="1" x14ac:dyDescent="0.2">
      <c r="A43" s="111">
        <f t="shared" si="5"/>
        <v>190</v>
      </c>
      <c r="B43" s="118">
        <f t="shared" si="0"/>
        <v>0</v>
      </c>
      <c r="C43" s="119">
        <f t="shared" si="1"/>
        <v>115.89999999999998</v>
      </c>
      <c r="D43" s="119">
        <f t="shared" si="2"/>
        <v>115.89999999999998</v>
      </c>
      <c r="E43" s="119">
        <f t="shared" si="3"/>
        <v>115.89999999999998</v>
      </c>
      <c r="F43" s="119">
        <f t="shared" si="4"/>
        <v>115.89999999999998</v>
      </c>
      <c r="M43" s="173"/>
      <c r="N43" s="174"/>
      <c r="O43" s="174"/>
      <c r="P43" s="174"/>
      <c r="Q43" s="174"/>
      <c r="R43" s="174"/>
      <c r="S43" s="174"/>
      <c r="T43" s="174"/>
      <c r="U43" s="174"/>
    </row>
    <row r="44" spans="1:21" x14ac:dyDescent="0.2">
      <c r="A44" s="111">
        <f t="shared" si="5"/>
        <v>195</v>
      </c>
      <c r="B44" s="118">
        <f t="shared" si="0"/>
        <v>0</v>
      </c>
      <c r="C44" s="119">
        <f t="shared" si="1"/>
        <v>118.95000000000005</v>
      </c>
      <c r="D44" s="119">
        <f t="shared" si="2"/>
        <v>118.94999999999993</v>
      </c>
      <c r="E44" s="119">
        <f t="shared" si="3"/>
        <v>118.95000000000005</v>
      </c>
      <c r="F44" s="119">
        <f t="shared" si="4"/>
        <v>118.94999999999993</v>
      </c>
      <c r="M44" s="174"/>
      <c r="N44" s="174"/>
      <c r="O44" s="174"/>
      <c r="P44" s="174"/>
      <c r="Q44" s="174"/>
      <c r="R44" s="174"/>
      <c r="S44" s="174"/>
      <c r="T44" s="174"/>
      <c r="U44" s="174"/>
    </row>
    <row r="45" spans="1:21" x14ac:dyDescent="0.2">
      <c r="A45" s="111">
        <f t="shared" si="5"/>
        <v>200</v>
      </c>
      <c r="B45" s="118">
        <f t="shared" si="0"/>
        <v>0</v>
      </c>
      <c r="C45" s="119">
        <f t="shared" si="1"/>
        <v>122</v>
      </c>
      <c r="D45" s="119">
        <f t="shared" si="2"/>
        <v>121.99999999999989</v>
      </c>
      <c r="E45" s="119">
        <f t="shared" si="3"/>
        <v>122</v>
      </c>
      <c r="F45" s="119">
        <f t="shared" si="4"/>
        <v>121.99999999999989</v>
      </c>
      <c r="M45" s="174"/>
      <c r="N45" s="174"/>
      <c r="O45" s="174"/>
      <c r="P45" s="174"/>
      <c r="Q45" s="174"/>
      <c r="R45" s="174"/>
      <c r="S45" s="174"/>
      <c r="T45" s="174"/>
      <c r="U45" s="174"/>
    </row>
    <row r="46" spans="1:21" x14ac:dyDescent="0.2">
      <c r="A46" s="111">
        <f t="shared" si="5"/>
        <v>205</v>
      </c>
      <c r="B46" s="118">
        <f t="shared" si="0"/>
        <v>0</v>
      </c>
      <c r="C46" s="119">
        <f t="shared" si="1"/>
        <v>125.04999999999995</v>
      </c>
      <c r="D46" s="119">
        <f t="shared" si="2"/>
        <v>125.05000000000007</v>
      </c>
      <c r="E46" s="119">
        <f t="shared" si="3"/>
        <v>125.04999999999995</v>
      </c>
      <c r="F46" s="119">
        <f t="shared" si="4"/>
        <v>125.05000000000007</v>
      </c>
      <c r="M46" s="174"/>
      <c r="N46" s="174"/>
      <c r="O46" s="174"/>
      <c r="P46" s="174"/>
      <c r="Q46" s="174"/>
      <c r="R46" s="174"/>
      <c r="S46" s="174"/>
      <c r="T46" s="174"/>
      <c r="U46" s="174"/>
    </row>
    <row r="47" spans="1:21" x14ac:dyDescent="0.2">
      <c r="A47" s="111">
        <f t="shared" si="5"/>
        <v>210</v>
      </c>
      <c r="B47" s="118">
        <f t="shared" si="0"/>
        <v>0</v>
      </c>
      <c r="C47" s="119">
        <f t="shared" si="1"/>
        <v>128.10000000000002</v>
      </c>
      <c r="D47" s="119">
        <f t="shared" si="2"/>
        <v>128.10000000000002</v>
      </c>
      <c r="E47" s="119">
        <f t="shared" si="3"/>
        <v>128.10000000000002</v>
      </c>
      <c r="F47" s="119">
        <f t="shared" si="4"/>
        <v>128.10000000000002</v>
      </c>
      <c r="M47" s="174"/>
      <c r="N47" s="174"/>
      <c r="O47" s="174"/>
      <c r="P47" s="174"/>
      <c r="Q47" s="174"/>
      <c r="R47" s="174"/>
      <c r="S47" s="174"/>
      <c r="T47" s="174"/>
      <c r="U47" s="174"/>
    </row>
    <row r="48" spans="1:21" x14ac:dyDescent="0.2">
      <c r="A48" s="111">
        <f t="shared" si="5"/>
        <v>215</v>
      </c>
      <c r="B48" s="118">
        <f t="shared" si="0"/>
        <v>0</v>
      </c>
      <c r="C48" s="119">
        <f t="shared" si="1"/>
        <v>131.14999999999998</v>
      </c>
      <c r="D48" s="119">
        <f t="shared" si="2"/>
        <v>131.14999999999998</v>
      </c>
      <c r="E48" s="119">
        <f t="shared" si="3"/>
        <v>131.14999999999998</v>
      </c>
      <c r="F48" s="119">
        <f t="shared" si="4"/>
        <v>131.14999999999998</v>
      </c>
      <c r="M48" s="174"/>
      <c r="N48" s="174"/>
      <c r="O48" s="174"/>
      <c r="P48" s="174"/>
      <c r="Q48" s="174"/>
      <c r="R48" s="174"/>
      <c r="S48" s="174"/>
      <c r="T48" s="174"/>
      <c r="U48" s="174"/>
    </row>
    <row r="49" spans="1:21" x14ac:dyDescent="0.2">
      <c r="A49" s="111">
        <f t="shared" si="5"/>
        <v>220</v>
      </c>
      <c r="B49" s="118">
        <f t="shared" si="0"/>
        <v>0</v>
      </c>
      <c r="C49" s="119">
        <f t="shared" si="1"/>
        <v>134.20000000000005</v>
      </c>
      <c r="D49" s="119">
        <f t="shared" si="2"/>
        <v>134.19999999999993</v>
      </c>
      <c r="E49" s="119">
        <f t="shared" si="3"/>
        <v>134.20000000000005</v>
      </c>
      <c r="F49" s="119">
        <f t="shared" si="4"/>
        <v>134.19999999999993</v>
      </c>
      <c r="M49" s="174"/>
      <c r="N49" s="174"/>
      <c r="O49" s="174"/>
      <c r="P49" s="174"/>
      <c r="Q49" s="174"/>
      <c r="R49" s="174"/>
      <c r="S49" s="174"/>
      <c r="T49" s="174"/>
      <c r="U49" s="174"/>
    </row>
    <row r="50" spans="1:21" x14ac:dyDescent="0.2">
      <c r="A50" s="111">
        <f t="shared" si="5"/>
        <v>225</v>
      </c>
      <c r="B50" s="118">
        <f t="shared" si="0"/>
        <v>0</v>
      </c>
      <c r="C50" s="119">
        <f t="shared" si="1"/>
        <v>137.25</v>
      </c>
      <c r="D50" s="119">
        <f t="shared" si="2"/>
        <v>137.24999999999989</v>
      </c>
      <c r="E50" s="119">
        <f t="shared" si="3"/>
        <v>137.25</v>
      </c>
      <c r="F50" s="119">
        <f t="shared" si="4"/>
        <v>137.24999999999989</v>
      </c>
      <c r="M50" s="174"/>
      <c r="N50" s="174"/>
      <c r="O50" s="174"/>
      <c r="P50" s="174"/>
      <c r="Q50" s="174"/>
      <c r="R50" s="174"/>
      <c r="S50" s="174"/>
      <c r="T50" s="174"/>
      <c r="U50" s="174"/>
    </row>
    <row r="51" spans="1:21" x14ac:dyDescent="0.2">
      <c r="A51" s="111">
        <f t="shared" si="5"/>
        <v>230</v>
      </c>
      <c r="B51" s="118">
        <f t="shared" si="0"/>
        <v>0</v>
      </c>
      <c r="C51" s="119">
        <f t="shared" si="1"/>
        <v>140.29999999999995</v>
      </c>
      <c r="D51" s="119">
        <f t="shared" si="2"/>
        <v>140.30000000000007</v>
      </c>
      <c r="E51" s="119">
        <f t="shared" si="3"/>
        <v>140.29999999999995</v>
      </c>
      <c r="F51" s="119">
        <f t="shared" si="4"/>
        <v>140.30000000000007</v>
      </c>
      <c r="M51" s="174"/>
      <c r="N51" s="174"/>
      <c r="O51" s="174"/>
      <c r="P51" s="174"/>
      <c r="Q51" s="174"/>
      <c r="R51" s="174"/>
      <c r="S51" s="174"/>
      <c r="T51" s="174"/>
      <c r="U51" s="174"/>
    </row>
    <row r="52" spans="1:21" x14ac:dyDescent="0.2">
      <c r="A52" s="111">
        <f t="shared" si="5"/>
        <v>235</v>
      </c>
      <c r="B52" s="118">
        <f t="shared" si="0"/>
        <v>0</v>
      </c>
      <c r="C52" s="119">
        <f t="shared" si="1"/>
        <v>143.35000000000002</v>
      </c>
      <c r="D52" s="119">
        <f t="shared" si="2"/>
        <v>143.35000000000002</v>
      </c>
      <c r="E52" s="119">
        <f t="shared" si="3"/>
        <v>143.35000000000002</v>
      </c>
      <c r="F52" s="119">
        <f t="shared" si="4"/>
        <v>143.35000000000002</v>
      </c>
    </row>
    <row r="53" spans="1:21" x14ac:dyDescent="0.2">
      <c r="A53" s="111">
        <f t="shared" si="5"/>
        <v>240</v>
      </c>
      <c r="B53" s="118">
        <f t="shared" si="0"/>
        <v>0</v>
      </c>
      <c r="C53" s="119">
        <f t="shared" si="1"/>
        <v>146.39999999999998</v>
      </c>
      <c r="D53" s="119">
        <f t="shared" si="2"/>
        <v>146.39999999999998</v>
      </c>
      <c r="E53" s="119">
        <f t="shared" si="3"/>
        <v>146.39999999999998</v>
      </c>
      <c r="F53" s="119">
        <f t="shared" si="4"/>
        <v>146.39999999999998</v>
      </c>
    </row>
    <row r="54" spans="1:21" x14ac:dyDescent="0.2">
      <c r="A54" s="111">
        <f t="shared" si="5"/>
        <v>245</v>
      </c>
      <c r="B54" s="118">
        <f t="shared" si="0"/>
        <v>0</v>
      </c>
      <c r="C54" s="119">
        <f t="shared" si="1"/>
        <v>149.45000000000005</v>
      </c>
      <c r="D54" s="119">
        <f t="shared" si="2"/>
        <v>149.44999999999993</v>
      </c>
      <c r="E54" s="119">
        <f t="shared" si="3"/>
        <v>149.45000000000005</v>
      </c>
      <c r="F54" s="119">
        <f t="shared" si="4"/>
        <v>149.44999999999993</v>
      </c>
    </row>
    <row r="55" spans="1:21" x14ac:dyDescent="0.2">
      <c r="A55" s="111">
        <f t="shared" si="5"/>
        <v>250</v>
      </c>
      <c r="B55" s="118">
        <f t="shared" si="0"/>
        <v>0</v>
      </c>
      <c r="C55" s="119">
        <f t="shared" si="1"/>
        <v>152.5</v>
      </c>
      <c r="D55" s="119">
        <f t="shared" si="2"/>
        <v>152.49999999999989</v>
      </c>
      <c r="E55" s="119">
        <f t="shared" si="3"/>
        <v>152.5</v>
      </c>
      <c r="F55" s="119">
        <f t="shared" si="4"/>
        <v>152.49999999999989</v>
      </c>
    </row>
    <row r="56" spans="1:21" x14ac:dyDescent="0.2">
      <c r="A56" s="111">
        <f t="shared" si="5"/>
        <v>255</v>
      </c>
      <c r="B56" s="118">
        <f t="shared" si="0"/>
        <v>0</v>
      </c>
      <c r="C56" s="119">
        <f t="shared" si="1"/>
        <v>155.54999999999995</v>
      </c>
      <c r="D56" s="119">
        <f t="shared" si="2"/>
        <v>155.55000000000007</v>
      </c>
      <c r="E56" s="119">
        <f t="shared" si="3"/>
        <v>155.54999999999995</v>
      </c>
      <c r="F56" s="119">
        <f t="shared" si="4"/>
        <v>155.55000000000007</v>
      </c>
    </row>
    <row r="57" spans="1:21" x14ac:dyDescent="0.2">
      <c r="A57" s="111">
        <f t="shared" si="5"/>
        <v>260</v>
      </c>
      <c r="B57" s="118">
        <f t="shared" si="0"/>
        <v>0</v>
      </c>
      <c r="C57" s="119">
        <f t="shared" si="1"/>
        <v>158.60000000000002</v>
      </c>
      <c r="D57" s="119">
        <f t="shared" si="2"/>
        <v>158.60000000000002</v>
      </c>
      <c r="E57" s="119">
        <f t="shared" si="3"/>
        <v>158.60000000000002</v>
      </c>
      <c r="F57" s="119">
        <f t="shared" si="4"/>
        <v>158.60000000000002</v>
      </c>
    </row>
    <row r="58" spans="1:21" x14ac:dyDescent="0.2">
      <c r="A58" s="111">
        <f t="shared" si="5"/>
        <v>265</v>
      </c>
      <c r="B58" s="118">
        <f t="shared" si="0"/>
        <v>0</v>
      </c>
      <c r="C58" s="119">
        <f t="shared" si="1"/>
        <v>161.64999999999998</v>
      </c>
      <c r="D58" s="119">
        <f t="shared" si="2"/>
        <v>161.64999999999998</v>
      </c>
      <c r="E58" s="119">
        <f t="shared" si="3"/>
        <v>161.64999999999998</v>
      </c>
      <c r="F58" s="119">
        <f t="shared" si="4"/>
        <v>161.64999999999998</v>
      </c>
    </row>
    <row r="59" spans="1:21" x14ac:dyDescent="0.2">
      <c r="A59" s="111">
        <f t="shared" si="5"/>
        <v>270</v>
      </c>
      <c r="B59" s="118">
        <f t="shared" si="0"/>
        <v>0</v>
      </c>
      <c r="C59" s="119">
        <f t="shared" si="1"/>
        <v>164.70000000000005</v>
      </c>
      <c r="D59" s="119">
        <f t="shared" si="2"/>
        <v>164.69999999999993</v>
      </c>
      <c r="E59" s="119">
        <f t="shared" si="3"/>
        <v>164.70000000000005</v>
      </c>
      <c r="F59" s="119">
        <f t="shared" si="4"/>
        <v>164.69999999999993</v>
      </c>
    </row>
    <row r="60" spans="1:21" x14ac:dyDescent="0.2">
      <c r="A60" s="111">
        <f t="shared" si="5"/>
        <v>275</v>
      </c>
      <c r="B60" s="118">
        <f t="shared" si="0"/>
        <v>0</v>
      </c>
      <c r="C60" s="119">
        <f t="shared" si="1"/>
        <v>167.75</v>
      </c>
      <c r="D60" s="119">
        <f t="shared" si="2"/>
        <v>167.74999999999989</v>
      </c>
      <c r="E60" s="119">
        <f t="shared" si="3"/>
        <v>167.75</v>
      </c>
      <c r="F60" s="119">
        <f t="shared" si="4"/>
        <v>167.74999999999989</v>
      </c>
    </row>
    <row r="61" spans="1:21" x14ac:dyDescent="0.2">
      <c r="A61" s="111">
        <f t="shared" si="5"/>
        <v>280</v>
      </c>
      <c r="B61" s="118">
        <f t="shared" si="0"/>
        <v>0</v>
      </c>
      <c r="C61" s="119">
        <f t="shared" si="1"/>
        <v>170.79999999999995</v>
      </c>
      <c r="D61" s="119">
        <f t="shared" si="2"/>
        <v>170.80000000000007</v>
      </c>
      <c r="E61" s="119">
        <f t="shared" si="3"/>
        <v>170.79999999999995</v>
      </c>
      <c r="F61" s="119">
        <f t="shared" si="4"/>
        <v>170.80000000000007</v>
      </c>
    </row>
    <row r="62" spans="1:21" x14ac:dyDescent="0.2">
      <c r="A62" s="111">
        <f t="shared" si="5"/>
        <v>285</v>
      </c>
      <c r="B62" s="118">
        <f t="shared" si="0"/>
        <v>0</v>
      </c>
      <c r="C62" s="119">
        <f t="shared" si="1"/>
        <v>173.85000000000002</v>
      </c>
      <c r="D62" s="119">
        <f t="shared" si="2"/>
        <v>173.85000000000002</v>
      </c>
      <c r="E62" s="119">
        <f t="shared" si="3"/>
        <v>173.85000000000002</v>
      </c>
      <c r="F62" s="119">
        <f t="shared" si="4"/>
        <v>173.85000000000002</v>
      </c>
    </row>
    <row r="63" spans="1:21" x14ac:dyDescent="0.2">
      <c r="A63" s="111">
        <f t="shared" si="5"/>
        <v>290</v>
      </c>
      <c r="B63" s="118">
        <f t="shared" si="0"/>
        <v>0</v>
      </c>
      <c r="C63" s="119">
        <f t="shared" si="1"/>
        <v>176.89999999999998</v>
      </c>
      <c r="D63" s="119">
        <f t="shared" si="2"/>
        <v>176.89999999999998</v>
      </c>
      <c r="E63" s="119">
        <f t="shared" si="3"/>
        <v>176.89999999999998</v>
      </c>
      <c r="F63" s="119">
        <f t="shared" si="4"/>
        <v>176.89999999999998</v>
      </c>
    </row>
    <row r="64" spans="1:21" x14ac:dyDescent="0.2">
      <c r="A64" s="111">
        <f t="shared" si="5"/>
        <v>295</v>
      </c>
      <c r="B64" s="118">
        <f t="shared" si="0"/>
        <v>0</v>
      </c>
      <c r="C64" s="119">
        <f t="shared" si="1"/>
        <v>179.95000000000005</v>
      </c>
      <c r="D64" s="119">
        <f t="shared" si="2"/>
        <v>179.94999999999993</v>
      </c>
      <c r="E64" s="119">
        <f t="shared" si="3"/>
        <v>179.95000000000005</v>
      </c>
      <c r="F64" s="119">
        <f t="shared" si="4"/>
        <v>179.94999999999993</v>
      </c>
    </row>
    <row r="65" spans="1:6" x14ac:dyDescent="0.2">
      <c r="A65" s="111">
        <f t="shared" si="5"/>
        <v>300</v>
      </c>
      <c r="B65" s="118">
        <f t="shared" si="0"/>
        <v>0</v>
      </c>
      <c r="C65" s="119">
        <f t="shared" si="1"/>
        <v>183</v>
      </c>
      <c r="D65" s="119">
        <f t="shared" si="2"/>
        <v>182.99999999999989</v>
      </c>
      <c r="E65" s="119">
        <f t="shared" si="3"/>
        <v>183</v>
      </c>
      <c r="F65" s="119">
        <f t="shared" si="4"/>
        <v>182.99999999999989</v>
      </c>
    </row>
    <row r="66" spans="1:6" x14ac:dyDescent="0.2">
      <c r="A66" s="111">
        <f t="shared" si="5"/>
        <v>305</v>
      </c>
      <c r="B66" s="118">
        <f t="shared" si="0"/>
        <v>0</v>
      </c>
      <c r="C66" s="119">
        <f t="shared" si="1"/>
        <v>186.04999999999995</v>
      </c>
      <c r="D66" s="119">
        <f t="shared" si="2"/>
        <v>186.05000000000007</v>
      </c>
      <c r="E66" s="119">
        <f t="shared" si="3"/>
        <v>186.04999999999995</v>
      </c>
      <c r="F66" s="119">
        <f t="shared" si="4"/>
        <v>186.05000000000007</v>
      </c>
    </row>
    <row r="67" spans="1:6" x14ac:dyDescent="0.2">
      <c r="A67" s="111">
        <f t="shared" si="5"/>
        <v>310</v>
      </c>
      <c r="B67" s="118">
        <f t="shared" si="0"/>
        <v>0</v>
      </c>
      <c r="C67" s="119">
        <f t="shared" si="1"/>
        <v>189.10000000000002</v>
      </c>
      <c r="D67" s="119">
        <f t="shared" si="2"/>
        <v>189.10000000000002</v>
      </c>
      <c r="E67" s="119">
        <f t="shared" si="3"/>
        <v>189.10000000000002</v>
      </c>
      <c r="F67" s="119">
        <f t="shared" si="4"/>
        <v>189.10000000000002</v>
      </c>
    </row>
    <row r="68" spans="1:6" x14ac:dyDescent="0.2">
      <c r="A68" s="111">
        <f t="shared" si="5"/>
        <v>315</v>
      </c>
      <c r="B68" s="118">
        <f t="shared" si="0"/>
        <v>0</v>
      </c>
      <c r="C68" s="119">
        <f t="shared" si="1"/>
        <v>192.14999999999998</v>
      </c>
      <c r="D68" s="119">
        <f t="shared" si="2"/>
        <v>192.14999999999998</v>
      </c>
      <c r="E68" s="119">
        <f t="shared" si="3"/>
        <v>192.14999999999998</v>
      </c>
      <c r="F68" s="119">
        <f t="shared" si="4"/>
        <v>192.14999999999998</v>
      </c>
    </row>
    <row r="69" spans="1:6" x14ac:dyDescent="0.2">
      <c r="A69" s="111">
        <f t="shared" si="5"/>
        <v>320</v>
      </c>
      <c r="B69" s="118">
        <f t="shared" ref="B69:B132" si="6">(A69&gt;$L$6)*(A69&lt;$L$7)*(A69-$L$6)/($L$7-$L$6)*$K$4+(A69&gt;=$L$7)*$K$4</f>
        <v>0</v>
      </c>
      <c r="C69" s="119">
        <f t="shared" ref="C69:C132" si="7">MAX(0,$J$8+0.61*A69+B69-MAX($J$8,A69))</f>
        <v>195.20000000000005</v>
      </c>
      <c r="D69" s="119">
        <f t="shared" ref="D69:D132" si="8">MAX(0,$K$8+0.61*A69+B69-MAX($K$8,A69))</f>
        <v>195.19999999999993</v>
      </c>
      <c r="E69" s="119">
        <f t="shared" ref="E69:E132" si="9">C69*(C69&gt;$K$5)</f>
        <v>195.20000000000005</v>
      </c>
      <c r="F69" s="119">
        <f t="shared" ref="F69:F132" si="10">D69*(D69&gt;$K$5)</f>
        <v>195.19999999999993</v>
      </c>
    </row>
    <row r="70" spans="1:6" x14ac:dyDescent="0.2">
      <c r="A70" s="111">
        <f t="shared" si="5"/>
        <v>325</v>
      </c>
      <c r="B70" s="118">
        <f t="shared" si="6"/>
        <v>0</v>
      </c>
      <c r="C70" s="119">
        <f t="shared" si="7"/>
        <v>198.25</v>
      </c>
      <c r="D70" s="119">
        <f t="shared" si="8"/>
        <v>198.24999999999989</v>
      </c>
      <c r="E70" s="119">
        <f t="shared" si="9"/>
        <v>198.25</v>
      </c>
      <c r="F70" s="119">
        <f t="shared" si="10"/>
        <v>198.24999999999989</v>
      </c>
    </row>
    <row r="71" spans="1:6" x14ac:dyDescent="0.2">
      <c r="A71" s="111">
        <f t="shared" si="5"/>
        <v>330</v>
      </c>
      <c r="B71" s="118">
        <f t="shared" si="6"/>
        <v>0</v>
      </c>
      <c r="C71" s="119">
        <f t="shared" si="7"/>
        <v>201.29999999999995</v>
      </c>
      <c r="D71" s="119">
        <f t="shared" si="8"/>
        <v>201.30000000000007</v>
      </c>
      <c r="E71" s="119">
        <f t="shared" si="9"/>
        <v>201.29999999999995</v>
      </c>
      <c r="F71" s="119">
        <f t="shared" si="10"/>
        <v>201.30000000000007</v>
      </c>
    </row>
    <row r="72" spans="1:6" x14ac:dyDescent="0.2">
      <c r="A72" s="111">
        <f t="shared" ref="A72:A85" si="11">A71+5</f>
        <v>335</v>
      </c>
      <c r="B72" s="118">
        <f t="shared" si="6"/>
        <v>0</v>
      </c>
      <c r="C72" s="119">
        <f t="shared" si="7"/>
        <v>204.35000000000002</v>
      </c>
      <c r="D72" s="119">
        <f t="shared" si="8"/>
        <v>204.35000000000002</v>
      </c>
      <c r="E72" s="119">
        <f t="shared" si="9"/>
        <v>204.35000000000002</v>
      </c>
      <c r="F72" s="119">
        <f t="shared" si="10"/>
        <v>204.35000000000002</v>
      </c>
    </row>
    <row r="73" spans="1:6" x14ac:dyDescent="0.2">
      <c r="A73" s="111">
        <f t="shared" si="11"/>
        <v>340</v>
      </c>
      <c r="B73" s="118">
        <f t="shared" si="6"/>
        <v>0</v>
      </c>
      <c r="C73" s="119">
        <f t="shared" si="7"/>
        <v>207.39999999999998</v>
      </c>
      <c r="D73" s="119">
        <f t="shared" si="8"/>
        <v>207.39999999999998</v>
      </c>
      <c r="E73" s="119">
        <f t="shared" si="9"/>
        <v>207.39999999999998</v>
      </c>
      <c r="F73" s="119">
        <f t="shared" si="10"/>
        <v>207.39999999999998</v>
      </c>
    </row>
    <row r="74" spans="1:6" x14ac:dyDescent="0.2">
      <c r="A74" s="111">
        <f t="shared" si="11"/>
        <v>345</v>
      </c>
      <c r="B74" s="118">
        <f t="shared" si="6"/>
        <v>0</v>
      </c>
      <c r="C74" s="119">
        <f t="shared" si="7"/>
        <v>210.45000000000005</v>
      </c>
      <c r="D74" s="119">
        <f t="shared" si="8"/>
        <v>210.44999999999993</v>
      </c>
      <c r="E74" s="119">
        <f t="shared" si="9"/>
        <v>210.45000000000005</v>
      </c>
      <c r="F74" s="119">
        <f t="shared" si="10"/>
        <v>210.44999999999993</v>
      </c>
    </row>
    <row r="75" spans="1:6" x14ac:dyDescent="0.2">
      <c r="A75" s="111">
        <f t="shared" si="11"/>
        <v>350</v>
      </c>
      <c r="B75" s="118">
        <f t="shared" si="6"/>
        <v>0</v>
      </c>
      <c r="C75" s="119">
        <f t="shared" si="7"/>
        <v>213.5</v>
      </c>
      <c r="D75" s="119">
        <f t="shared" si="8"/>
        <v>213.49999999999989</v>
      </c>
      <c r="E75" s="119">
        <f t="shared" si="9"/>
        <v>213.5</v>
      </c>
      <c r="F75" s="119">
        <f t="shared" si="10"/>
        <v>213.49999999999989</v>
      </c>
    </row>
    <row r="76" spans="1:6" x14ac:dyDescent="0.2">
      <c r="A76" s="111">
        <f t="shared" si="11"/>
        <v>355</v>
      </c>
      <c r="B76" s="118">
        <f t="shared" si="6"/>
        <v>0</v>
      </c>
      <c r="C76" s="119">
        <f t="shared" si="7"/>
        <v>216.54999999999995</v>
      </c>
      <c r="D76" s="119">
        <f t="shared" si="8"/>
        <v>216.55000000000007</v>
      </c>
      <c r="E76" s="119">
        <f t="shared" si="9"/>
        <v>216.54999999999995</v>
      </c>
      <c r="F76" s="119">
        <f t="shared" si="10"/>
        <v>216.55000000000007</v>
      </c>
    </row>
    <row r="77" spans="1:6" x14ac:dyDescent="0.2">
      <c r="A77" s="111">
        <f t="shared" si="11"/>
        <v>360</v>
      </c>
      <c r="B77" s="118">
        <f t="shared" si="6"/>
        <v>0</v>
      </c>
      <c r="C77" s="119">
        <f t="shared" si="7"/>
        <v>219.60000000000002</v>
      </c>
      <c r="D77" s="119">
        <f t="shared" si="8"/>
        <v>219.60000000000002</v>
      </c>
      <c r="E77" s="119">
        <f t="shared" si="9"/>
        <v>219.60000000000002</v>
      </c>
      <c r="F77" s="119">
        <f t="shared" si="10"/>
        <v>219.60000000000002</v>
      </c>
    </row>
    <row r="78" spans="1:6" x14ac:dyDescent="0.2">
      <c r="A78" s="111">
        <f t="shared" si="11"/>
        <v>365</v>
      </c>
      <c r="B78" s="118">
        <f t="shared" si="6"/>
        <v>0</v>
      </c>
      <c r="C78" s="119">
        <f t="shared" si="7"/>
        <v>222.64999999999998</v>
      </c>
      <c r="D78" s="119">
        <f t="shared" si="8"/>
        <v>222.64999999999998</v>
      </c>
      <c r="E78" s="119">
        <f t="shared" si="9"/>
        <v>222.64999999999998</v>
      </c>
      <c r="F78" s="119">
        <f t="shared" si="10"/>
        <v>222.64999999999998</v>
      </c>
    </row>
    <row r="79" spans="1:6" x14ac:dyDescent="0.2">
      <c r="A79" s="111">
        <f t="shared" si="11"/>
        <v>370</v>
      </c>
      <c r="B79" s="118">
        <f t="shared" si="6"/>
        <v>0</v>
      </c>
      <c r="C79" s="119">
        <f t="shared" si="7"/>
        <v>225.70000000000005</v>
      </c>
      <c r="D79" s="119">
        <f t="shared" si="8"/>
        <v>225.69999999999993</v>
      </c>
      <c r="E79" s="119">
        <f t="shared" si="9"/>
        <v>225.70000000000005</v>
      </c>
      <c r="F79" s="119">
        <f t="shared" si="10"/>
        <v>225.69999999999993</v>
      </c>
    </row>
    <row r="80" spans="1:6" x14ac:dyDescent="0.2">
      <c r="A80" s="111">
        <f t="shared" si="11"/>
        <v>375</v>
      </c>
      <c r="B80" s="118">
        <f t="shared" si="6"/>
        <v>0</v>
      </c>
      <c r="C80" s="119">
        <f t="shared" si="7"/>
        <v>228.75</v>
      </c>
      <c r="D80" s="119">
        <f t="shared" si="8"/>
        <v>228.74999999999989</v>
      </c>
      <c r="E80" s="119">
        <f t="shared" si="9"/>
        <v>228.75</v>
      </c>
      <c r="F80" s="119">
        <f t="shared" si="10"/>
        <v>228.74999999999989</v>
      </c>
    </row>
    <row r="81" spans="1:6" x14ac:dyDescent="0.2">
      <c r="A81" s="111">
        <f t="shared" si="11"/>
        <v>380</v>
      </c>
      <c r="B81" s="118">
        <f t="shared" si="6"/>
        <v>0</v>
      </c>
      <c r="C81" s="119">
        <f t="shared" si="7"/>
        <v>231.79999999999995</v>
      </c>
      <c r="D81" s="119">
        <f t="shared" si="8"/>
        <v>231.80000000000007</v>
      </c>
      <c r="E81" s="119">
        <f t="shared" si="9"/>
        <v>231.79999999999995</v>
      </c>
      <c r="F81" s="119">
        <f t="shared" si="10"/>
        <v>231.80000000000007</v>
      </c>
    </row>
    <row r="82" spans="1:6" x14ac:dyDescent="0.2">
      <c r="A82" s="111">
        <f t="shared" si="11"/>
        <v>385</v>
      </c>
      <c r="B82" s="118">
        <f t="shared" si="6"/>
        <v>0</v>
      </c>
      <c r="C82" s="119">
        <f t="shared" si="7"/>
        <v>234.85000000000002</v>
      </c>
      <c r="D82" s="119">
        <f t="shared" si="8"/>
        <v>234.85000000000002</v>
      </c>
      <c r="E82" s="119">
        <f t="shared" si="9"/>
        <v>234.85000000000002</v>
      </c>
      <c r="F82" s="119">
        <f t="shared" si="10"/>
        <v>234.85000000000002</v>
      </c>
    </row>
    <row r="83" spans="1:6" x14ac:dyDescent="0.2">
      <c r="A83" s="111">
        <f t="shared" si="11"/>
        <v>390</v>
      </c>
      <c r="B83" s="118">
        <f t="shared" si="6"/>
        <v>0</v>
      </c>
      <c r="C83" s="119">
        <f t="shared" si="7"/>
        <v>237.89999999999998</v>
      </c>
      <c r="D83" s="119">
        <f t="shared" si="8"/>
        <v>237.89999999999998</v>
      </c>
      <c r="E83" s="119">
        <f t="shared" si="9"/>
        <v>237.89999999999998</v>
      </c>
      <c r="F83" s="119">
        <f t="shared" si="10"/>
        <v>237.89999999999998</v>
      </c>
    </row>
    <row r="84" spans="1:6" x14ac:dyDescent="0.2">
      <c r="A84" s="111">
        <f t="shared" si="11"/>
        <v>395</v>
      </c>
      <c r="B84" s="118">
        <f t="shared" si="6"/>
        <v>0</v>
      </c>
      <c r="C84" s="119">
        <f t="shared" si="7"/>
        <v>240.95000000000005</v>
      </c>
      <c r="D84" s="119">
        <f t="shared" si="8"/>
        <v>240.94999999999993</v>
      </c>
      <c r="E84" s="119">
        <f t="shared" si="9"/>
        <v>240.95000000000005</v>
      </c>
      <c r="F84" s="119">
        <f t="shared" si="10"/>
        <v>240.94999999999993</v>
      </c>
    </row>
    <row r="85" spans="1:6" x14ac:dyDescent="0.2">
      <c r="A85" s="111">
        <f t="shared" si="11"/>
        <v>400</v>
      </c>
      <c r="B85" s="118">
        <f t="shared" si="6"/>
        <v>0</v>
      </c>
      <c r="C85" s="119">
        <f t="shared" si="7"/>
        <v>244</v>
      </c>
      <c r="D85" s="119">
        <f t="shared" si="8"/>
        <v>243.99999999999989</v>
      </c>
      <c r="E85" s="119">
        <f t="shared" si="9"/>
        <v>244</v>
      </c>
      <c r="F85" s="119">
        <f t="shared" si="10"/>
        <v>243.99999999999989</v>
      </c>
    </row>
    <row r="86" spans="1:6" x14ac:dyDescent="0.2">
      <c r="A86" s="111">
        <f>A85+5</f>
        <v>405</v>
      </c>
      <c r="B86" s="118">
        <f t="shared" si="6"/>
        <v>0</v>
      </c>
      <c r="C86" s="119">
        <f t="shared" si="7"/>
        <v>247.04999999999995</v>
      </c>
      <c r="D86" s="119">
        <f t="shared" si="8"/>
        <v>247.05000000000007</v>
      </c>
      <c r="E86" s="119">
        <f t="shared" si="9"/>
        <v>247.04999999999995</v>
      </c>
      <c r="F86" s="119">
        <f t="shared" si="10"/>
        <v>247.05000000000007</v>
      </c>
    </row>
    <row r="87" spans="1:6" x14ac:dyDescent="0.2">
      <c r="A87" s="111">
        <f t="shared" ref="A87:A150" si="12">A86+5</f>
        <v>410</v>
      </c>
      <c r="B87" s="118">
        <f t="shared" si="6"/>
        <v>0</v>
      </c>
      <c r="C87" s="119">
        <f t="shared" si="7"/>
        <v>250.10000000000002</v>
      </c>
      <c r="D87" s="119">
        <f t="shared" si="8"/>
        <v>250.10000000000002</v>
      </c>
      <c r="E87" s="119">
        <f t="shared" si="9"/>
        <v>250.10000000000002</v>
      </c>
      <c r="F87" s="119">
        <f t="shared" si="10"/>
        <v>250.10000000000002</v>
      </c>
    </row>
    <row r="88" spans="1:6" x14ac:dyDescent="0.2">
      <c r="A88" s="111">
        <f t="shared" si="12"/>
        <v>415</v>
      </c>
      <c r="B88" s="118">
        <f t="shared" si="6"/>
        <v>0</v>
      </c>
      <c r="C88" s="119">
        <f t="shared" si="7"/>
        <v>253.14999999999998</v>
      </c>
      <c r="D88" s="119">
        <f t="shared" si="8"/>
        <v>253.14999999999998</v>
      </c>
      <c r="E88" s="119">
        <f t="shared" si="9"/>
        <v>253.14999999999998</v>
      </c>
      <c r="F88" s="119">
        <f t="shared" si="10"/>
        <v>253.14999999999998</v>
      </c>
    </row>
    <row r="89" spans="1:6" x14ac:dyDescent="0.2">
      <c r="A89" s="111">
        <f t="shared" si="12"/>
        <v>420</v>
      </c>
      <c r="B89" s="118">
        <f t="shared" si="6"/>
        <v>0</v>
      </c>
      <c r="C89" s="119">
        <f t="shared" si="7"/>
        <v>256.20000000000005</v>
      </c>
      <c r="D89" s="119">
        <f t="shared" si="8"/>
        <v>256.19999999999993</v>
      </c>
      <c r="E89" s="119">
        <f t="shared" si="9"/>
        <v>256.20000000000005</v>
      </c>
      <c r="F89" s="119">
        <f t="shared" si="10"/>
        <v>256.19999999999993</v>
      </c>
    </row>
    <row r="90" spans="1:6" x14ac:dyDescent="0.2">
      <c r="A90" s="111">
        <f t="shared" si="12"/>
        <v>425</v>
      </c>
      <c r="B90" s="118">
        <f t="shared" si="6"/>
        <v>0</v>
      </c>
      <c r="C90" s="119">
        <f t="shared" si="7"/>
        <v>259.25</v>
      </c>
      <c r="D90" s="119">
        <f t="shared" si="8"/>
        <v>259.24999999999989</v>
      </c>
      <c r="E90" s="119">
        <f t="shared" si="9"/>
        <v>259.25</v>
      </c>
      <c r="F90" s="119">
        <f t="shared" si="10"/>
        <v>259.24999999999989</v>
      </c>
    </row>
    <row r="91" spans="1:6" x14ac:dyDescent="0.2">
      <c r="A91" s="111">
        <f t="shared" si="12"/>
        <v>430</v>
      </c>
      <c r="B91" s="118">
        <f t="shared" si="6"/>
        <v>0</v>
      </c>
      <c r="C91" s="119">
        <f t="shared" si="7"/>
        <v>262.29999999999995</v>
      </c>
      <c r="D91" s="119">
        <f t="shared" si="8"/>
        <v>262.30000000000007</v>
      </c>
      <c r="E91" s="119">
        <f t="shared" si="9"/>
        <v>262.29999999999995</v>
      </c>
      <c r="F91" s="119">
        <f t="shared" si="10"/>
        <v>262.30000000000007</v>
      </c>
    </row>
    <row r="92" spans="1:6" x14ac:dyDescent="0.2">
      <c r="A92" s="111">
        <f t="shared" si="12"/>
        <v>435</v>
      </c>
      <c r="B92" s="118">
        <f t="shared" si="6"/>
        <v>0</v>
      </c>
      <c r="C92" s="119">
        <f t="shared" si="7"/>
        <v>265.34999999999991</v>
      </c>
      <c r="D92" s="119">
        <f t="shared" si="8"/>
        <v>265.35000000000002</v>
      </c>
      <c r="E92" s="119">
        <f t="shared" si="9"/>
        <v>265.34999999999991</v>
      </c>
      <c r="F92" s="119">
        <f t="shared" si="10"/>
        <v>265.35000000000002</v>
      </c>
    </row>
    <row r="93" spans="1:6" x14ac:dyDescent="0.2">
      <c r="A93" s="111">
        <f t="shared" si="12"/>
        <v>440</v>
      </c>
      <c r="B93" s="118">
        <f t="shared" si="6"/>
        <v>0</v>
      </c>
      <c r="C93" s="119">
        <f t="shared" si="7"/>
        <v>268.39999999999998</v>
      </c>
      <c r="D93" s="119">
        <f t="shared" si="8"/>
        <v>268.39999999999998</v>
      </c>
      <c r="E93" s="119">
        <f t="shared" si="9"/>
        <v>268.39999999999998</v>
      </c>
      <c r="F93" s="119">
        <f t="shared" si="10"/>
        <v>268.39999999999998</v>
      </c>
    </row>
    <row r="94" spans="1:6" x14ac:dyDescent="0.2">
      <c r="A94" s="111">
        <f t="shared" si="12"/>
        <v>445</v>
      </c>
      <c r="B94" s="118">
        <f t="shared" si="6"/>
        <v>0</v>
      </c>
      <c r="C94" s="119">
        <f t="shared" si="7"/>
        <v>271.45000000000005</v>
      </c>
      <c r="D94" s="119">
        <f t="shared" si="8"/>
        <v>271.44999999999993</v>
      </c>
      <c r="E94" s="119">
        <f t="shared" si="9"/>
        <v>271.45000000000005</v>
      </c>
      <c r="F94" s="119">
        <f t="shared" si="10"/>
        <v>271.44999999999993</v>
      </c>
    </row>
    <row r="95" spans="1:6" x14ac:dyDescent="0.2">
      <c r="A95" s="111">
        <f t="shared" si="12"/>
        <v>450</v>
      </c>
      <c r="B95" s="118">
        <f t="shared" si="6"/>
        <v>0</v>
      </c>
      <c r="C95" s="119">
        <f t="shared" si="7"/>
        <v>274.5</v>
      </c>
      <c r="D95" s="119">
        <f t="shared" si="8"/>
        <v>274.49999999999989</v>
      </c>
      <c r="E95" s="119">
        <f t="shared" si="9"/>
        <v>274.5</v>
      </c>
      <c r="F95" s="119">
        <f t="shared" si="10"/>
        <v>274.49999999999989</v>
      </c>
    </row>
    <row r="96" spans="1:6" x14ac:dyDescent="0.2">
      <c r="A96" s="111">
        <f t="shared" si="12"/>
        <v>455</v>
      </c>
      <c r="B96" s="118">
        <f t="shared" si="6"/>
        <v>0</v>
      </c>
      <c r="C96" s="119">
        <f t="shared" si="7"/>
        <v>277.54999999999995</v>
      </c>
      <c r="D96" s="119">
        <f t="shared" si="8"/>
        <v>277.55000000000007</v>
      </c>
      <c r="E96" s="119">
        <f t="shared" si="9"/>
        <v>277.54999999999995</v>
      </c>
      <c r="F96" s="119">
        <f t="shared" si="10"/>
        <v>277.55000000000007</v>
      </c>
    </row>
    <row r="97" spans="1:6" x14ac:dyDescent="0.2">
      <c r="A97" s="111">
        <f t="shared" si="12"/>
        <v>460</v>
      </c>
      <c r="B97" s="118">
        <f t="shared" si="6"/>
        <v>0</v>
      </c>
      <c r="C97" s="119">
        <f t="shared" si="7"/>
        <v>280.59999999999991</v>
      </c>
      <c r="D97" s="119">
        <f t="shared" si="8"/>
        <v>280.60000000000002</v>
      </c>
      <c r="E97" s="119">
        <f t="shared" si="9"/>
        <v>280.59999999999991</v>
      </c>
      <c r="F97" s="119">
        <f t="shared" si="10"/>
        <v>280.60000000000002</v>
      </c>
    </row>
    <row r="98" spans="1:6" x14ac:dyDescent="0.2">
      <c r="A98" s="111">
        <f t="shared" si="12"/>
        <v>465</v>
      </c>
      <c r="B98" s="118">
        <f t="shared" si="6"/>
        <v>0</v>
      </c>
      <c r="C98" s="119">
        <f t="shared" si="7"/>
        <v>283.64999999999998</v>
      </c>
      <c r="D98" s="119">
        <f t="shared" si="8"/>
        <v>283.64999999999998</v>
      </c>
      <c r="E98" s="119">
        <f t="shared" si="9"/>
        <v>283.64999999999998</v>
      </c>
      <c r="F98" s="119">
        <f t="shared" si="10"/>
        <v>283.64999999999998</v>
      </c>
    </row>
    <row r="99" spans="1:6" x14ac:dyDescent="0.2">
      <c r="A99" s="111">
        <f t="shared" si="12"/>
        <v>470</v>
      </c>
      <c r="B99" s="118">
        <f t="shared" si="6"/>
        <v>0</v>
      </c>
      <c r="C99" s="119">
        <f t="shared" si="7"/>
        <v>286.70000000000005</v>
      </c>
      <c r="D99" s="119">
        <f t="shared" si="8"/>
        <v>286.69999999999993</v>
      </c>
      <c r="E99" s="119">
        <f t="shared" si="9"/>
        <v>286.70000000000005</v>
      </c>
      <c r="F99" s="119">
        <f t="shared" si="10"/>
        <v>286.69999999999993</v>
      </c>
    </row>
    <row r="100" spans="1:6" x14ac:dyDescent="0.2">
      <c r="A100" s="111">
        <f t="shared" si="12"/>
        <v>475</v>
      </c>
      <c r="B100" s="118">
        <f t="shared" si="6"/>
        <v>0</v>
      </c>
      <c r="C100" s="119">
        <f t="shared" si="7"/>
        <v>289.75</v>
      </c>
      <c r="D100" s="119">
        <f t="shared" si="8"/>
        <v>289.74999999999989</v>
      </c>
      <c r="E100" s="119">
        <f t="shared" si="9"/>
        <v>289.75</v>
      </c>
      <c r="F100" s="119">
        <f t="shared" si="10"/>
        <v>289.74999999999989</v>
      </c>
    </row>
    <row r="101" spans="1:6" x14ac:dyDescent="0.2">
      <c r="A101" s="111">
        <f t="shared" si="12"/>
        <v>480</v>
      </c>
      <c r="B101" s="118">
        <f t="shared" si="6"/>
        <v>0</v>
      </c>
      <c r="C101" s="119">
        <f t="shared" si="7"/>
        <v>292.79999999999995</v>
      </c>
      <c r="D101" s="119">
        <f t="shared" si="8"/>
        <v>292.80000000000007</v>
      </c>
      <c r="E101" s="119">
        <f t="shared" si="9"/>
        <v>292.79999999999995</v>
      </c>
      <c r="F101" s="119">
        <f t="shared" si="10"/>
        <v>292.80000000000007</v>
      </c>
    </row>
    <row r="102" spans="1:6" x14ac:dyDescent="0.2">
      <c r="A102" s="111">
        <f t="shared" si="12"/>
        <v>485</v>
      </c>
      <c r="B102" s="118">
        <f t="shared" si="6"/>
        <v>0</v>
      </c>
      <c r="C102" s="119">
        <f t="shared" si="7"/>
        <v>295.84999999999991</v>
      </c>
      <c r="D102" s="119">
        <f t="shared" si="8"/>
        <v>295.85000000000002</v>
      </c>
      <c r="E102" s="119">
        <f t="shared" si="9"/>
        <v>295.84999999999991</v>
      </c>
      <c r="F102" s="119">
        <f t="shared" si="10"/>
        <v>295.85000000000002</v>
      </c>
    </row>
    <row r="103" spans="1:6" x14ac:dyDescent="0.2">
      <c r="A103" s="111">
        <f t="shared" si="12"/>
        <v>490</v>
      </c>
      <c r="B103" s="118">
        <f t="shared" si="6"/>
        <v>0</v>
      </c>
      <c r="C103" s="119">
        <f t="shared" si="7"/>
        <v>298.89999999999998</v>
      </c>
      <c r="D103" s="119">
        <f t="shared" si="8"/>
        <v>298.89999999999998</v>
      </c>
      <c r="E103" s="119">
        <f t="shared" si="9"/>
        <v>298.89999999999998</v>
      </c>
      <c r="F103" s="119">
        <f t="shared" si="10"/>
        <v>298.89999999999998</v>
      </c>
    </row>
    <row r="104" spans="1:6" x14ac:dyDescent="0.2">
      <c r="A104" s="111">
        <f t="shared" si="12"/>
        <v>495</v>
      </c>
      <c r="B104" s="118">
        <f t="shared" si="6"/>
        <v>0</v>
      </c>
      <c r="C104" s="119">
        <f t="shared" si="7"/>
        <v>301.95000000000005</v>
      </c>
      <c r="D104" s="119">
        <f t="shared" si="8"/>
        <v>301.94999999999993</v>
      </c>
      <c r="E104" s="119">
        <f t="shared" si="9"/>
        <v>301.95000000000005</v>
      </c>
      <c r="F104" s="119">
        <f t="shared" si="10"/>
        <v>301.94999999999993</v>
      </c>
    </row>
    <row r="105" spans="1:6" x14ac:dyDescent="0.2">
      <c r="A105" s="111">
        <f t="shared" si="12"/>
        <v>500</v>
      </c>
      <c r="B105" s="118">
        <f t="shared" si="6"/>
        <v>0</v>
      </c>
      <c r="C105" s="119">
        <f t="shared" si="7"/>
        <v>305</v>
      </c>
      <c r="D105" s="119">
        <f t="shared" si="8"/>
        <v>304.99999999999989</v>
      </c>
      <c r="E105" s="119">
        <f t="shared" si="9"/>
        <v>305</v>
      </c>
      <c r="F105" s="119">
        <f t="shared" si="10"/>
        <v>304.99999999999989</v>
      </c>
    </row>
    <row r="106" spans="1:6" x14ac:dyDescent="0.2">
      <c r="A106" s="111">
        <f t="shared" si="12"/>
        <v>505</v>
      </c>
      <c r="B106" s="118">
        <f t="shared" si="6"/>
        <v>0</v>
      </c>
      <c r="C106" s="119">
        <f t="shared" si="7"/>
        <v>308.04999999999995</v>
      </c>
      <c r="D106" s="119">
        <f t="shared" si="8"/>
        <v>308.05000000000007</v>
      </c>
      <c r="E106" s="119">
        <f t="shared" si="9"/>
        <v>308.04999999999995</v>
      </c>
      <c r="F106" s="119">
        <f t="shared" si="10"/>
        <v>308.05000000000007</v>
      </c>
    </row>
    <row r="107" spans="1:6" x14ac:dyDescent="0.2">
      <c r="A107" s="111">
        <f t="shared" si="12"/>
        <v>510</v>
      </c>
      <c r="B107" s="118">
        <f t="shared" si="6"/>
        <v>0</v>
      </c>
      <c r="C107" s="119">
        <f t="shared" si="7"/>
        <v>311.09999999999991</v>
      </c>
      <c r="D107" s="119">
        <f t="shared" si="8"/>
        <v>311.10000000000002</v>
      </c>
      <c r="E107" s="119">
        <f t="shared" si="9"/>
        <v>311.09999999999991</v>
      </c>
      <c r="F107" s="119">
        <f t="shared" si="10"/>
        <v>311.10000000000002</v>
      </c>
    </row>
    <row r="108" spans="1:6" x14ac:dyDescent="0.2">
      <c r="A108" s="111">
        <f t="shared" si="12"/>
        <v>515</v>
      </c>
      <c r="B108" s="118">
        <f t="shared" si="6"/>
        <v>0</v>
      </c>
      <c r="C108" s="119">
        <f t="shared" si="7"/>
        <v>314.14999999999998</v>
      </c>
      <c r="D108" s="119">
        <f t="shared" si="8"/>
        <v>314.14999999999998</v>
      </c>
      <c r="E108" s="119">
        <f t="shared" si="9"/>
        <v>314.14999999999998</v>
      </c>
      <c r="F108" s="119">
        <f t="shared" si="10"/>
        <v>314.14999999999998</v>
      </c>
    </row>
    <row r="109" spans="1:6" x14ac:dyDescent="0.2">
      <c r="A109" s="111">
        <f t="shared" si="12"/>
        <v>520</v>
      </c>
      <c r="B109" s="118">
        <f t="shared" si="6"/>
        <v>0</v>
      </c>
      <c r="C109" s="119">
        <f t="shared" si="7"/>
        <v>317.20000000000005</v>
      </c>
      <c r="D109" s="119">
        <f t="shared" si="8"/>
        <v>317.19999999999993</v>
      </c>
      <c r="E109" s="119">
        <f t="shared" si="9"/>
        <v>317.20000000000005</v>
      </c>
      <c r="F109" s="119">
        <f t="shared" si="10"/>
        <v>317.19999999999993</v>
      </c>
    </row>
    <row r="110" spans="1:6" x14ac:dyDescent="0.2">
      <c r="A110" s="111">
        <f t="shared" si="12"/>
        <v>525</v>
      </c>
      <c r="B110" s="118">
        <f t="shared" si="6"/>
        <v>0</v>
      </c>
      <c r="C110" s="119">
        <f t="shared" si="7"/>
        <v>320.25</v>
      </c>
      <c r="D110" s="119">
        <f t="shared" si="8"/>
        <v>320.24999999999989</v>
      </c>
      <c r="E110" s="119">
        <f t="shared" si="9"/>
        <v>320.25</v>
      </c>
      <c r="F110" s="119">
        <f t="shared" si="10"/>
        <v>320.24999999999989</v>
      </c>
    </row>
    <row r="111" spans="1:6" x14ac:dyDescent="0.2">
      <c r="A111" s="111">
        <f t="shared" si="12"/>
        <v>530</v>
      </c>
      <c r="B111" s="118">
        <f t="shared" si="6"/>
        <v>0</v>
      </c>
      <c r="C111" s="119">
        <f t="shared" si="7"/>
        <v>323.29999999999995</v>
      </c>
      <c r="D111" s="119">
        <f t="shared" si="8"/>
        <v>323.30000000000007</v>
      </c>
      <c r="E111" s="119">
        <f t="shared" si="9"/>
        <v>323.29999999999995</v>
      </c>
      <c r="F111" s="119">
        <f t="shared" si="10"/>
        <v>323.30000000000007</v>
      </c>
    </row>
    <row r="112" spans="1:6" x14ac:dyDescent="0.2">
      <c r="A112" s="111">
        <f t="shared" si="12"/>
        <v>535</v>
      </c>
      <c r="B112" s="118">
        <f t="shared" si="6"/>
        <v>0</v>
      </c>
      <c r="C112" s="119">
        <f t="shared" si="7"/>
        <v>326.34999999999991</v>
      </c>
      <c r="D112" s="119">
        <f t="shared" si="8"/>
        <v>326.35000000000002</v>
      </c>
      <c r="E112" s="119">
        <f t="shared" si="9"/>
        <v>326.34999999999991</v>
      </c>
      <c r="F112" s="119">
        <f t="shared" si="10"/>
        <v>326.35000000000002</v>
      </c>
    </row>
    <row r="113" spans="1:6" x14ac:dyDescent="0.2">
      <c r="A113" s="111">
        <f t="shared" si="12"/>
        <v>540</v>
      </c>
      <c r="B113" s="118">
        <f t="shared" si="6"/>
        <v>0</v>
      </c>
      <c r="C113" s="119">
        <f t="shared" si="7"/>
        <v>329.4</v>
      </c>
      <c r="D113" s="119">
        <f t="shared" si="8"/>
        <v>329.4</v>
      </c>
      <c r="E113" s="119">
        <f t="shared" si="9"/>
        <v>329.4</v>
      </c>
      <c r="F113" s="119">
        <f t="shared" si="10"/>
        <v>329.4</v>
      </c>
    </row>
    <row r="114" spans="1:6" x14ac:dyDescent="0.2">
      <c r="A114" s="111">
        <f t="shared" si="12"/>
        <v>545</v>
      </c>
      <c r="B114" s="118">
        <f t="shared" si="6"/>
        <v>0</v>
      </c>
      <c r="C114" s="119">
        <f t="shared" si="7"/>
        <v>332.45000000000005</v>
      </c>
      <c r="D114" s="119">
        <f t="shared" si="8"/>
        <v>332.44999999999993</v>
      </c>
      <c r="E114" s="119">
        <f t="shared" si="9"/>
        <v>332.45000000000005</v>
      </c>
      <c r="F114" s="119">
        <f t="shared" si="10"/>
        <v>332.44999999999993</v>
      </c>
    </row>
    <row r="115" spans="1:6" x14ac:dyDescent="0.2">
      <c r="A115" s="111">
        <f t="shared" si="12"/>
        <v>550</v>
      </c>
      <c r="B115" s="118">
        <f t="shared" si="6"/>
        <v>0</v>
      </c>
      <c r="C115" s="119">
        <f t="shared" si="7"/>
        <v>335.5</v>
      </c>
      <c r="D115" s="119">
        <f t="shared" si="8"/>
        <v>335.49999999999989</v>
      </c>
      <c r="E115" s="119">
        <f t="shared" si="9"/>
        <v>335.5</v>
      </c>
      <c r="F115" s="119">
        <f t="shared" si="10"/>
        <v>335.49999999999989</v>
      </c>
    </row>
    <row r="116" spans="1:6" x14ac:dyDescent="0.2">
      <c r="A116" s="111">
        <f t="shared" si="12"/>
        <v>555</v>
      </c>
      <c r="B116" s="118">
        <f t="shared" si="6"/>
        <v>0</v>
      </c>
      <c r="C116" s="119">
        <f t="shared" si="7"/>
        <v>337.26</v>
      </c>
      <c r="D116" s="119">
        <f t="shared" si="8"/>
        <v>338.55000000000007</v>
      </c>
      <c r="E116" s="119">
        <f t="shared" si="9"/>
        <v>337.26</v>
      </c>
      <c r="F116" s="119">
        <f t="shared" si="10"/>
        <v>338.55000000000007</v>
      </c>
    </row>
    <row r="117" spans="1:6" x14ac:dyDescent="0.2">
      <c r="A117" s="111">
        <f t="shared" si="12"/>
        <v>560</v>
      </c>
      <c r="B117" s="118">
        <f t="shared" si="6"/>
        <v>0</v>
      </c>
      <c r="C117" s="119">
        <f t="shared" si="7"/>
        <v>335.30999999999995</v>
      </c>
      <c r="D117" s="119">
        <f t="shared" si="8"/>
        <v>341.6</v>
      </c>
      <c r="E117" s="119">
        <f t="shared" si="9"/>
        <v>335.30999999999995</v>
      </c>
      <c r="F117" s="119">
        <f t="shared" si="10"/>
        <v>341.6</v>
      </c>
    </row>
    <row r="118" spans="1:6" x14ac:dyDescent="0.2">
      <c r="A118" s="111">
        <f t="shared" si="12"/>
        <v>565</v>
      </c>
      <c r="B118" s="118">
        <f t="shared" si="6"/>
        <v>0</v>
      </c>
      <c r="C118" s="119">
        <f t="shared" si="7"/>
        <v>333.36</v>
      </c>
      <c r="D118" s="119">
        <f t="shared" si="8"/>
        <v>344.65</v>
      </c>
      <c r="E118" s="119">
        <f t="shared" si="9"/>
        <v>333.36</v>
      </c>
      <c r="F118" s="119">
        <f t="shared" si="10"/>
        <v>344.65</v>
      </c>
    </row>
    <row r="119" spans="1:6" x14ac:dyDescent="0.2">
      <c r="A119" s="111">
        <f t="shared" si="12"/>
        <v>570</v>
      </c>
      <c r="B119" s="118">
        <f t="shared" si="6"/>
        <v>0</v>
      </c>
      <c r="C119" s="119">
        <f t="shared" si="7"/>
        <v>331.41000000000008</v>
      </c>
      <c r="D119" s="119">
        <f t="shared" si="8"/>
        <v>347.69999999999993</v>
      </c>
      <c r="E119" s="119">
        <f t="shared" si="9"/>
        <v>331.41000000000008</v>
      </c>
      <c r="F119" s="119">
        <f t="shared" si="10"/>
        <v>347.69999999999993</v>
      </c>
    </row>
    <row r="120" spans="1:6" x14ac:dyDescent="0.2">
      <c r="A120" s="111">
        <f t="shared" si="12"/>
        <v>575</v>
      </c>
      <c r="B120" s="118">
        <f t="shared" si="6"/>
        <v>0</v>
      </c>
      <c r="C120" s="119">
        <f t="shared" si="7"/>
        <v>329.46000000000004</v>
      </c>
      <c r="D120" s="119">
        <f t="shared" si="8"/>
        <v>350.74999999999989</v>
      </c>
      <c r="E120" s="119">
        <f t="shared" si="9"/>
        <v>329.46000000000004</v>
      </c>
      <c r="F120" s="119">
        <f t="shared" si="10"/>
        <v>350.74999999999989</v>
      </c>
    </row>
    <row r="121" spans="1:6" x14ac:dyDescent="0.2">
      <c r="A121" s="111">
        <f t="shared" si="12"/>
        <v>580</v>
      </c>
      <c r="B121" s="118">
        <f t="shared" si="6"/>
        <v>0</v>
      </c>
      <c r="C121" s="119">
        <f t="shared" si="7"/>
        <v>327.51</v>
      </c>
      <c r="D121" s="119">
        <f t="shared" si="8"/>
        <v>353.80000000000007</v>
      </c>
      <c r="E121" s="119">
        <f t="shared" si="9"/>
        <v>327.51</v>
      </c>
      <c r="F121" s="119">
        <f t="shared" si="10"/>
        <v>353.80000000000007</v>
      </c>
    </row>
    <row r="122" spans="1:6" x14ac:dyDescent="0.2">
      <c r="A122" s="111">
        <f t="shared" si="12"/>
        <v>585</v>
      </c>
      <c r="B122" s="118">
        <f t="shared" si="6"/>
        <v>0</v>
      </c>
      <c r="C122" s="119">
        <f t="shared" si="7"/>
        <v>325.55999999999995</v>
      </c>
      <c r="D122" s="119">
        <f t="shared" si="8"/>
        <v>356.85</v>
      </c>
      <c r="E122" s="119">
        <f t="shared" si="9"/>
        <v>325.55999999999995</v>
      </c>
      <c r="F122" s="119">
        <f t="shared" si="10"/>
        <v>356.85</v>
      </c>
    </row>
    <row r="123" spans="1:6" x14ac:dyDescent="0.2">
      <c r="A123" s="111">
        <f t="shared" si="12"/>
        <v>590</v>
      </c>
      <c r="B123" s="118">
        <f t="shared" si="6"/>
        <v>0</v>
      </c>
      <c r="C123" s="119">
        <f t="shared" si="7"/>
        <v>323.61</v>
      </c>
      <c r="D123" s="119">
        <f t="shared" si="8"/>
        <v>359.9</v>
      </c>
      <c r="E123" s="119">
        <f t="shared" si="9"/>
        <v>323.61</v>
      </c>
      <c r="F123" s="119">
        <f t="shared" si="10"/>
        <v>359.9</v>
      </c>
    </row>
    <row r="124" spans="1:6" x14ac:dyDescent="0.2">
      <c r="A124" s="111">
        <f t="shared" si="12"/>
        <v>595</v>
      </c>
      <c r="B124" s="118">
        <f t="shared" si="6"/>
        <v>0</v>
      </c>
      <c r="C124" s="119">
        <f t="shared" si="7"/>
        <v>321.66000000000008</v>
      </c>
      <c r="D124" s="119">
        <f t="shared" si="8"/>
        <v>362.94999999999993</v>
      </c>
      <c r="E124" s="119">
        <f t="shared" si="9"/>
        <v>321.66000000000008</v>
      </c>
      <c r="F124" s="119">
        <f t="shared" si="10"/>
        <v>362.94999999999993</v>
      </c>
    </row>
    <row r="125" spans="1:6" x14ac:dyDescent="0.2">
      <c r="A125" s="111">
        <f t="shared" si="12"/>
        <v>600</v>
      </c>
      <c r="B125" s="118">
        <f t="shared" si="6"/>
        <v>0</v>
      </c>
      <c r="C125" s="119">
        <f t="shared" si="7"/>
        <v>319.71000000000004</v>
      </c>
      <c r="D125" s="119">
        <f t="shared" si="8"/>
        <v>365.99999999999989</v>
      </c>
      <c r="E125" s="119">
        <f t="shared" si="9"/>
        <v>319.71000000000004</v>
      </c>
      <c r="F125" s="119">
        <f t="shared" si="10"/>
        <v>365.99999999999989</v>
      </c>
    </row>
    <row r="126" spans="1:6" x14ac:dyDescent="0.2">
      <c r="A126" s="111">
        <f t="shared" si="12"/>
        <v>605</v>
      </c>
      <c r="B126" s="118">
        <f t="shared" si="6"/>
        <v>6.4428287524990011E-2</v>
      </c>
      <c r="C126" s="119">
        <f t="shared" si="7"/>
        <v>317.82442828752494</v>
      </c>
      <c r="D126" s="119">
        <f t="shared" si="8"/>
        <v>369.11442828752513</v>
      </c>
      <c r="E126" s="119">
        <f t="shared" si="9"/>
        <v>317.82442828752494</v>
      </c>
      <c r="F126" s="119">
        <f t="shared" si="10"/>
        <v>369.11442828752513</v>
      </c>
    </row>
    <row r="127" spans="1:6" x14ac:dyDescent="0.2">
      <c r="A127" s="111">
        <f t="shared" si="12"/>
        <v>610</v>
      </c>
      <c r="B127" s="118">
        <f t="shared" si="6"/>
        <v>1.3529940380247902</v>
      </c>
      <c r="C127" s="119">
        <f t="shared" si="7"/>
        <v>317.16299403802475</v>
      </c>
      <c r="D127" s="119">
        <f t="shared" si="8"/>
        <v>373.45299403802471</v>
      </c>
      <c r="E127" s="119">
        <f t="shared" si="9"/>
        <v>317.16299403802475</v>
      </c>
      <c r="F127" s="119">
        <f t="shared" si="10"/>
        <v>373.45299403802471</v>
      </c>
    </row>
    <row r="128" spans="1:6" x14ac:dyDescent="0.2">
      <c r="A128" s="111">
        <f t="shared" si="12"/>
        <v>615</v>
      </c>
      <c r="B128" s="118">
        <f t="shared" si="6"/>
        <v>2.6415597885245905</v>
      </c>
      <c r="C128" s="119">
        <f t="shared" si="7"/>
        <v>316.50155978852456</v>
      </c>
      <c r="D128" s="119">
        <f t="shared" si="8"/>
        <v>377.79155978852452</v>
      </c>
      <c r="E128" s="119">
        <f t="shared" si="9"/>
        <v>316.50155978852456</v>
      </c>
      <c r="F128" s="119">
        <f t="shared" si="10"/>
        <v>377.79155978852452</v>
      </c>
    </row>
    <row r="129" spans="1:6" x14ac:dyDescent="0.2">
      <c r="A129" s="111">
        <f t="shared" si="12"/>
        <v>620</v>
      </c>
      <c r="B129" s="118">
        <f t="shared" si="6"/>
        <v>3.9301255390243908</v>
      </c>
      <c r="C129" s="119">
        <f t="shared" si="7"/>
        <v>315.84012553902448</v>
      </c>
      <c r="D129" s="119">
        <f t="shared" si="8"/>
        <v>382.13012553902433</v>
      </c>
      <c r="E129" s="119">
        <f t="shared" si="9"/>
        <v>315.84012553902448</v>
      </c>
      <c r="F129" s="119">
        <f t="shared" si="10"/>
        <v>382.13012553902433</v>
      </c>
    </row>
    <row r="130" spans="1:6" x14ac:dyDescent="0.2">
      <c r="A130" s="111">
        <f t="shared" si="12"/>
        <v>625</v>
      </c>
      <c r="B130" s="118">
        <f t="shared" si="6"/>
        <v>5.2186912895241901</v>
      </c>
      <c r="C130" s="119">
        <f t="shared" si="7"/>
        <v>315.17869128952418</v>
      </c>
      <c r="D130" s="119">
        <f t="shared" si="8"/>
        <v>386.46869128952414</v>
      </c>
      <c r="E130" s="119">
        <f t="shared" si="9"/>
        <v>315.17869128952418</v>
      </c>
      <c r="F130" s="119">
        <f t="shared" si="10"/>
        <v>386.46869128952414</v>
      </c>
    </row>
    <row r="131" spans="1:6" x14ac:dyDescent="0.2">
      <c r="A131" s="111">
        <f t="shared" si="12"/>
        <v>630</v>
      </c>
      <c r="B131" s="118">
        <f t="shared" si="6"/>
        <v>6.5072570400239913</v>
      </c>
      <c r="C131" s="119">
        <f t="shared" si="7"/>
        <v>314.51725704002399</v>
      </c>
      <c r="D131" s="119">
        <f t="shared" si="8"/>
        <v>390.80725704002396</v>
      </c>
      <c r="E131" s="119">
        <f t="shared" si="9"/>
        <v>314.51725704002399</v>
      </c>
      <c r="F131" s="119">
        <f t="shared" si="10"/>
        <v>390.80725704002396</v>
      </c>
    </row>
    <row r="132" spans="1:6" x14ac:dyDescent="0.2">
      <c r="A132" s="111">
        <f t="shared" si="12"/>
        <v>635</v>
      </c>
      <c r="B132" s="118">
        <f t="shared" si="6"/>
        <v>7.7958227905237907</v>
      </c>
      <c r="C132" s="119">
        <f t="shared" si="7"/>
        <v>313.85582279052369</v>
      </c>
      <c r="D132" s="119">
        <f t="shared" si="8"/>
        <v>395.14582279052377</v>
      </c>
      <c r="E132" s="119">
        <f t="shared" si="9"/>
        <v>313.85582279052369</v>
      </c>
      <c r="F132" s="119">
        <f t="shared" si="10"/>
        <v>395.14582279052377</v>
      </c>
    </row>
    <row r="133" spans="1:6" x14ac:dyDescent="0.2">
      <c r="A133" s="111">
        <f t="shared" si="12"/>
        <v>640</v>
      </c>
      <c r="B133" s="118">
        <f t="shared" ref="B133:B196" si="13">(A133&gt;$L$6)*(A133&lt;$L$7)*(A133-$L$6)/($L$7-$L$6)*$K$4+(A133&gt;=$L$7)*$K$4</f>
        <v>9.0843885410235909</v>
      </c>
      <c r="C133" s="119">
        <f t="shared" ref="C133:C196" si="14">MAX(0,$J$8+0.61*A133+B133-MAX($J$8,A133))</f>
        <v>313.19438854102361</v>
      </c>
      <c r="D133" s="119">
        <f t="shared" ref="D133:D196" si="15">MAX(0,$K$8+0.61*A133+B133-MAX($K$8,A133))</f>
        <v>399.48438854102358</v>
      </c>
      <c r="E133" s="119">
        <f t="shared" ref="E133:E196" si="16">C133*(C133&gt;$K$5)</f>
        <v>313.19438854102361</v>
      </c>
      <c r="F133" s="119">
        <f t="shared" ref="F133:F196" si="17">D133*(D133&gt;$K$5)</f>
        <v>399.48438854102358</v>
      </c>
    </row>
    <row r="134" spans="1:6" x14ac:dyDescent="0.2">
      <c r="A134" s="111">
        <f t="shared" si="12"/>
        <v>645</v>
      </c>
      <c r="B134" s="118">
        <f t="shared" si="13"/>
        <v>10.37295429152339</v>
      </c>
      <c r="C134" s="119">
        <f t="shared" si="14"/>
        <v>312.53295429152342</v>
      </c>
      <c r="D134" s="119">
        <f t="shared" si="15"/>
        <v>403.82295429152339</v>
      </c>
      <c r="E134" s="119">
        <f t="shared" si="16"/>
        <v>312.53295429152342</v>
      </c>
      <c r="F134" s="119">
        <f t="shared" si="17"/>
        <v>403.82295429152339</v>
      </c>
    </row>
    <row r="135" spans="1:6" x14ac:dyDescent="0.2">
      <c r="A135" s="111">
        <f t="shared" si="12"/>
        <v>650</v>
      </c>
      <c r="B135" s="118">
        <f t="shared" si="13"/>
        <v>11.661520042023191</v>
      </c>
      <c r="C135" s="119">
        <f t="shared" si="14"/>
        <v>311.87152004202323</v>
      </c>
      <c r="D135" s="119">
        <f t="shared" si="15"/>
        <v>408.16152004202297</v>
      </c>
      <c r="E135" s="119">
        <f t="shared" si="16"/>
        <v>311.87152004202323</v>
      </c>
      <c r="F135" s="119">
        <f t="shared" si="17"/>
        <v>408.16152004202297</v>
      </c>
    </row>
    <row r="136" spans="1:6" x14ac:dyDescent="0.2">
      <c r="A136" s="111">
        <f t="shared" si="12"/>
        <v>655</v>
      </c>
      <c r="B136" s="118">
        <f t="shared" si="13"/>
        <v>12.950085792522993</v>
      </c>
      <c r="C136" s="119">
        <f t="shared" si="14"/>
        <v>311.21008579252293</v>
      </c>
      <c r="D136" s="119">
        <f t="shared" si="15"/>
        <v>412.50008579252301</v>
      </c>
      <c r="E136" s="119">
        <f t="shared" si="16"/>
        <v>311.21008579252293</v>
      </c>
      <c r="F136" s="119">
        <f t="shared" si="17"/>
        <v>412.50008579252301</v>
      </c>
    </row>
    <row r="137" spans="1:6" x14ac:dyDescent="0.2">
      <c r="A137" s="111">
        <f t="shared" si="12"/>
        <v>660</v>
      </c>
      <c r="B137" s="118">
        <f t="shared" si="13"/>
        <v>14.23865154302279</v>
      </c>
      <c r="C137" s="119">
        <f t="shared" si="14"/>
        <v>310.54865154302274</v>
      </c>
      <c r="D137" s="119">
        <f t="shared" si="15"/>
        <v>416.83865154302282</v>
      </c>
      <c r="E137" s="119">
        <f t="shared" si="16"/>
        <v>310.54865154302274</v>
      </c>
      <c r="F137" s="119">
        <f t="shared" si="17"/>
        <v>416.83865154302282</v>
      </c>
    </row>
    <row r="138" spans="1:6" x14ac:dyDescent="0.2">
      <c r="A138" s="111">
        <f t="shared" si="12"/>
        <v>665</v>
      </c>
      <c r="B138" s="118">
        <f t="shared" si="13"/>
        <v>15.527217293522591</v>
      </c>
      <c r="C138" s="119">
        <f t="shared" si="14"/>
        <v>309.88721729352255</v>
      </c>
      <c r="D138" s="119">
        <f t="shared" si="15"/>
        <v>421.17721729352263</v>
      </c>
      <c r="E138" s="119">
        <f t="shared" si="16"/>
        <v>309.88721729352255</v>
      </c>
      <c r="F138" s="119">
        <f t="shared" si="17"/>
        <v>421.17721729352263</v>
      </c>
    </row>
    <row r="139" spans="1:6" x14ac:dyDescent="0.2">
      <c r="A139" s="111">
        <f t="shared" si="12"/>
        <v>670</v>
      </c>
      <c r="B139" s="118">
        <f t="shared" si="13"/>
        <v>16.815783044022393</v>
      </c>
      <c r="C139" s="119">
        <f t="shared" si="14"/>
        <v>309.22578304402248</v>
      </c>
      <c r="D139" s="119">
        <f t="shared" si="15"/>
        <v>425.51578304402221</v>
      </c>
      <c r="E139" s="119">
        <f t="shared" si="16"/>
        <v>309.22578304402248</v>
      </c>
      <c r="F139" s="119">
        <f t="shared" si="17"/>
        <v>425.51578304402221</v>
      </c>
    </row>
    <row r="140" spans="1:6" x14ac:dyDescent="0.2">
      <c r="A140" s="111">
        <f t="shared" si="12"/>
        <v>675</v>
      </c>
      <c r="B140" s="118">
        <f t="shared" si="13"/>
        <v>18.104348794522192</v>
      </c>
      <c r="C140" s="119">
        <f t="shared" si="14"/>
        <v>308.56434879452218</v>
      </c>
      <c r="D140" s="119">
        <f t="shared" si="15"/>
        <v>429.85434879452202</v>
      </c>
      <c r="E140" s="119">
        <f t="shared" si="16"/>
        <v>308.56434879452218</v>
      </c>
      <c r="F140" s="119">
        <f t="shared" si="17"/>
        <v>429.85434879452202</v>
      </c>
    </row>
    <row r="141" spans="1:6" x14ac:dyDescent="0.2">
      <c r="A141" s="111">
        <f t="shared" si="12"/>
        <v>680</v>
      </c>
      <c r="B141" s="118">
        <f t="shared" si="13"/>
        <v>19.392914545021991</v>
      </c>
      <c r="C141" s="119">
        <f t="shared" si="14"/>
        <v>307.90291454502199</v>
      </c>
      <c r="D141" s="119">
        <f t="shared" si="15"/>
        <v>434.19291454502206</v>
      </c>
      <c r="E141" s="119">
        <f t="shared" si="16"/>
        <v>307.90291454502199</v>
      </c>
      <c r="F141" s="119">
        <f t="shared" si="17"/>
        <v>434.19291454502206</v>
      </c>
    </row>
    <row r="142" spans="1:6" x14ac:dyDescent="0.2">
      <c r="A142" s="111">
        <f t="shared" si="12"/>
        <v>685</v>
      </c>
      <c r="B142" s="118">
        <f t="shared" si="13"/>
        <v>20.681480295521794</v>
      </c>
      <c r="C142" s="119">
        <f t="shared" si="14"/>
        <v>307.2414802955218</v>
      </c>
      <c r="D142" s="119">
        <f t="shared" si="15"/>
        <v>438.53148029552187</v>
      </c>
      <c r="E142" s="119">
        <f t="shared" si="16"/>
        <v>307.2414802955218</v>
      </c>
      <c r="F142" s="119">
        <f t="shared" si="17"/>
        <v>438.53148029552187</v>
      </c>
    </row>
    <row r="143" spans="1:6" x14ac:dyDescent="0.2">
      <c r="A143" s="111">
        <f t="shared" si="12"/>
        <v>690</v>
      </c>
      <c r="B143" s="118">
        <f t="shared" si="13"/>
        <v>21.97004604602159</v>
      </c>
      <c r="C143" s="119">
        <f t="shared" si="14"/>
        <v>306.58004604602161</v>
      </c>
      <c r="D143" s="119">
        <f t="shared" si="15"/>
        <v>442.87004604602146</v>
      </c>
      <c r="E143" s="119">
        <f t="shared" si="16"/>
        <v>306.58004604602161</v>
      </c>
      <c r="F143" s="119">
        <f t="shared" si="17"/>
        <v>442.87004604602146</v>
      </c>
    </row>
    <row r="144" spans="1:6" x14ac:dyDescent="0.2">
      <c r="A144" s="111">
        <f t="shared" si="12"/>
        <v>695</v>
      </c>
      <c r="B144" s="118">
        <f t="shared" si="13"/>
        <v>23.258611796521393</v>
      </c>
      <c r="C144" s="119">
        <f t="shared" si="14"/>
        <v>305.91861179652142</v>
      </c>
      <c r="D144" s="119">
        <f t="shared" si="15"/>
        <v>447.20861179652127</v>
      </c>
      <c r="E144" s="119">
        <f t="shared" si="16"/>
        <v>305.91861179652142</v>
      </c>
      <c r="F144" s="119">
        <f t="shared" si="17"/>
        <v>447.20861179652127</v>
      </c>
    </row>
    <row r="145" spans="1:6" x14ac:dyDescent="0.2">
      <c r="A145" s="111">
        <f t="shared" si="12"/>
        <v>700</v>
      </c>
      <c r="B145" s="118">
        <f t="shared" si="13"/>
        <v>24.547177547021192</v>
      </c>
      <c r="C145" s="119">
        <f t="shared" si="14"/>
        <v>305.25717754702123</v>
      </c>
      <c r="D145" s="119">
        <f t="shared" si="15"/>
        <v>451.54717754702108</v>
      </c>
      <c r="E145" s="119">
        <f t="shared" si="16"/>
        <v>305.25717754702123</v>
      </c>
      <c r="F145" s="119">
        <f t="shared" si="17"/>
        <v>451.54717754702108</v>
      </c>
    </row>
    <row r="146" spans="1:6" x14ac:dyDescent="0.2">
      <c r="A146" s="111">
        <f t="shared" si="12"/>
        <v>705</v>
      </c>
      <c r="B146" s="118">
        <f t="shared" si="13"/>
        <v>25.835743297520992</v>
      </c>
      <c r="C146" s="119">
        <f t="shared" si="14"/>
        <v>304.59574329752104</v>
      </c>
      <c r="D146" s="119">
        <f t="shared" si="15"/>
        <v>455.88574329752112</v>
      </c>
      <c r="E146" s="119">
        <f t="shared" si="16"/>
        <v>304.59574329752104</v>
      </c>
      <c r="F146" s="119">
        <f t="shared" si="17"/>
        <v>455.88574329752112</v>
      </c>
    </row>
    <row r="147" spans="1:6" x14ac:dyDescent="0.2">
      <c r="A147" s="111">
        <f t="shared" si="12"/>
        <v>710</v>
      </c>
      <c r="B147" s="118">
        <f t="shared" si="13"/>
        <v>27.124309048020795</v>
      </c>
      <c r="C147" s="119">
        <f t="shared" si="14"/>
        <v>303.93430904802074</v>
      </c>
      <c r="D147" s="119">
        <f t="shared" si="15"/>
        <v>460.22430904802093</v>
      </c>
      <c r="E147" s="119">
        <f t="shared" si="16"/>
        <v>303.93430904802074</v>
      </c>
      <c r="F147" s="119">
        <f t="shared" si="17"/>
        <v>460.22430904802093</v>
      </c>
    </row>
    <row r="148" spans="1:6" x14ac:dyDescent="0.2">
      <c r="A148" s="111">
        <f t="shared" si="12"/>
        <v>715</v>
      </c>
      <c r="B148" s="118">
        <f t="shared" si="13"/>
        <v>28.412874798520594</v>
      </c>
      <c r="C148" s="119">
        <f t="shared" si="14"/>
        <v>303.27287479852066</v>
      </c>
      <c r="D148" s="119">
        <f t="shared" si="15"/>
        <v>464.56287479852051</v>
      </c>
      <c r="E148" s="119">
        <f t="shared" si="16"/>
        <v>303.27287479852066</v>
      </c>
      <c r="F148" s="119">
        <f t="shared" si="17"/>
        <v>464.56287479852051</v>
      </c>
    </row>
    <row r="149" spans="1:6" x14ac:dyDescent="0.2">
      <c r="A149" s="111">
        <f t="shared" si="12"/>
        <v>720</v>
      </c>
      <c r="B149" s="118">
        <f t="shared" si="13"/>
        <v>29.701440549020397</v>
      </c>
      <c r="C149" s="119">
        <f t="shared" si="14"/>
        <v>302.61144054902047</v>
      </c>
      <c r="D149" s="119">
        <f t="shared" si="15"/>
        <v>468.90144054902032</v>
      </c>
      <c r="E149" s="119">
        <f t="shared" si="16"/>
        <v>302.61144054902047</v>
      </c>
      <c r="F149" s="119">
        <f t="shared" si="17"/>
        <v>468.90144054902032</v>
      </c>
    </row>
    <row r="150" spans="1:6" x14ac:dyDescent="0.2">
      <c r="A150" s="111">
        <f t="shared" si="12"/>
        <v>725</v>
      </c>
      <c r="B150" s="118">
        <f t="shared" si="13"/>
        <v>30.990006299520196</v>
      </c>
      <c r="C150" s="119">
        <f t="shared" si="14"/>
        <v>301.95000629952028</v>
      </c>
      <c r="D150" s="119">
        <f t="shared" si="15"/>
        <v>473.24000629952013</v>
      </c>
      <c r="E150" s="119">
        <f t="shared" si="16"/>
        <v>301.95000629952028</v>
      </c>
      <c r="F150" s="119">
        <f t="shared" si="17"/>
        <v>473.24000629952013</v>
      </c>
    </row>
    <row r="151" spans="1:6" x14ac:dyDescent="0.2">
      <c r="A151" s="111">
        <f t="shared" ref="A151:A214" si="18">A150+5</f>
        <v>730</v>
      </c>
      <c r="B151" s="118">
        <f t="shared" si="13"/>
        <v>32.278572050019996</v>
      </c>
      <c r="C151" s="119">
        <f t="shared" si="14"/>
        <v>301.28857205002009</v>
      </c>
      <c r="D151" s="119">
        <f t="shared" si="15"/>
        <v>477.57857205002017</v>
      </c>
      <c r="E151" s="119">
        <f t="shared" si="16"/>
        <v>301.28857205002009</v>
      </c>
      <c r="F151" s="119">
        <f t="shared" si="17"/>
        <v>477.57857205002017</v>
      </c>
    </row>
    <row r="152" spans="1:6" x14ac:dyDescent="0.2">
      <c r="A152" s="111">
        <f t="shared" si="18"/>
        <v>735</v>
      </c>
      <c r="B152" s="118">
        <f t="shared" si="13"/>
        <v>33.567137800519795</v>
      </c>
      <c r="C152" s="119">
        <f t="shared" si="14"/>
        <v>300.62713780051968</v>
      </c>
      <c r="D152" s="119">
        <f t="shared" si="15"/>
        <v>481.91713780051975</v>
      </c>
      <c r="E152" s="119">
        <f t="shared" si="16"/>
        <v>300.62713780051968</v>
      </c>
      <c r="F152" s="119">
        <f t="shared" si="17"/>
        <v>481.91713780051975</v>
      </c>
    </row>
    <row r="153" spans="1:6" x14ac:dyDescent="0.2">
      <c r="A153" s="111">
        <f t="shared" si="18"/>
        <v>740</v>
      </c>
      <c r="B153" s="118">
        <f t="shared" si="13"/>
        <v>34.855703551019594</v>
      </c>
      <c r="C153" s="119">
        <f t="shared" si="14"/>
        <v>299.96570355101971</v>
      </c>
      <c r="D153" s="119">
        <f t="shared" si="15"/>
        <v>486.25570355101956</v>
      </c>
      <c r="E153" s="119">
        <f t="shared" si="16"/>
        <v>299.96570355101971</v>
      </c>
      <c r="F153" s="119">
        <f t="shared" si="17"/>
        <v>486.25570355101956</v>
      </c>
    </row>
    <row r="154" spans="1:6" x14ac:dyDescent="0.2">
      <c r="A154" s="111">
        <f t="shared" si="18"/>
        <v>745</v>
      </c>
      <c r="B154" s="118">
        <f t="shared" si="13"/>
        <v>36.144269301519394</v>
      </c>
      <c r="C154" s="119">
        <f t="shared" si="14"/>
        <v>299.30426930151953</v>
      </c>
      <c r="D154" s="119">
        <f t="shared" si="15"/>
        <v>490.59426930151938</v>
      </c>
      <c r="E154" s="119">
        <f t="shared" si="16"/>
        <v>299.30426930151953</v>
      </c>
      <c r="F154" s="119">
        <f t="shared" si="17"/>
        <v>490.59426930151938</v>
      </c>
    </row>
    <row r="155" spans="1:6" x14ac:dyDescent="0.2">
      <c r="A155" s="111">
        <f t="shared" si="18"/>
        <v>750</v>
      </c>
      <c r="B155" s="118">
        <f t="shared" si="13"/>
        <v>37.432835052019193</v>
      </c>
      <c r="C155" s="119">
        <f t="shared" si="14"/>
        <v>298.64283505201934</v>
      </c>
      <c r="D155" s="119">
        <f t="shared" si="15"/>
        <v>494.93283505201919</v>
      </c>
      <c r="E155" s="119">
        <f t="shared" si="16"/>
        <v>298.64283505201934</v>
      </c>
      <c r="F155" s="119">
        <f t="shared" si="17"/>
        <v>494.93283505201919</v>
      </c>
    </row>
    <row r="156" spans="1:6" x14ac:dyDescent="0.2">
      <c r="A156" s="111">
        <f t="shared" si="18"/>
        <v>755</v>
      </c>
      <c r="B156" s="118">
        <f t="shared" si="13"/>
        <v>38.721400802518993</v>
      </c>
      <c r="C156" s="119">
        <f t="shared" si="14"/>
        <v>297.98140080251892</v>
      </c>
      <c r="D156" s="119">
        <f t="shared" si="15"/>
        <v>499.271400802519</v>
      </c>
      <c r="E156" s="119">
        <f t="shared" si="16"/>
        <v>297.98140080251892</v>
      </c>
      <c r="F156" s="119">
        <f t="shared" si="17"/>
        <v>499.271400802519</v>
      </c>
    </row>
    <row r="157" spans="1:6" x14ac:dyDescent="0.2">
      <c r="A157" s="111">
        <f t="shared" si="18"/>
        <v>760</v>
      </c>
      <c r="B157" s="118">
        <f t="shared" si="13"/>
        <v>40.009966553018799</v>
      </c>
      <c r="C157" s="119">
        <f t="shared" si="14"/>
        <v>297.31996655301873</v>
      </c>
      <c r="D157" s="119">
        <f t="shared" si="15"/>
        <v>503.60996655301881</v>
      </c>
      <c r="E157" s="119">
        <f t="shared" si="16"/>
        <v>297.31996655301873</v>
      </c>
      <c r="F157" s="119">
        <f t="shared" si="17"/>
        <v>503.60996655301881</v>
      </c>
    </row>
    <row r="158" spans="1:6" x14ac:dyDescent="0.2">
      <c r="A158" s="111">
        <f t="shared" si="18"/>
        <v>765</v>
      </c>
      <c r="B158" s="118">
        <f t="shared" si="13"/>
        <v>41.298532303518598</v>
      </c>
      <c r="C158" s="119">
        <f t="shared" si="14"/>
        <v>296.65853230351854</v>
      </c>
      <c r="D158" s="119">
        <f t="shared" si="15"/>
        <v>507.94853230351862</v>
      </c>
      <c r="E158" s="119">
        <f t="shared" si="16"/>
        <v>296.65853230351854</v>
      </c>
      <c r="F158" s="119">
        <f t="shared" si="17"/>
        <v>507.94853230351862</v>
      </c>
    </row>
    <row r="159" spans="1:6" x14ac:dyDescent="0.2">
      <c r="A159" s="111">
        <f t="shared" si="18"/>
        <v>770</v>
      </c>
      <c r="B159" s="118">
        <f t="shared" si="13"/>
        <v>42.587098054018398</v>
      </c>
      <c r="C159" s="119">
        <f t="shared" si="14"/>
        <v>295.99709805401858</v>
      </c>
      <c r="D159" s="119">
        <f t="shared" si="15"/>
        <v>512.28709805401843</v>
      </c>
      <c r="E159" s="119">
        <f t="shared" si="16"/>
        <v>295.99709805401858</v>
      </c>
      <c r="F159" s="119">
        <f t="shared" si="17"/>
        <v>512.28709805401843</v>
      </c>
    </row>
    <row r="160" spans="1:6" x14ac:dyDescent="0.2">
      <c r="A160" s="111">
        <f t="shared" si="18"/>
        <v>775</v>
      </c>
      <c r="B160" s="118">
        <f t="shared" si="13"/>
        <v>43.875663804518197</v>
      </c>
      <c r="C160" s="119">
        <f t="shared" si="14"/>
        <v>295.33566380451816</v>
      </c>
      <c r="D160" s="119">
        <f t="shared" si="15"/>
        <v>516.62566380451801</v>
      </c>
      <c r="E160" s="119">
        <f t="shared" si="16"/>
        <v>295.33566380451816</v>
      </c>
      <c r="F160" s="119">
        <f t="shared" si="17"/>
        <v>516.62566380451801</v>
      </c>
    </row>
    <row r="161" spans="1:6" x14ac:dyDescent="0.2">
      <c r="A161" s="111">
        <f t="shared" si="18"/>
        <v>780</v>
      </c>
      <c r="B161" s="118">
        <f t="shared" si="13"/>
        <v>45.164229555017997</v>
      </c>
      <c r="C161" s="119">
        <f t="shared" si="14"/>
        <v>294.67422955501797</v>
      </c>
      <c r="D161" s="119">
        <f t="shared" si="15"/>
        <v>520.96422955501805</v>
      </c>
      <c r="E161" s="119">
        <f t="shared" si="16"/>
        <v>294.67422955501797</v>
      </c>
      <c r="F161" s="119">
        <f t="shared" si="17"/>
        <v>520.96422955501805</v>
      </c>
    </row>
    <row r="162" spans="1:6" x14ac:dyDescent="0.2">
      <c r="A162" s="111">
        <f t="shared" si="18"/>
        <v>785</v>
      </c>
      <c r="B162" s="118">
        <f t="shared" si="13"/>
        <v>46.452795305517803</v>
      </c>
      <c r="C162" s="119">
        <f t="shared" si="14"/>
        <v>294.01279530551778</v>
      </c>
      <c r="D162" s="119">
        <f t="shared" si="15"/>
        <v>525.30279530551786</v>
      </c>
      <c r="E162" s="119">
        <f t="shared" si="16"/>
        <v>294.01279530551778</v>
      </c>
      <c r="F162" s="119">
        <f t="shared" si="17"/>
        <v>525.30279530551786</v>
      </c>
    </row>
    <row r="163" spans="1:6" x14ac:dyDescent="0.2">
      <c r="A163" s="111">
        <f t="shared" si="18"/>
        <v>790</v>
      </c>
      <c r="B163" s="118">
        <f t="shared" si="13"/>
        <v>47.741361056017595</v>
      </c>
      <c r="C163" s="119">
        <f t="shared" si="14"/>
        <v>293.35136105601782</v>
      </c>
      <c r="D163" s="119">
        <f t="shared" si="15"/>
        <v>529.64136105601767</v>
      </c>
      <c r="E163" s="119">
        <f t="shared" si="16"/>
        <v>293.35136105601782</v>
      </c>
      <c r="F163" s="119">
        <f t="shared" si="17"/>
        <v>529.64136105601767</v>
      </c>
    </row>
    <row r="164" spans="1:6" x14ac:dyDescent="0.2">
      <c r="A164" s="111">
        <f t="shared" si="18"/>
        <v>795</v>
      </c>
      <c r="B164" s="118">
        <f t="shared" si="13"/>
        <v>49.029926806517395</v>
      </c>
      <c r="C164" s="119">
        <f t="shared" si="14"/>
        <v>292.68992680651741</v>
      </c>
      <c r="D164" s="119">
        <f t="shared" si="15"/>
        <v>533.97992680651726</v>
      </c>
      <c r="E164" s="119">
        <f t="shared" si="16"/>
        <v>292.68992680651741</v>
      </c>
      <c r="F164" s="119">
        <f t="shared" si="17"/>
        <v>533.97992680651726</v>
      </c>
    </row>
    <row r="165" spans="1:6" x14ac:dyDescent="0.2">
      <c r="A165" s="111">
        <f t="shared" si="18"/>
        <v>800</v>
      </c>
      <c r="B165" s="118">
        <f t="shared" si="13"/>
        <v>50.318492557017194</v>
      </c>
      <c r="C165" s="119">
        <f t="shared" si="14"/>
        <v>292.02849255701722</v>
      </c>
      <c r="D165" s="119">
        <f t="shared" si="15"/>
        <v>538.31849255701707</v>
      </c>
      <c r="E165" s="119">
        <f t="shared" si="16"/>
        <v>292.02849255701722</v>
      </c>
      <c r="F165" s="119">
        <f t="shared" si="17"/>
        <v>538.31849255701707</v>
      </c>
    </row>
    <row r="166" spans="1:6" x14ac:dyDescent="0.2">
      <c r="A166" s="111">
        <f t="shared" si="18"/>
        <v>805</v>
      </c>
      <c r="B166" s="118">
        <f t="shared" si="13"/>
        <v>51.607058307516994</v>
      </c>
      <c r="C166" s="119">
        <f t="shared" si="14"/>
        <v>291.36705830751703</v>
      </c>
      <c r="D166" s="119">
        <f t="shared" si="15"/>
        <v>542.6570583075171</v>
      </c>
      <c r="E166" s="119">
        <f t="shared" si="16"/>
        <v>291.36705830751703</v>
      </c>
      <c r="F166" s="119">
        <f t="shared" si="17"/>
        <v>542.6570583075171</v>
      </c>
    </row>
    <row r="167" spans="1:6" x14ac:dyDescent="0.2">
      <c r="A167" s="111">
        <f t="shared" si="18"/>
        <v>810</v>
      </c>
      <c r="B167" s="118">
        <f t="shared" si="13"/>
        <v>52.895624058016793</v>
      </c>
      <c r="C167" s="119">
        <f t="shared" si="14"/>
        <v>290.70562405801684</v>
      </c>
      <c r="D167" s="119">
        <f t="shared" si="15"/>
        <v>546.99562405801692</v>
      </c>
      <c r="E167" s="119">
        <f t="shared" si="16"/>
        <v>290.70562405801684</v>
      </c>
      <c r="F167" s="119">
        <f t="shared" si="17"/>
        <v>546.99562405801692</v>
      </c>
    </row>
    <row r="168" spans="1:6" x14ac:dyDescent="0.2">
      <c r="A168" s="111">
        <f t="shared" si="18"/>
        <v>815</v>
      </c>
      <c r="B168" s="118">
        <f t="shared" si="13"/>
        <v>54.184189808516592</v>
      </c>
      <c r="C168" s="119">
        <f t="shared" si="14"/>
        <v>290.04418980851665</v>
      </c>
      <c r="D168" s="119">
        <f t="shared" si="15"/>
        <v>551.3341898085165</v>
      </c>
      <c r="E168" s="119">
        <f t="shared" si="16"/>
        <v>290.04418980851665</v>
      </c>
      <c r="F168" s="119">
        <f t="shared" si="17"/>
        <v>551.3341898085165</v>
      </c>
    </row>
    <row r="169" spans="1:6" x14ac:dyDescent="0.2">
      <c r="A169" s="111">
        <f t="shared" si="18"/>
        <v>820</v>
      </c>
      <c r="B169" s="118">
        <f t="shared" si="13"/>
        <v>55.472755559016399</v>
      </c>
      <c r="C169" s="119">
        <f t="shared" si="14"/>
        <v>289.38275555901646</v>
      </c>
      <c r="D169" s="119">
        <f t="shared" si="15"/>
        <v>555.67275555901631</v>
      </c>
      <c r="E169" s="119">
        <f t="shared" si="16"/>
        <v>289.38275555901646</v>
      </c>
      <c r="F169" s="119">
        <f t="shared" si="17"/>
        <v>555.67275555901631</v>
      </c>
    </row>
    <row r="170" spans="1:6" x14ac:dyDescent="0.2">
      <c r="A170" s="111">
        <f t="shared" si="18"/>
        <v>825</v>
      </c>
      <c r="B170" s="118">
        <f t="shared" si="13"/>
        <v>56.761321309516198</v>
      </c>
      <c r="C170" s="119">
        <f t="shared" si="14"/>
        <v>288.72132130951627</v>
      </c>
      <c r="D170" s="119">
        <f t="shared" si="15"/>
        <v>560.01132130951612</v>
      </c>
      <c r="E170" s="119">
        <f t="shared" si="16"/>
        <v>288.72132130951627</v>
      </c>
      <c r="F170" s="119">
        <f t="shared" si="17"/>
        <v>560.01132130951612</v>
      </c>
    </row>
    <row r="171" spans="1:6" x14ac:dyDescent="0.2">
      <c r="A171" s="111">
        <f t="shared" si="18"/>
        <v>830</v>
      </c>
      <c r="B171" s="118">
        <f t="shared" si="13"/>
        <v>58.049887060015998</v>
      </c>
      <c r="C171" s="119">
        <f t="shared" si="14"/>
        <v>288.05988706001608</v>
      </c>
      <c r="D171" s="119">
        <f t="shared" si="15"/>
        <v>564.34988706001616</v>
      </c>
      <c r="E171" s="119">
        <f t="shared" si="16"/>
        <v>288.05988706001608</v>
      </c>
      <c r="F171" s="119">
        <f t="shared" si="17"/>
        <v>564.34988706001616</v>
      </c>
    </row>
    <row r="172" spans="1:6" x14ac:dyDescent="0.2">
      <c r="A172" s="111">
        <f t="shared" si="18"/>
        <v>835</v>
      </c>
      <c r="B172" s="118">
        <f t="shared" si="13"/>
        <v>59.338452810515797</v>
      </c>
      <c r="C172" s="119">
        <f t="shared" si="14"/>
        <v>287.39845281051566</v>
      </c>
      <c r="D172" s="119">
        <f t="shared" si="15"/>
        <v>568.68845281051574</v>
      </c>
      <c r="E172" s="119">
        <f t="shared" si="16"/>
        <v>287.39845281051566</v>
      </c>
      <c r="F172" s="119">
        <f t="shared" si="17"/>
        <v>568.68845281051574</v>
      </c>
    </row>
    <row r="173" spans="1:6" x14ac:dyDescent="0.2">
      <c r="A173" s="111">
        <f t="shared" si="18"/>
        <v>840</v>
      </c>
      <c r="B173" s="118">
        <f t="shared" si="13"/>
        <v>60.627018561015596</v>
      </c>
      <c r="C173" s="119">
        <f t="shared" si="14"/>
        <v>286.7370185610157</v>
      </c>
      <c r="D173" s="119">
        <f t="shared" si="15"/>
        <v>573.02701856101555</v>
      </c>
      <c r="E173" s="119">
        <f t="shared" si="16"/>
        <v>286.7370185610157</v>
      </c>
      <c r="F173" s="119">
        <f t="shared" si="17"/>
        <v>573.02701856101555</v>
      </c>
    </row>
    <row r="174" spans="1:6" x14ac:dyDescent="0.2">
      <c r="A174" s="111">
        <f t="shared" si="18"/>
        <v>845</v>
      </c>
      <c r="B174" s="118">
        <f t="shared" si="13"/>
        <v>61.915584311515403</v>
      </c>
      <c r="C174" s="119">
        <f t="shared" si="14"/>
        <v>286.07558431151551</v>
      </c>
      <c r="D174" s="119">
        <f t="shared" si="15"/>
        <v>577.36558431151559</v>
      </c>
      <c r="E174" s="119">
        <f t="shared" si="16"/>
        <v>286.07558431151551</v>
      </c>
      <c r="F174" s="119">
        <f t="shared" si="17"/>
        <v>577.36558431151559</v>
      </c>
    </row>
    <row r="175" spans="1:6" x14ac:dyDescent="0.2">
      <c r="A175" s="111">
        <f t="shared" si="18"/>
        <v>850</v>
      </c>
      <c r="B175" s="118">
        <f t="shared" si="13"/>
        <v>63.204150062015202</v>
      </c>
      <c r="C175" s="119">
        <f t="shared" si="14"/>
        <v>285.41415006201532</v>
      </c>
      <c r="D175" s="119">
        <f t="shared" si="15"/>
        <v>581.70415006201517</v>
      </c>
      <c r="E175" s="119">
        <f t="shared" si="16"/>
        <v>285.41415006201532</v>
      </c>
      <c r="F175" s="119">
        <f t="shared" si="17"/>
        <v>581.70415006201517</v>
      </c>
    </row>
    <row r="176" spans="1:6" x14ac:dyDescent="0.2">
      <c r="A176" s="111">
        <f t="shared" si="18"/>
        <v>855</v>
      </c>
      <c r="B176" s="118">
        <f t="shared" si="13"/>
        <v>64.492715812515002</v>
      </c>
      <c r="C176" s="119">
        <f t="shared" si="14"/>
        <v>284.75271581251491</v>
      </c>
      <c r="D176" s="119">
        <f t="shared" si="15"/>
        <v>586.04271581251498</v>
      </c>
      <c r="E176" s="119">
        <f t="shared" si="16"/>
        <v>284.75271581251491</v>
      </c>
      <c r="F176" s="119">
        <f t="shared" si="17"/>
        <v>586.04271581251498</v>
      </c>
    </row>
    <row r="177" spans="1:6" x14ac:dyDescent="0.2">
      <c r="A177" s="111">
        <f t="shared" si="18"/>
        <v>860</v>
      </c>
      <c r="B177" s="118">
        <f t="shared" si="13"/>
        <v>65.781281563014801</v>
      </c>
      <c r="C177" s="119">
        <f t="shared" si="14"/>
        <v>284.09128156301472</v>
      </c>
      <c r="D177" s="119">
        <f t="shared" si="15"/>
        <v>590.3812815630148</v>
      </c>
      <c r="E177" s="119">
        <f t="shared" si="16"/>
        <v>284.09128156301472</v>
      </c>
      <c r="F177" s="119">
        <f t="shared" si="17"/>
        <v>590.3812815630148</v>
      </c>
    </row>
    <row r="178" spans="1:6" x14ac:dyDescent="0.2">
      <c r="A178" s="111">
        <f t="shared" si="18"/>
        <v>865</v>
      </c>
      <c r="B178" s="118">
        <f t="shared" si="13"/>
        <v>67.0698473135146</v>
      </c>
      <c r="C178" s="119">
        <f t="shared" si="14"/>
        <v>283.42984731351476</v>
      </c>
      <c r="D178" s="119">
        <f t="shared" si="15"/>
        <v>594.71984731351461</v>
      </c>
      <c r="E178" s="119">
        <f t="shared" si="16"/>
        <v>283.42984731351476</v>
      </c>
      <c r="F178" s="119">
        <f t="shared" si="17"/>
        <v>594.71984731351461</v>
      </c>
    </row>
    <row r="179" spans="1:6" x14ac:dyDescent="0.2">
      <c r="A179" s="111">
        <f t="shared" si="18"/>
        <v>870</v>
      </c>
      <c r="B179" s="118">
        <f t="shared" si="13"/>
        <v>68.3584130640144</v>
      </c>
      <c r="C179" s="119">
        <f t="shared" si="14"/>
        <v>282.76841306401434</v>
      </c>
      <c r="D179" s="119">
        <f t="shared" si="15"/>
        <v>599.05841306401442</v>
      </c>
      <c r="E179" s="119">
        <f t="shared" si="16"/>
        <v>282.76841306401434</v>
      </c>
      <c r="F179" s="119">
        <f t="shared" si="17"/>
        <v>599.05841306401442</v>
      </c>
    </row>
    <row r="180" spans="1:6" x14ac:dyDescent="0.2">
      <c r="A180" s="111">
        <f t="shared" si="18"/>
        <v>875</v>
      </c>
      <c r="B180" s="118">
        <f t="shared" si="13"/>
        <v>69.646978814514199</v>
      </c>
      <c r="C180" s="119">
        <f t="shared" si="14"/>
        <v>282.10697881451415</v>
      </c>
      <c r="D180" s="119">
        <f t="shared" si="15"/>
        <v>603.396978814514</v>
      </c>
      <c r="E180" s="119">
        <f t="shared" si="16"/>
        <v>282.10697881451415</v>
      </c>
      <c r="F180" s="119">
        <f t="shared" si="17"/>
        <v>603.396978814514</v>
      </c>
    </row>
    <row r="181" spans="1:6" x14ac:dyDescent="0.2">
      <c r="A181" s="111">
        <f t="shared" si="18"/>
        <v>880</v>
      </c>
      <c r="B181" s="118">
        <f t="shared" si="13"/>
        <v>70.935544565013998</v>
      </c>
      <c r="C181" s="119">
        <f t="shared" si="14"/>
        <v>281.44554456501396</v>
      </c>
      <c r="D181" s="119">
        <f t="shared" si="15"/>
        <v>607.73554456501404</v>
      </c>
      <c r="E181" s="119">
        <f t="shared" si="16"/>
        <v>281.44554456501396</v>
      </c>
      <c r="F181" s="119">
        <f t="shared" si="17"/>
        <v>607.73554456501404</v>
      </c>
    </row>
    <row r="182" spans="1:6" x14ac:dyDescent="0.2">
      <c r="A182" s="111">
        <f t="shared" si="18"/>
        <v>885</v>
      </c>
      <c r="B182" s="118">
        <f t="shared" si="13"/>
        <v>72.224110315513798</v>
      </c>
      <c r="C182" s="119">
        <f t="shared" si="14"/>
        <v>280.78411031551377</v>
      </c>
      <c r="D182" s="119">
        <f t="shared" si="15"/>
        <v>612.07411031551385</v>
      </c>
      <c r="E182" s="119">
        <f t="shared" si="16"/>
        <v>280.78411031551377</v>
      </c>
      <c r="F182" s="119">
        <f t="shared" si="17"/>
        <v>612.07411031551385</v>
      </c>
    </row>
    <row r="183" spans="1:6" x14ac:dyDescent="0.2">
      <c r="A183" s="111">
        <f t="shared" si="18"/>
        <v>890</v>
      </c>
      <c r="B183" s="118">
        <f t="shared" si="13"/>
        <v>73.512676066013597</v>
      </c>
      <c r="C183" s="119">
        <f t="shared" si="14"/>
        <v>280.12267606601381</v>
      </c>
      <c r="D183" s="119">
        <f t="shared" si="15"/>
        <v>616.41267606601366</v>
      </c>
      <c r="E183" s="119">
        <f t="shared" si="16"/>
        <v>280.12267606601381</v>
      </c>
      <c r="F183" s="119">
        <f t="shared" si="17"/>
        <v>616.41267606601366</v>
      </c>
    </row>
    <row r="184" spans="1:6" x14ac:dyDescent="0.2">
      <c r="A184" s="111">
        <f t="shared" si="18"/>
        <v>895</v>
      </c>
      <c r="B184" s="118">
        <f t="shared" si="13"/>
        <v>74.801241816513397</v>
      </c>
      <c r="C184" s="119">
        <f t="shared" si="14"/>
        <v>279.46124181651317</v>
      </c>
      <c r="D184" s="119">
        <f t="shared" si="15"/>
        <v>620.75124181651324</v>
      </c>
      <c r="E184" s="119">
        <f t="shared" si="16"/>
        <v>279.46124181651317</v>
      </c>
      <c r="F184" s="119">
        <f t="shared" si="17"/>
        <v>620.75124181651324</v>
      </c>
    </row>
    <row r="185" spans="1:6" x14ac:dyDescent="0.2">
      <c r="A185" s="111">
        <f t="shared" si="18"/>
        <v>900</v>
      </c>
      <c r="B185" s="118">
        <f t="shared" si="13"/>
        <v>76.089807567013196</v>
      </c>
      <c r="C185" s="119">
        <f t="shared" si="14"/>
        <v>278.7998075670132</v>
      </c>
      <c r="D185" s="119">
        <f t="shared" si="15"/>
        <v>625.08980756701305</v>
      </c>
      <c r="E185" s="119">
        <f t="shared" si="16"/>
        <v>278.7998075670132</v>
      </c>
      <c r="F185" s="119">
        <f t="shared" si="17"/>
        <v>625.08980756701305</v>
      </c>
    </row>
    <row r="186" spans="1:6" x14ac:dyDescent="0.2">
      <c r="A186" s="111">
        <f t="shared" si="18"/>
        <v>905</v>
      </c>
      <c r="B186" s="118">
        <f t="shared" si="13"/>
        <v>77.378373317512995</v>
      </c>
      <c r="C186" s="119">
        <f t="shared" si="14"/>
        <v>278.13837331751301</v>
      </c>
      <c r="D186" s="119">
        <f t="shared" si="15"/>
        <v>629.42837331751309</v>
      </c>
      <c r="E186" s="119">
        <f t="shared" si="16"/>
        <v>278.13837331751301</v>
      </c>
      <c r="F186" s="119">
        <f t="shared" si="17"/>
        <v>629.42837331751309</v>
      </c>
    </row>
    <row r="187" spans="1:6" x14ac:dyDescent="0.2">
      <c r="A187" s="111">
        <f t="shared" si="18"/>
        <v>910</v>
      </c>
      <c r="B187" s="118">
        <f t="shared" si="13"/>
        <v>78.666939068012795</v>
      </c>
      <c r="C187" s="119">
        <f t="shared" si="14"/>
        <v>277.47693906801283</v>
      </c>
      <c r="D187" s="119">
        <f t="shared" si="15"/>
        <v>633.7669390680129</v>
      </c>
      <c r="E187" s="119">
        <f t="shared" si="16"/>
        <v>277.47693906801283</v>
      </c>
      <c r="F187" s="119">
        <f t="shared" si="17"/>
        <v>633.7669390680129</v>
      </c>
    </row>
    <row r="188" spans="1:6" x14ac:dyDescent="0.2">
      <c r="A188" s="111">
        <f t="shared" si="18"/>
        <v>915</v>
      </c>
      <c r="B188" s="118">
        <f t="shared" si="13"/>
        <v>79.955504818512608</v>
      </c>
      <c r="C188" s="119">
        <f t="shared" si="14"/>
        <v>276.81550481851264</v>
      </c>
      <c r="D188" s="119">
        <f t="shared" si="15"/>
        <v>638.10550481851249</v>
      </c>
      <c r="E188" s="119">
        <f t="shared" si="16"/>
        <v>276.81550481851264</v>
      </c>
      <c r="F188" s="119">
        <f t="shared" si="17"/>
        <v>638.10550481851249</v>
      </c>
    </row>
    <row r="189" spans="1:6" x14ac:dyDescent="0.2">
      <c r="A189" s="111">
        <f t="shared" si="18"/>
        <v>920</v>
      </c>
      <c r="B189" s="118">
        <f t="shared" si="13"/>
        <v>81.244070569012408</v>
      </c>
      <c r="C189" s="119">
        <f t="shared" si="14"/>
        <v>276.15407056901222</v>
      </c>
      <c r="D189" s="119">
        <f t="shared" si="15"/>
        <v>642.4440705690123</v>
      </c>
      <c r="E189" s="119">
        <f t="shared" si="16"/>
        <v>276.15407056901222</v>
      </c>
      <c r="F189" s="119">
        <f t="shared" si="17"/>
        <v>642.4440705690123</v>
      </c>
    </row>
    <row r="190" spans="1:6" x14ac:dyDescent="0.2">
      <c r="A190" s="111">
        <f t="shared" si="18"/>
        <v>925</v>
      </c>
      <c r="B190" s="118">
        <f t="shared" si="13"/>
        <v>82.532636319512207</v>
      </c>
      <c r="C190" s="119">
        <f t="shared" si="14"/>
        <v>275.49263631951226</v>
      </c>
      <c r="D190" s="119">
        <f t="shared" si="15"/>
        <v>646.78263631951211</v>
      </c>
      <c r="E190" s="119">
        <f t="shared" si="16"/>
        <v>275.49263631951226</v>
      </c>
      <c r="F190" s="119">
        <f t="shared" si="17"/>
        <v>646.78263631951211</v>
      </c>
    </row>
    <row r="191" spans="1:6" x14ac:dyDescent="0.2">
      <c r="A191" s="111">
        <f t="shared" si="18"/>
        <v>930</v>
      </c>
      <c r="B191" s="118">
        <f t="shared" si="13"/>
        <v>83.821202070012006</v>
      </c>
      <c r="C191" s="119">
        <f t="shared" si="14"/>
        <v>274.83120207001207</v>
      </c>
      <c r="D191" s="119">
        <f t="shared" si="15"/>
        <v>651.12120207001215</v>
      </c>
      <c r="E191" s="119">
        <f t="shared" si="16"/>
        <v>274.83120207001207</v>
      </c>
      <c r="F191" s="119">
        <f t="shared" si="17"/>
        <v>651.12120207001215</v>
      </c>
    </row>
    <row r="192" spans="1:6" x14ac:dyDescent="0.2">
      <c r="A192" s="111">
        <f t="shared" si="18"/>
        <v>935</v>
      </c>
      <c r="B192" s="118">
        <f t="shared" si="13"/>
        <v>85.109767820511806</v>
      </c>
      <c r="C192" s="119">
        <f t="shared" si="14"/>
        <v>274.16976782051165</v>
      </c>
      <c r="D192" s="119">
        <f t="shared" si="15"/>
        <v>655.45976782051173</v>
      </c>
      <c r="E192" s="119">
        <f t="shared" si="16"/>
        <v>274.16976782051165</v>
      </c>
      <c r="F192" s="119">
        <f t="shared" si="17"/>
        <v>655.45976782051173</v>
      </c>
    </row>
    <row r="193" spans="1:6" x14ac:dyDescent="0.2">
      <c r="A193" s="111">
        <f t="shared" si="18"/>
        <v>940</v>
      </c>
      <c r="B193" s="118">
        <f t="shared" si="13"/>
        <v>86.398333571011605</v>
      </c>
      <c r="C193" s="119">
        <f t="shared" si="14"/>
        <v>273.50833357101169</v>
      </c>
      <c r="D193" s="119">
        <f t="shared" si="15"/>
        <v>659.79833357101154</v>
      </c>
      <c r="E193" s="119">
        <f t="shared" si="16"/>
        <v>273.50833357101169</v>
      </c>
      <c r="F193" s="119">
        <f t="shared" si="17"/>
        <v>659.79833357101154</v>
      </c>
    </row>
    <row r="194" spans="1:6" x14ac:dyDescent="0.2">
      <c r="A194" s="111">
        <f t="shared" si="18"/>
        <v>945</v>
      </c>
      <c r="B194" s="118">
        <f t="shared" si="13"/>
        <v>87.686899321511405</v>
      </c>
      <c r="C194" s="119">
        <f t="shared" si="14"/>
        <v>272.84689932151127</v>
      </c>
      <c r="D194" s="119">
        <f t="shared" si="15"/>
        <v>664.13689932151135</v>
      </c>
      <c r="E194" s="119">
        <f t="shared" si="16"/>
        <v>272.84689932151127</v>
      </c>
      <c r="F194" s="119">
        <f t="shared" si="17"/>
        <v>664.13689932151135</v>
      </c>
    </row>
    <row r="195" spans="1:6" x14ac:dyDescent="0.2">
      <c r="A195" s="111">
        <f t="shared" si="18"/>
        <v>950</v>
      </c>
      <c r="B195" s="118">
        <f t="shared" si="13"/>
        <v>88.975465072011204</v>
      </c>
      <c r="C195" s="119">
        <f t="shared" si="14"/>
        <v>272.18546507201131</v>
      </c>
      <c r="D195" s="119">
        <f t="shared" si="15"/>
        <v>668.47546507201116</v>
      </c>
      <c r="E195" s="119">
        <f t="shared" si="16"/>
        <v>272.18546507201131</v>
      </c>
      <c r="F195" s="119">
        <f t="shared" si="17"/>
        <v>668.47546507201116</v>
      </c>
    </row>
    <row r="196" spans="1:6" x14ac:dyDescent="0.2">
      <c r="A196" s="111">
        <f t="shared" si="18"/>
        <v>955</v>
      </c>
      <c r="B196" s="118">
        <f t="shared" si="13"/>
        <v>90.264030822511003</v>
      </c>
      <c r="C196" s="119">
        <f t="shared" si="14"/>
        <v>271.52403082251089</v>
      </c>
      <c r="D196" s="119">
        <f t="shared" si="15"/>
        <v>672.81403082251097</v>
      </c>
      <c r="E196" s="119">
        <f t="shared" si="16"/>
        <v>271.52403082251089</v>
      </c>
      <c r="F196" s="119">
        <f t="shared" si="17"/>
        <v>672.81403082251097</v>
      </c>
    </row>
    <row r="197" spans="1:6" x14ac:dyDescent="0.2">
      <c r="A197" s="111">
        <f t="shared" si="18"/>
        <v>960</v>
      </c>
      <c r="B197" s="118">
        <f t="shared" ref="B197:B260" si="19">(A197&gt;$L$6)*(A197&lt;$L$7)*(A197-$L$6)/($L$7-$L$6)*$K$4+(A197&gt;=$L$7)*$K$4</f>
        <v>91.552596573010803</v>
      </c>
      <c r="C197" s="119">
        <f t="shared" ref="C197:C260" si="20">MAX(0,$J$8+0.61*A197+B197-MAX($J$8,A197))</f>
        <v>270.86259657301071</v>
      </c>
      <c r="D197" s="119">
        <f t="shared" ref="D197:D260" si="21">MAX(0,$K$8+0.61*A197+B197-MAX($K$8,A197))</f>
        <v>677.15259657301078</v>
      </c>
      <c r="E197" s="119">
        <f t="shared" ref="E197:E260" si="22">C197*(C197&gt;$K$5)</f>
        <v>270.86259657301071</v>
      </c>
      <c r="F197" s="119">
        <f t="shared" ref="F197:F260" si="23">D197*(D197&gt;$K$5)</f>
        <v>677.15259657301078</v>
      </c>
    </row>
    <row r="198" spans="1:6" x14ac:dyDescent="0.2">
      <c r="A198" s="111">
        <f t="shared" si="18"/>
        <v>965</v>
      </c>
      <c r="B198" s="118">
        <f t="shared" si="19"/>
        <v>92.841162323510602</v>
      </c>
      <c r="C198" s="119">
        <f t="shared" si="20"/>
        <v>270.20116232351074</v>
      </c>
      <c r="D198" s="119">
        <f t="shared" si="21"/>
        <v>681.49116232351059</v>
      </c>
      <c r="E198" s="119">
        <f t="shared" si="22"/>
        <v>270.20116232351074</v>
      </c>
      <c r="F198" s="119">
        <f t="shared" si="23"/>
        <v>681.49116232351059</v>
      </c>
    </row>
    <row r="199" spans="1:6" x14ac:dyDescent="0.2">
      <c r="A199" s="111">
        <f t="shared" si="18"/>
        <v>970</v>
      </c>
      <c r="B199" s="118">
        <f t="shared" si="19"/>
        <v>94.129728074010416</v>
      </c>
      <c r="C199" s="119">
        <f t="shared" si="20"/>
        <v>269.53972807401033</v>
      </c>
      <c r="D199" s="119">
        <f t="shared" si="21"/>
        <v>685.8297280740104</v>
      </c>
      <c r="E199" s="119">
        <f t="shared" si="22"/>
        <v>269.53972807401033</v>
      </c>
      <c r="F199" s="119">
        <f t="shared" si="23"/>
        <v>685.8297280740104</v>
      </c>
    </row>
    <row r="200" spans="1:6" x14ac:dyDescent="0.2">
      <c r="A200" s="111">
        <f t="shared" si="18"/>
        <v>975</v>
      </c>
      <c r="B200" s="118">
        <f t="shared" si="19"/>
        <v>95.418293824510215</v>
      </c>
      <c r="C200" s="119">
        <f t="shared" si="20"/>
        <v>268.87829382451037</v>
      </c>
      <c r="D200" s="119">
        <f t="shared" si="21"/>
        <v>690.16829382451022</v>
      </c>
      <c r="E200" s="119">
        <f t="shared" si="22"/>
        <v>268.87829382451037</v>
      </c>
      <c r="F200" s="119">
        <f t="shared" si="23"/>
        <v>690.16829382451022</v>
      </c>
    </row>
    <row r="201" spans="1:6" x14ac:dyDescent="0.2">
      <c r="A201" s="111">
        <f t="shared" si="18"/>
        <v>980</v>
      </c>
      <c r="B201" s="118">
        <f t="shared" si="19"/>
        <v>96.706859575010014</v>
      </c>
      <c r="C201" s="119">
        <f t="shared" si="20"/>
        <v>268.21685957500995</v>
      </c>
      <c r="D201" s="119">
        <f t="shared" si="21"/>
        <v>694.50685957501003</v>
      </c>
      <c r="E201" s="119">
        <f t="shared" si="22"/>
        <v>268.21685957500995</v>
      </c>
      <c r="F201" s="119">
        <f t="shared" si="23"/>
        <v>694.50685957501003</v>
      </c>
    </row>
    <row r="202" spans="1:6" x14ac:dyDescent="0.2">
      <c r="A202" s="111">
        <f t="shared" si="18"/>
        <v>985</v>
      </c>
      <c r="B202" s="118">
        <f t="shared" si="19"/>
        <v>97.995425325509814</v>
      </c>
      <c r="C202" s="119">
        <f t="shared" si="20"/>
        <v>267.55542532550976</v>
      </c>
      <c r="D202" s="119">
        <f t="shared" si="21"/>
        <v>698.84542532550984</v>
      </c>
      <c r="E202" s="119">
        <f t="shared" si="22"/>
        <v>267.55542532550976</v>
      </c>
      <c r="F202" s="119">
        <f t="shared" si="23"/>
        <v>698.84542532550984</v>
      </c>
    </row>
    <row r="203" spans="1:6" x14ac:dyDescent="0.2">
      <c r="A203" s="111">
        <f t="shared" si="18"/>
        <v>990</v>
      </c>
      <c r="B203" s="118">
        <f t="shared" si="19"/>
        <v>99.283991076009599</v>
      </c>
      <c r="C203" s="119">
        <f t="shared" si="20"/>
        <v>266.8939910760098</v>
      </c>
      <c r="D203" s="119">
        <f t="shared" si="21"/>
        <v>703.18399107600965</v>
      </c>
      <c r="E203" s="119">
        <f t="shared" si="22"/>
        <v>266.8939910760098</v>
      </c>
      <c r="F203" s="119">
        <f t="shared" si="23"/>
        <v>703.18399107600965</v>
      </c>
    </row>
    <row r="204" spans="1:6" x14ac:dyDescent="0.2">
      <c r="A204" s="111">
        <f t="shared" si="18"/>
        <v>995</v>
      </c>
      <c r="B204" s="118">
        <f t="shared" si="19"/>
        <v>100.5725568265094</v>
      </c>
      <c r="C204" s="119">
        <f t="shared" si="20"/>
        <v>266.23255682650915</v>
      </c>
      <c r="D204" s="119">
        <f t="shared" si="21"/>
        <v>707.52255682650923</v>
      </c>
      <c r="E204" s="119">
        <f t="shared" si="22"/>
        <v>266.23255682650915</v>
      </c>
      <c r="F204" s="119">
        <f t="shared" si="23"/>
        <v>707.52255682650923</v>
      </c>
    </row>
    <row r="205" spans="1:6" x14ac:dyDescent="0.2">
      <c r="A205" s="111">
        <f t="shared" si="18"/>
        <v>1000</v>
      </c>
      <c r="B205" s="118">
        <f t="shared" si="19"/>
        <v>101.8611225770092</v>
      </c>
      <c r="C205" s="119">
        <f t="shared" si="20"/>
        <v>265.57112257700919</v>
      </c>
      <c r="D205" s="119">
        <f t="shared" si="21"/>
        <v>708.54112257700899</v>
      </c>
      <c r="E205" s="119">
        <f t="shared" si="22"/>
        <v>265.57112257700919</v>
      </c>
      <c r="F205" s="119">
        <f t="shared" si="23"/>
        <v>708.54112257700899</v>
      </c>
    </row>
    <row r="206" spans="1:6" x14ac:dyDescent="0.2">
      <c r="A206" s="111">
        <f t="shared" si="18"/>
        <v>1005</v>
      </c>
      <c r="B206" s="118">
        <f t="shared" si="19"/>
        <v>103.149688327509</v>
      </c>
      <c r="C206" s="119">
        <f t="shared" si="20"/>
        <v>264.909688327509</v>
      </c>
      <c r="D206" s="119">
        <f t="shared" si="21"/>
        <v>707.87968832750903</v>
      </c>
      <c r="E206" s="119">
        <f t="shared" si="22"/>
        <v>264.909688327509</v>
      </c>
      <c r="F206" s="119">
        <f t="shared" si="23"/>
        <v>707.87968832750903</v>
      </c>
    </row>
    <row r="207" spans="1:6" x14ac:dyDescent="0.2">
      <c r="A207" s="111">
        <f t="shared" si="18"/>
        <v>1010</v>
      </c>
      <c r="B207" s="118">
        <f t="shared" si="19"/>
        <v>104.4382540780088</v>
      </c>
      <c r="C207" s="119">
        <f t="shared" si="20"/>
        <v>264.24825407800881</v>
      </c>
      <c r="D207" s="119">
        <f t="shared" si="21"/>
        <v>707.21825407800884</v>
      </c>
      <c r="E207" s="119">
        <f t="shared" si="22"/>
        <v>264.24825407800881</v>
      </c>
      <c r="F207" s="119">
        <f t="shared" si="23"/>
        <v>707.21825407800884</v>
      </c>
    </row>
    <row r="208" spans="1:6" x14ac:dyDescent="0.2">
      <c r="A208" s="111">
        <f t="shared" si="18"/>
        <v>1015</v>
      </c>
      <c r="B208" s="118">
        <f t="shared" si="19"/>
        <v>105.7268198285086</v>
      </c>
      <c r="C208" s="119">
        <f t="shared" si="20"/>
        <v>263.58681982850862</v>
      </c>
      <c r="D208" s="119">
        <f t="shared" si="21"/>
        <v>706.55681982850842</v>
      </c>
      <c r="E208" s="119">
        <f t="shared" si="22"/>
        <v>263.58681982850862</v>
      </c>
      <c r="F208" s="119">
        <f t="shared" si="23"/>
        <v>706.55681982850842</v>
      </c>
    </row>
    <row r="209" spans="1:6" x14ac:dyDescent="0.2">
      <c r="A209" s="111">
        <f t="shared" si="18"/>
        <v>1020</v>
      </c>
      <c r="B209" s="118">
        <f t="shared" si="19"/>
        <v>107.0153855790084</v>
      </c>
      <c r="C209" s="119">
        <f t="shared" si="20"/>
        <v>262.92538557900821</v>
      </c>
      <c r="D209" s="119">
        <f t="shared" si="21"/>
        <v>705.89538557900823</v>
      </c>
      <c r="E209" s="119">
        <f t="shared" si="22"/>
        <v>262.92538557900821</v>
      </c>
      <c r="F209" s="119">
        <f t="shared" si="23"/>
        <v>705.89538557900823</v>
      </c>
    </row>
    <row r="210" spans="1:6" x14ac:dyDescent="0.2">
      <c r="A210" s="111">
        <f t="shared" si="18"/>
        <v>1025</v>
      </c>
      <c r="B210" s="118">
        <f t="shared" si="19"/>
        <v>108.30395132950819</v>
      </c>
      <c r="C210" s="119">
        <f t="shared" si="20"/>
        <v>262.26395132950825</v>
      </c>
      <c r="D210" s="119">
        <f t="shared" si="21"/>
        <v>705.23395132950805</v>
      </c>
      <c r="E210" s="119">
        <f t="shared" si="22"/>
        <v>262.26395132950825</v>
      </c>
      <c r="F210" s="119">
        <f t="shared" si="23"/>
        <v>705.23395132950805</v>
      </c>
    </row>
    <row r="211" spans="1:6" x14ac:dyDescent="0.2">
      <c r="A211" s="111">
        <f t="shared" si="18"/>
        <v>1030</v>
      </c>
      <c r="B211" s="118">
        <f t="shared" si="19"/>
        <v>109.59251708000799</v>
      </c>
      <c r="C211" s="119">
        <f t="shared" si="20"/>
        <v>261.60251708000806</v>
      </c>
      <c r="D211" s="119">
        <f t="shared" si="21"/>
        <v>704.57251708000808</v>
      </c>
      <c r="E211" s="119">
        <f t="shared" si="22"/>
        <v>261.60251708000806</v>
      </c>
      <c r="F211" s="119">
        <f t="shared" si="23"/>
        <v>704.57251708000808</v>
      </c>
    </row>
    <row r="212" spans="1:6" x14ac:dyDescent="0.2">
      <c r="A212" s="111">
        <f t="shared" si="18"/>
        <v>1035</v>
      </c>
      <c r="B212" s="118">
        <f t="shared" si="19"/>
        <v>110.88108283050781</v>
      </c>
      <c r="C212" s="119">
        <f t="shared" si="20"/>
        <v>260.94108283050764</v>
      </c>
      <c r="D212" s="119">
        <f t="shared" si="21"/>
        <v>703.91108283050789</v>
      </c>
      <c r="E212" s="119">
        <f t="shared" si="22"/>
        <v>260.94108283050764</v>
      </c>
      <c r="F212" s="119">
        <f t="shared" si="23"/>
        <v>703.91108283050789</v>
      </c>
    </row>
    <row r="213" spans="1:6" x14ac:dyDescent="0.2">
      <c r="A213" s="111">
        <f t="shared" si="18"/>
        <v>1040</v>
      </c>
      <c r="B213" s="118">
        <f t="shared" si="19"/>
        <v>112.16964858100761</v>
      </c>
      <c r="C213" s="119">
        <f t="shared" si="20"/>
        <v>260.27964858100768</v>
      </c>
      <c r="D213" s="119">
        <f t="shared" si="21"/>
        <v>703.24964858100748</v>
      </c>
      <c r="E213" s="119">
        <f t="shared" si="22"/>
        <v>260.27964858100768</v>
      </c>
      <c r="F213" s="119">
        <f t="shared" si="23"/>
        <v>703.24964858100748</v>
      </c>
    </row>
    <row r="214" spans="1:6" x14ac:dyDescent="0.2">
      <c r="A214" s="111">
        <f t="shared" si="18"/>
        <v>1045</v>
      </c>
      <c r="B214" s="118">
        <f t="shared" si="19"/>
        <v>113.45821433150741</v>
      </c>
      <c r="C214" s="119">
        <f t="shared" si="20"/>
        <v>259.61821433150726</v>
      </c>
      <c r="D214" s="119">
        <f t="shared" si="21"/>
        <v>702.58821433150729</v>
      </c>
      <c r="E214" s="119">
        <f t="shared" si="22"/>
        <v>259.61821433150726</v>
      </c>
      <c r="F214" s="119">
        <f t="shared" si="23"/>
        <v>702.58821433150729</v>
      </c>
    </row>
    <row r="215" spans="1:6" x14ac:dyDescent="0.2">
      <c r="A215" s="111">
        <f t="shared" ref="A215:A278" si="24">A214+5</f>
        <v>1050</v>
      </c>
      <c r="B215" s="118">
        <f t="shared" si="19"/>
        <v>114.74678008200721</v>
      </c>
      <c r="C215" s="119">
        <f t="shared" si="20"/>
        <v>258.9567800820073</v>
      </c>
      <c r="D215" s="119">
        <f t="shared" si="21"/>
        <v>701.9267800820071</v>
      </c>
      <c r="E215" s="119">
        <f t="shared" si="22"/>
        <v>258.9567800820073</v>
      </c>
      <c r="F215" s="119">
        <f t="shared" si="23"/>
        <v>701.9267800820071</v>
      </c>
    </row>
    <row r="216" spans="1:6" x14ac:dyDescent="0.2">
      <c r="A216" s="111">
        <f t="shared" si="24"/>
        <v>1055</v>
      </c>
      <c r="B216" s="118">
        <f t="shared" si="19"/>
        <v>116.03534583250701</v>
      </c>
      <c r="C216" s="119">
        <f t="shared" si="20"/>
        <v>258.29534583250688</v>
      </c>
      <c r="D216" s="119">
        <f t="shared" si="21"/>
        <v>701.26534583250714</v>
      </c>
      <c r="E216" s="119">
        <f t="shared" si="22"/>
        <v>258.29534583250688</v>
      </c>
      <c r="F216" s="119">
        <f t="shared" si="23"/>
        <v>701.26534583250714</v>
      </c>
    </row>
    <row r="217" spans="1:6" x14ac:dyDescent="0.2">
      <c r="A217" s="111">
        <f t="shared" si="24"/>
        <v>1060</v>
      </c>
      <c r="B217" s="118">
        <f t="shared" si="19"/>
        <v>117.3239115830068</v>
      </c>
      <c r="C217" s="119">
        <f t="shared" si="20"/>
        <v>257.63391158300669</v>
      </c>
      <c r="D217" s="119">
        <f t="shared" si="21"/>
        <v>700.60391158300672</v>
      </c>
      <c r="E217" s="119">
        <f t="shared" si="22"/>
        <v>257.63391158300669</v>
      </c>
      <c r="F217" s="119">
        <f t="shared" si="23"/>
        <v>700.60391158300672</v>
      </c>
    </row>
    <row r="218" spans="1:6" x14ac:dyDescent="0.2">
      <c r="A218" s="111">
        <f t="shared" si="24"/>
        <v>1065</v>
      </c>
      <c r="B218" s="118">
        <f t="shared" si="19"/>
        <v>118.6124773335066</v>
      </c>
      <c r="C218" s="119">
        <f t="shared" si="20"/>
        <v>256.97247733350673</v>
      </c>
      <c r="D218" s="119">
        <f t="shared" si="21"/>
        <v>699.94247733350653</v>
      </c>
      <c r="E218" s="119">
        <f t="shared" si="22"/>
        <v>256.97247733350673</v>
      </c>
      <c r="F218" s="119">
        <f t="shared" si="23"/>
        <v>699.94247733350653</v>
      </c>
    </row>
    <row r="219" spans="1:6" x14ac:dyDescent="0.2">
      <c r="A219" s="111">
        <f t="shared" si="24"/>
        <v>1070</v>
      </c>
      <c r="B219" s="118">
        <f t="shared" si="19"/>
        <v>119.9010430840064</v>
      </c>
      <c r="C219" s="119">
        <f t="shared" si="20"/>
        <v>256.31104308400631</v>
      </c>
      <c r="D219" s="119">
        <f t="shared" si="21"/>
        <v>699.28104308400634</v>
      </c>
      <c r="E219" s="119">
        <f t="shared" si="22"/>
        <v>256.31104308400631</v>
      </c>
      <c r="F219" s="119">
        <f t="shared" si="23"/>
        <v>699.28104308400634</v>
      </c>
    </row>
    <row r="220" spans="1:6" x14ac:dyDescent="0.2">
      <c r="A220" s="111">
        <f t="shared" si="24"/>
        <v>1075</v>
      </c>
      <c r="B220" s="118">
        <f t="shared" si="19"/>
        <v>121.1896088345062</v>
      </c>
      <c r="C220" s="119">
        <f t="shared" si="20"/>
        <v>255.64960883450613</v>
      </c>
      <c r="D220" s="119">
        <f t="shared" si="21"/>
        <v>698.61960883450593</v>
      </c>
      <c r="E220" s="119">
        <f t="shared" si="22"/>
        <v>255.64960883450613</v>
      </c>
      <c r="F220" s="119">
        <f t="shared" si="23"/>
        <v>698.61960883450593</v>
      </c>
    </row>
    <row r="221" spans="1:6" x14ac:dyDescent="0.2">
      <c r="A221" s="111">
        <f t="shared" si="24"/>
        <v>1080</v>
      </c>
      <c r="B221" s="118">
        <f t="shared" si="19"/>
        <v>122.478174585006</v>
      </c>
      <c r="C221" s="119">
        <f t="shared" si="20"/>
        <v>254.98817458500594</v>
      </c>
      <c r="D221" s="119">
        <f t="shared" si="21"/>
        <v>697.95817458500596</v>
      </c>
      <c r="E221" s="119">
        <f t="shared" si="22"/>
        <v>254.98817458500594</v>
      </c>
      <c r="F221" s="119">
        <f t="shared" si="23"/>
        <v>697.95817458500596</v>
      </c>
    </row>
    <row r="222" spans="1:6" x14ac:dyDescent="0.2">
      <c r="A222" s="111">
        <f t="shared" si="24"/>
        <v>1085</v>
      </c>
      <c r="B222" s="118">
        <f t="shared" si="19"/>
        <v>123.7667403355058</v>
      </c>
      <c r="C222" s="119">
        <f t="shared" si="20"/>
        <v>254.32674033550575</v>
      </c>
      <c r="D222" s="119">
        <f t="shared" si="21"/>
        <v>697.29674033550577</v>
      </c>
      <c r="E222" s="119">
        <f t="shared" si="22"/>
        <v>254.32674033550575</v>
      </c>
      <c r="F222" s="119">
        <f t="shared" si="23"/>
        <v>697.29674033550577</v>
      </c>
    </row>
    <row r="223" spans="1:6" x14ac:dyDescent="0.2">
      <c r="A223" s="111">
        <f t="shared" si="24"/>
        <v>1090</v>
      </c>
      <c r="B223" s="118">
        <f t="shared" si="19"/>
        <v>125.05530608600561</v>
      </c>
      <c r="C223" s="119">
        <f t="shared" si="20"/>
        <v>253.66530608600578</v>
      </c>
      <c r="D223" s="119">
        <f t="shared" si="21"/>
        <v>696.63530608600558</v>
      </c>
      <c r="E223" s="119">
        <f t="shared" si="22"/>
        <v>253.66530608600578</v>
      </c>
      <c r="F223" s="119">
        <f t="shared" si="23"/>
        <v>696.63530608600558</v>
      </c>
    </row>
    <row r="224" spans="1:6" x14ac:dyDescent="0.2">
      <c r="A224" s="111">
        <f t="shared" si="24"/>
        <v>1095</v>
      </c>
      <c r="B224" s="118">
        <f t="shared" si="19"/>
        <v>126.34387183650541</v>
      </c>
      <c r="C224" s="119">
        <f t="shared" si="20"/>
        <v>253.00387183650537</v>
      </c>
      <c r="D224" s="119">
        <f t="shared" si="21"/>
        <v>695.9738718365054</v>
      </c>
      <c r="E224" s="119">
        <f t="shared" si="22"/>
        <v>253.00387183650537</v>
      </c>
      <c r="F224" s="119">
        <f t="shared" si="23"/>
        <v>695.9738718365054</v>
      </c>
    </row>
    <row r="225" spans="1:6" x14ac:dyDescent="0.2">
      <c r="A225" s="111">
        <f t="shared" si="24"/>
        <v>1100</v>
      </c>
      <c r="B225" s="118">
        <f t="shared" si="19"/>
        <v>127.63243758700521</v>
      </c>
      <c r="C225" s="119">
        <f t="shared" si="20"/>
        <v>252.34243758700518</v>
      </c>
      <c r="D225" s="119">
        <f t="shared" si="21"/>
        <v>695.31243758700498</v>
      </c>
      <c r="E225" s="119">
        <f t="shared" si="22"/>
        <v>252.34243758700518</v>
      </c>
      <c r="F225" s="119">
        <f t="shared" si="23"/>
        <v>695.31243758700498</v>
      </c>
    </row>
    <row r="226" spans="1:6" x14ac:dyDescent="0.2">
      <c r="A226" s="111">
        <f t="shared" si="24"/>
        <v>1105</v>
      </c>
      <c r="B226" s="118">
        <f t="shared" si="19"/>
        <v>128.921003337505</v>
      </c>
      <c r="C226" s="119">
        <f t="shared" si="20"/>
        <v>251.68100333750499</v>
      </c>
      <c r="D226" s="119">
        <f t="shared" si="21"/>
        <v>694.65100333750502</v>
      </c>
      <c r="E226" s="119">
        <f t="shared" si="22"/>
        <v>251.68100333750499</v>
      </c>
      <c r="F226" s="119">
        <f t="shared" si="23"/>
        <v>694.65100333750502</v>
      </c>
    </row>
    <row r="227" spans="1:6" x14ac:dyDescent="0.2">
      <c r="A227" s="111">
        <f t="shared" si="24"/>
        <v>1110</v>
      </c>
      <c r="B227" s="118">
        <f t="shared" si="19"/>
        <v>130.2095690880048</v>
      </c>
      <c r="C227" s="119">
        <f t="shared" si="20"/>
        <v>251.0195690880048</v>
      </c>
      <c r="D227" s="119">
        <f t="shared" si="21"/>
        <v>693.98956908800483</v>
      </c>
      <c r="E227" s="119">
        <f t="shared" si="22"/>
        <v>251.0195690880048</v>
      </c>
      <c r="F227" s="119">
        <f t="shared" si="23"/>
        <v>693.98956908800483</v>
      </c>
    </row>
    <row r="228" spans="1:6" x14ac:dyDescent="0.2">
      <c r="A228" s="111">
        <f t="shared" si="24"/>
        <v>1115</v>
      </c>
      <c r="B228" s="118">
        <f t="shared" si="19"/>
        <v>131.49813483850463</v>
      </c>
      <c r="C228" s="119">
        <f t="shared" si="20"/>
        <v>250.35813483850484</v>
      </c>
      <c r="D228" s="119">
        <f t="shared" si="21"/>
        <v>693.32813483850464</v>
      </c>
      <c r="E228" s="119">
        <f t="shared" si="22"/>
        <v>250.35813483850484</v>
      </c>
      <c r="F228" s="119">
        <f t="shared" si="23"/>
        <v>693.32813483850464</v>
      </c>
    </row>
    <row r="229" spans="1:6" x14ac:dyDescent="0.2">
      <c r="A229" s="111">
        <f t="shared" si="24"/>
        <v>1120</v>
      </c>
      <c r="B229" s="118">
        <f t="shared" si="19"/>
        <v>132.78670058900443</v>
      </c>
      <c r="C229" s="119">
        <f t="shared" si="20"/>
        <v>249.69670058900419</v>
      </c>
      <c r="D229" s="119">
        <f t="shared" si="21"/>
        <v>692.66670058900422</v>
      </c>
      <c r="E229" s="119">
        <f t="shared" si="22"/>
        <v>249.69670058900419</v>
      </c>
      <c r="F229" s="119">
        <f t="shared" si="23"/>
        <v>692.66670058900422</v>
      </c>
    </row>
    <row r="230" spans="1:6" x14ac:dyDescent="0.2">
      <c r="A230" s="111">
        <f t="shared" si="24"/>
        <v>1125</v>
      </c>
      <c r="B230" s="118">
        <f t="shared" si="19"/>
        <v>134.07526633950422</v>
      </c>
      <c r="C230" s="119">
        <f t="shared" si="20"/>
        <v>249.03526633950423</v>
      </c>
      <c r="D230" s="119">
        <f t="shared" si="21"/>
        <v>692.00526633950403</v>
      </c>
      <c r="E230" s="119">
        <f t="shared" si="22"/>
        <v>249.03526633950423</v>
      </c>
      <c r="F230" s="119">
        <f t="shared" si="23"/>
        <v>692.00526633950403</v>
      </c>
    </row>
    <row r="231" spans="1:6" x14ac:dyDescent="0.2">
      <c r="A231" s="111">
        <f t="shared" si="24"/>
        <v>1130</v>
      </c>
      <c r="B231" s="118">
        <f t="shared" si="19"/>
        <v>135.36383209000402</v>
      </c>
      <c r="C231" s="119">
        <f t="shared" si="20"/>
        <v>248.37383209000404</v>
      </c>
      <c r="D231" s="119">
        <f t="shared" si="21"/>
        <v>691.34383209000407</v>
      </c>
      <c r="E231" s="119">
        <f t="shared" si="22"/>
        <v>248.37383209000404</v>
      </c>
      <c r="F231" s="119">
        <f t="shared" si="23"/>
        <v>691.34383209000407</v>
      </c>
    </row>
    <row r="232" spans="1:6" x14ac:dyDescent="0.2">
      <c r="A232" s="111">
        <f t="shared" si="24"/>
        <v>1135</v>
      </c>
      <c r="B232" s="118">
        <f t="shared" si="19"/>
        <v>136.65239784050382</v>
      </c>
      <c r="C232" s="119">
        <f t="shared" si="20"/>
        <v>247.71239784050385</v>
      </c>
      <c r="D232" s="119">
        <f t="shared" si="21"/>
        <v>690.68239784050388</v>
      </c>
      <c r="E232" s="119">
        <f t="shared" si="22"/>
        <v>247.71239784050385</v>
      </c>
      <c r="F232" s="119">
        <f t="shared" si="23"/>
        <v>690.68239784050388</v>
      </c>
    </row>
    <row r="233" spans="1:6" x14ac:dyDescent="0.2">
      <c r="A233" s="111">
        <f t="shared" si="24"/>
        <v>1140</v>
      </c>
      <c r="B233" s="118">
        <f t="shared" si="19"/>
        <v>137.94096359100362</v>
      </c>
      <c r="C233" s="119">
        <f t="shared" si="20"/>
        <v>247.05096359100366</v>
      </c>
      <c r="D233" s="119">
        <f t="shared" si="21"/>
        <v>690.02096359100346</v>
      </c>
      <c r="E233" s="119">
        <f t="shared" si="22"/>
        <v>247.05096359100366</v>
      </c>
      <c r="F233" s="119">
        <f t="shared" si="23"/>
        <v>690.02096359100346</v>
      </c>
    </row>
    <row r="234" spans="1:6" x14ac:dyDescent="0.2">
      <c r="A234" s="111">
        <f t="shared" si="24"/>
        <v>1145</v>
      </c>
      <c r="B234" s="118">
        <f t="shared" si="19"/>
        <v>139.22952934150342</v>
      </c>
      <c r="C234" s="119">
        <f t="shared" si="20"/>
        <v>246.38952934150325</v>
      </c>
      <c r="D234" s="119">
        <f t="shared" si="21"/>
        <v>689.35952934150328</v>
      </c>
      <c r="E234" s="119">
        <f t="shared" si="22"/>
        <v>246.38952934150325</v>
      </c>
      <c r="F234" s="119">
        <f t="shared" si="23"/>
        <v>689.35952934150328</v>
      </c>
    </row>
    <row r="235" spans="1:6" x14ac:dyDescent="0.2">
      <c r="A235" s="111">
        <f t="shared" si="24"/>
        <v>1150</v>
      </c>
      <c r="B235" s="118">
        <f t="shared" si="19"/>
        <v>140.51809509200319</v>
      </c>
      <c r="C235" s="119">
        <f t="shared" si="20"/>
        <v>245.72809509200329</v>
      </c>
      <c r="D235" s="119">
        <f t="shared" si="21"/>
        <v>688.69809509200309</v>
      </c>
      <c r="E235" s="119">
        <f t="shared" si="22"/>
        <v>245.72809509200329</v>
      </c>
      <c r="F235" s="119">
        <f t="shared" si="23"/>
        <v>688.69809509200309</v>
      </c>
    </row>
    <row r="236" spans="1:6" x14ac:dyDescent="0.2">
      <c r="A236" s="111">
        <f t="shared" si="24"/>
        <v>1155</v>
      </c>
      <c r="B236" s="118">
        <f t="shared" si="19"/>
        <v>141.80666084250299</v>
      </c>
      <c r="C236" s="119">
        <f t="shared" si="20"/>
        <v>245.0666608425031</v>
      </c>
      <c r="D236" s="119">
        <f t="shared" si="21"/>
        <v>688.0366608425029</v>
      </c>
      <c r="E236" s="119">
        <f t="shared" si="22"/>
        <v>245.0666608425031</v>
      </c>
      <c r="F236" s="119">
        <f t="shared" si="23"/>
        <v>688.0366608425029</v>
      </c>
    </row>
    <row r="237" spans="1:6" x14ac:dyDescent="0.2">
      <c r="A237" s="111">
        <f t="shared" si="24"/>
        <v>1160</v>
      </c>
      <c r="B237" s="118">
        <f t="shared" si="19"/>
        <v>143.09522659300279</v>
      </c>
      <c r="C237" s="119">
        <f t="shared" si="20"/>
        <v>244.40522659300268</v>
      </c>
      <c r="D237" s="119">
        <f t="shared" si="21"/>
        <v>687.37522659300271</v>
      </c>
      <c r="E237" s="119">
        <f t="shared" si="22"/>
        <v>244.40522659300268</v>
      </c>
      <c r="F237" s="119">
        <f t="shared" si="23"/>
        <v>687.37522659300271</v>
      </c>
    </row>
    <row r="238" spans="1:6" x14ac:dyDescent="0.2">
      <c r="A238" s="111">
        <f t="shared" si="24"/>
        <v>1165</v>
      </c>
      <c r="B238" s="118">
        <f t="shared" si="19"/>
        <v>144.38379234350259</v>
      </c>
      <c r="C238" s="119">
        <f t="shared" si="20"/>
        <v>243.74379234350272</v>
      </c>
      <c r="D238" s="119">
        <f t="shared" si="21"/>
        <v>686.71379234350252</v>
      </c>
      <c r="E238" s="119">
        <f t="shared" si="22"/>
        <v>243.74379234350272</v>
      </c>
      <c r="F238" s="119">
        <f t="shared" si="23"/>
        <v>686.71379234350252</v>
      </c>
    </row>
    <row r="239" spans="1:6" x14ac:dyDescent="0.2">
      <c r="A239" s="111">
        <f t="shared" si="24"/>
        <v>1170</v>
      </c>
      <c r="B239" s="118">
        <f t="shared" si="19"/>
        <v>145.67235809400239</v>
      </c>
      <c r="C239" s="119">
        <f t="shared" si="20"/>
        <v>243.0823580940023</v>
      </c>
      <c r="D239" s="119">
        <f t="shared" si="21"/>
        <v>686.05235809400233</v>
      </c>
      <c r="E239" s="119">
        <f t="shared" si="22"/>
        <v>243.0823580940023</v>
      </c>
      <c r="F239" s="119">
        <f t="shared" si="23"/>
        <v>686.05235809400233</v>
      </c>
    </row>
    <row r="240" spans="1:6" x14ac:dyDescent="0.2">
      <c r="A240" s="111">
        <f t="shared" si="24"/>
        <v>1175</v>
      </c>
      <c r="B240" s="118">
        <f t="shared" si="19"/>
        <v>146.96092384450219</v>
      </c>
      <c r="C240" s="119">
        <f t="shared" si="20"/>
        <v>242.42092384450234</v>
      </c>
      <c r="D240" s="119">
        <f t="shared" si="21"/>
        <v>685.39092384450214</v>
      </c>
      <c r="E240" s="119">
        <f t="shared" si="22"/>
        <v>242.42092384450234</v>
      </c>
      <c r="F240" s="119">
        <f t="shared" si="23"/>
        <v>685.39092384450214</v>
      </c>
    </row>
    <row r="241" spans="1:6" x14ac:dyDescent="0.2">
      <c r="A241" s="111">
        <f t="shared" si="24"/>
        <v>1180</v>
      </c>
      <c r="B241" s="118">
        <f t="shared" si="19"/>
        <v>148.24948959500202</v>
      </c>
      <c r="C241" s="119">
        <f t="shared" si="20"/>
        <v>241.75948959500192</v>
      </c>
      <c r="D241" s="119">
        <f t="shared" si="21"/>
        <v>684.72948959500195</v>
      </c>
      <c r="E241" s="119">
        <f t="shared" si="22"/>
        <v>241.75948959500192</v>
      </c>
      <c r="F241" s="119">
        <f t="shared" si="23"/>
        <v>684.72948959500195</v>
      </c>
    </row>
    <row r="242" spans="1:6" x14ac:dyDescent="0.2">
      <c r="A242" s="111">
        <f t="shared" si="24"/>
        <v>1185</v>
      </c>
      <c r="B242" s="118">
        <f t="shared" si="19"/>
        <v>149.53805534550182</v>
      </c>
      <c r="C242" s="119">
        <f t="shared" si="20"/>
        <v>241.09805534550173</v>
      </c>
      <c r="D242" s="119">
        <f t="shared" si="21"/>
        <v>684.06805534550176</v>
      </c>
      <c r="E242" s="119">
        <f t="shared" si="22"/>
        <v>241.09805534550173</v>
      </c>
      <c r="F242" s="119">
        <f t="shared" si="23"/>
        <v>684.06805534550176</v>
      </c>
    </row>
    <row r="243" spans="1:6" x14ac:dyDescent="0.2">
      <c r="A243" s="111">
        <f t="shared" si="24"/>
        <v>1190</v>
      </c>
      <c r="B243" s="118">
        <f t="shared" si="19"/>
        <v>150.82662109600162</v>
      </c>
      <c r="C243" s="119">
        <f t="shared" si="20"/>
        <v>240.43662109600177</v>
      </c>
      <c r="D243" s="119">
        <f t="shared" si="21"/>
        <v>683.40662109600157</v>
      </c>
      <c r="E243" s="119">
        <f t="shared" si="22"/>
        <v>240.43662109600177</v>
      </c>
      <c r="F243" s="119">
        <f t="shared" si="23"/>
        <v>683.40662109600157</v>
      </c>
    </row>
    <row r="244" spans="1:6" x14ac:dyDescent="0.2">
      <c r="A244" s="111">
        <f t="shared" si="24"/>
        <v>1195</v>
      </c>
      <c r="B244" s="118">
        <f t="shared" si="19"/>
        <v>152.11518684650142</v>
      </c>
      <c r="C244" s="119">
        <f t="shared" si="20"/>
        <v>239.77518684650136</v>
      </c>
      <c r="D244" s="119">
        <f t="shared" si="21"/>
        <v>682.74518684650138</v>
      </c>
      <c r="E244" s="119">
        <f t="shared" si="22"/>
        <v>239.77518684650136</v>
      </c>
      <c r="F244" s="119">
        <f t="shared" si="23"/>
        <v>682.74518684650138</v>
      </c>
    </row>
    <row r="245" spans="1:6" x14ac:dyDescent="0.2">
      <c r="A245" s="111">
        <f t="shared" si="24"/>
        <v>1200</v>
      </c>
      <c r="B245" s="118">
        <f t="shared" si="19"/>
        <v>153.40375259700122</v>
      </c>
      <c r="C245" s="119">
        <f t="shared" si="20"/>
        <v>239.11375259700117</v>
      </c>
      <c r="D245" s="119">
        <f t="shared" si="21"/>
        <v>682.08375259700097</v>
      </c>
      <c r="E245" s="119">
        <f t="shared" si="22"/>
        <v>239.11375259700117</v>
      </c>
      <c r="F245" s="119">
        <f t="shared" si="23"/>
        <v>682.08375259700097</v>
      </c>
    </row>
    <row r="246" spans="1:6" x14ac:dyDescent="0.2">
      <c r="A246" s="111">
        <f t="shared" si="24"/>
        <v>1205</v>
      </c>
      <c r="B246" s="118">
        <f t="shared" si="19"/>
        <v>154.69231834750101</v>
      </c>
      <c r="C246" s="119">
        <f t="shared" si="20"/>
        <v>238.45231834750098</v>
      </c>
      <c r="D246" s="119">
        <f t="shared" si="21"/>
        <v>681.422318347501</v>
      </c>
      <c r="E246" s="119">
        <f t="shared" si="22"/>
        <v>238.45231834750098</v>
      </c>
      <c r="F246" s="119">
        <f t="shared" si="23"/>
        <v>681.422318347501</v>
      </c>
    </row>
    <row r="247" spans="1:6" x14ac:dyDescent="0.2">
      <c r="A247" s="111">
        <f t="shared" si="24"/>
        <v>1210</v>
      </c>
      <c r="B247" s="118">
        <f t="shared" si="19"/>
        <v>155.98088409800081</v>
      </c>
      <c r="C247" s="119">
        <f t="shared" si="20"/>
        <v>237.79088409800079</v>
      </c>
      <c r="D247" s="119">
        <f t="shared" si="21"/>
        <v>680.76088409800082</v>
      </c>
      <c r="E247" s="119">
        <f t="shared" si="22"/>
        <v>237.79088409800079</v>
      </c>
      <c r="F247" s="119">
        <f t="shared" si="23"/>
        <v>680.76088409800082</v>
      </c>
    </row>
    <row r="248" spans="1:6" x14ac:dyDescent="0.2">
      <c r="A248" s="111">
        <f t="shared" si="24"/>
        <v>1215</v>
      </c>
      <c r="B248" s="118">
        <f t="shared" si="19"/>
        <v>157.26944984850061</v>
      </c>
      <c r="C248" s="119">
        <f t="shared" si="20"/>
        <v>237.12944984850083</v>
      </c>
      <c r="D248" s="119">
        <f t="shared" si="21"/>
        <v>680.09944984850063</v>
      </c>
      <c r="E248" s="119">
        <f t="shared" si="22"/>
        <v>237.12944984850083</v>
      </c>
      <c r="F248" s="119">
        <f t="shared" si="23"/>
        <v>680.09944984850063</v>
      </c>
    </row>
    <row r="249" spans="1:6" x14ac:dyDescent="0.2">
      <c r="A249" s="111">
        <f t="shared" si="24"/>
        <v>1220</v>
      </c>
      <c r="B249" s="118">
        <f t="shared" si="19"/>
        <v>158.55801559900041</v>
      </c>
      <c r="C249" s="119">
        <f t="shared" si="20"/>
        <v>236.46801559900018</v>
      </c>
      <c r="D249" s="119">
        <f t="shared" si="21"/>
        <v>679.43801559900021</v>
      </c>
      <c r="E249" s="119">
        <f t="shared" si="22"/>
        <v>236.46801559900018</v>
      </c>
      <c r="F249" s="119">
        <f t="shared" si="23"/>
        <v>679.43801559900021</v>
      </c>
    </row>
    <row r="250" spans="1:6" x14ac:dyDescent="0.2">
      <c r="A250" s="111">
        <f t="shared" si="24"/>
        <v>1225</v>
      </c>
      <c r="B250" s="118">
        <f t="shared" si="19"/>
        <v>159.84658134950021</v>
      </c>
      <c r="C250" s="119">
        <f t="shared" si="20"/>
        <v>235.80658134950022</v>
      </c>
      <c r="D250" s="119">
        <f t="shared" si="21"/>
        <v>678.77658134950002</v>
      </c>
      <c r="E250" s="119">
        <f t="shared" si="22"/>
        <v>235.80658134950022</v>
      </c>
      <c r="F250" s="119">
        <f t="shared" si="23"/>
        <v>678.77658134950002</v>
      </c>
    </row>
    <row r="251" spans="1:6" x14ac:dyDescent="0.2">
      <c r="A251" s="111">
        <f t="shared" si="24"/>
        <v>1230</v>
      </c>
      <c r="B251" s="118">
        <f t="shared" si="19"/>
        <v>161.13514710000001</v>
      </c>
      <c r="C251" s="119">
        <f t="shared" si="20"/>
        <v>235.14514710000003</v>
      </c>
      <c r="D251" s="119">
        <f t="shared" si="21"/>
        <v>678.11514710000006</v>
      </c>
      <c r="E251" s="119">
        <f t="shared" si="22"/>
        <v>235.14514710000003</v>
      </c>
      <c r="F251" s="119">
        <f t="shared" si="23"/>
        <v>678.11514710000006</v>
      </c>
    </row>
    <row r="252" spans="1:6" x14ac:dyDescent="0.2">
      <c r="A252" s="111">
        <f t="shared" si="24"/>
        <v>1235</v>
      </c>
      <c r="B252" s="118">
        <f t="shared" si="19"/>
        <v>161.13514710000001</v>
      </c>
      <c r="C252" s="119">
        <f t="shared" si="20"/>
        <v>233.19514709999999</v>
      </c>
      <c r="D252" s="119">
        <f t="shared" si="21"/>
        <v>676.16514710000001</v>
      </c>
      <c r="E252" s="119">
        <f t="shared" si="22"/>
        <v>233.19514709999999</v>
      </c>
      <c r="F252" s="119">
        <f t="shared" si="23"/>
        <v>676.16514710000001</v>
      </c>
    </row>
    <row r="253" spans="1:6" x14ac:dyDescent="0.2">
      <c r="A253" s="111">
        <f t="shared" si="24"/>
        <v>1240</v>
      </c>
      <c r="B253" s="118">
        <f t="shared" si="19"/>
        <v>161.13514710000001</v>
      </c>
      <c r="C253" s="119">
        <f t="shared" si="20"/>
        <v>231.24514710000017</v>
      </c>
      <c r="D253" s="119">
        <f t="shared" si="21"/>
        <v>674.21514709999997</v>
      </c>
      <c r="E253" s="119">
        <f t="shared" si="22"/>
        <v>231.24514710000017</v>
      </c>
      <c r="F253" s="119">
        <f t="shared" si="23"/>
        <v>674.21514709999997</v>
      </c>
    </row>
    <row r="254" spans="1:6" x14ac:dyDescent="0.2">
      <c r="A254" s="111">
        <f t="shared" si="24"/>
        <v>1245</v>
      </c>
      <c r="B254" s="118">
        <f t="shared" si="19"/>
        <v>161.13514710000001</v>
      </c>
      <c r="C254" s="119">
        <f t="shared" si="20"/>
        <v>229.29514709999989</v>
      </c>
      <c r="D254" s="119">
        <f t="shared" si="21"/>
        <v>672.26514709999992</v>
      </c>
      <c r="E254" s="119">
        <f t="shared" si="22"/>
        <v>229.29514709999989</v>
      </c>
      <c r="F254" s="119">
        <f t="shared" si="23"/>
        <v>672.26514709999992</v>
      </c>
    </row>
    <row r="255" spans="1:6" x14ac:dyDescent="0.2">
      <c r="A255" s="111">
        <f t="shared" si="24"/>
        <v>1250</v>
      </c>
      <c r="B255" s="118">
        <f t="shared" si="19"/>
        <v>161.13514710000001</v>
      </c>
      <c r="C255" s="119">
        <f t="shared" si="20"/>
        <v>227.34514710000008</v>
      </c>
      <c r="D255" s="119">
        <f t="shared" si="21"/>
        <v>670.31514709999988</v>
      </c>
      <c r="E255" s="119">
        <f t="shared" si="22"/>
        <v>227.34514710000008</v>
      </c>
      <c r="F255" s="119">
        <f t="shared" si="23"/>
        <v>670.31514709999988</v>
      </c>
    </row>
    <row r="256" spans="1:6" x14ac:dyDescent="0.2">
      <c r="A256" s="111">
        <f t="shared" si="24"/>
        <v>1255</v>
      </c>
      <c r="B256" s="118">
        <f t="shared" si="19"/>
        <v>161.13514710000001</v>
      </c>
      <c r="C256" s="119">
        <f t="shared" si="20"/>
        <v>225.39514710000003</v>
      </c>
      <c r="D256" s="119">
        <f t="shared" si="21"/>
        <v>668.36514710000006</v>
      </c>
      <c r="E256" s="119">
        <f t="shared" si="22"/>
        <v>225.39514710000003</v>
      </c>
      <c r="F256" s="119">
        <f t="shared" si="23"/>
        <v>668.36514710000006</v>
      </c>
    </row>
    <row r="257" spans="1:6" x14ac:dyDescent="0.2">
      <c r="A257" s="111">
        <f t="shared" si="24"/>
        <v>1260</v>
      </c>
      <c r="B257" s="118">
        <f t="shared" si="19"/>
        <v>161.13514710000001</v>
      </c>
      <c r="C257" s="119">
        <f t="shared" si="20"/>
        <v>223.44514709999999</v>
      </c>
      <c r="D257" s="119">
        <f t="shared" si="21"/>
        <v>666.41514710000001</v>
      </c>
      <c r="E257" s="119">
        <f t="shared" si="22"/>
        <v>223.44514709999999</v>
      </c>
      <c r="F257" s="119">
        <f t="shared" si="23"/>
        <v>666.41514710000001</v>
      </c>
    </row>
    <row r="258" spans="1:6" x14ac:dyDescent="0.2">
      <c r="A258" s="111">
        <f t="shared" si="24"/>
        <v>1265</v>
      </c>
      <c r="B258" s="118">
        <f t="shared" si="19"/>
        <v>161.13514710000001</v>
      </c>
      <c r="C258" s="119">
        <f t="shared" si="20"/>
        <v>221.49514710000017</v>
      </c>
      <c r="D258" s="119">
        <f t="shared" si="21"/>
        <v>664.46514709999997</v>
      </c>
      <c r="E258" s="119">
        <f t="shared" si="22"/>
        <v>221.49514710000017</v>
      </c>
      <c r="F258" s="119">
        <f t="shared" si="23"/>
        <v>664.46514709999997</v>
      </c>
    </row>
    <row r="259" spans="1:6" x14ac:dyDescent="0.2">
      <c r="A259" s="111">
        <f t="shared" si="24"/>
        <v>1270</v>
      </c>
      <c r="B259" s="118">
        <f t="shared" si="19"/>
        <v>161.13514710000001</v>
      </c>
      <c r="C259" s="119">
        <f t="shared" si="20"/>
        <v>219.54514709999989</v>
      </c>
      <c r="D259" s="119">
        <f t="shared" si="21"/>
        <v>662.51514709999992</v>
      </c>
      <c r="E259" s="119">
        <f t="shared" si="22"/>
        <v>219.54514709999989</v>
      </c>
      <c r="F259" s="119">
        <f t="shared" si="23"/>
        <v>662.51514709999992</v>
      </c>
    </row>
    <row r="260" spans="1:6" x14ac:dyDescent="0.2">
      <c r="A260" s="111">
        <f t="shared" si="24"/>
        <v>1275</v>
      </c>
      <c r="B260" s="118">
        <f t="shared" si="19"/>
        <v>161.13514710000001</v>
      </c>
      <c r="C260" s="119">
        <f t="shared" si="20"/>
        <v>217.59514710000008</v>
      </c>
      <c r="D260" s="119">
        <f t="shared" si="21"/>
        <v>660.56514709999988</v>
      </c>
      <c r="E260" s="119">
        <f t="shared" si="22"/>
        <v>217.59514710000008</v>
      </c>
      <c r="F260" s="119">
        <f t="shared" si="23"/>
        <v>660.56514709999988</v>
      </c>
    </row>
    <row r="261" spans="1:6" x14ac:dyDescent="0.2">
      <c r="A261" s="111">
        <f t="shared" si="24"/>
        <v>1280</v>
      </c>
      <c r="B261" s="118">
        <f t="shared" ref="B261:B324" si="25">(A261&gt;$L$6)*(A261&lt;$L$7)*(A261-$L$6)/($L$7-$L$6)*$K$4+(A261&gt;=$L$7)*$K$4</f>
        <v>161.13514710000001</v>
      </c>
      <c r="C261" s="119">
        <f t="shared" ref="C261:C324" si="26">MAX(0,$J$8+0.61*A261+B261-MAX($J$8,A261))</f>
        <v>215.64514710000003</v>
      </c>
      <c r="D261" s="119">
        <f t="shared" ref="D261:D324" si="27">MAX(0,$K$8+0.61*A261+B261-MAX($K$8,A261))</f>
        <v>658.61514710000006</v>
      </c>
      <c r="E261" s="119">
        <f t="shared" ref="E261:E324" si="28">C261*(C261&gt;$K$5)</f>
        <v>215.64514710000003</v>
      </c>
      <c r="F261" s="119">
        <f t="shared" ref="F261:F324" si="29">D261*(D261&gt;$K$5)</f>
        <v>658.61514710000006</v>
      </c>
    </row>
    <row r="262" spans="1:6" x14ac:dyDescent="0.2">
      <c r="A262" s="111">
        <f t="shared" si="24"/>
        <v>1285</v>
      </c>
      <c r="B262" s="118">
        <f t="shared" si="25"/>
        <v>161.13514710000001</v>
      </c>
      <c r="C262" s="119">
        <f t="shared" si="26"/>
        <v>213.69514709999999</v>
      </c>
      <c r="D262" s="119">
        <f t="shared" si="27"/>
        <v>656.66514710000001</v>
      </c>
      <c r="E262" s="119">
        <f t="shared" si="28"/>
        <v>213.69514709999999</v>
      </c>
      <c r="F262" s="119">
        <f t="shared" si="29"/>
        <v>656.66514710000001</v>
      </c>
    </row>
    <row r="263" spans="1:6" x14ac:dyDescent="0.2">
      <c r="A263" s="111">
        <f t="shared" si="24"/>
        <v>1290</v>
      </c>
      <c r="B263" s="118">
        <f t="shared" si="25"/>
        <v>161.13514710000001</v>
      </c>
      <c r="C263" s="119">
        <f t="shared" si="26"/>
        <v>211.74514710000017</v>
      </c>
      <c r="D263" s="119">
        <f t="shared" si="27"/>
        <v>654.71514709999997</v>
      </c>
      <c r="E263" s="119">
        <f t="shared" si="28"/>
        <v>211.74514710000017</v>
      </c>
      <c r="F263" s="119">
        <f t="shared" si="29"/>
        <v>654.71514709999997</v>
      </c>
    </row>
    <row r="264" spans="1:6" x14ac:dyDescent="0.2">
      <c r="A264" s="111">
        <f t="shared" si="24"/>
        <v>1295</v>
      </c>
      <c r="B264" s="118">
        <f t="shared" si="25"/>
        <v>161.13514710000001</v>
      </c>
      <c r="C264" s="119">
        <f t="shared" si="26"/>
        <v>209.79514709999989</v>
      </c>
      <c r="D264" s="119">
        <f t="shared" si="27"/>
        <v>652.76514709999992</v>
      </c>
      <c r="E264" s="119">
        <f t="shared" si="28"/>
        <v>209.79514709999989</v>
      </c>
      <c r="F264" s="119">
        <f t="shared" si="29"/>
        <v>652.76514709999992</v>
      </c>
    </row>
    <row r="265" spans="1:6" x14ac:dyDescent="0.2">
      <c r="A265" s="111">
        <f t="shared" si="24"/>
        <v>1300</v>
      </c>
      <c r="B265" s="118">
        <f t="shared" si="25"/>
        <v>161.13514710000001</v>
      </c>
      <c r="C265" s="119">
        <f t="shared" si="26"/>
        <v>207.84514710000008</v>
      </c>
      <c r="D265" s="119">
        <f t="shared" si="27"/>
        <v>650.81514709999988</v>
      </c>
      <c r="E265" s="119">
        <f t="shared" si="28"/>
        <v>207.84514710000008</v>
      </c>
      <c r="F265" s="119">
        <f t="shared" si="29"/>
        <v>650.81514709999988</v>
      </c>
    </row>
    <row r="266" spans="1:6" x14ac:dyDescent="0.2">
      <c r="A266" s="111">
        <f t="shared" si="24"/>
        <v>1305</v>
      </c>
      <c r="B266" s="118">
        <f t="shared" si="25"/>
        <v>161.13514710000001</v>
      </c>
      <c r="C266" s="119">
        <f t="shared" si="26"/>
        <v>205.89514710000003</v>
      </c>
      <c r="D266" s="119">
        <f t="shared" si="27"/>
        <v>648.86514710000006</v>
      </c>
      <c r="E266" s="119">
        <f t="shared" si="28"/>
        <v>205.89514710000003</v>
      </c>
      <c r="F266" s="119">
        <f t="shared" si="29"/>
        <v>648.86514710000006</v>
      </c>
    </row>
    <row r="267" spans="1:6" x14ac:dyDescent="0.2">
      <c r="A267" s="111">
        <f t="shared" si="24"/>
        <v>1310</v>
      </c>
      <c r="B267" s="118">
        <f t="shared" si="25"/>
        <v>161.13514710000001</v>
      </c>
      <c r="C267" s="119">
        <f t="shared" si="26"/>
        <v>203.94514709999999</v>
      </c>
      <c r="D267" s="119">
        <f t="shared" si="27"/>
        <v>646.91514710000001</v>
      </c>
      <c r="E267" s="119">
        <f t="shared" si="28"/>
        <v>203.94514709999999</v>
      </c>
      <c r="F267" s="119">
        <f t="shared" si="29"/>
        <v>646.91514710000001</v>
      </c>
    </row>
    <row r="268" spans="1:6" x14ac:dyDescent="0.2">
      <c r="A268" s="111">
        <f t="shared" si="24"/>
        <v>1315</v>
      </c>
      <c r="B268" s="118">
        <f t="shared" si="25"/>
        <v>161.13514710000001</v>
      </c>
      <c r="C268" s="119">
        <f t="shared" si="26"/>
        <v>201.99514710000017</v>
      </c>
      <c r="D268" s="119">
        <f t="shared" si="27"/>
        <v>644.96514709999997</v>
      </c>
      <c r="E268" s="119">
        <f t="shared" si="28"/>
        <v>201.99514710000017</v>
      </c>
      <c r="F268" s="119">
        <f t="shared" si="29"/>
        <v>644.96514709999997</v>
      </c>
    </row>
    <row r="269" spans="1:6" x14ac:dyDescent="0.2">
      <c r="A269" s="111">
        <f t="shared" si="24"/>
        <v>1320</v>
      </c>
      <c r="B269" s="118">
        <f t="shared" si="25"/>
        <v>161.13514710000001</v>
      </c>
      <c r="C269" s="119">
        <f t="shared" si="26"/>
        <v>200.04514709999989</v>
      </c>
      <c r="D269" s="119">
        <f t="shared" si="27"/>
        <v>643.01514709999992</v>
      </c>
      <c r="E269" s="119">
        <f t="shared" si="28"/>
        <v>200.04514709999989</v>
      </c>
      <c r="F269" s="119">
        <f t="shared" si="29"/>
        <v>643.01514709999992</v>
      </c>
    </row>
    <row r="270" spans="1:6" x14ac:dyDescent="0.2">
      <c r="A270" s="111">
        <f t="shared" si="24"/>
        <v>1325</v>
      </c>
      <c r="B270" s="118">
        <f t="shared" si="25"/>
        <v>161.13514710000001</v>
      </c>
      <c r="C270" s="119">
        <f t="shared" si="26"/>
        <v>198.09514710000008</v>
      </c>
      <c r="D270" s="119">
        <f t="shared" si="27"/>
        <v>641.06514709999988</v>
      </c>
      <c r="E270" s="119">
        <f t="shared" si="28"/>
        <v>198.09514710000008</v>
      </c>
      <c r="F270" s="119">
        <f t="shared" si="29"/>
        <v>641.06514709999988</v>
      </c>
    </row>
    <row r="271" spans="1:6" x14ac:dyDescent="0.2">
      <c r="A271" s="111">
        <f t="shared" si="24"/>
        <v>1330</v>
      </c>
      <c r="B271" s="118">
        <f t="shared" si="25"/>
        <v>161.13514710000001</v>
      </c>
      <c r="C271" s="119">
        <f t="shared" si="26"/>
        <v>196.14514710000003</v>
      </c>
      <c r="D271" s="119">
        <f t="shared" si="27"/>
        <v>639.11514710000006</v>
      </c>
      <c r="E271" s="119">
        <f t="shared" si="28"/>
        <v>196.14514710000003</v>
      </c>
      <c r="F271" s="119">
        <f t="shared" si="29"/>
        <v>639.11514710000006</v>
      </c>
    </row>
    <row r="272" spans="1:6" x14ac:dyDescent="0.2">
      <c r="A272" s="111">
        <f t="shared" si="24"/>
        <v>1335</v>
      </c>
      <c r="B272" s="118">
        <f t="shared" si="25"/>
        <v>161.13514710000001</v>
      </c>
      <c r="C272" s="119">
        <f t="shared" si="26"/>
        <v>194.19514709999999</v>
      </c>
      <c r="D272" s="119">
        <f t="shared" si="27"/>
        <v>637.16514710000001</v>
      </c>
      <c r="E272" s="119">
        <f t="shared" si="28"/>
        <v>194.19514709999999</v>
      </c>
      <c r="F272" s="119">
        <f t="shared" si="29"/>
        <v>637.16514710000001</v>
      </c>
    </row>
    <row r="273" spans="1:6" x14ac:dyDescent="0.2">
      <c r="A273" s="111">
        <f t="shared" si="24"/>
        <v>1340</v>
      </c>
      <c r="B273" s="118">
        <f t="shared" si="25"/>
        <v>161.13514710000001</v>
      </c>
      <c r="C273" s="119">
        <f t="shared" si="26"/>
        <v>192.24514710000017</v>
      </c>
      <c r="D273" s="119">
        <f t="shared" si="27"/>
        <v>635.21514709999997</v>
      </c>
      <c r="E273" s="119">
        <f t="shared" si="28"/>
        <v>192.24514710000017</v>
      </c>
      <c r="F273" s="119">
        <f t="shared" si="29"/>
        <v>635.21514709999997</v>
      </c>
    </row>
    <row r="274" spans="1:6" x14ac:dyDescent="0.2">
      <c r="A274" s="111">
        <f t="shared" si="24"/>
        <v>1345</v>
      </c>
      <c r="B274" s="118">
        <f t="shared" si="25"/>
        <v>161.13514710000001</v>
      </c>
      <c r="C274" s="119">
        <f t="shared" si="26"/>
        <v>190.29514709999989</v>
      </c>
      <c r="D274" s="119">
        <f t="shared" si="27"/>
        <v>633.26514709999992</v>
      </c>
      <c r="E274" s="119">
        <f t="shared" si="28"/>
        <v>190.29514709999989</v>
      </c>
      <c r="F274" s="119">
        <f t="shared" si="29"/>
        <v>633.26514709999992</v>
      </c>
    </row>
    <row r="275" spans="1:6" x14ac:dyDescent="0.2">
      <c r="A275" s="111">
        <f t="shared" si="24"/>
        <v>1350</v>
      </c>
      <c r="B275" s="118">
        <f t="shared" si="25"/>
        <v>161.13514710000001</v>
      </c>
      <c r="C275" s="119">
        <f t="shared" si="26"/>
        <v>188.34514710000008</v>
      </c>
      <c r="D275" s="119">
        <f t="shared" si="27"/>
        <v>631.31514709999988</v>
      </c>
      <c r="E275" s="119">
        <f t="shared" si="28"/>
        <v>188.34514710000008</v>
      </c>
      <c r="F275" s="119">
        <f t="shared" si="29"/>
        <v>631.31514709999988</v>
      </c>
    </row>
    <row r="276" spans="1:6" x14ac:dyDescent="0.2">
      <c r="A276" s="111">
        <f t="shared" si="24"/>
        <v>1355</v>
      </c>
      <c r="B276" s="118">
        <f t="shared" si="25"/>
        <v>161.13514710000001</v>
      </c>
      <c r="C276" s="119">
        <f t="shared" si="26"/>
        <v>186.39514710000003</v>
      </c>
      <c r="D276" s="119">
        <f t="shared" si="27"/>
        <v>629.36514710000006</v>
      </c>
      <c r="E276" s="119">
        <f t="shared" si="28"/>
        <v>186.39514710000003</v>
      </c>
      <c r="F276" s="119">
        <f t="shared" si="29"/>
        <v>629.36514710000006</v>
      </c>
    </row>
    <row r="277" spans="1:6" x14ac:dyDescent="0.2">
      <c r="A277" s="111">
        <f t="shared" si="24"/>
        <v>1360</v>
      </c>
      <c r="B277" s="118">
        <f t="shared" si="25"/>
        <v>161.13514710000001</v>
      </c>
      <c r="C277" s="119">
        <f t="shared" si="26"/>
        <v>184.44514709999999</v>
      </c>
      <c r="D277" s="119">
        <f t="shared" si="27"/>
        <v>627.41514710000001</v>
      </c>
      <c r="E277" s="119">
        <f t="shared" si="28"/>
        <v>184.44514709999999</v>
      </c>
      <c r="F277" s="119">
        <f t="shared" si="29"/>
        <v>627.41514710000001</v>
      </c>
    </row>
    <row r="278" spans="1:6" x14ac:dyDescent="0.2">
      <c r="A278" s="111">
        <f t="shared" si="24"/>
        <v>1365</v>
      </c>
      <c r="B278" s="118">
        <f t="shared" si="25"/>
        <v>161.13514710000001</v>
      </c>
      <c r="C278" s="119">
        <f t="shared" si="26"/>
        <v>182.49514710000017</v>
      </c>
      <c r="D278" s="119">
        <f t="shared" si="27"/>
        <v>625.46514709999997</v>
      </c>
      <c r="E278" s="119">
        <f t="shared" si="28"/>
        <v>182.49514710000017</v>
      </c>
      <c r="F278" s="119">
        <f t="shared" si="29"/>
        <v>625.46514709999997</v>
      </c>
    </row>
    <row r="279" spans="1:6" x14ac:dyDescent="0.2">
      <c r="A279" s="111">
        <f t="shared" ref="A279:A342" si="30">A278+5</f>
        <v>1370</v>
      </c>
      <c r="B279" s="118">
        <f t="shared" si="25"/>
        <v>161.13514710000001</v>
      </c>
      <c r="C279" s="119">
        <f t="shared" si="26"/>
        <v>180.54514709999989</v>
      </c>
      <c r="D279" s="119">
        <f t="shared" si="27"/>
        <v>623.51514709999992</v>
      </c>
      <c r="E279" s="119">
        <f t="shared" si="28"/>
        <v>180.54514709999989</v>
      </c>
      <c r="F279" s="119">
        <f t="shared" si="29"/>
        <v>623.51514709999992</v>
      </c>
    </row>
    <row r="280" spans="1:6" x14ac:dyDescent="0.2">
      <c r="A280" s="111">
        <f t="shared" si="30"/>
        <v>1375</v>
      </c>
      <c r="B280" s="118">
        <f t="shared" si="25"/>
        <v>161.13514710000001</v>
      </c>
      <c r="C280" s="119">
        <f t="shared" si="26"/>
        <v>178.59514710000008</v>
      </c>
      <c r="D280" s="119">
        <f t="shared" si="27"/>
        <v>621.56514709999988</v>
      </c>
      <c r="E280" s="119">
        <f t="shared" si="28"/>
        <v>178.59514710000008</v>
      </c>
      <c r="F280" s="119">
        <f t="shared" si="29"/>
        <v>621.56514709999988</v>
      </c>
    </row>
    <row r="281" spans="1:6" x14ac:dyDescent="0.2">
      <c r="A281" s="111">
        <f t="shared" si="30"/>
        <v>1380</v>
      </c>
      <c r="B281" s="118">
        <f t="shared" si="25"/>
        <v>161.13514710000001</v>
      </c>
      <c r="C281" s="119">
        <f t="shared" si="26"/>
        <v>176.64514710000003</v>
      </c>
      <c r="D281" s="119">
        <f t="shared" si="27"/>
        <v>619.61514710000006</v>
      </c>
      <c r="E281" s="119">
        <f t="shared" si="28"/>
        <v>176.64514710000003</v>
      </c>
      <c r="F281" s="119">
        <f t="shared" si="29"/>
        <v>619.61514710000006</v>
      </c>
    </row>
    <row r="282" spans="1:6" x14ac:dyDescent="0.2">
      <c r="A282" s="111">
        <f t="shared" si="30"/>
        <v>1385</v>
      </c>
      <c r="B282" s="118">
        <f t="shared" si="25"/>
        <v>161.13514710000001</v>
      </c>
      <c r="C282" s="119">
        <f t="shared" si="26"/>
        <v>174.69514709999999</v>
      </c>
      <c r="D282" s="119">
        <f t="shared" si="27"/>
        <v>617.66514710000001</v>
      </c>
      <c r="E282" s="119">
        <f t="shared" si="28"/>
        <v>174.69514709999999</v>
      </c>
      <c r="F282" s="119">
        <f t="shared" si="29"/>
        <v>617.66514710000001</v>
      </c>
    </row>
    <row r="283" spans="1:6" x14ac:dyDescent="0.2">
      <c r="A283" s="111">
        <f t="shared" si="30"/>
        <v>1390</v>
      </c>
      <c r="B283" s="118">
        <f t="shared" si="25"/>
        <v>161.13514710000001</v>
      </c>
      <c r="C283" s="119">
        <f t="shared" si="26"/>
        <v>172.74514710000017</v>
      </c>
      <c r="D283" s="119">
        <f t="shared" si="27"/>
        <v>615.71514709999997</v>
      </c>
      <c r="E283" s="119">
        <f t="shared" si="28"/>
        <v>172.74514710000017</v>
      </c>
      <c r="F283" s="119">
        <f t="shared" si="29"/>
        <v>615.71514709999997</v>
      </c>
    </row>
    <row r="284" spans="1:6" x14ac:dyDescent="0.2">
      <c r="A284" s="111">
        <f t="shared" si="30"/>
        <v>1395</v>
      </c>
      <c r="B284" s="118">
        <f t="shared" si="25"/>
        <v>161.13514710000001</v>
      </c>
      <c r="C284" s="119">
        <f t="shared" si="26"/>
        <v>170.79514709999989</v>
      </c>
      <c r="D284" s="119">
        <f t="shared" si="27"/>
        <v>613.76514709999992</v>
      </c>
      <c r="E284" s="119">
        <f t="shared" si="28"/>
        <v>170.79514709999989</v>
      </c>
      <c r="F284" s="119">
        <f t="shared" si="29"/>
        <v>613.76514709999992</v>
      </c>
    </row>
    <row r="285" spans="1:6" x14ac:dyDescent="0.2">
      <c r="A285" s="111">
        <f t="shared" si="30"/>
        <v>1400</v>
      </c>
      <c r="B285" s="118">
        <f t="shared" si="25"/>
        <v>161.13514710000001</v>
      </c>
      <c r="C285" s="119">
        <f t="shared" si="26"/>
        <v>168.84514710000008</v>
      </c>
      <c r="D285" s="119">
        <f t="shared" si="27"/>
        <v>611.81514709999988</v>
      </c>
      <c r="E285" s="119">
        <f t="shared" si="28"/>
        <v>168.84514710000008</v>
      </c>
      <c r="F285" s="119">
        <f t="shared" si="29"/>
        <v>611.81514709999988</v>
      </c>
    </row>
    <row r="286" spans="1:6" x14ac:dyDescent="0.2">
      <c r="A286" s="111">
        <f t="shared" si="30"/>
        <v>1405</v>
      </c>
      <c r="B286" s="118">
        <f t="shared" si="25"/>
        <v>161.13514710000001</v>
      </c>
      <c r="C286" s="119">
        <f t="shared" si="26"/>
        <v>166.89514710000003</v>
      </c>
      <c r="D286" s="119">
        <f t="shared" si="27"/>
        <v>609.86514710000006</v>
      </c>
      <c r="E286" s="119">
        <f t="shared" si="28"/>
        <v>166.89514710000003</v>
      </c>
      <c r="F286" s="119">
        <f t="shared" si="29"/>
        <v>609.86514710000006</v>
      </c>
    </row>
    <row r="287" spans="1:6" x14ac:dyDescent="0.2">
      <c r="A287" s="111">
        <f t="shared" si="30"/>
        <v>1410</v>
      </c>
      <c r="B287" s="118">
        <f t="shared" si="25"/>
        <v>161.13514710000001</v>
      </c>
      <c r="C287" s="119">
        <f t="shared" si="26"/>
        <v>164.94514709999999</v>
      </c>
      <c r="D287" s="119">
        <f t="shared" si="27"/>
        <v>607.91514710000001</v>
      </c>
      <c r="E287" s="119">
        <f t="shared" si="28"/>
        <v>164.94514709999999</v>
      </c>
      <c r="F287" s="119">
        <f t="shared" si="29"/>
        <v>607.91514710000001</v>
      </c>
    </row>
    <row r="288" spans="1:6" x14ac:dyDescent="0.2">
      <c r="A288" s="111">
        <f t="shared" si="30"/>
        <v>1415</v>
      </c>
      <c r="B288" s="118">
        <f t="shared" si="25"/>
        <v>161.13514710000001</v>
      </c>
      <c r="C288" s="119">
        <f t="shared" si="26"/>
        <v>162.99514710000017</v>
      </c>
      <c r="D288" s="119">
        <f t="shared" si="27"/>
        <v>605.96514709999997</v>
      </c>
      <c r="E288" s="119">
        <f t="shared" si="28"/>
        <v>162.99514710000017</v>
      </c>
      <c r="F288" s="119">
        <f t="shared" si="29"/>
        <v>605.96514709999997</v>
      </c>
    </row>
    <row r="289" spans="1:6" x14ac:dyDescent="0.2">
      <c r="A289" s="111">
        <f t="shared" si="30"/>
        <v>1420</v>
      </c>
      <c r="B289" s="118">
        <f t="shared" si="25"/>
        <v>161.13514710000001</v>
      </c>
      <c r="C289" s="119">
        <f t="shared" si="26"/>
        <v>161.04514709999989</v>
      </c>
      <c r="D289" s="119">
        <f t="shared" si="27"/>
        <v>604.01514709999992</v>
      </c>
      <c r="E289" s="119">
        <f t="shared" si="28"/>
        <v>161.04514709999989</v>
      </c>
      <c r="F289" s="119">
        <f t="shared" si="29"/>
        <v>604.01514709999992</v>
      </c>
    </row>
    <row r="290" spans="1:6" x14ac:dyDescent="0.2">
      <c r="A290" s="111">
        <f t="shared" si="30"/>
        <v>1425</v>
      </c>
      <c r="B290" s="118">
        <f t="shared" si="25"/>
        <v>161.13514710000001</v>
      </c>
      <c r="C290" s="119">
        <f t="shared" si="26"/>
        <v>159.09514710000008</v>
      </c>
      <c r="D290" s="119">
        <f t="shared" si="27"/>
        <v>602.06514709999988</v>
      </c>
      <c r="E290" s="119">
        <f t="shared" si="28"/>
        <v>159.09514710000008</v>
      </c>
      <c r="F290" s="119">
        <f t="shared" si="29"/>
        <v>602.06514709999988</v>
      </c>
    </row>
    <row r="291" spans="1:6" x14ac:dyDescent="0.2">
      <c r="A291" s="111">
        <f t="shared" si="30"/>
        <v>1430</v>
      </c>
      <c r="B291" s="118">
        <f t="shared" si="25"/>
        <v>161.13514710000001</v>
      </c>
      <c r="C291" s="119">
        <f t="shared" si="26"/>
        <v>157.14514710000003</v>
      </c>
      <c r="D291" s="119">
        <f t="shared" si="27"/>
        <v>600.11514710000006</v>
      </c>
      <c r="E291" s="119">
        <f t="shared" si="28"/>
        <v>157.14514710000003</v>
      </c>
      <c r="F291" s="119">
        <f t="shared" si="29"/>
        <v>600.11514710000006</v>
      </c>
    </row>
    <row r="292" spans="1:6" x14ac:dyDescent="0.2">
      <c r="A292" s="111">
        <f t="shared" si="30"/>
        <v>1435</v>
      </c>
      <c r="B292" s="118">
        <f t="shared" si="25"/>
        <v>161.13514710000001</v>
      </c>
      <c r="C292" s="119">
        <f t="shared" si="26"/>
        <v>155.19514709999999</v>
      </c>
      <c r="D292" s="119">
        <f t="shared" si="27"/>
        <v>598.16514710000001</v>
      </c>
      <c r="E292" s="119">
        <f t="shared" si="28"/>
        <v>155.19514709999999</v>
      </c>
      <c r="F292" s="119">
        <f t="shared" si="29"/>
        <v>598.16514710000001</v>
      </c>
    </row>
    <row r="293" spans="1:6" x14ac:dyDescent="0.2">
      <c r="A293" s="111">
        <f t="shared" si="30"/>
        <v>1440</v>
      </c>
      <c r="B293" s="118">
        <f t="shared" si="25"/>
        <v>161.13514710000001</v>
      </c>
      <c r="C293" s="119">
        <f t="shared" si="26"/>
        <v>153.24514710000017</v>
      </c>
      <c r="D293" s="119">
        <f t="shared" si="27"/>
        <v>596.21514709999997</v>
      </c>
      <c r="E293" s="119">
        <f t="shared" si="28"/>
        <v>153.24514710000017</v>
      </c>
      <c r="F293" s="119">
        <f t="shared" si="29"/>
        <v>596.21514709999997</v>
      </c>
    </row>
    <row r="294" spans="1:6" x14ac:dyDescent="0.2">
      <c r="A294" s="111">
        <f t="shared" si="30"/>
        <v>1445</v>
      </c>
      <c r="B294" s="118">
        <f t="shared" si="25"/>
        <v>161.13514710000001</v>
      </c>
      <c r="C294" s="119">
        <f t="shared" si="26"/>
        <v>151.29514709999989</v>
      </c>
      <c r="D294" s="119">
        <f t="shared" si="27"/>
        <v>594.26514709999992</v>
      </c>
      <c r="E294" s="119">
        <f t="shared" si="28"/>
        <v>151.29514709999989</v>
      </c>
      <c r="F294" s="119">
        <f t="shared" si="29"/>
        <v>594.26514709999992</v>
      </c>
    </row>
    <row r="295" spans="1:6" x14ac:dyDescent="0.2">
      <c r="A295" s="111">
        <f t="shared" si="30"/>
        <v>1450</v>
      </c>
      <c r="B295" s="118">
        <f t="shared" si="25"/>
        <v>161.13514710000001</v>
      </c>
      <c r="C295" s="119">
        <f t="shared" si="26"/>
        <v>149.34514710000008</v>
      </c>
      <c r="D295" s="119">
        <f t="shared" si="27"/>
        <v>592.31514709999988</v>
      </c>
      <c r="E295" s="119">
        <f t="shared" si="28"/>
        <v>149.34514710000008</v>
      </c>
      <c r="F295" s="119">
        <f t="shared" si="29"/>
        <v>592.31514709999988</v>
      </c>
    </row>
    <row r="296" spans="1:6" x14ac:dyDescent="0.2">
      <c r="A296" s="111">
        <f t="shared" si="30"/>
        <v>1455</v>
      </c>
      <c r="B296" s="118">
        <f t="shared" si="25"/>
        <v>161.13514710000001</v>
      </c>
      <c r="C296" s="119">
        <f t="shared" si="26"/>
        <v>147.39514710000003</v>
      </c>
      <c r="D296" s="119">
        <f t="shared" si="27"/>
        <v>590.36514710000006</v>
      </c>
      <c r="E296" s="119">
        <f t="shared" si="28"/>
        <v>147.39514710000003</v>
      </c>
      <c r="F296" s="119">
        <f t="shared" si="29"/>
        <v>590.36514710000006</v>
      </c>
    </row>
    <row r="297" spans="1:6" x14ac:dyDescent="0.2">
      <c r="A297" s="111">
        <f t="shared" si="30"/>
        <v>1460</v>
      </c>
      <c r="B297" s="118">
        <f t="shared" si="25"/>
        <v>161.13514710000001</v>
      </c>
      <c r="C297" s="119">
        <f t="shared" si="26"/>
        <v>145.44514709999999</v>
      </c>
      <c r="D297" s="119">
        <f t="shared" si="27"/>
        <v>588.41514710000001</v>
      </c>
      <c r="E297" s="119">
        <f t="shared" si="28"/>
        <v>145.44514709999999</v>
      </c>
      <c r="F297" s="119">
        <f t="shared" si="29"/>
        <v>588.41514710000001</v>
      </c>
    </row>
    <row r="298" spans="1:6" x14ac:dyDescent="0.2">
      <c r="A298" s="111">
        <f t="shared" si="30"/>
        <v>1465</v>
      </c>
      <c r="B298" s="118">
        <f t="shared" si="25"/>
        <v>161.13514710000001</v>
      </c>
      <c r="C298" s="119">
        <f t="shared" si="26"/>
        <v>143.49514710000017</v>
      </c>
      <c r="D298" s="119">
        <f t="shared" si="27"/>
        <v>586.46514709999974</v>
      </c>
      <c r="E298" s="119">
        <f t="shared" si="28"/>
        <v>143.49514710000017</v>
      </c>
      <c r="F298" s="119">
        <f t="shared" si="29"/>
        <v>586.46514709999974</v>
      </c>
    </row>
    <row r="299" spans="1:6" x14ac:dyDescent="0.2">
      <c r="A299" s="111">
        <f t="shared" si="30"/>
        <v>1470</v>
      </c>
      <c r="B299" s="118">
        <f t="shared" si="25"/>
        <v>161.13514710000001</v>
      </c>
      <c r="C299" s="119">
        <f t="shared" si="26"/>
        <v>141.54514709999989</v>
      </c>
      <c r="D299" s="119">
        <f t="shared" si="27"/>
        <v>584.51514709999992</v>
      </c>
      <c r="E299" s="119">
        <f t="shared" si="28"/>
        <v>141.54514709999989</v>
      </c>
      <c r="F299" s="119">
        <f t="shared" si="29"/>
        <v>584.51514709999992</v>
      </c>
    </row>
    <row r="300" spans="1:6" x14ac:dyDescent="0.2">
      <c r="A300" s="111">
        <f t="shared" si="30"/>
        <v>1475</v>
      </c>
      <c r="B300" s="118">
        <f t="shared" si="25"/>
        <v>161.13514710000001</v>
      </c>
      <c r="C300" s="119">
        <f t="shared" si="26"/>
        <v>139.59514710000008</v>
      </c>
      <c r="D300" s="119">
        <f t="shared" si="27"/>
        <v>582.56514709999965</v>
      </c>
      <c r="E300" s="119">
        <f t="shared" si="28"/>
        <v>139.59514710000008</v>
      </c>
      <c r="F300" s="119">
        <f t="shared" si="29"/>
        <v>582.56514709999965</v>
      </c>
    </row>
    <row r="301" spans="1:6" x14ac:dyDescent="0.2">
      <c r="A301" s="111">
        <f t="shared" si="30"/>
        <v>1480</v>
      </c>
      <c r="B301" s="118">
        <f t="shared" si="25"/>
        <v>161.13514710000001</v>
      </c>
      <c r="C301" s="119">
        <f t="shared" si="26"/>
        <v>137.64514710000003</v>
      </c>
      <c r="D301" s="119">
        <f t="shared" si="27"/>
        <v>580.61514709999983</v>
      </c>
      <c r="E301" s="119">
        <f t="shared" si="28"/>
        <v>137.64514710000003</v>
      </c>
      <c r="F301" s="119">
        <f t="shared" si="29"/>
        <v>580.61514709999983</v>
      </c>
    </row>
    <row r="302" spans="1:6" x14ac:dyDescent="0.2">
      <c r="A302" s="111">
        <f t="shared" si="30"/>
        <v>1485</v>
      </c>
      <c r="B302" s="118">
        <f t="shared" si="25"/>
        <v>161.13514710000001</v>
      </c>
      <c r="C302" s="119">
        <f t="shared" si="26"/>
        <v>135.69514709999999</v>
      </c>
      <c r="D302" s="119">
        <f t="shared" si="27"/>
        <v>578.66514710000001</v>
      </c>
      <c r="E302" s="119">
        <f t="shared" si="28"/>
        <v>135.69514709999999</v>
      </c>
      <c r="F302" s="119">
        <f t="shared" si="29"/>
        <v>578.66514710000001</v>
      </c>
    </row>
    <row r="303" spans="1:6" x14ac:dyDescent="0.2">
      <c r="A303" s="111">
        <f t="shared" si="30"/>
        <v>1490</v>
      </c>
      <c r="B303" s="118">
        <f t="shared" si="25"/>
        <v>161.13514710000001</v>
      </c>
      <c r="C303" s="119">
        <f t="shared" si="26"/>
        <v>133.74514710000017</v>
      </c>
      <c r="D303" s="119">
        <f t="shared" si="27"/>
        <v>576.71514709999974</v>
      </c>
      <c r="E303" s="119">
        <f t="shared" si="28"/>
        <v>133.74514710000017</v>
      </c>
      <c r="F303" s="119">
        <f t="shared" si="29"/>
        <v>576.71514709999974</v>
      </c>
    </row>
    <row r="304" spans="1:6" x14ac:dyDescent="0.2">
      <c r="A304" s="111">
        <f t="shared" si="30"/>
        <v>1495</v>
      </c>
      <c r="B304" s="118">
        <f t="shared" si="25"/>
        <v>161.13514710000001</v>
      </c>
      <c r="C304" s="119">
        <f t="shared" si="26"/>
        <v>131.79514709999989</v>
      </c>
      <c r="D304" s="119">
        <f t="shared" si="27"/>
        <v>574.76514709999992</v>
      </c>
      <c r="E304" s="119">
        <f t="shared" si="28"/>
        <v>131.79514709999989</v>
      </c>
      <c r="F304" s="119">
        <f t="shared" si="29"/>
        <v>574.76514709999992</v>
      </c>
    </row>
    <row r="305" spans="1:6" x14ac:dyDescent="0.2">
      <c r="A305" s="111">
        <f t="shared" si="30"/>
        <v>1500</v>
      </c>
      <c r="B305" s="118">
        <f t="shared" si="25"/>
        <v>161.13514710000001</v>
      </c>
      <c r="C305" s="119">
        <f t="shared" si="26"/>
        <v>129.84514710000008</v>
      </c>
      <c r="D305" s="119">
        <f t="shared" si="27"/>
        <v>572.81514709999965</v>
      </c>
      <c r="E305" s="119">
        <f t="shared" si="28"/>
        <v>129.84514710000008</v>
      </c>
      <c r="F305" s="119">
        <f t="shared" si="29"/>
        <v>572.81514709999965</v>
      </c>
    </row>
    <row r="306" spans="1:6" x14ac:dyDescent="0.2">
      <c r="A306" s="111">
        <f t="shared" si="30"/>
        <v>1505</v>
      </c>
      <c r="B306" s="118">
        <f t="shared" si="25"/>
        <v>161.13514710000001</v>
      </c>
      <c r="C306" s="119">
        <f t="shared" si="26"/>
        <v>127.89514710000003</v>
      </c>
      <c r="D306" s="119">
        <f t="shared" si="27"/>
        <v>570.86514709999983</v>
      </c>
      <c r="E306" s="119">
        <f t="shared" si="28"/>
        <v>127.89514710000003</v>
      </c>
      <c r="F306" s="119">
        <f t="shared" si="29"/>
        <v>570.86514709999983</v>
      </c>
    </row>
    <row r="307" spans="1:6" x14ac:dyDescent="0.2">
      <c r="A307" s="111">
        <f t="shared" si="30"/>
        <v>1510</v>
      </c>
      <c r="B307" s="118">
        <f t="shared" si="25"/>
        <v>161.13514710000001</v>
      </c>
      <c r="C307" s="119">
        <f t="shared" si="26"/>
        <v>125.94514709999999</v>
      </c>
      <c r="D307" s="119">
        <f t="shared" si="27"/>
        <v>568.91514710000001</v>
      </c>
      <c r="E307" s="119">
        <f t="shared" si="28"/>
        <v>125.94514709999999</v>
      </c>
      <c r="F307" s="119">
        <f t="shared" si="29"/>
        <v>568.91514710000001</v>
      </c>
    </row>
    <row r="308" spans="1:6" x14ac:dyDescent="0.2">
      <c r="A308" s="111">
        <f t="shared" si="30"/>
        <v>1515</v>
      </c>
      <c r="B308" s="118">
        <f t="shared" si="25"/>
        <v>161.13514710000001</v>
      </c>
      <c r="C308" s="119">
        <f t="shared" si="26"/>
        <v>123.99514710000017</v>
      </c>
      <c r="D308" s="119">
        <f t="shared" si="27"/>
        <v>566.96514709999974</v>
      </c>
      <c r="E308" s="119">
        <f t="shared" si="28"/>
        <v>123.99514710000017</v>
      </c>
      <c r="F308" s="119">
        <f t="shared" si="29"/>
        <v>566.96514709999974</v>
      </c>
    </row>
    <row r="309" spans="1:6" x14ac:dyDescent="0.2">
      <c r="A309" s="111">
        <f t="shared" si="30"/>
        <v>1520</v>
      </c>
      <c r="B309" s="118">
        <f t="shared" si="25"/>
        <v>161.13514710000001</v>
      </c>
      <c r="C309" s="119">
        <f t="shared" si="26"/>
        <v>122.04514709999989</v>
      </c>
      <c r="D309" s="119">
        <f t="shared" si="27"/>
        <v>565.01514709999992</v>
      </c>
      <c r="E309" s="119">
        <f t="shared" si="28"/>
        <v>122.04514709999989</v>
      </c>
      <c r="F309" s="119">
        <f t="shared" si="29"/>
        <v>565.01514709999992</v>
      </c>
    </row>
    <row r="310" spans="1:6" x14ac:dyDescent="0.2">
      <c r="A310" s="111">
        <f t="shared" si="30"/>
        <v>1525</v>
      </c>
      <c r="B310" s="118">
        <f t="shared" si="25"/>
        <v>161.13514710000001</v>
      </c>
      <c r="C310" s="119">
        <f t="shared" si="26"/>
        <v>120.09514710000008</v>
      </c>
      <c r="D310" s="119">
        <f t="shared" si="27"/>
        <v>563.06514709999965</v>
      </c>
      <c r="E310" s="119">
        <f t="shared" si="28"/>
        <v>120.09514710000008</v>
      </c>
      <c r="F310" s="119">
        <f t="shared" si="29"/>
        <v>563.06514709999965</v>
      </c>
    </row>
    <row r="311" spans="1:6" x14ac:dyDescent="0.2">
      <c r="A311" s="111">
        <f t="shared" si="30"/>
        <v>1530</v>
      </c>
      <c r="B311" s="118">
        <f t="shared" si="25"/>
        <v>161.13514710000001</v>
      </c>
      <c r="C311" s="119">
        <f t="shared" si="26"/>
        <v>118.14514710000003</v>
      </c>
      <c r="D311" s="119">
        <f t="shared" si="27"/>
        <v>561.11514709999983</v>
      </c>
      <c r="E311" s="119">
        <f t="shared" si="28"/>
        <v>118.14514710000003</v>
      </c>
      <c r="F311" s="119">
        <f t="shared" si="29"/>
        <v>561.11514709999983</v>
      </c>
    </row>
    <row r="312" spans="1:6" x14ac:dyDescent="0.2">
      <c r="A312" s="111">
        <f t="shared" si="30"/>
        <v>1535</v>
      </c>
      <c r="B312" s="118">
        <f t="shared" si="25"/>
        <v>161.13514710000001</v>
      </c>
      <c r="C312" s="119">
        <f t="shared" si="26"/>
        <v>116.19514709999999</v>
      </c>
      <c r="D312" s="119">
        <f t="shared" si="27"/>
        <v>559.16514710000001</v>
      </c>
      <c r="E312" s="119">
        <f t="shared" si="28"/>
        <v>116.19514709999999</v>
      </c>
      <c r="F312" s="119">
        <f t="shared" si="29"/>
        <v>559.16514710000001</v>
      </c>
    </row>
    <row r="313" spans="1:6" x14ac:dyDescent="0.2">
      <c r="A313" s="111">
        <f t="shared" si="30"/>
        <v>1540</v>
      </c>
      <c r="B313" s="118">
        <f t="shared" si="25"/>
        <v>161.13514710000001</v>
      </c>
      <c r="C313" s="119">
        <f t="shared" si="26"/>
        <v>114.24514710000017</v>
      </c>
      <c r="D313" s="119">
        <f t="shared" si="27"/>
        <v>557.21514709999974</v>
      </c>
      <c r="E313" s="119">
        <f t="shared" si="28"/>
        <v>114.24514710000017</v>
      </c>
      <c r="F313" s="119">
        <f t="shared" si="29"/>
        <v>557.21514709999974</v>
      </c>
    </row>
    <row r="314" spans="1:6" x14ac:dyDescent="0.2">
      <c r="A314" s="111">
        <f t="shared" si="30"/>
        <v>1545</v>
      </c>
      <c r="B314" s="118">
        <f t="shared" si="25"/>
        <v>161.13514710000001</v>
      </c>
      <c r="C314" s="119">
        <f t="shared" si="26"/>
        <v>112.29514709999989</v>
      </c>
      <c r="D314" s="119">
        <f t="shared" si="27"/>
        <v>555.26514709999992</v>
      </c>
      <c r="E314" s="119">
        <f t="shared" si="28"/>
        <v>112.29514709999989</v>
      </c>
      <c r="F314" s="119">
        <f t="shared" si="29"/>
        <v>555.26514709999992</v>
      </c>
    </row>
    <row r="315" spans="1:6" x14ac:dyDescent="0.2">
      <c r="A315" s="111">
        <f t="shared" si="30"/>
        <v>1550</v>
      </c>
      <c r="B315" s="118">
        <f t="shared" si="25"/>
        <v>161.13514710000001</v>
      </c>
      <c r="C315" s="119">
        <f t="shared" si="26"/>
        <v>110.34514710000008</v>
      </c>
      <c r="D315" s="119">
        <f t="shared" si="27"/>
        <v>553.31514709999965</v>
      </c>
      <c r="E315" s="119">
        <f t="shared" si="28"/>
        <v>110.34514710000008</v>
      </c>
      <c r="F315" s="119">
        <f t="shared" si="29"/>
        <v>553.31514709999965</v>
      </c>
    </row>
    <row r="316" spans="1:6" x14ac:dyDescent="0.2">
      <c r="A316" s="111">
        <f t="shared" si="30"/>
        <v>1555</v>
      </c>
      <c r="B316" s="118">
        <f t="shared" si="25"/>
        <v>161.13514710000001</v>
      </c>
      <c r="C316" s="119">
        <f t="shared" si="26"/>
        <v>108.39514710000003</v>
      </c>
      <c r="D316" s="119">
        <f t="shared" si="27"/>
        <v>551.36514709999983</v>
      </c>
      <c r="E316" s="119">
        <f t="shared" si="28"/>
        <v>108.39514710000003</v>
      </c>
      <c r="F316" s="119">
        <f t="shared" si="29"/>
        <v>551.36514709999983</v>
      </c>
    </row>
    <row r="317" spans="1:6" x14ac:dyDescent="0.2">
      <c r="A317" s="111">
        <f t="shared" si="30"/>
        <v>1560</v>
      </c>
      <c r="B317" s="118">
        <f t="shared" si="25"/>
        <v>161.13514710000001</v>
      </c>
      <c r="C317" s="119">
        <f t="shared" si="26"/>
        <v>106.44514709999999</v>
      </c>
      <c r="D317" s="119">
        <f t="shared" si="27"/>
        <v>549.41514710000001</v>
      </c>
      <c r="E317" s="119">
        <f t="shared" si="28"/>
        <v>106.44514709999999</v>
      </c>
      <c r="F317" s="119">
        <f t="shared" si="29"/>
        <v>549.41514710000001</v>
      </c>
    </row>
    <row r="318" spans="1:6" x14ac:dyDescent="0.2">
      <c r="A318" s="111">
        <f t="shared" si="30"/>
        <v>1565</v>
      </c>
      <c r="B318" s="118">
        <f t="shared" si="25"/>
        <v>161.13514710000001</v>
      </c>
      <c r="C318" s="119">
        <f t="shared" si="26"/>
        <v>104.49514710000017</v>
      </c>
      <c r="D318" s="119">
        <f t="shared" si="27"/>
        <v>547.46514709999974</v>
      </c>
      <c r="E318" s="119">
        <f t="shared" si="28"/>
        <v>104.49514710000017</v>
      </c>
      <c r="F318" s="119">
        <f t="shared" si="29"/>
        <v>547.46514709999974</v>
      </c>
    </row>
    <row r="319" spans="1:6" x14ac:dyDescent="0.2">
      <c r="A319" s="111">
        <f t="shared" si="30"/>
        <v>1570</v>
      </c>
      <c r="B319" s="118">
        <f t="shared" si="25"/>
        <v>161.13514710000001</v>
      </c>
      <c r="C319" s="119">
        <f t="shared" si="26"/>
        <v>102.54514709999989</v>
      </c>
      <c r="D319" s="119">
        <f t="shared" si="27"/>
        <v>545.51514709999992</v>
      </c>
      <c r="E319" s="119">
        <f t="shared" si="28"/>
        <v>102.54514709999989</v>
      </c>
      <c r="F319" s="119">
        <f t="shared" si="29"/>
        <v>545.51514709999992</v>
      </c>
    </row>
    <row r="320" spans="1:6" x14ac:dyDescent="0.2">
      <c r="A320" s="111">
        <f t="shared" si="30"/>
        <v>1575</v>
      </c>
      <c r="B320" s="118">
        <f t="shared" si="25"/>
        <v>161.13514710000001</v>
      </c>
      <c r="C320" s="119">
        <f t="shared" si="26"/>
        <v>100.59514710000008</v>
      </c>
      <c r="D320" s="119">
        <f t="shared" si="27"/>
        <v>543.56514709999965</v>
      </c>
      <c r="E320" s="119">
        <f t="shared" si="28"/>
        <v>100.59514710000008</v>
      </c>
      <c r="F320" s="119">
        <f t="shared" si="29"/>
        <v>543.56514709999965</v>
      </c>
    </row>
    <row r="321" spans="1:6" x14ac:dyDescent="0.2">
      <c r="A321" s="111">
        <f t="shared" si="30"/>
        <v>1580</v>
      </c>
      <c r="B321" s="118">
        <f t="shared" si="25"/>
        <v>161.13514710000001</v>
      </c>
      <c r="C321" s="119">
        <f t="shared" si="26"/>
        <v>98.645147100000031</v>
      </c>
      <c r="D321" s="119">
        <f t="shared" si="27"/>
        <v>541.61514709999983</v>
      </c>
      <c r="E321" s="119">
        <f t="shared" si="28"/>
        <v>98.645147100000031</v>
      </c>
      <c r="F321" s="119">
        <f t="shared" si="29"/>
        <v>541.61514709999983</v>
      </c>
    </row>
    <row r="322" spans="1:6" x14ac:dyDescent="0.2">
      <c r="A322" s="111">
        <f t="shared" si="30"/>
        <v>1585</v>
      </c>
      <c r="B322" s="118">
        <f t="shared" si="25"/>
        <v>161.13514710000001</v>
      </c>
      <c r="C322" s="119">
        <f t="shared" si="26"/>
        <v>96.695147099999986</v>
      </c>
      <c r="D322" s="119">
        <f t="shared" si="27"/>
        <v>539.66514710000001</v>
      </c>
      <c r="E322" s="119">
        <f t="shared" si="28"/>
        <v>96.695147099999986</v>
      </c>
      <c r="F322" s="119">
        <f t="shared" si="29"/>
        <v>539.66514710000001</v>
      </c>
    </row>
    <row r="323" spans="1:6" x14ac:dyDescent="0.2">
      <c r="A323" s="111">
        <f t="shared" si="30"/>
        <v>1590</v>
      </c>
      <c r="B323" s="118">
        <f t="shared" si="25"/>
        <v>161.13514710000001</v>
      </c>
      <c r="C323" s="119">
        <f t="shared" si="26"/>
        <v>94.745147100000167</v>
      </c>
      <c r="D323" s="119">
        <f t="shared" si="27"/>
        <v>537.71514709999974</v>
      </c>
      <c r="E323" s="119">
        <f t="shared" si="28"/>
        <v>94.745147100000167</v>
      </c>
      <c r="F323" s="119">
        <f t="shared" si="29"/>
        <v>537.71514709999974</v>
      </c>
    </row>
    <row r="324" spans="1:6" x14ac:dyDescent="0.2">
      <c r="A324" s="111">
        <f t="shared" si="30"/>
        <v>1595</v>
      </c>
      <c r="B324" s="118">
        <f t="shared" si="25"/>
        <v>161.13514710000001</v>
      </c>
      <c r="C324" s="119">
        <f t="shared" si="26"/>
        <v>92.795147099999895</v>
      </c>
      <c r="D324" s="119">
        <f t="shared" si="27"/>
        <v>535.76514709999992</v>
      </c>
      <c r="E324" s="119">
        <f t="shared" si="28"/>
        <v>92.795147099999895</v>
      </c>
      <c r="F324" s="119">
        <f t="shared" si="29"/>
        <v>535.76514709999992</v>
      </c>
    </row>
    <row r="325" spans="1:6" x14ac:dyDescent="0.2">
      <c r="A325" s="111">
        <f t="shared" si="30"/>
        <v>1600</v>
      </c>
      <c r="B325" s="118">
        <f t="shared" ref="B325:B388" si="31">(A325&gt;$L$6)*(A325&lt;$L$7)*(A325-$L$6)/($L$7-$L$6)*$K$4+(A325&gt;=$L$7)*$K$4</f>
        <v>161.13514710000001</v>
      </c>
      <c r="C325" s="119">
        <f t="shared" ref="C325:C388" si="32">MAX(0,$J$8+0.61*A325+B325-MAX($J$8,A325))</f>
        <v>90.845147100000077</v>
      </c>
      <c r="D325" s="119">
        <f t="shared" ref="D325:D388" si="33">MAX(0,$K$8+0.61*A325+B325-MAX($K$8,A325))</f>
        <v>533.81514709999965</v>
      </c>
      <c r="E325" s="119">
        <f t="shared" ref="E325:E388" si="34">C325*(C325&gt;$K$5)</f>
        <v>90.845147100000077</v>
      </c>
      <c r="F325" s="119">
        <f t="shared" ref="F325:F388" si="35">D325*(D325&gt;$K$5)</f>
        <v>533.81514709999965</v>
      </c>
    </row>
    <row r="326" spans="1:6" x14ac:dyDescent="0.2">
      <c r="A326" s="111">
        <f t="shared" si="30"/>
        <v>1605</v>
      </c>
      <c r="B326" s="118">
        <f t="shared" si="31"/>
        <v>161.13514710000001</v>
      </c>
      <c r="C326" s="119">
        <f t="shared" si="32"/>
        <v>88.895147100000031</v>
      </c>
      <c r="D326" s="119">
        <f t="shared" si="33"/>
        <v>531.86514709999983</v>
      </c>
      <c r="E326" s="119">
        <f t="shared" si="34"/>
        <v>88.895147100000031</v>
      </c>
      <c r="F326" s="119">
        <f t="shared" si="35"/>
        <v>531.86514709999983</v>
      </c>
    </row>
    <row r="327" spans="1:6" x14ac:dyDescent="0.2">
      <c r="A327" s="111">
        <f t="shared" si="30"/>
        <v>1610</v>
      </c>
      <c r="B327" s="118">
        <f t="shared" si="31"/>
        <v>161.13514710000001</v>
      </c>
      <c r="C327" s="119">
        <f t="shared" si="32"/>
        <v>86.945147099999986</v>
      </c>
      <c r="D327" s="119">
        <f t="shared" si="33"/>
        <v>529.91514710000001</v>
      </c>
      <c r="E327" s="119">
        <f t="shared" si="34"/>
        <v>86.945147099999986</v>
      </c>
      <c r="F327" s="119">
        <f t="shared" si="35"/>
        <v>529.91514710000001</v>
      </c>
    </row>
    <row r="328" spans="1:6" x14ac:dyDescent="0.2">
      <c r="A328" s="111">
        <f t="shared" si="30"/>
        <v>1615</v>
      </c>
      <c r="B328" s="118">
        <f t="shared" si="31"/>
        <v>161.13514710000001</v>
      </c>
      <c r="C328" s="119">
        <f t="shared" si="32"/>
        <v>84.995147100000167</v>
      </c>
      <c r="D328" s="119">
        <f t="shared" si="33"/>
        <v>527.96514709999974</v>
      </c>
      <c r="E328" s="119">
        <f t="shared" si="34"/>
        <v>84.995147100000167</v>
      </c>
      <c r="F328" s="119">
        <f t="shared" si="35"/>
        <v>527.96514709999974</v>
      </c>
    </row>
    <row r="329" spans="1:6" x14ac:dyDescent="0.2">
      <c r="A329" s="111">
        <f t="shared" si="30"/>
        <v>1620</v>
      </c>
      <c r="B329" s="118">
        <f t="shared" si="31"/>
        <v>161.13514710000001</v>
      </c>
      <c r="C329" s="119">
        <f t="shared" si="32"/>
        <v>83.045147099999895</v>
      </c>
      <c r="D329" s="119">
        <f t="shared" si="33"/>
        <v>526.01514709999992</v>
      </c>
      <c r="E329" s="119">
        <f t="shared" si="34"/>
        <v>83.045147099999895</v>
      </c>
      <c r="F329" s="119">
        <f t="shared" si="35"/>
        <v>526.01514709999992</v>
      </c>
    </row>
    <row r="330" spans="1:6" x14ac:dyDescent="0.2">
      <c r="A330" s="111">
        <f t="shared" si="30"/>
        <v>1625</v>
      </c>
      <c r="B330" s="118">
        <f t="shared" si="31"/>
        <v>161.13514710000001</v>
      </c>
      <c r="C330" s="119">
        <f t="shared" si="32"/>
        <v>81.095147100000077</v>
      </c>
      <c r="D330" s="119">
        <f t="shared" si="33"/>
        <v>524.06514709999965</v>
      </c>
      <c r="E330" s="119">
        <f t="shared" si="34"/>
        <v>81.095147100000077</v>
      </c>
      <c r="F330" s="119">
        <f t="shared" si="35"/>
        <v>524.06514709999965</v>
      </c>
    </row>
    <row r="331" spans="1:6" x14ac:dyDescent="0.2">
      <c r="A331" s="111">
        <f>A330+5</f>
        <v>1630</v>
      </c>
      <c r="B331" s="118">
        <f t="shared" si="31"/>
        <v>161.13514710000001</v>
      </c>
      <c r="C331" s="119">
        <f t="shared" si="32"/>
        <v>79.145147100000031</v>
      </c>
      <c r="D331" s="119">
        <f t="shared" si="33"/>
        <v>522.11514709999983</v>
      </c>
      <c r="E331" s="119">
        <f t="shared" si="34"/>
        <v>79.145147100000031</v>
      </c>
      <c r="F331" s="119">
        <f t="shared" si="35"/>
        <v>522.11514709999983</v>
      </c>
    </row>
    <row r="332" spans="1:6" x14ac:dyDescent="0.2">
      <c r="A332" s="111">
        <f t="shared" si="30"/>
        <v>1635</v>
      </c>
      <c r="B332" s="118">
        <f t="shared" si="31"/>
        <v>161.13514710000001</v>
      </c>
      <c r="C332" s="119">
        <f t="shared" si="32"/>
        <v>77.195147099999986</v>
      </c>
      <c r="D332" s="119">
        <f t="shared" si="33"/>
        <v>520.16514710000001</v>
      </c>
      <c r="E332" s="119">
        <f t="shared" si="34"/>
        <v>77.195147099999986</v>
      </c>
      <c r="F332" s="119">
        <f t="shared" si="35"/>
        <v>520.16514710000001</v>
      </c>
    </row>
    <row r="333" spans="1:6" x14ac:dyDescent="0.2">
      <c r="A333" s="111">
        <f t="shared" si="30"/>
        <v>1640</v>
      </c>
      <c r="B333" s="118">
        <f t="shared" si="31"/>
        <v>161.13514710000001</v>
      </c>
      <c r="C333" s="119">
        <f t="shared" si="32"/>
        <v>75.245147100000167</v>
      </c>
      <c r="D333" s="119">
        <f t="shared" si="33"/>
        <v>518.21514709999974</v>
      </c>
      <c r="E333" s="119">
        <f t="shared" si="34"/>
        <v>75.245147100000167</v>
      </c>
      <c r="F333" s="119">
        <f t="shared" si="35"/>
        <v>518.21514709999974</v>
      </c>
    </row>
    <row r="334" spans="1:6" x14ac:dyDescent="0.2">
      <c r="A334" s="111">
        <f t="shared" si="30"/>
        <v>1645</v>
      </c>
      <c r="B334" s="118">
        <f t="shared" si="31"/>
        <v>161.13514710000001</v>
      </c>
      <c r="C334" s="119">
        <f t="shared" si="32"/>
        <v>73.295147099999895</v>
      </c>
      <c r="D334" s="119">
        <f t="shared" si="33"/>
        <v>516.26514709999992</v>
      </c>
      <c r="E334" s="119">
        <f t="shared" si="34"/>
        <v>73.295147099999895</v>
      </c>
      <c r="F334" s="119">
        <f t="shared" si="35"/>
        <v>516.26514709999992</v>
      </c>
    </row>
    <row r="335" spans="1:6" x14ac:dyDescent="0.2">
      <c r="A335" s="111">
        <f t="shared" si="30"/>
        <v>1650</v>
      </c>
      <c r="B335" s="118">
        <f t="shared" si="31"/>
        <v>161.13514710000001</v>
      </c>
      <c r="C335" s="119">
        <f t="shared" si="32"/>
        <v>71.345147100000077</v>
      </c>
      <c r="D335" s="119">
        <f t="shared" si="33"/>
        <v>514.31514709999965</v>
      </c>
      <c r="E335" s="119">
        <f t="shared" si="34"/>
        <v>71.345147100000077</v>
      </c>
      <c r="F335" s="119">
        <f t="shared" si="35"/>
        <v>514.31514709999965</v>
      </c>
    </row>
    <row r="336" spans="1:6" x14ac:dyDescent="0.2">
      <c r="A336" s="111">
        <f t="shared" si="30"/>
        <v>1655</v>
      </c>
      <c r="B336" s="118">
        <f t="shared" si="31"/>
        <v>161.13514710000001</v>
      </c>
      <c r="C336" s="119">
        <f t="shared" si="32"/>
        <v>69.395147100000031</v>
      </c>
      <c r="D336" s="119">
        <f t="shared" si="33"/>
        <v>512.36514709999983</v>
      </c>
      <c r="E336" s="119">
        <f t="shared" si="34"/>
        <v>69.395147100000031</v>
      </c>
      <c r="F336" s="119">
        <f t="shared" si="35"/>
        <v>512.36514709999983</v>
      </c>
    </row>
    <row r="337" spans="1:12" x14ac:dyDescent="0.2">
      <c r="A337" s="111">
        <f t="shared" si="30"/>
        <v>1660</v>
      </c>
      <c r="B337" s="118">
        <f t="shared" si="31"/>
        <v>161.13514710000001</v>
      </c>
      <c r="C337" s="119">
        <f t="shared" si="32"/>
        <v>67.445147099999986</v>
      </c>
      <c r="D337" s="119">
        <f t="shared" si="33"/>
        <v>510.41514710000001</v>
      </c>
      <c r="E337" s="119">
        <f t="shared" si="34"/>
        <v>67.445147099999986</v>
      </c>
      <c r="F337" s="119">
        <f t="shared" si="35"/>
        <v>510.41514710000001</v>
      </c>
    </row>
    <row r="338" spans="1:12" x14ac:dyDescent="0.2">
      <c r="A338" s="111">
        <f t="shared" si="30"/>
        <v>1665</v>
      </c>
      <c r="B338" s="118">
        <f t="shared" si="31"/>
        <v>161.13514710000001</v>
      </c>
      <c r="C338" s="119">
        <f t="shared" si="32"/>
        <v>65.495147100000167</v>
      </c>
      <c r="D338" s="119">
        <f t="shared" si="33"/>
        <v>508.46514709999974</v>
      </c>
      <c r="E338" s="119">
        <f t="shared" si="34"/>
        <v>65.495147100000167</v>
      </c>
      <c r="F338" s="119">
        <f t="shared" si="35"/>
        <v>508.46514709999974</v>
      </c>
    </row>
    <row r="339" spans="1:12" x14ac:dyDescent="0.2">
      <c r="A339" s="111">
        <f t="shared" si="30"/>
        <v>1670</v>
      </c>
      <c r="B339" s="118">
        <f t="shared" si="31"/>
        <v>161.13514710000001</v>
      </c>
      <c r="C339" s="119">
        <f t="shared" si="32"/>
        <v>63.545147099999895</v>
      </c>
      <c r="D339" s="119">
        <f t="shared" si="33"/>
        <v>506.51514709999992</v>
      </c>
      <c r="E339" s="119">
        <f t="shared" si="34"/>
        <v>63.545147099999895</v>
      </c>
      <c r="F339" s="119">
        <f t="shared" si="35"/>
        <v>506.51514709999992</v>
      </c>
    </row>
    <row r="340" spans="1:12" x14ac:dyDescent="0.2">
      <c r="A340" s="111">
        <f t="shared" si="30"/>
        <v>1675</v>
      </c>
      <c r="B340" s="118">
        <f t="shared" si="31"/>
        <v>161.13514710000001</v>
      </c>
      <c r="C340" s="119">
        <f t="shared" si="32"/>
        <v>61.595147100000077</v>
      </c>
      <c r="D340" s="119">
        <f t="shared" si="33"/>
        <v>504.56514709999965</v>
      </c>
      <c r="E340" s="119">
        <f t="shared" si="34"/>
        <v>61.595147100000077</v>
      </c>
      <c r="F340" s="119">
        <f t="shared" si="35"/>
        <v>504.56514709999965</v>
      </c>
    </row>
    <row r="341" spans="1:12" x14ac:dyDescent="0.2">
      <c r="A341" s="111">
        <f t="shared" si="30"/>
        <v>1680</v>
      </c>
      <c r="B341" s="118">
        <f t="shared" si="31"/>
        <v>161.13514710000001</v>
      </c>
      <c r="C341" s="119">
        <f t="shared" si="32"/>
        <v>59.645147100000031</v>
      </c>
      <c r="D341" s="119">
        <f t="shared" si="33"/>
        <v>502.61514709999983</v>
      </c>
      <c r="E341" s="119">
        <f t="shared" si="34"/>
        <v>59.645147100000031</v>
      </c>
      <c r="F341" s="119">
        <f t="shared" si="35"/>
        <v>502.61514709999983</v>
      </c>
    </row>
    <row r="342" spans="1:12" x14ac:dyDescent="0.2">
      <c r="A342" s="111">
        <f t="shared" si="30"/>
        <v>1685</v>
      </c>
      <c r="B342" s="118">
        <f t="shared" si="31"/>
        <v>161.13514710000001</v>
      </c>
      <c r="C342" s="119">
        <f t="shared" si="32"/>
        <v>57.695147099999986</v>
      </c>
      <c r="D342" s="119">
        <f t="shared" si="33"/>
        <v>500.66514709999956</v>
      </c>
      <c r="E342" s="119">
        <f t="shared" si="34"/>
        <v>57.695147099999986</v>
      </c>
      <c r="F342" s="119">
        <f t="shared" si="35"/>
        <v>500.66514709999956</v>
      </c>
    </row>
    <row r="343" spans="1:12" x14ac:dyDescent="0.2">
      <c r="A343" s="111">
        <f t="shared" ref="A343:A406" si="36">A342+5</f>
        <v>1690</v>
      </c>
      <c r="B343" s="118">
        <f t="shared" si="31"/>
        <v>161.13514710000001</v>
      </c>
      <c r="C343" s="119">
        <f t="shared" si="32"/>
        <v>55.745147100000167</v>
      </c>
      <c r="D343" s="119">
        <f t="shared" si="33"/>
        <v>498.71514709999974</v>
      </c>
      <c r="E343" s="119">
        <f t="shared" si="34"/>
        <v>55.745147100000167</v>
      </c>
      <c r="F343" s="119">
        <f t="shared" si="35"/>
        <v>498.71514709999974</v>
      </c>
    </row>
    <row r="344" spans="1:12" x14ac:dyDescent="0.2">
      <c r="A344" s="111">
        <f t="shared" si="36"/>
        <v>1695</v>
      </c>
      <c r="B344" s="118">
        <f t="shared" si="31"/>
        <v>161.13514710000001</v>
      </c>
      <c r="C344" s="119">
        <f t="shared" si="32"/>
        <v>53.795147100000122</v>
      </c>
      <c r="D344" s="119">
        <f t="shared" si="33"/>
        <v>496.76514709999992</v>
      </c>
      <c r="E344" s="119">
        <f t="shared" si="34"/>
        <v>53.795147100000122</v>
      </c>
      <c r="F344" s="119">
        <f t="shared" si="35"/>
        <v>496.76514709999992</v>
      </c>
    </row>
    <row r="345" spans="1:12" x14ac:dyDescent="0.2">
      <c r="A345" s="111">
        <f t="shared" si="36"/>
        <v>1700</v>
      </c>
      <c r="B345" s="118">
        <f t="shared" si="31"/>
        <v>161.13514710000001</v>
      </c>
      <c r="C345" s="119">
        <f t="shared" si="32"/>
        <v>51.845147100000077</v>
      </c>
      <c r="D345" s="119">
        <f t="shared" si="33"/>
        <v>494.81514709999965</v>
      </c>
      <c r="E345" s="119">
        <f t="shared" si="34"/>
        <v>51.845147100000077</v>
      </c>
      <c r="F345" s="119">
        <f t="shared" si="35"/>
        <v>494.81514709999965</v>
      </c>
    </row>
    <row r="346" spans="1:12" x14ac:dyDescent="0.2">
      <c r="A346" s="111">
        <f t="shared" si="36"/>
        <v>1705</v>
      </c>
      <c r="B346" s="118">
        <f t="shared" si="31"/>
        <v>161.13514710000001</v>
      </c>
      <c r="C346" s="119">
        <f t="shared" si="32"/>
        <v>49.895147100000031</v>
      </c>
      <c r="D346" s="119">
        <f t="shared" si="33"/>
        <v>492.86514709999983</v>
      </c>
      <c r="E346" s="119">
        <f t="shared" si="34"/>
        <v>49.895147100000031</v>
      </c>
      <c r="F346" s="119">
        <f t="shared" si="35"/>
        <v>492.86514709999983</v>
      </c>
    </row>
    <row r="347" spans="1:12" x14ac:dyDescent="0.2">
      <c r="A347" s="111">
        <f t="shared" si="36"/>
        <v>1710</v>
      </c>
      <c r="B347" s="118">
        <f t="shared" si="31"/>
        <v>161.13514710000001</v>
      </c>
      <c r="C347" s="119">
        <f t="shared" si="32"/>
        <v>47.945147099999986</v>
      </c>
      <c r="D347" s="119">
        <f t="shared" si="33"/>
        <v>490.91514709999956</v>
      </c>
      <c r="E347" s="119">
        <f t="shared" si="34"/>
        <v>47.945147099999986</v>
      </c>
      <c r="F347" s="119">
        <f t="shared" si="35"/>
        <v>490.91514709999956</v>
      </c>
    </row>
    <row r="348" spans="1:12" x14ac:dyDescent="0.2">
      <c r="A348" s="111">
        <f t="shared" si="36"/>
        <v>1715</v>
      </c>
      <c r="B348" s="118">
        <f t="shared" si="31"/>
        <v>161.13514710000001</v>
      </c>
      <c r="C348" s="119">
        <f t="shared" si="32"/>
        <v>45.99514709999994</v>
      </c>
      <c r="D348" s="119">
        <f t="shared" si="33"/>
        <v>488.96514709999974</v>
      </c>
      <c r="E348" s="119">
        <f t="shared" si="34"/>
        <v>45.99514709999994</v>
      </c>
      <c r="F348" s="119">
        <f t="shared" si="35"/>
        <v>488.96514709999974</v>
      </c>
    </row>
    <row r="349" spans="1:12" x14ac:dyDescent="0.2">
      <c r="A349" s="111">
        <f t="shared" si="36"/>
        <v>1720</v>
      </c>
      <c r="B349" s="118">
        <f t="shared" si="31"/>
        <v>161.13514710000001</v>
      </c>
      <c r="C349" s="119">
        <f t="shared" si="32"/>
        <v>44.045147100000122</v>
      </c>
      <c r="D349" s="119">
        <f t="shared" si="33"/>
        <v>487.01514709999992</v>
      </c>
      <c r="E349" s="119">
        <f t="shared" si="34"/>
        <v>44.045147100000122</v>
      </c>
      <c r="F349" s="119">
        <f t="shared" si="35"/>
        <v>487.01514709999992</v>
      </c>
    </row>
    <row r="350" spans="1:12" x14ac:dyDescent="0.2">
      <c r="A350" s="111">
        <f t="shared" si="36"/>
        <v>1725</v>
      </c>
      <c r="B350" s="118">
        <f t="shared" si="31"/>
        <v>161.13514710000001</v>
      </c>
      <c r="C350" s="119">
        <f t="shared" si="32"/>
        <v>42.095147100000077</v>
      </c>
      <c r="D350" s="119">
        <f t="shared" si="33"/>
        <v>485.06514709999965</v>
      </c>
      <c r="E350" s="119">
        <f t="shared" si="34"/>
        <v>42.095147100000077</v>
      </c>
      <c r="F350" s="119">
        <f t="shared" si="35"/>
        <v>485.06514709999965</v>
      </c>
      <c r="L350" s="128"/>
    </row>
    <row r="351" spans="1:12" x14ac:dyDescent="0.2">
      <c r="A351" s="111">
        <f t="shared" si="36"/>
        <v>1730</v>
      </c>
      <c r="B351" s="118">
        <f t="shared" si="31"/>
        <v>161.13514710000001</v>
      </c>
      <c r="C351" s="119">
        <f t="shared" si="32"/>
        <v>40.145147100000031</v>
      </c>
      <c r="D351" s="119">
        <f t="shared" si="33"/>
        <v>483.11514709999983</v>
      </c>
      <c r="E351" s="119">
        <f t="shared" si="34"/>
        <v>40.145147100000031</v>
      </c>
      <c r="F351" s="119">
        <f t="shared" si="35"/>
        <v>483.11514709999983</v>
      </c>
    </row>
    <row r="352" spans="1:12" x14ac:dyDescent="0.2">
      <c r="A352" s="111">
        <f t="shared" si="36"/>
        <v>1735</v>
      </c>
      <c r="B352" s="118">
        <f t="shared" si="31"/>
        <v>161.13514710000001</v>
      </c>
      <c r="C352" s="119">
        <f t="shared" si="32"/>
        <v>38.195147099999986</v>
      </c>
      <c r="D352" s="119">
        <f t="shared" si="33"/>
        <v>481.16514709999956</v>
      </c>
      <c r="E352" s="119">
        <f t="shared" si="34"/>
        <v>38.195147099999986</v>
      </c>
      <c r="F352" s="119">
        <f t="shared" si="35"/>
        <v>481.16514709999956</v>
      </c>
    </row>
    <row r="353" spans="1:12" x14ac:dyDescent="0.2">
      <c r="A353" s="111">
        <f t="shared" si="36"/>
        <v>1740</v>
      </c>
      <c r="B353" s="118">
        <f t="shared" si="31"/>
        <v>161.13514710000001</v>
      </c>
      <c r="C353" s="119">
        <f t="shared" si="32"/>
        <v>36.24514709999994</v>
      </c>
      <c r="D353" s="119">
        <f t="shared" si="33"/>
        <v>479.21514709999974</v>
      </c>
      <c r="E353" s="119">
        <f t="shared" si="34"/>
        <v>36.24514709999994</v>
      </c>
      <c r="F353" s="119">
        <f t="shared" si="35"/>
        <v>479.21514709999974</v>
      </c>
    </row>
    <row r="354" spans="1:12" x14ac:dyDescent="0.2">
      <c r="A354" s="111">
        <f t="shared" si="36"/>
        <v>1745</v>
      </c>
      <c r="B354" s="118">
        <f t="shared" si="31"/>
        <v>161.13514710000001</v>
      </c>
      <c r="C354" s="119">
        <f t="shared" si="32"/>
        <v>34.295147100000122</v>
      </c>
      <c r="D354" s="119">
        <f t="shared" si="33"/>
        <v>477.26514709999992</v>
      </c>
      <c r="E354" s="119">
        <f t="shared" si="34"/>
        <v>34.295147100000122</v>
      </c>
      <c r="F354" s="119">
        <f t="shared" si="35"/>
        <v>477.26514709999992</v>
      </c>
    </row>
    <row r="355" spans="1:12" x14ac:dyDescent="0.2">
      <c r="A355" s="111">
        <f t="shared" si="36"/>
        <v>1750</v>
      </c>
      <c r="B355" s="118">
        <f t="shared" si="31"/>
        <v>161.13514710000001</v>
      </c>
      <c r="C355" s="119">
        <f t="shared" si="32"/>
        <v>32.345147100000077</v>
      </c>
      <c r="D355" s="119">
        <f t="shared" si="33"/>
        <v>475.31514709999965</v>
      </c>
      <c r="E355" s="119">
        <f t="shared" si="34"/>
        <v>32.345147100000077</v>
      </c>
      <c r="F355" s="119">
        <f t="shared" si="35"/>
        <v>475.31514709999965</v>
      </c>
    </row>
    <row r="356" spans="1:12" x14ac:dyDescent="0.2">
      <c r="A356" s="111">
        <f t="shared" si="36"/>
        <v>1755</v>
      </c>
      <c r="B356" s="118">
        <f t="shared" si="31"/>
        <v>161.13514710000001</v>
      </c>
      <c r="C356" s="119">
        <f t="shared" si="32"/>
        <v>30.395147100000031</v>
      </c>
      <c r="D356" s="119">
        <f t="shared" si="33"/>
        <v>473.36514709999983</v>
      </c>
      <c r="E356" s="119">
        <f t="shared" si="34"/>
        <v>30.395147100000031</v>
      </c>
      <c r="F356" s="119">
        <f t="shared" si="35"/>
        <v>473.36514709999983</v>
      </c>
    </row>
    <row r="357" spans="1:12" x14ac:dyDescent="0.2">
      <c r="A357" s="111">
        <f t="shared" si="36"/>
        <v>1760</v>
      </c>
      <c r="B357" s="118">
        <f t="shared" si="31"/>
        <v>161.13514710000001</v>
      </c>
      <c r="C357" s="119">
        <f t="shared" si="32"/>
        <v>28.445147099999986</v>
      </c>
      <c r="D357" s="119">
        <f t="shared" si="33"/>
        <v>471.41514709999956</v>
      </c>
      <c r="E357" s="119">
        <f t="shared" si="34"/>
        <v>28.445147099999986</v>
      </c>
      <c r="F357" s="119">
        <f t="shared" si="35"/>
        <v>471.41514709999956</v>
      </c>
    </row>
    <row r="358" spans="1:12" x14ac:dyDescent="0.2">
      <c r="A358" s="111">
        <f t="shared" si="36"/>
        <v>1765</v>
      </c>
      <c r="B358" s="118">
        <f t="shared" si="31"/>
        <v>161.13514710000001</v>
      </c>
      <c r="C358" s="119">
        <f t="shared" si="32"/>
        <v>26.49514709999994</v>
      </c>
      <c r="D358" s="119">
        <f t="shared" si="33"/>
        <v>469.46514709999974</v>
      </c>
      <c r="E358" s="119">
        <f t="shared" si="34"/>
        <v>26.49514709999994</v>
      </c>
      <c r="F358" s="119">
        <f t="shared" si="35"/>
        <v>469.46514709999974</v>
      </c>
    </row>
    <row r="359" spans="1:12" x14ac:dyDescent="0.2">
      <c r="A359" s="111">
        <f t="shared" si="36"/>
        <v>1770</v>
      </c>
      <c r="B359" s="118">
        <f t="shared" si="31"/>
        <v>161.13514710000001</v>
      </c>
      <c r="C359" s="119">
        <f t="shared" si="32"/>
        <v>24.545147100000122</v>
      </c>
      <c r="D359" s="119">
        <f t="shared" si="33"/>
        <v>467.51514709999992</v>
      </c>
      <c r="E359" s="119">
        <f t="shared" si="34"/>
        <v>24.545147100000122</v>
      </c>
      <c r="F359" s="119">
        <f t="shared" si="35"/>
        <v>467.51514709999992</v>
      </c>
    </row>
    <row r="360" spans="1:12" x14ac:dyDescent="0.2">
      <c r="A360" s="111">
        <f t="shared" si="36"/>
        <v>1775</v>
      </c>
      <c r="B360" s="118">
        <f t="shared" si="31"/>
        <v>161.13514710000001</v>
      </c>
      <c r="C360" s="119">
        <f t="shared" si="32"/>
        <v>22.595147100000077</v>
      </c>
      <c r="D360" s="119">
        <f t="shared" si="33"/>
        <v>465.56514709999965</v>
      </c>
      <c r="E360" s="119">
        <f t="shared" si="34"/>
        <v>22.595147100000077</v>
      </c>
      <c r="F360" s="119">
        <f t="shared" si="35"/>
        <v>465.56514709999965</v>
      </c>
    </row>
    <row r="361" spans="1:12" x14ac:dyDescent="0.2">
      <c r="A361" s="111">
        <f>A360+5</f>
        <v>1780</v>
      </c>
      <c r="B361" s="118">
        <f t="shared" si="31"/>
        <v>161.13514710000001</v>
      </c>
      <c r="C361" s="119">
        <f t="shared" si="32"/>
        <v>20.645147100000031</v>
      </c>
      <c r="D361" s="119">
        <f t="shared" si="33"/>
        <v>463.61514709999983</v>
      </c>
      <c r="E361" s="119">
        <f t="shared" si="34"/>
        <v>20.645147100000031</v>
      </c>
      <c r="F361" s="119">
        <f t="shared" si="35"/>
        <v>463.61514709999983</v>
      </c>
    </row>
    <row r="362" spans="1:12" x14ac:dyDescent="0.2">
      <c r="A362" s="111">
        <f>A361+5</f>
        <v>1785</v>
      </c>
      <c r="B362" s="118">
        <f t="shared" si="31"/>
        <v>161.13514710000001</v>
      </c>
      <c r="C362" s="119">
        <f t="shared" si="32"/>
        <v>18.695147099999986</v>
      </c>
      <c r="D362" s="119">
        <f t="shared" si="33"/>
        <v>461.66514709999956</v>
      </c>
      <c r="E362" s="119">
        <f t="shared" si="34"/>
        <v>18.695147099999986</v>
      </c>
      <c r="F362" s="119">
        <f t="shared" si="35"/>
        <v>461.66514709999956</v>
      </c>
    </row>
    <row r="363" spans="1:12" x14ac:dyDescent="0.2">
      <c r="A363" s="111">
        <f>A362+5</f>
        <v>1790</v>
      </c>
      <c r="B363" s="118">
        <f t="shared" si="31"/>
        <v>161.13514710000001</v>
      </c>
      <c r="C363" s="119">
        <f t="shared" si="32"/>
        <v>16.74514709999994</v>
      </c>
      <c r="D363" s="119">
        <f t="shared" si="33"/>
        <v>459.71514709999974</v>
      </c>
      <c r="E363" s="119">
        <f t="shared" si="34"/>
        <v>16.74514709999994</v>
      </c>
      <c r="F363" s="119">
        <f t="shared" si="35"/>
        <v>459.71514709999974</v>
      </c>
      <c r="L363" s="129">
        <v>1539.42</v>
      </c>
    </row>
    <row r="364" spans="1:12" x14ac:dyDescent="0.2">
      <c r="A364" s="111">
        <f t="shared" si="36"/>
        <v>1795</v>
      </c>
      <c r="B364" s="118">
        <f t="shared" si="31"/>
        <v>161.13514710000001</v>
      </c>
      <c r="C364" s="119">
        <f t="shared" si="32"/>
        <v>14.795147100000122</v>
      </c>
      <c r="D364" s="119">
        <f t="shared" si="33"/>
        <v>457.76514709999992</v>
      </c>
      <c r="E364" s="119">
        <f t="shared" si="34"/>
        <v>0</v>
      </c>
      <c r="F364" s="119">
        <f t="shared" si="35"/>
        <v>457.76514709999992</v>
      </c>
    </row>
    <row r="365" spans="1:12" x14ac:dyDescent="0.2">
      <c r="A365" s="111">
        <f t="shared" si="36"/>
        <v>1800</v>
      </c>
      <c r="B365" s="118">
        <f t="shared" si="31"/>
        <v>161.13514710000001</v>
      </c>
      <c r="C365" s="119">
        <f t="shared" si="32"/>
        <v>12.845147100000077</v>
      </c>
      <c r="D365" s="119">
        <f t="shared" si="33"/>
        <v>455.81514709999965</v>
      </c>
      <c r="E365" s="119">
        <f t="shared" si="34"/>
        <v>0</v>
      </c>
      <c r="F365" s="119">
        <f t="shared" si="35"/>
        <v>455.81514709999965</v>
      </c>
    </row>
    <row r="366" spans="1:12" x14ac:dyDescent="0.2">
      <c r="A366" s="111">
        <f t="shared" si="36"/>
        <v>1805</v>
      </c>
      <c r="B366" s="118">
        <f t="shared" si="31"/>
        <v>161.13514710000001</v>
      </c>
      <c r="C366" s="119">
        <f t="shared" si="32"/>
        <v>10.895147100000031</v>
      </c>
      <c r="D366" s="119">
        <f t="shared" si="33"/>
        <v>453.86514709999983</v>
      </c>
      <c r="E366" s="119">
        <f t="shared" si="34"/>
        <v>0</v>
      </c>
      <c r="F366" s="119">
        <f t="shared" si="35"/>
        <v>453.86514709999983</v>
      </c>
      <c r="L366" s="118"/>
    </row>
    <row r="367" spans="1:12" x14ac:dyDescent="0.2">
      <c r="A367" s="111">
        <f t="shared" si="36"/>
        <v>1810</v>
      </c>
      <c r="B367" s="118">
        <f t="shared" si="31"/>
        <v>161.13514710000001</v>
      </c>
      <c r="C367" s="119">
        <f t="shared" si="32"/>
        <v>8.9451470999999856</v>
      </c>
      <c r="D367" s="119">
        <f t="shared" si="33"/>
        <v>451.91514709999956</v>
      </c>
      <c r="E367" s="119">
        <f t="shared" si="34"/>
        <v>0</v>
      </c>
      <c r="F367" s="119">
        <f t="shared" si="35"/>
        <v>451.91514709999956</v>
      </c>
    </row>
    <row r="368" spans="1:12" x14ac:dyDescent="0.2">
      <c r="A368" s="111">
        <f t="shared" si="36"/>
        <v>1815</v>
      </c>
      <c r="B368" s="118">
        <f t="shared" si="31"/>
        <v>161.13514710000001</v>
      </c>
      <c r="C368" s="119">
        <f t="shared" si="32"/>
        <v>6.9951470999999401</v>
      </c>
      <c r="D368" s="119">
        <f t="shared" si="33"/>
        <v>449.96514709999974</v>
      </c>
      <c r="E368" s="119">
        <f t="shared" si="34"/>
        <v>0</v>
      </c>
      <c r="F368" s="119">
        <f t="shared" si="35"/>
        <v>449.96514709999974</v>
      </c>
      <c r="L368" s="128"/>
    </row>
    <row r="369" spans="1:6" x14ac:dyDescent="0.2">
      <c r="A369" s="111">
        <f t="shared" si="36"/>
        <v>1820</v>
      </c>
      <c r="B369" s="118">
        <f t="shared" si="31"/>
        <v>161.13514710000001</v>
      </c>
      <c r="C369" s="119">
        <f t="shared" si="32"/>
        <v>5.045147100000122</v>
      </c>
      <c r="D369" s="119">
        <f t="shared" si="33"/>
        <v>448.01514709999992</v>
      </c>
      <c r="E369" s="119">
        <f t="shared" si="34"/>
        <v>0</v>
      </c>
      <c r="F369" s="119">
        <f t="shared" si="35"/>
        <v>448.01514709999992</v>
      </c>
    </row>
    <row r="370" spans="1:6" x14ac:dyDescent="0.2">
      <c r="A370" s="111">
        <f t="shared" si="36"/>
        <v>1825</v>
      </c>
      <c r="B370" s="118">
        <f t="shared" si="31"/>
        <v>161.13514710000001</v>
      </c>
      <c r="C370" s="119">
        <f t="shared" si="32"/>
        <v>3.0951471000000765</v>
      </c>
      <c r="D370" s="119">
        <f t="shared" si="33"/>
        <v>446.06514709999965</v>
      </c>
      <c r="E370" s="119">
        <f t="shared" si="34"/>
        <v>0</v>
      </c>
      <c r="F370" s="119">
        <f t="shared" si="35"/>
        <v>446.06514709999965</v>
      </c>
    </row>
    <row r="371" spans="1:6" x14ac:dyDescent="0.2">
      <c r="A371" s="111">
        <f t="shared" si="36"/>
        <v>1830</v>
      </c>
      <c r="B371" s="118">
        <f t="shared" si="31"/>
        <v>161.13514710000001</v>
      </c>
      <c r="C371" s="119">
        <f t="shared" si="32"/>
        <v>1.1451471000000311</v>
      </c>
      <c r="D371" s="119">
        <f t="shared" si="33"/>
        <v>444.11514709999983</v>
      </c>
      <c r="E371" s="119">
        <f t="shared" si="34"/>
        <v>0</v>
      </c>
      <c r="F371" s="119">
        <f t="shared" si="35"/>
        <v>444.11514709999983</v>
      </c>
    </row>
    <row r="372" spans="1:6" x14ac:dyDescent="0.2">
      <c r="A372" s="111">
        <f t="shared" si="36"/>
        <v>1835</v>
      </c>
      <c r="B372" s="118">
        <f t="shared" si="31"/>
        <v>161.13514710000001</v>
      </c>
      <c r="C372" s="119">
        <f t="shared" si="32"/>
        <v>0</v>
      </c>
      <c r="D372" s="119">
        <f t="shared" si="33"/>
        <v>442.16514709999956</v>
      </c>
      <c r="E372" s="119">
        <f t="shared" si="34"/>
        <v>0</v>
      </c>
      <c r="F372" s="119">
        <f t="shared" si="35"/>
        <v>442.16514709999956</v>
      </c>
    </row>
    <row r="373" spans="1:6" x14ac:dyDescent="0.2">
      <c r="A373" s="111">
        <f t="shared" si="36"/>
        <v>1840</v>
      </c>
      <c r="B373" s="118">
        <f t="shared" si="31"/>
        <v>161.13514710000001</v>
      </c>
      <c r="C373" s="119">
        <f t="shared" si="32"/>
        <v>0</v>
      </c>
      <c r="D373" s="119">
        <f t="shared" si="33"/>
        <v>440.21514709999974</v>
      </c>
      <c r="E373" s="119">
        <f t="shared" si="34"/>
        <v>0</v>
      </c>
      <c r="F373" s="119">
        <f t="shared" si="35"/>
        <v>440.21514709999974</v>
      </c>
    </row>
    <row r="374" spans="1:6" x14ac:dyDescent="0.2">
      <c r="A374" s="111">
        <f t="shared" si="36"/>
        <v>1845</v>
      </c>
      <c r="B374" s="118">
        <f t="shared" si="31"/>
        <v>161.13514710000001</v>
      </c>
      <c r="C374" s="119">
        <f t="shared" si="32"/>
        <v>0</v>
      </c>
      <c r="D374" s="119">
        <f t="shared" si="33"/>
        <v>438.26514709999992</v>
      </c>
      <c r="E374" s="119">
        <f t="shared" si="34"/>
        <v>0</v>
      </c>
      <c r="F374" s="119">
        <f t="shared" si="35"/>
        <v>438.26514709999992</v>
      </c>
    </row>
    <row r="375" spans="1:6" x14ac:dyDescent="0.2">
      <c r="A375" s="111">
        <f t="shared" si="36"/>
        <v>1850</v>
      </c>
      <c r="B375" s="118">
        <f t="shared" si="31"/>
        <v>161.13514710000001</v>
      </c>
      <c r="C375" s="119">
        <f t="shared" si="32"/>
        <v>0</v>
      </c>
      <c r="D375" s="119">
        <f t="shared" si="33"/>
        <v>436.31514709999965</v>
      </c>
      <c r="E375" s="119">
        <f t="shared" si="34"/>
        <v>0</v>
      </c>
      <c r="F375" s="119">
        <f t="shared" si="35"/>
        <v>436.31514709999965</v>
      </c>
    </row>
    <row r="376" spans="1:6" x14ac:dyDescent="0.2">
      <c r="A376" s="111">
        <f t="shared" si="36"/>
        <v>1855</v>
      </c>
      <c r="B376" s="118">
        <f t="shared" si="31"/>
        <v>161.13514710000001</v>
      </c>
      <c r="C376" s="119">
        <f t="shared" si="32"/>
        <v>0</v>
      </c>
      <c r="D376" s="119">
        <f t="shared" si="33"/>
        <v>434.36514709999983</v>
      </c>
      <c r="E376" s="119">
        <f t="shared" si="34"/>
        <v>0</v>
      </c>
      <c r="F376" s="119">
        <f t="shared" si="35"/>
        <v>434.36514709999983</v>
      </c>
    </row>
    <row r="377" spans="1:6" x14ac:dyDescent="0.2">
      <c r="A377" s="111">
        <f t="shared" si="36"/>
        <v>1860</v>
      </c>
      <c r="B377" s="118">
        <f t="shared" si="31"/>
        <v>161.13514710000001</v>
      </c>
      <c r="C377" s="119">
        <f t="shared" si="32"/>
        <v>0</v>
      </c>
      <c r="D377" s="119">
        <f t="shared" si="33"/>
        <v>432.41514709999956</v>
      </c>
      <c r="E377" s="119">
        <f t="shared" si="34"/>
        <v>0</v>
      </c>
      <c r="F377" s="119">
        <f t="shared" si="35"/>
        <v>432.41514709999956</v>
      </c>
    </row>
    <row r="378" spans="1:6" x14ac:dyDescent="0.2">
      <c r="A378" s="111">
        <f t="shared" si="36"/>
        <v>1865</v>
      </c>
      <c r="B378" s="118">
        <f t="shared" si="31"/>
        <v>161.13514710000001</v>
      </c>
      <c r="C378" s="119">
        <f t="shared" si="32"/>
        <v>0</v>
      </c>
      <c r="D378" s="119">
        <f t="shared" si="33"/>
        <v>430.46514709999974</v>
      </c>
      <c r="E378" s="119">
        <f t="shared" si="34"/>
        <v>0</v>
      </c>
      <c r="F378" s="119">
        <f t="shared" si="35"/>
        <v>430.46514709999974</v>
      </c>
    </row>
    <row r="379" spans="1:6" x14ac:dyDescent="0.2">
      <c r="A379" s="111">
        <f t="shared" si="36"/>
        <v>1870</v>
      </c>
      <c r="B379" s="118">
        <f t="shared" si="31"/>
        <v>161.13514710000001</v>
      </c>
      <c r="C379" s="119">
        <f t="shared" si="32"/>
        <v>0</v>
      </c>
      <c r="D379" s="119">
        <f t="shared" si="33"/>
        <v>428.51514709999992</v>
      </c>
      <c r="E379" s="119">
        <f t="shared" si="34"/>
        <v>0</v>
      </c>
      <c r="F379" s="119">
        <f t="shared" si="35"/>
        <v>428.51514709999992</v>
      </c>
    </row>
    <row r="380" spans="1:6" x14ac:dyDescent="0.2">
      <c r="A380" s="111">
        <f t="shared" si="36"/>
        <v>1875</v>
      </c>
      <c r="B380" s="118">
        <f t="shared" si="31"/>
        <v>161.13514710000001</v>
      </c>
      <c r="C380" s="119">
        <f t="shared" si="32"/>
        <v>0</v>
      </c>
      <c r="D380" s="119">
        <f t="shared" si="33"/>
        <v>426.56514709999965</v>
      </c>
      <c r="E380" s="119">
        <f t="shared" si="34"/>
        <v>0</v>
      </c>
      <c r="F380" s="119">
        <f t="shared" si="35"/>
        <v>426.56514709999965</v>
      </c>
    </row>
    <row r="381" spans="1:6" x14ac:dyDescent="0.2">
      <c r="A381" s="111">
        <f t="shared" si="36"/>
        <v>1880</v>
      </c>
      <c r="B381" s="118">
        <f t="shared" si="31"/>
        <v>161.13514710000001</v>
      </c>
      <c r="C381" s="119">
        <f t="shared" si="32"/>
        <v>0</v>
      </c>
      <c r="D381" s="119">
        <f t="shared" si="33"/>
        <v>424.61514709999983</v>
      </c>
      <c r="E381" s="119">
        <f t="shared" si="34"/>
        <v>0</v>
      </c>
      <c r="F381" s="119">
        <f t="shared" si="35"/>
        <v>424.61514709999983</v>
      </c>
    </row>
    <row r="382" spans="1:6" x14ac:dyDescent="0.2">
      <c r="A382" s="111">
        <f t="shared" si="36"/>
        <v>1885</v>
      </c>
      <c r="B382" s="118">
        <f t="shared" si="31"/>
        <v>161.13514710000001</v>
      </c>
      <c r="C382" s="119">
        <f t="shared" si="32"/>
        <v>0</v>
      </c>
      <c r="D382" s="119">
        <f t="shared" si="33"/>
        <v>422.66514709999956</v>
      </c>
      <c r="E382" s="119">
        <f t="shared" si="34"/>
        <v>0</v>
      </c>
      <c r="F382" s="119">
        <f t="shared" si="35"/>
        <v>422.66514709999956</v>
      </c>
    </row>
    <row r="383" spans="1:6" x14ac:dyDescent="0.2">
      <c r="A383" s="111">
        <f t="shared" si="36"/>
        <v>1890</v>
      </c>
      <c r="B383" s="118">
        <f t="shared" si="31"/>
        <v>161.13514710000001</v>
      </c>
      <c r="C383" s="119">
        <f t="shared" si="32"/>
        <v>0</v>
      </c>
      <c r="D383" s="119">
        <f t="shared" si="33"/>
        <v>420.71514709999974</v>
      </c>
      <c r="E383" s="119">
        <f t="shared" si="34"/>
        <v>0</v>
      </c>
      <c r="F383" s="119">
        <f t="shared" si="35"/>
        <v>420.71514709999974</v>
      </c>
    </row>
    <row r="384" spans="1:6" x14ac:dyDescent="0.2">
      <c r="A384" s="111">
        <f t="shared" si="36"/>
        <v>1895</v>
      </c>
      <c r="B384" s="118">
        <f t="shared" si="31"/>
        <v>161.13514710000001</v>
      </c>
      <c r="C384" s="119">
        <f t="shared" si="32"/>
        <v>0</v>
      </c>
      <c r="D384" s="119">
        <f t="shared" si="33"/>
        <v>418.76514709999992</v>
      </c>
      <c r="E384" s="119">
        <f t="shared" si="34"/>
        <v>0</v>
      </c>
      <c r="F384" s="119">
        <f t="shared" si="35"/>
        <v>418.76514709999992</v>
      </c>
    </row>
    <row r="385" spans="1:6" x14ac:dyDescent="0.2">
      <c r="A385" s="111">
        <f t="shared" si="36"/>
        <v>1900</v>
      </c>
      <c r="B385" s="118">
        <f t="shared" si="31"/>
        <v>161.13514710000001</v>
      </c>
      <c r="C385" s="119">
        <f t="shared" si="32"/>
        <v>0</v>
      </c>
      <c r="D385" s="119">
        <f t="shared" si="33"/>
        <v>416.81514709999965</v>
      </c>
      <c r="E385" s="119">
        <f t="shared" si="34"/>
        <v>0</v>
      </c>
      <c r="F385" s="119">
        <f t="shared" si="35"/>
        <v>416.81514709999965</v>
      </c>
    </row>
    <row r="386" spans="1:6" x14ac:dyDescent="0.2">
      <c r="A386" s="111">
        <f t="shared" si="36"/>
        <v>1905</v>
      </c>
      <c r="B386" s="118">
        <f t="shared" si="31"/>
        <v>161.13514710000001</v>
      </c>
      <c r="C386" s="119">
        <f t="shared" si="32"/>
        <v>0</v>
      </c>
      <c r="D386" s="119">
        <f t="shared" si="33"/>
        <v>414.86514709999983</v>
      </c>
      <c r="E386" s="119">
        <f t="shared" si="34"/>
        <v>0</v>
      </c>
      <c r="F386" s="119">
        <f t="shared" si="35"/>
        <v>414.86514709999983</v>
      </c>
    </row>
    <row r="387" spans="1:6" x14ac:dyDescent="0.2">
      <c r="A387" s="111">
        <f t="shared" si="36"/>
        <v>1910</v>
      </c>
      <c r="B387" s="118">
        <f t="shared" si="31"/>
        <v>161.13514710000001</v>
      </c>
      <c r="C387" s="119">
        <f t="shared" si="32"/>
        <v>0</v>
      </c>
      <c r="D387" s="119">
        <f t="shared" si="33"/>
        <v>412.91514709999956</v>
      </c>
      <c r="E387" s="119">
        <f t="shared" si="34"/>
        <v>0</v>
      </c>
      <c r="F387" s="119">
        <f t="shared" si="35"/>
        <v>412.91514709999956</v>
      </c>
    </row>
    <row r="388" spans="1:6" x14ac:dyDescent="0.2">
      <c r="A388" s="111">
        <f t="shared" si="36"/>
        <v>1915</v>
      </c>
      <c r="B388" s="118">
        <f t="shared" si="31"/>
        <v>161.13514710000001</v>
      </c>
      <c r="C388" s="119">
        <f t="shared" si="32"/>
        <v>0</v>
      </c>
      <c r="D388" s="119">
        <f t="shared" si="33"/>
        <v>410.96514709999974</v>
      </c>
      <c r="E388" s="119">
        <f t="shared" si="34"/>
        <v>0</v>
      </c>
      <c r="F388" s="119">
        <f t="shared" si="35"/>
        <v>410.96514709999974</v>
      </c>
    </row>
    <row r="389" spans="1:6" x14ac:dyDescent="0.2">
      <c r="A389" s="111">
        <f t="shared" si="36"/>
        <v>1920</v>
      </c>
      <c r="B389" s="118">
        <f t="shared" ref="B389:B452" si="37">(A389&gt;$L$6)*(A389&lt;$L$7)*(A389-$L$6)/($L$7-$L$6)*$K$4+(A389&gt;=$L$7)*$K$4</f>
        <v>161.13514710000001</v>
      </c>
      <c r="C389" s="119">
        <f t="shared" ref="C389:C452" si="38">MAX(0,$J$8+0.61*A389+B389-MAX($J$8,A389))</f>
        <v>0</v>
      </c>
      <c r="D389" s="119">
        <f t="shared" ref="D389:D452" si="39">MAX(0,$K$8+0.61*A389+B389-MAX($K$8,A389))</f>
        <v>409.01514709999992</v>
      </c>
      <c r="E389" s="119">
        <f t="shared" ref="E389:E452" si="40">C389*(C389&gt;$K$5)</f>
        <v>0</v>
      </c>
      <c r="F389" s="119">
        <f t="shared" ref="F389:F452" si="41">D389*(D389&gt;$K$5)</f>
        <v>409.01514709999992</v>
      </c>
    </row>
    <row r="390" spans="1:6" x14ac:dyDescent="0.2">
      <c r="A390" s="111">
        <f t="shared" si="36"/>
        <v>1925</v>
      </c>
      <c r="B390" s="118">
        <f t="shared" si="37"/>
        <v>161.13514710000001</v>
      </c>
      <c r="C390" s="119">
        <f t="shared" si="38"/>
        <v>0</v>
      </c>
      <c r="D390" s="119">
        <f t="shared" si="39"/>
        <v>407.06514709999965</v>
      </c>
      <c r="E390" s="119">
        <f t="shared" si="40"/>
        <v>0</v>
      </c>
      <c r="F390" s="119">
        <f t="shared" si="41"/>
        <v>407.06514709999965</v>
      </c>
    </row>
    <row r="391" spans="1:6" x14ac:dyDescent="0.2">
      <c r="A391" s="111">
        <f t="shared" si="36"/>
        <v>1930</v>
      </c>
      <c r="B391" s="118">
        <f t="shared" si="37"/>
        <v>161.13514710000001</v>
      </c>
      <c r="C391" s="119">
        <f t="shared" si="38"/>
        <v>0</v>
      </c>
      <c r="D391" s="119">
        <f t="shared" si="39"/>
        <v>405.11514709999983</v>
      </c>
      <c r="E391" s="119">
        <f t="shared" si="40"/>
        <v>0</v>
      </c>
      <c r="F391" s="119">
        <f t="shared" si="41"/>
        <v>405.11514709999983</v>
      </c>
    </row>
    <row r="392" spans="1:6" x14ac:dyDescent="0.2">
      <c r="A392" s="111">
        <f t="shared" si="36"/>
        <v>1935</v>
      </c>
      <c r="B392" s="118">
        <f t="shared" si="37"/>
        <v>161.13514710000001</v>
      </c>
      <c r="C392" s="119">
        <f t="shared" si="38"/>
        <v>0</v>
      </c>
      <c r="D392" s="119">
        <f t="shared" si="39"/>
        <v>403.16514709999956</v>
      </c>
      <c r="E392" s="119">
        <f t="shared" si="40"/>
        <v>0</v>
      </c>
      <c r="F392" s="119">
        <f t="shared" si="41"/>
        <v>403.16514709999956</v>
      </c>
    </row>
    <row r="393" spans="1:6" x14ac:dyDescent="0.2">
      <c r="A393" s="111">
        <f t="shared" si="36"/>
        <v>1940</v>
      </c>
      <c r="B393" s="118">
        <f t="shared" si="37"/>
        <v>161.13514710000001</v>
      </c>
      <c r="C393" s="119">
        <f t="shared" si="38"/>
        <v>0</v>
      </c>
      <c r="D393" s="119">
        <f t="shared" si="39"/>
        <v>401.21514709999974</v>
      </c>
      <c r="E393" s="119">
        <f t="shared" si="40"/>
        <v>0</v>
      </c>
      <c r="F393" s="119">
        <f t="shared" si="41"/>
        <v>401.21514709999974</v>
      </c>
    </row>
    <row r="394" spans="1:6" x14ac:dyDescent="0.2">
      <c r="A394" s="111">
        <f t="shared" si="36"/>
        <v>1945</v>
      </c>
      <c r="B394" s="118">
        <f t="shared" si="37"/>
        <v>161.13514710000001</v>
      </c>
      <c r="C394" s="119">
        <f t="shared" si="38"/>
        <v>0</v>
      </c>
      <c r="D394" s="119">
        <f t="shared" si="39"/>
        <v>399.26514709999992</v>
      </c>
      <c r="E394" s="119">
        <f t="shared" si="40"/>
        <v>0</v>
      </c>
      <c r="F394" s="119">
        <f t="shared" si="41"/>
        <v>399.26514709999992</v>
      </c>
    </row>
    <row r="395" spans="1:6" x14ac:dyDescent="0.2">
      <c r="A395" s="111">
        <f t="shared" si="36"/>
        <v>1950</v>
      </c>
      <c r="B395" s="118">
        <f t="shared" si="37"/>
        <v>161.13514710000001</v>
      </c>
      <c r="C395" s="119">
        <f t="shared" si="38"/>
        <v>0</v>
      </c>
      <c r="D395" s="119">
        <f t="shared" si="39"/>
        <v>397.31514709999965</v>
      </c>
      <c r="E395" s="119">
        <f t="shared" si="40"/>
        <v>0</v>
      </c>
      <c r="F395" s="119">
        <f t="shared" si="41"/>
        <v>397.31514709999965</v>
      </c>
    </row>
    <row r="396" spans="1:6" x14ac:dyDescent="0.2">
      <c r="A396" s="111">
        <f t="shared" si="36"/>
        <v>1955</v>
      </c>
      <c r="B396" s="118">
        <f t="shared" si="37"/>
        <v>161.13514710000001</v>
      </c>
      <c r="C396" s="119">
        <f t="shared" si="38"/>
        <v>0</v>
      </c>
      <c r="D396" s="119">
        <f t="shared" si="39"/>
        <v>395.36514709999983</v>
      </c>
      <c r="E396" s="119">
        <f t="shared" si="40"/>
        <v>0</v>
      </c>
      <c r="F396" s="119">
        <f t="shared" si="41"/>
        <v>395.36514709999983</v>
      </c>
    </row>
    <row r="397" spans="1:6" x14ac:dyDescent="0.2">
      <c r="A397" s="111">
        <f t="shared" si="36"/>
        <v>1960</v>
      </c>
      <c r="B397" s="118">
        <f t="shared" si="37"/>
        <v>161.13514710000001</v>
      </c>
      <c r="C397" s="119">
        <f t="shared" si="38"/>
        <v>0</v>
      </c>
      <c r="D397" s="119">
        <f t="shared" si="39"/>
        <v>393.41514709999956</v>
      </c>
      <c r="E397" s="119">
        <f t="shared" si="40"/>
        <v>0</v>
      </c>
      <c r="F397" s="119">
        <f t="shared" si="41"/>
        <v>393.41514709999956</v>
      </c>
    </row>
    <row r="398" spans="1:6" x14ac:dyDescent="0.2">
      <c r="A398" s="111">
        <f t="shared" si="36"/>
        <v>1965</v>
      </c>
      <c r="B398" s="118">
        <f t="shared" si="37"/>
        <v>161.13514710000001</v>
      </c>
      <c r="C398" s="119">
        <f t="shared" si="38"/>
        <v>0</v>
      </c>
      <c r="D398" s="119">
        <f t="shared" si="39"/>
        <v>391.46514709999974</v>
      </c>
      <c r="E398" s="119">
        <f t="shared" si="40"/>
        <v>0</v>
      </c>
      <c r="F398" s="119">
        <f t="shared" si="41"/>
        <v>391.46514709999974</v>
      </c>
    </row>
    <row r="399" spans="1:6" x14ac:dyDescent="0.2">
      <c r="A399" s="111">
        <f t="shared" si="36"/>
        <v>1970</v>
      </c>
      <c r="B399" s="118">
        <f t="shared" si="37"/>
        <v>161.13514710000001</v>
      </c>
      <c r="C399" s="119">
        <f t="shared" si="38"/>
        <v>0</v>
      </c>
      <c r="D399" s="119">
        <f t="shared" si="39"/>
        <v>389.51514709999992</v>
      </c>
      <c r="E399" s="119">
        <f t="shared" si="40"/>
        <v>0</v>
      </c>
      <c r="F399" s="119">
        <f t="shared" si="41"/>
        <v>389.51514709999992</v>
      </c>
    </row>
    <row r="400" spans="1:6" x14ac:dyDescent="0.2">
      <c r="A400" s="111">
        <f t="shared" si="36"/>
        <v>1975</v>
      </c>
      <c r="B400" s="118">
        <f t="shared" si="37"/>
        <v>161.13514710000001</v>
      </c>
      <c r="C400" s="119">
        <f t="shared" si="38"/>
        <v>0</v>
      </c>
      <c r="D400" s="119">
        <f t="shared" si="39"/>
        <v>387.56514709999965</v>
      </c>
      <c r="E400" s="119">
        <f t="shared" si="40"/>
        <v>0</v>
      </c>
      <c r="F400" s="119">
        <f t="shared" si="41"/>
        <v>387.56514709999965</v>
      </c>
    </row>
    <row r="401" spans="1:6" x14ac:dyDescent="0.2">
      <c r="A401" s="111">
        <f t="shared" si="36"/>
        <v>1980</v>
      </c>
      <c r="B401" s="118">
        <f t="shared" si="37"/>
        <v>161.13514710000001</v>
      </c>
      <c r="C401" s="119">
        <f t="shared" si="38"/>
        <v>0</v>
      </c>
      <c r="D401" s="119">
        <f t="shared" si="39"/>
        <v>385.61514709999983</v>
      </c>
      <c r="E401" s="119">
        <f t="shared" si="40"/>
        <v>0</v>
      </c>
      <c r="F401" s="119">
        <f t="shared" si="41"/>
        <v>385.61514709999983</v>
      </c>
    </row>
    <row r="402" spans="1:6" x14ac:dyDescent="0.2">
      <c r="A402" s="111">
        <f t="shared" si="36"/>
        <v>1985</v>
      </c>
      <c r="B402" s="118">
        <f t="shared" si="37"/>
        <v>161.13514710000001</v>
      </c>
      <c r="C402" s="119">
        <f t="shared" si="38"/>
        <v>0</v>
      </c>
      <c r="D402" s="119">
        <f t="shared" si="39"/>
        <v>383.66514709999956</v>
      </c>
      <c r="E402" s="119">
        <f t="shared" si="40"/>
        <v>0</v>
      </c>
      <c r="F402" s="119">
        <f t="shared" si="41"/>
        <v>383.66514709999956</v>
      </c>
    </row>
    <row r="403" spans="1:6" x14ac:dyDescent="0.2">
      <c r="A403" s="111">
        <f t="shared" si="36"/>
        <v>1990</v>
      </c>
      <c r="B403" s="118">
        <f t="shared" si="37"/>
        <v>161.13514710000001</v>
      </c>
      <c r="C403" s="119">
        <f t="shared" si="38"/>
        <v>0</v>
      </c>
      <c r="D403" s="119">
        <f t="shared" si="39"/>
        <v>381.71514709999974</v>
      </c>
      <c r="E403" s="119">
        <f t="shared" si="40"/>
        <v>0</v>
      </c>
      <c r="F403" s="119">
        <f t="shared" si="41"/>
        <v>381.71514709999974</v>
      </c>
    </row>
    <row r="404" spans="1:6" x14ac:dyDescent="0.2">
      <c r="A404" s="111">
        <f t="shared" si="36"/>
        <v>1995</v>
      </c>
      <c r="B404" s="118">
        <f t="shared" si="37"/>
        <v>161.13514710000001</v>
      </c>
      <c r="C404" s="119">
        <f t="shared" si="38"/>
        <v>0</v>
      </c>
      <c r="D404" s="119">
        <f t="shared" si="39"/>
        <v>379.76514709999992</v>
      </c>
      <c r="E404" s="119">
        <f t="shared" si="40"/>
        <v>0</v>
      </c>
      <c r="F404" s="119">
        <f t="shared" si="41"/>
        <v>379.76514709999992</v>
      </c>
    </row>
    <row r="405" spans="1:6" x14ac:dyDescent="0.2">
      <c r="A405" s="111">
        <f t="shared" si="36"/>
        <v>2000</v>
      </c>
      <c r="B405" s="118">
        <f t="shared" si="37"/>
        <v>161.13514710000001</v>
      </c>
      <c r="C405" s="119">
        <f t="shared" si="38"/>
        <v>0</v>
      </c>
      <c r="D405" s="119">
        <f t="shared" si="39"/>
        <v>377.81514709999965</v>
      </c>
      <c r="E405" s="119">
        <f t="shared" si="40"/>
        <v>0</v>
      </c>
      <c r="F405" s="119">
        <f t="shared" si="41"/>
        <v>377.81514709999965</v>
      </c>
    </row>
    <row r="406" spans="1:6" x14ac:dyDescent="0.2">
      <c r="A406" s="111">
        <f t="shared" si="36"/>
        <v>2005</v>
      </c>
      <c r="B406" s="118">
        <f t="shared" si="37"/>
        <v>161.13514710000001</v>
      </c>
      <c r="C406" s="119">
        <f t="shared" si="38"/>
        <v>0</v>
      </c>
      <c r="D406" s="119">
        <f t="shared" si="39"/>
        <v>375.86514709999983</v>
      </c>
      <c r="E406" s="119">
        <f t="shared" si="40"/>
        <v>0</v>
      </c>
      <c r="F406" s="119">
        <f t="shared" si="41"/>
        <v>375.86514709999983</v>
      </c>
    </row>
    <row r="407" spans="1:6" x14ac:dyDescent="0.2">
      <c r="A407" s="111">
        <f t="shared" ref="A407:A470" si="42">A406+5</f>
        <v>2010</v>
      </c>
      <c r="B407" s="118">
        <f t="shared" si="37"/>
        <v>161.13514710000001</v>
      </c>
      <c r="C407" s="119">
        <f t="shared" si="38"/>
        <v>0</v>
      </c>
      <c r="D407" s="119">
        <f t="shared" si="39"/>
        <v>373.91514709999956</v>
      </c>
      <c r="E407" s="119">
        <f t="shared" si="40"/>
        <v>0</v>
      </c>
      <c r="F407" s="119">
        <f t="shared" si="41"/>
        <v>373.91514709999956</v>
      </c>
    </row>
    <row r="408" spans="1:6" x14ac:dyDescent="0.2">
      <c r="A408" s="111">
        <f t="shared" si="42"/>
        <v>2015</v>
      </c>
      <c r="B408" s="118">
        <f t="shared" si="37"/>
        <v>161.13514710000001</v>
      </c>
      <c r="C408" s="119">
        <f t="shared" si="38"/>
        <v>0</v>
      </c>
      <c r="D408" s="119">
        <f t="shared" si="39"/>
        <v>371.96514709999974</v>
      </c>
      <c r="E408" s="119">
        <f t="shared" si="40"/>
        <v>0</v>
      </c>
      <c r="F408" s="119">
        <f t="shared" si="41"/>
        <v>371.96514709999974</v>
      </c>
    </row>
    <row r="409" spans="1:6" x14ac:dyDescent="0.2">
      <c r="A409" s="111">
        <f t="shared" si="42"/>
        <v>2020</v>
      </c>
      <c r="B409" s="118">
        <f t="shared" si="37"/>
        <v>161.13514710000001</v>
      </c>
      <c r="C409" s="119">
        <f t="shared" si="38"/>
        <v>0</v>
      </c>
      <c r="D409" s="119">
        <f t="shared" si="39"/>
        <v>370.01514709999992</v>
      </c>
      <c r="E409" s="119">
        <f t="shared" si="40"/>
        <v>0</v>
      </c>
      <c r="F409" s="119">
        <f t="shared" si="41"/>
        <v>370.01514709999992</v>
      </c>
    </row>
    <row r="410" spans="1:6" x14ac:dyDescent="0.2">
      <c r="A410" s="111">
        <f t="shared" si="42"/>
        <v>2025</v>
      </c>
      <c r="B410" s="118">
        <f t="shared" si="37"/>
        <v>161.13514710000001</v>
      </c>
      <c r="C410" s="119">
        <f t="shared" si="38"/>
        <v>0</v>
      </c>
      <c r="D410" s="119">
        <f t="shared" si="39"/>
        <v>368.06514709999965</v>
      </c>
      <c r="E410" s="119">
        <f t="shared" si="40"/>
        <v>0</v>
      </c>
      <c r="F410" s="119">
        <f t="shared" si="41"/>
        <v>368.06514709999965</v>
      </c>
    </row>
    <row r="411" spans="1:6" x14ac:dyDescent="0.2">
      <c r="A411" s="111">
        <f t="shared" si="42"/>
        <v>2030</v>
      </c>
      <c r="B411" s="118">
        <f t="shared" si="37"/>
        <v>161.13514710000001</v>
      </c>
      <c r="C411" s="119">
        <f t="shared" si="38"/>
        <v>0</v>
      </c>
      <c r="D411" s="119">
        <f t="shared" si="39"/>
        <v>366.11514709999983</v>
      </c>
      <c r="E411" s="119">
        <f t="shared" si="40"/>
        <v>0</v>
      </c>
      <c r="F411" s="119">
        <f t="shared" si="41"/>
        <v>366.11514709999983</v>
      </c>
    </row>
    <row r="412" spans="1:6" x14ac:dyDescent="0.2">
      <c r="A412" s="111">
        <f t="shared" si="42"/>
        <v>2035</v>
      </c>
      <c r="B412" s="118">
        <f t="shared" si="37"/>
        <v>161.13514710000001</v>
      </c>
      <c r="C412" s="119">
        <f t="shared" si="38"/>
        <v>0</v>
      </c>
      <c r="D412" s="119">
        <f t="shared" si="39"/>
        <v>364.16514709999956</v>
      </c>
      <c r="E412" s="119">
        <f t="shared" si="40"/>
        <v>0</v>
      </c>
      <c r="F412" s="119">
        <f t="shared" si="41"/>
        <v>364.16514709999956</v>
      </c>
    </row>
    <row r="413" spans="1:6" x14ac:dyDescent="0.2">
      <c r="A413" s="111">
        <f t="shared" si="42"/>
        <v>2040</v>
      </c>
      <c r="B413" s="118">
        <f t="shared" si="37"/>
        <v>161.13514710000001</v>
      </c>
      <c r="C413" s="119">
        <f t="shared" si="38"/>
        <v>0</v>
      </c>
      <c r="D413" s="119">
        <f t="shared" si="39"/>
        <v>362.21514709999974</v>
      </c>
      <c r="E413" s="119">
        <f t="shared" si="40"/>
        <v>0</v>
      </c>
      <c r="F413" s="119">
        <f t="shared" si="41"/>
        <v>362.21514709999974</v>
      </c>
    </row>
    <row r="414" spans="1:6" x14ac:dyDescent="0.2">
      <c r="A414" s="111">
        <f t="shared" si="42"/>
        <v>2045</v>
      </c>
      <c r="B414" s="118">
        <f t="shared" si="37"/>
        <v>161.13514710000001</v>
      </c>
      <c r="C414" s="119">
        <f t="shared" si="38"/>
        <v>0</v>
      </c>
      <c r="D414" s="119">
        <f t="shared" si="39"/>
        <v>360.26514709999992</v>
      </c>
      <c r="E414" s="119">
        <f t="shared" si="40"/>
        <v>0</v>
      </c>
      <c r="F414" s="119">
        <f t="shared" si="41"/>
        <v>360.26514709999992</v>
      </c>
    </row>
    <row r="415" spans="1:6" x14ac:dyDescent="0.2">
      <c r="A415" s="111">
        <f t="shared" si="42"/>
        <v>2050</v>
      </c>
      <c r="B415" s="118">
        <f t="shared" si="37"/>
        <v>161.13514710000001</v>
      </c>
      <c r="C415" s="119">
        <f t="shared" si="38"/>
        <v>0</v>
      </c>
      <c r="D415" s="119">
        <f t="shared" si="39"/>
        <v>358.31514709999965</v>
      </c>
      <c r="E415" s="119">
        <f t="shared" si="40"/>
        <v>0</v>
      </c>
      <c r="F415" s="119">
        <f t="shared" si="41"/>
        <v>358.31514709999965</v>
      </c>
    </row>
    <row r="416" spans="1:6" x14ac:dyDescent="0.2">
      <c r="A416" s="111">
        <f t="shared" si="42"/>
        <v>2055</v>
      </c>
      <c r="B416" s="118">
        <f t="shared" si="37"/>
        <v>161.13514710000001</v>
      </c>
      <c r="C416" s="119">
        <f t="shared" si="38"/>
        <v>0</v>
      </c>
      <c r="D416" s="119">
        <f t="shared" si="39"/>
        <v>356.36514709999983</v>
      </c>
      <c r="E416" s="119">
        <f t="shared" si="40"/>
        <v>0</v>
      </c>
      <c r="F416" s="119">
        <f t="shared" si="41"/>
        <v>356.36514709999983</v>
      </c>
    </row>
    <row r="417" spans="1:6" x14ac:dyDescent="0.2">
      <c r="A417" s="111">
        <f t="shared" si="42"/>
        <v>2060</v>
      </c>
      <c r="B417" s="118">
        <f t="shared" si="37"/>
        <v>161.13514710000001</v>
      </c>
      <c r="C417" s="119">
        <f t="shared" si="38"/>
        <v>0</v>
      </c>
      <c r="D417" s="119">
        <f t="shared" si="39"/>
        <v>354.41514709999956</v>
      </c>
      <c r="E417" s="119">
        <f t="shared" si="40"/>
        <v>0</v>
      </c>
      <c r="F417" s="119">
        <f t="shared" si="41"/>
        <v>354.41514709999956</v>
      </c>
    </row>
    <row r="418" spans="1:6" x14ac:dyDescent="0.2">
      <c r="A418" s="111">
        <f t="shared" si="42"/>
        <v>2065</v>
      </c>
      <c r="B418" s="118">
        <f t="shared" si="37"/>
        <v>161.13514710000001</v>
      </c>
      <c r="C418" s="119">
        <f t="shared" si="38"/>
        <v>0</v>
      </c>
      <c r="D418" s="119">
        <f t="shared" si="39"/>
        <v>352.46514709999974</v>
      </c>
      <c r="E418" s="119">
        <f t="shared" si="40"/>
        <v>0</v>
      </c>
      <c r="F418" s="119">
        <f t="shared" si="41"/>
        <v>352.46514709999974</v>
      </c>
    </row>
    <row r="419" spans="1:6" x14ac:dyDescent="0.2">
      <c r="A419" s="111">
        <f t="shared" si="42"/>
        <v>2070</v>
      </c>
      <c r="B419" s="118">
        <f t="shared" si="37"/>
        <v>161.13514710000001</v>
      </c>
      <c r="C419" s="119">
        <f t="shared" si="38"/>
        <v>0</v>
      </c>
      <c r="D419" s="119">
        <f t="shared" si="39"/>
        <v>350.51514709999992</v>
      </c>
      <c r="E419" s="119">
        <f t="shared" si="40"/>
        <v>0</v>
      </c>
      <c r="F419" s="119">
        <f t="shared" si="41"/>
        <v>350.51514709999992</v>
      </c>
    </row>
    <row r="420" spans="1:6" x14ac:dyDescent="0.2">
      <c r="A420" s="111">
        <f t="shared" si="42"/>
        <v>2075</v>
      </c>
      <c r="B420" s="118">
        <f t="shared" si="37"/>
        <v>161.13514710000001</v>
      </c>
      <c r="C420" s="119">
        <f t="shared" si="38"/>
        <v>0</v>
      </c>
      <c r="D420" s="119">
        <f t="shared" si="39"/>
        <v>348.56514709999965</v>
      </c>
      <c r="E420" s="119">
        <f t="shared" si="40"/>
        <v>0</v>
      </c>
      <c r="F420" s="119">
        <f t="shared" si="41"/>
        <v>348.56514709999965</v>
      </c>
    </row>
    <row r="421" spans="1:6" x14ac:dyDescent="0.2">
      <c r="A421" s="111">
        <f t="shared" si="42"/>
        <v>2080</v>
      </c>
      <c r="B421" s="118">
        <f t="shared" si="37"/>
        <v>161.13514710000001</v>
      </c>
      <c r="C421" s="119">
        <f t="shared" si="38"/>
        <v>0</v>
      </c>
      <c r="D421" s="119">
        <f t="shared" si="39"/>
        <v>346.61514709999983</v>
      </c>
      <c r="E421" s="119">
        <f t="shared" si="40"/>
        <v>0</v>
      </c>
      <c r="F421" s="119">
        <f t="shared" si="41"/>
        <v>346.61514709999983</v>
      </c>
    </row>
    <row r="422" spans="1:6" x14ac:dyDescent="0.2">
      <c r="A422" s="111">
        <f t="shared" si="42"/>
        <v>2085</v>
      </c>
      <c r="B422" s="118">
        <f t="shared" si="37"/>
        <v>161.13514710000001</v>
      </c>
      <c r="C422" s="119">
        <f t="shared" si="38"/>
        <v>0</v>
      </c>
      <c r="D422" s="119">
        <f t="shared" si="39"/>
        <v>344.66514709999956</v>
      </c>
      <c r="E422" s="119">
        <f t="shared" si="40"/>
        <v>0</v>
      </c>
      <c r="F422" s="119">
        <f t="shared" si="41"/>
        <v>344.66514709999956</v>
      </c>
    </row>
    <row r="423" spans="1:6" x14ac:dyDescent="0.2">
      <c r="A423" s="111">
        <f t="shared" si="42"/>
        <v>2090</v>
      </c>
      <c r="B423" s="118">
        <f t="shared" si="37"/>
        <v>161.13514710000001</v>
      </c>
      <c r="C423" s="119">
        <f t="shared" si="38"/>
        <v>0</v>
      </c>
      <c r="D423" s="119">
        <f t="shared" si="39"/>
        <v>342.71514709999974</v>
      </c>
      <c r="E423" s="119">
        <f t="shared" si="40"/>
        <v>0</v>
      </c>
      <c r="F423" s="119">
        <f t="shared" si="41"/>
        <v>342.71514709999974</v>
      </c>
    </row>
    <row r="424" spans="1:6" x14ac:dyDescent="0.2">
      <c r="A424" s="111">
        <f t="shared" si="42"/>
        <v>2095</v>
      </c>
      <c r="B424" s="118">
        <f t="shared" si="37"/>
        <v>161.13514710000001</v>
      </c>
      <c r="C424" s="119">
        <f t="shared" si="38"/>
        <v>0</v>
      </c>
      <c r="D424" s="119">
        <f t="shared" si="39"/>
        <v>340.76514709999992</v>
      </c>
      <c r="E424" s="119">
        <f t="shared" si="40"/>
        <v>0</v>
      </c>
      <c r="F424" s="119">
        <f t="shared" si="41"/>
        <v>340.76514709999992</v>
      </c>
    </row>
    <row r="425" spans="1:6" x14ac:dyDescent="0.2">
      <c r="A425" s="111">
        <f t="shared" si="42"/>
        <v>2100</v>
      </c>
      <c r="B425" s="118">
        <f t="shared" si="37"/>
        <v>161.13514710000001</v>
      </c>
      <c r="C425" s="119">
        <f t="shared" si="38"/>
        <v>0</v>
      </c>
      <c r="D425" s="119">
        <f t="shared" si="39"/>
        <v>338.81514709999965</v>
      </c>
      <c r="E425" s="119">
        <f t="shared" si="40"/>
        <v>0</v>
      </c>
      <c r="F425" s="119">
        <f t="shared" si="41"/>
        <v>338.81514709999965</v>
      </c>
    </row>
    <row r="426" spans="1:6" x14ac:dyDescent="0.2">
      <c r="A426" s="111">
        <f t="shared" si="42"/>
        <v>2105</v>
      </c>
      <c r="B426" s="118">
        <f t="shared" si="37"/>
        <v>161.13514710000001</v>
      </c>
      <c r="C426" s="119">
        <f t="shared" si="38"/>
        <v>0</v>
      </c>
      <c r="D426" s="119">
        <f t="shared" si="39"/>
        <v>336.86514709999983</v>
      </c>
      <c r="E426" s="119">
        <f t="shared" si="40"/>
        <v>0</v>
      </c>
      <c r="F426" s="119">
        <f t="shared" si="41"/>
        <v>336.86514709999983</v>
      </c>
    </row>
    <row r="427" spans="1:6" x14ac:dyDescent="0.2">
      <c r="A427" s="111">
        <f t="shared" si="42"/>
        <v>2110</v>
      </c>
      <c r="B427" s="118">
        <f t="shared" si="37"/>
        <v>161.13514710000001</v>
      </c>
      <c r="C427" s="119">
        <f t="shared" si="38"/>
        <v>0</v>
      </c>
      <c r="D427" s="119">
        <f t="shared" si="39"/>
        <v>334.91514709999956</v>
      </c>
      <c r="E427" s="119">
        <f t="shared" si="40"/>
        <v>0</v>
      </c>
      <c r="F427" s="119">
        <f t="shared" si="41"/>
        <v>334.91514709999956</v>
      </c>
    </row>
    <row r="428" spans="1:6" x14ac:dyDescent="0.2">
      <c r="A428" s="111">
        <f t="shared" si="42"/>
        <v>2115</v>
      </c>
      <c r="B428" s="118">
        <f t="shared" si="37"/>
        <v>161.13514710000001</v>
      </c>
      <c r="C428" s="119">
        <f t="shared" si="38"/>
        <v>0</v>
      </c>
      <c r="D428" s="119">
        <f t="shared" si="39"/>
        <v>332.96514709999974</v>
      </c>
      <c r="E428" s="119">
        <f t="shared" si="40"/>
        <v>0</v>
      </c>
      <c r="F428" s="119">
        <f t="shared" si="41"/>
        <v>332.96514709999974</v>
      </c>
    </row>
    <row r="429" spans="1:6" x14ac:dyDescent="0.2">
      <c r="A429" s="111">
        <f t="shared" si="42"/>
        <v>2120</v>
      </c>
      <c r="B429" s="118">
        <f t="shared" si="37"/>
        <v>161.13514710000001</v>
      </c>
      <c r="C429" s="119">
        <f t="shared" si="38"/>
        <v>0</v>
      </c>
      <c r="D429" s="119">
        <f t="shared" si="39"/>
        <v>331.01514709999992</v>
      </c>
      <c r="E429" s="119">
        <f t="shared" si="40"/>
        <v>0</v>
      </c>
      <c r="F429" s="119">
        <f t="shared" si="41"/>
        <v>331.01514709999992</v>
      </c>
    </row>
    <row r="430" spans="1:6" x14ac:dyDescent="0.2">
      <c r="A430" s="111">
        <f t="shared" si="42"/>
        <v>2125</v>
      </c>
      <c r="B430" s="118">
        <f t="shared" si="37"/>
        <v>161.13514710000001</v>
      </c>
      <c r="C430" s="119">
        <f t="shared" si="38"/>
        <v>0</v>
      </c>
      <c r="D430" s="119">
        <f t="shared" si="39"/>
        <v>329.06514709999965</v>
      </c>
      <c r="E430" s="119">
        <f t="shared" si="40"/>
        <v>0</v>
      </c>
      <c r="F430" s="119">
        <f t="shared" si="41"/>
        <v>329.06514709999965</v>
      </c>
    </row>
    <row r="431" spans="1:6" x14ac:dyDescent="0.2">
      <c r="A431" s="111">
        <f t="shared" si="42"/>
        <v>2130</v>
      </c>
      <c r="B431" s="118">
        <f t="shared" si="37"/>
        <v>161.13514710000001</v>
      </c>
      <c r="C431" s="119">
        <f t="shared" si="38"/>
        <v>0</v>
      </c>
      <c r="D431" s="119">
        <f t="shared" si="39"/>
        <v>327.11514709999983</v>
      </c>
      <c r="E431" s="119">
        <f t="shared" si="40"/>
        <v>0</v>
      </c>
      <c r="F431" s="119">
        <f t="shared" si="41"/>
        <v>327.11514709999983</v>
      </c>
    </row>
    <row r="432" spans="1:6" x14ac:dyDescent="0.2">
      <c r="A432" s="111">
        <f t="shared" si="42"/>
        <v>2135</v>
      </c>
      <c r="B432" s="118">
        <f t="shared" si="37"/>
        <v>161.13514710000001</v>
      </c>
      <c r="C432" s="119">
        <f t="shared" si="38"/>
        <v>0</v>
      </c>
      <c r="D432" s="119">
        <f t="shared" si="39"/>
        <v>325.16514709999956</v>
      </c>
      <c r="E432" s="119">
        <f t="shared" si="40"/>
        <v>0</v>
      </c>
      <c r="F432" s="119">
        <f t="shared" si="41"/>
        <v>325.16514709999956</v>
      </c>
    </row>
    <row r="433" spans="1:6" x14ac:dyDescent="0.2">
      <c r="A433" s="111">
        <f t="shared" si="42"/>
        <v>2140</v>
      </c>
      <c r="B433" s="118">
        <f t="shared" si="37"/>
        <v>161.13514710000001</v>
      </c>
      <c r="C433" s="119">
        <f t="shared" si="38"/>
        <v>0</v>
      </c>
      <c r="D433" s="119">
        <f t="shared" si="39"/>
        <v>323.21514709999974</v>
      </c>
      <c r="E433" s="119">
        <f t="shared" si="40"/>
        <v>0</v>
      </c>
      <c r="F433" s="119">
        <f t="shared" si="41"/>
        <v>323.21514709999974</v>
      </c>
    </row>
    <row r="434" spans="1:6" x14ac:dyDescent="0.2">
      <c r="A434" s="111">
        <f t="shared" si="42"/>
        <v>2145</v>
      </c>
      <c r="B434" s="118">
        <f t="shared" si="37"/>
        <v>161.13514710000001</v>
      </c>
      <c r="C434" s="119">
        <f t="shared" si="38"/>
        <v>0</v>
      </c>
      <c r="D434" s="119">
        <f t="shared" si="39"/>
        <v>321.26514709999992</v>
      </c>
      <c r="E434" s="119">
        <f t="shared" si="40"/>
        <v>0</v>
      </c>
      <c r="F434" s="119">
        <f t="shared" si="41"/>
        <v>321.26514709999992</v>
      </c>
    </row>
    <row r="435" spans="1:6" x14ac:dyDescent="0.2">
      <c r="A435" s="111">
        <f t="shared" si="42"/>
        <v>2150</v>
      </c>
      <c r="B435" s="118">
        <f t="shared" si="37"/>
        <v>161.13514710000001</v>
      </c>
      <c r="C435" s="119">
        <f t="shared" si="38"/>
        <v>0</v>
      </c>
      <c r="D435" s="119">
        <f t="shared" si="39"/>
        <v>319.31514709999965</v>
      </c>
      <c r="E435" s="119">
        <f t="shared" si="40"/>
        <v>0</v>
      </c>
      <c r="F435" s="119">
        <f t="shared" si="41"/>
        <v>319.31514709999965</v>
      </c>
    </row>
    <row r="436" spans="1:6" x14ac:dyDescent="0.2">
      <c r="A436" s="111">
        <f t="shared" si="42"/>
        <v>2155</v>
      </c>
      <c r="B436" s="118">
        <f t="shared" si="37"/>
        <v>161.13514710000001</v>
      </c>
      <c r="C436" s="119">
        <f t="shared" si="38"/>
        <v>0</v>
      </c>
      <c r="D436" s="119">
        <f t="shared" si="39"/>
        <v>317.36514709999983</v>
      </c>
      <c r="E436" s="119">
        <f t="shared" si="40"/>
        <v>0</v>
      </c>
      <c r="F436" s="119">
        <f t="shared" si="41"/>
        <v>317.36514709999983</v>
      </c>
    </row>
    <row r="437" spans="1:6" x14ac:dyDescent="0.2">
      <c r="A437" s="111">
        <f t="shared" si="42"/>
        <v>2160</v>
      </c>
      <c r="B437" s="118">
        <f t="shared" si="37"/>
        <v>161.13514710000001</v>
      </c>
      <c r="C437" s="119">
        <f t="shared" si="38"/>
        <v>0</v>
      </c>
      <c r="D437" s="119">
        <f t="shared" si="39"/>
        <v>315.41514709999956</v>
      </c>
      <c r="E437" s="119">
        <f t="shared" si="40"/>
        <v>0</v>
      </c>
      <c r="F437" s="119">
        <f t="shared" si="41"/>
        <v>315.41514709999956</v>
      </c>
    </row>
    <row r="438" spans="1:6" x14ac:dyDescent="0.2">
      <c r="A438" s="111">
        <f t="shared" si="42"/>
        <v>2165</v>
      </c>
      <c r="B438" s="118">
        <f t="shared" si="37"/>
        <v>161.13514710000001</v>
      </c>
      <c r="C438" s="119">
        <f t="shared" si="38"/>
        <v>0</v>
      </c>
      <c r="D438" s="119">
        <f t="shared" si="39"/>
        <v>313.46514709999974</v>
      </c>
      <c r="E438" s="119">
        <f t="shared" si="40"/>
        <v>0</v>
      </c>
      <c r="F438" s="119">
        <f t="shared" si="41"/>
        <v>313.46514709999974</v>
      </c>
    </row>
    <row r="439" spans="1:6" x14ac:dyDescent="0.2">
      <c r="A439" s="111">
        <f t="shared" si="42"/>
        <v>2170</v>
      </c>
      <c r="B439" s="118">
        <f t="shared" si="37"/>
        <v>161.13514710000001</v>
      </c>
      <c r="C439" s="119">
        <f t="shared" si="38"/>
        <v>0</v>
      </c>
      <c r="D439" s="119">
        <f t="shared" si="39"/>
        <v>311.51514709999992</v>
      </c>
      <c r="E439" s="119">
        <f t="shared" si="40"/>
        <v>0</v>
      </c>
      <c r="F439" s="119">
        <f t="shared" si="41"/>
        <v>311.51514709999992</v>
      </c>
    </row>
    <row r="440" spans="1:6" x14ac:dyDescent="0.2">
      <c r="A440" s="111">
        <f t="shared" si="42"/>
        <v>2175</v>
      </c>
      <c r="B440" s="118">
        <f t="shared" si="37"/>
        <v>161.13514710000001</v>
      </c>
      <c r="C440" s="119">
        <f t="shared" si="38"/>
        <v>0</v>
      </c>
      <c r="D440" s="119">
        <f t="shared" si="39"/>
        <v>309.56514709999965</v>
      </c>
      <c r="E440" s="119">
        <f t="shared" si="40"/>
        <v>0</v>
      </c>
      <c r="F440" s="119">
        <f t="shared" si="41"/>
        <v>309.56514709999965</v>
      </c>
    </row>
    <row r="441" spans="1:6" x14ac:dyDescent="0.2">
      <c r="A441" s="111">
        <f t="shared" si="42"/>
        <v>2180</v>
      </c>
      <c r="B441" s="118">
        <f t="shared" si="37"/>
        <v>161.13514710000001</v>
      </c>
      <c r="C441" s="119">
        <f t="shared" si="38"/>
        <v>0</v>
      </c>
      <c r="D441" s="119">
        <f t="shared" si="39"/>
        <v>307.61514709999983</v>
      </c>
      <c r="E441" s="119">
        <f t="shared" si="40"/>
        <v>0</v>
      </c>
      <c r="F441" s="119">
        <f t="shared" si="41"/>
        <v>307.61514709999983</v>
      </c>
    </row>
    <row r="442" spans="1:6" x14ac:dyDescent="0.2">
      <c r="A442" s="111">
        <f t="shared" si="42"/>
        <v>2185</v>
      </c>
      <c r="B442" s="118">
        <f t="shared" si="37"/>
        <v>161.13514710000001</v>
      </c>
      <c r="C442" s="119">
        <f t="shared" si="38"/>
        <v>0</v>
      </c>
      <c r="D442" s="119">
        <f t="shared" si="39"/>
        <v>305.66514709999956</v>
      </c>
      <c r="E442" s="119">
        <f t="shared" si="40"/>
        <v>0</v>
      </c>
      <c r="F442" s="119">
        <f t="shared" si="41"/>
        <v>305.66514709999956</v>
      </c>
    </row>
    <row r="443" spans="1:6" x14ac:dyDescent="0.2">
      <c r="A443" s="111">
        <f t="shared" si="42"/>
        <v>2190</v>
      </c>
      <c r="B443" s="118">
        <f t="shared" si="37"/>
        <v>161.13514710000001</v>
      </c>
      <c r="C443" s="119">
        <f t="shared" si="38"/>
        <v>0</v>
      </c>
      <c r="D443" s="119">
        <f t="shared" si="39"/>
        <v>303.71514709999974</v>
      </c>
      <c r="E443" s="119">
        <f t="shared" si="40"/>
        <v>0</v>
      </c>
      <c r="F443" s="119">
        <f t="shared" si="41"/>
        <v>303.71514709999974</v>
      </c>
    </row>
    <row r="444" spans="1:6" x14ac:dyDescent="0.2">
      <c r="A444" s="111">
        <f t="shared" si="42"/>
        <v>2195</v>
      </c>
      <c r="B444" s="118">
        <f t="shared" si="37"/>
        <v>161.13514710000001</v>
      </c>
      <c r="C444" s="119">
        <f t="shared" si="38"/>
        <v>0</v>
      </c>
      <c r="D444" s="119">
        <f t="shared" si="39"/>
        <v>301.76514709999992</v>
      </c>
      <c r="E444" s="119">
        <f t="shared" si="40"/>
        <v>0</v>
      </c>
      <c r="F444" s="119">
        <f t="shared" si="41"/>
        <v>301.76514709999992</v>
      </c>
    </row>
    <row r="445" spans="1:6" x14ac:dyDescent="0.2">
      <c r="A445" s="111">
        <f t="shared" si="42"/>
        <v>2200</v>
      </c>
      <c r="B445" s="118">
        <f t="shared" si="37"/>
        <v>161.13514710000001</v>
      </c>
      <c r="C445" s="119">
        <f t="shared" si="38"/>
        <v>0</v>
      </c>
      <c r="D445" s="119">
        <f t="shared" si="39"/>
        <v>299.81514709999965</v>
      </c>
      <c r="E445" s="119">
        <f t="shared" si="40"/>
        <v>0</v>
      </c>
      <c r="F445" s="119">
        <f t="shared" si="41"/>
        <v>299.81514709999965</v>
      </c>
    </row>
    <row r="446" spans="1:6" x14ac:dyDescent="0.2">
      <c r="A446" s="111">
        <f t="shared" si="42"/>
        <v>2205</v>
      </c>
      <c r="B446" s="118">
        <f t="shared" si="37"/>
        <v>161.13514710000001</v>
      </c>
      <c r="C446" s="119">
        <f t="shared" si="38"/>
        <v>0</v>
      </c>
      <c r="D446" s="119">
        <f t="shared" si="39"/>
        <v>297.86514709999983</v>
      </c>
      <c r="E446" s="119">
        <f t="shared" si="40"/>
        <v>0</v>
      </c>
      <c r="F446" s="119">
        <f t="shared" si="41"/>
        <v>297.86514709999983</v>
      </c>
    </row>
    <row r="447" spans="1:6" x14ac:dyDescent="0.2">
      <c r="A447" s="111">
        <f t="shared" si="42"/>
        <v>2210</v>
      </c>
      <c r="B447" s="118">
        <f t="shared" si="37"/>
        <v>161.13514710000001</v>
      </c>
      <c r="C447" s="119">
        <f t="shared" si="38"/>
        <v>0</v>
      </c>
      <c r="D447" s="119">
        <f t="shared" si="39"/>
        <v>295.91514709999956</v>
      </c>
      <c r="E447" s="119">
        <f t="shared" si="40"/>
        <v>0</v>
      </c>
      <c r="F447" s="119">
        <f t="shared" si="41"/>
        <v>295.91514709999956</v>
      </c>
    </row>
    <row r="448" spans="1:6" x14ac:dyDescent="0.2">
      <c r="A448" s="111">
        <f t="shared" si="42"/>
        <v>2215</v>
      </c>
      <c r="B448" s="118">
        <f t="shared" si="37"/>
        <v>161.13514710000001</v>
      </c>
      <c r="C448" s="119">
        <f t="shared" si="38"/>
        <v>0</v>
      </c>
      <c r="D448" s="119">
        <f t="shared" si="39"/>
        <v>293.96514709999974</v>
      </c>
      <c r="E448" s="119">
        <f t="shared" si="40"/>
        <v>0</v>
      </c>
      <c r="F448" s="119">
        <f t="shared" si="41"/>
        <v>293.96514709999974</v>
      </c>
    </row>
    <row r="449" spans="1:6" x14ac:dyDescent="0.2">
      <c r="A449" s="111">
        <f t="shared" si="42"/>
        <v>2220</v>
      </c>
      <c r="B449" s="118">
        <f t="shared" si="37"/>
        <v>161.13514710000001</v>
      </c>
      <c r="C449" s="119">
        <f t="shared" si="38"/>
        <v>0</v>
      </c>
      <c r="D449" s="119">
        <f t="shared" si="39"/>
        <v>292.01514709999992</v>
      </c>
      <c r="E449" s="119">
        <f t="shared" si="40"/>
        <v>0</v>
      </c>
      <c r="F449" s="119">
        <f t="shared" si="41"/>
        <v>292.01514709999992</v>
      </c>
    </row>
    <row r="450" spans="1:6" x14ac:dyDescent="0.2">
      <c r="A450" s="111">
        <f t="shared" si="42"/>
        <v>2225</v>
      </c>
      <c r="B450" s="118">
        <f t="shared" si="37"/>
        <v>161.13514710000001</v>
      </c>
      <c r="C450" s="119">
        <f t="shared" si="38"/>
        <v>0</v>
      </c>
      <c r="D450" s="119">
        <f t="shared" si="39"/>
        <v>290.06514709999965</v>
      </c>
      <c r="E450" s="119">
        <f t="shared" si="40"/>
        <v>0</v>
      </c>
      <c r="F450" s="119">
        <f t="shared" si="41"/>
        <v>290.06514709999965</v>
      </c>
    </row>
    <row r="451" spans="1:6" x14ac:dyDescent="0.2">
      <c r="A451" s="111">
        <f t="shared" si="42"/>
        <v>2230</v>
      </c>
      <c r="B451" s="118">
        <f t="shared" si="37"/>
        <v>161.13514710000001</v>
      </c>
      <c r="C451" s="119">
        <f t="shared" si="38"/>
        <v>0</v>
      </c>
      <c r="D451" s="119">
        <f t="shared" si="39"/>
        <v>288.11514709999983</v>
      </c>
      <c r="E451" s="119">
        <f t="shared" si="40"/>
        <v>0</v>
      </c>
      <c r="F451" s="119">
        <f t="shared" si="41"/>
        <v>288.11514709999983</v>
      </c>
    </row>
    <row r="452" spans="1:6" x14ac:dyDescent="0.2">
      <c r="A452" s="111">
        <f t="shared" si="42"/>
        <v>2235</v>
      </c>
      <c r="B452" s="118">
        <f t="shared" si="37"/>
        <v>161.13514710000001</v>
      </c>
      <c r="C452" s="119">
        <f t="shared" si="38"/>
        <v>0</v>
      </c>
      <c r="D452" s="119">
        <f t="shared" si="39"/>
        <v>286.16514709999956</v>
      </c>
      <c r="E452" s="119">
        <f t="shared" si="40"/>
        <v>0</v>
      </c>
      <c r="F452" s="119">
        <f t="shared" si="41"/>
        <v>286.16514709999956</v>
      </c>
    </row>
    <row r="453" spans="1:6" x14ac:dyDescent="0.2">
      <c r="A453" s="111">
        <f t="shared" si="42"/>
        <v>2240</v>
      </c>
      <c r="B453" s="118">
        <f t="shared" ref="B453:B516" si="43">(A453&gt;$L$6)*(A453&lt;$L$7)*(A453-$L$6)/($L$7-$L$6)*$K$4+(A453&gt;=$L$7)*$K$4</f>
        <v>161.13514710000001</v>
      </c>
      <c r="C453" s="119">
        <f t="shared" ref="C453:C516" si="44">MAX(0,$J$8+0.61*A453+B453-MAX($J$8,A453))</f>
        <v>0</v>
      </c>
      <c r="D453" s="119">
        <f t="shared" ref="D453:D516" si="45">MAX(0,$K$8+0.61*A453+B453-MAX($K$8,A453))</f>
        <v>284.21514709999974</v>
      </c>
      <c r="E453" s="119">
        <f t="shared" ref="E453:E516" si="46">C453*(C453&gt;$K$5)</f>
        <v>0</v>
      </c>
      <c r="F453" s="119">
        <f t="shared" ref="F453:F516" si="47">D453*(D453&gt;$K$5)</f>
        <v>284.21514709999974</v>
      </c>
    </row>
    <row r="454" spans="1:6" x14ac:dyDescent="0.2">
      <c r="A454" s="111">
        <f t="shared" si="42"/>
        <v>2245</v>
      </c>
      <c r="B454" s="118">
        <f t="shared" si="43"/>
        <v>161.13514710000001</v>
      </c>
      <c r="C454" s="119">
        <f t="shared" si="44"/>
        <v>0</v>
      </c>
      <c r="D454" s="119">
        <f t="shared" si="45"/>
        <v>282.26514709999992</v>
      </c>
      <c r="E454" s="119">
        <f t="shared" si="46"/>
        <v>0</v>
      </c>
      <c r="F454" s="119">
        <f t="shared" si="47"/>
        <v>282.26514709999992</v>
      </c>
    </row>
    <row r="455" spans="1:6" x14ac:dyDescent="0.2">
      <c r="A455" s="111">
        <f t="shared" si="42"/>
        <v>2250</v>
      </c>
      <c r="B455" s="118">
        <f t="shared" si="43"/>
        <v>161.13514710000001</v>
      </c>
      <c r="C455" s="119">
        <f t="shared" si="44"/>
        <v>0</v>
      </c>
      <c r="D455" s="119">
        <f t="shared" si="45"/>
        <v>280.31514709999965</v>
      </c>
      <c r="E455" s="119">
        <f t="shared" si="46"/>
        <v>0</v>
      </c>
      <c r="F455" s="119">
        <f t="shared" si="47"/>
        <v>280.31514709999965</v>
      </c>
    </row>
    <row r="456" spans="1:6" x14ac:dyDescent="0.2">
      <c r="A456" s="111">
        <f t="shared" si="42"/>
        <v>2255</v>
      </c>
      <c r="B456" s="118">
        <f t="shared" si="43"/>
        <v>161.13514710000001</v>
      </c>
      <c r="C456" s="119">
        <f t="shared" si="44"/>
        <v>0</v>
      </c>
      <c r="D456" s="119">
        <f t="shared" si="45"/>
        <v>278.36514709999983</v>
      </c>
      <c r="E456" s="119">
        <f t="shared" si="46"/>
        <v>0</v>
      </c>
      <c r="F456" s="119">
        <f t="shared" si="47"/>
        <v>278.36514709999983</v>
      </c>
    </row>
    <row r="457" spans="1:6" x14ac:dyDescent="0.2">
      <c r="A457" s="111">
        <f t="shared" si="42"/>
        <v>2260</v>
      </c>
      <c r="B457" s="118">
        <f t="shared" si="43"/>
        <v>161.13514710000001</v>
      </c>
      <c r="C457" s="119">
        <f t="shared" si="44"/>
        <v>0</v>
      </c>
      <c r="D457" s="119">
        <f t="shared" si="45"/>
        <v>276.41514709999956</v>
      </c>
      <c r="E457" s="119">
        <f t="shared" si="46"/>
        <v>0</v>
      </c>
      <c r="F457" s="119">
        <f t="shared" si="47"/>
        <v>276.41514709999956</v>
      </c>
    </row>
    <row r="458" spans="1:6" x14ac:dyDescent="0.2">
      <c r="A458" s="111">
        <f t="shared" si="42"/>
        <v>2265</v>
      </c>
      <c r="B458" s="118">
        <f t="shared" si="43"/>
        <v>161.13514710000001</v>
      </c>
      <c r="C458" s="119">
        <f t="shared" si="44"/>
        <v>0</v>
      </c>
      <c r="D458" s="119">
        <f t="shared" si="45"/>
        <v>274.46514709999974</v>
      </c>
      <c r="E458" s="119">
        <f t="shared" si="46"/>
        <v>0</v>
      </c>
      <c r="F458" s="119">
        <f t="shared" si="47"/>
        <v>274.46514709999974</v>
      </c>
    </row>
    <row r="459" spans="1:6" x14ac:dyDescent="0.2">
      <c r="A459" s="111">
        <f t="shared" si="42"/>
        <v>2270</v>
      </c>
      <c r="B459" s="118">
        <f t="shared" si="43"/>
        <v>161.13514710000001</v>
      </c>
      <c r="C459" s="119">
        <f t="shared" si="44"/>
        <v>0</v>
      </c>
      <c r="D459" s="119">
        <f t="shared" si="45"/>
        <v>272.51514709999992</v>
      </c>
      <c r="E459" s="119">
        <f t="shared" si="46"/>
        <v>0</v>
      </c>
      <c r="F459" s="119">
        <f t="shared" si="47"/>
        <v>272.51514709999992</v>
      </c>
    </row>
    <row r="460" spans="1:6" x14ac:dyDescent="0.2">
      <c r="A460" s="111">
        <f t="shared" si="42"/>
        <v>2275</v>
      </c>
      <c r="B460" s="118">
        <f t="shared" si="43"/>
        <v>161.13514710000001</v>
      </c>
      <c r="C460" s="119">
        <f t="shared" si="44"/>
        <v>0</v>
      </c>
      <c r="D460" s="119">
        <f t="shared" si="45"/>
        <v>270.56514709999965</v>
      </c>
      <c r="E460" s="119">
        <f t="shared" si="46"/>
        <v>0</v>
      </c>
      <c r="F460" s="119">
        <f t="shared" si="47"/>
        <v>270.56514709999965</v>
      </c>
    </row>
    <row r="461" spans="1:6" x14ac:dyDescent="0.2">
      <c r="A461" s="111">
        <f t="shared" si="42"/>
        <v>2280</v>
      </c>
      <c r="B461" s="118">
        <f t="shared" si="43"/>
        <v>161.13514710000001</v>
      </c>
      <c r="C461" s="119">
        <f t="shared" si="44"/>
        <v>0</v>
      </c>
      <c r="D461" s="119">
        <f t="shared" si="45"/>
        <v>268.61514709999983</v>
      </c>
      <c r="E461" s="119">
        <f t="shared" si="46"/>
        <v>0</v>
      </c>
      <c r="F461" s="119">
        <f t="shared" si="47"/>
        <v>268.61514709999983</v>
      </c>
    </row>
    <row r="462" spans="1:6" x14ac:dyDescent="0.2">
      <c r="A462" s="111">
        <f t="shared" si="42"/>
        <v>2285</v>
      </c>
      <c r="B462" s="118">
        <f t="shared" si="43"/>
        <v>161.13514710000001</v>
      </c>
      <c r="C462" s="119">
        <f t="shared" si="44"/>
        <v>0</v>
      </c>
      <c r="D462" s="119">
        <f t="shared" si="45"/>
        <v>266.66514709999956</v>
      </c>
      <c r="E462" s="119">
        <f t="shared" si="46"/>
        <v>0</v>
      </c>
      <c r="F462" s="119">
        <f t="shared" si="47"/>
        <v>266.66514709999956</v>
      </c>
    </row>
    <row r="463" spans="1:6" x14ac:dyDescent="0.2">
      <c r="A463" s="111">
        <f t="shared" si="42"/>
        <v>2290</v>
      </c>
      <c r="B463" s="118">
        <f t="shared" si="43"/>
        <v>161.13514710000001</v>
      </c>
      <c r="C463" s="119">
        <f t="shared" si="44"/>
        <v>0</v>
      </c>
      <c r="D463" s="119">
        <f t="shared" si="45"/>
        <v>264.71514709999974</v>
      </c>
      <c r="E463" s="119">
        <f t="shared" si="46"/>
        <v>0</v>
      </c>
      <c r="F463" s="119">
        <f t="shared" si="47"/>
        <v>264.71514709999974</v>
      </c>
    </row>
    <row r="464" spans="1:6" x14ac:dyDescent="0.2">
      <c r="A464" s="111">
        <f t="shared" si="42"/>
        <v>2295</v>
      </c>
      <c r="B464" s="118">
        <f t="shared" si="43"/>
        <v>161.13514710000001</v>
      </c>
      <c r="C464" s="119">
        <f t="shared" si="44"/>
        <v>0</v>
      </c>
      <c r="D464" s="119">
        <f t="shared" si="45"/>
        <v>262.76514709999992</v>
      </c>
      <c r="E464" s="119">
        <f t="shared" si="46"/>
        <v>0</v>
      </c>
      <c r="F464" s="119">
        <f t="shared" si="47"/>
        <v>262.76514709999992</v>
      </c>
    </row>
    <row r="465" spans="1:6" x14ac:dyDescent="0.2">
      <c r="A465" s="111">
        <f t="shared" si="42"/>
        <v>2300</v>
      </c>
      <c r="B465" s="118">
        <f t="shared" si="43"/>
        <v>161.13514710000001</v>
      </c>
      <c r="C465" s="119">
        <f t="shared" si="44"/>
        <v>0</v>
      </c>
      <c r="D465" s="119">
        <f t="shared" si="45"/>
        <v>260.81514709999965</v>
      </c>
      <c r="E465" s="119">
        <f t="shared" si="46"/>
        <v>0</v>
      </c>
      <c r="F465" s="119">
        <f t="shared" si="47"/>
        <v>260.81514709999965</v>
      </c>
    </row>
    <row r="466" spans="1:6" x14ac:dyDescent="0.2">
      <c r="A466" s="111">
        <f t="shared" si="42"/>
        <v>2305</v>
      </c>
      <c r="B466" s="118">
        <f t="shared" si="43"/>
        <v>161.13514710000001</v>
      </c>
      <c r="C466" s="119">
        <f t="shared" si="44"/>
        <v>0</v>
      </c>
      <c r="D466" s="119">
        <f t="shared" si="45"/>
        <v>258.86514709999983</v>
      </c>
      <c r="E466" s="119">
        <f t="shared" si="46"/>
        <v>0</v>
      </c>
      <c r="F466" s="119">
        <f t="shared" si="47"/>
        <v>258.86514709999983</v>
      </c>
    </row>
    <row r="467" spans="1:6" x14ac:dyDescent="0.2">
      <c r="A467" s="111">
        <f t="shared" si="42"/>
        <v>2310</v>
      </c>
      <c r="B467" s="118">
        <f t="shared" si="43"/>
        <v>161.13514710000001</v>
      </c>
      <c r="C467" s="119">
        <f t="shared" si="44"/>
        <v>0</v>
      </c>
      <c r="D467" s="119">
        <f t="shared" si="45"/>
        <v>256.91514709999956</v>
      </c>
      <c r="E467" s="119">
        <f t="shared" si="46"/>
        <v>0</v>
      </c>
      <c r="F467" s="119">
        <f t="shared" si="47"/>
        <v>256.91514709999956</v>
      </c>
    </row>
    <row r="468" spans="1:6" x14ac:dyDescent="0.2">
      <c r="A468" s="111">
        <f t="shared" si="42"/>
        <v>2315</v>
      </c>
      <c r="B468" s="118">
        <f t="shared" si="43"/>
        <v>161.13514710000001</v>
      </c>
      <c r="C468" s="119">
        <f t="shared" si="44"/>
        <v>0</v>
      </c>
      <c r="D468" s="119">
        <f t="shared" si="45"/>
        <v>254.96514709999974</v>
      </c>
      <c r="E468" s="119">
        <f t="shared" si="46"/>
        <v>0</v>
      </c>
      <c r="F468" s="119">
        <f t="shared" si="47"/>
        <v>254.96514709999974</v>
      </c>
    </row>
    <row r="469" spans="1:6" x14ac:dyDescent="0.2">
      <c r="A469" s="111">
        <f t="shared" si="42"/>
        <v>2320</v>
      </c>
      <c r="B469" s="118">
        <f t="shared" si="43"/>
        <v>161.13514710000001</v>
      </c>
      <c r="C469" s="119">
        <f t="shared" si="44"/>
        <v>0</v>
      </c>
      <c r="D469" s="119">
        <f t="shared" si="45"/>
        <v>253.01514709999992</v>
      </c>
      <c r="E469" s="119">
        <f t="shared" si="46"/>
        <v>0</v>
      </c>
      <c r="F469" s="119">
        <f t="shared" si="47"/>
        <v>253.01514709999992</v>
      </c>
    </row>
    <row r="470" spans="1:6" x14ac:dyDescent="0.2">
      <c r="A470" s="111">
        <f t="shared" si="42"/>
        <v>2325</v>
      </c>
      <c r="B470" s="118">
        <f t="shared" si="43"/>
        <v>161.13514710000001</v>
      </c>
      <c r="C470" s="119">
        <f t="shared" si="44"/>
        <v>0</v>
      </c>
      <c r="D470" s="119">
        <f t="shared" si="45"/>
        <v>251.06514709999965</v>
      </c>
      <c r="E470" s="119">
        <f t="shared" si="46"/>
        <v>0</v>
      </c>
      <c r="F470" s="119">
        <f t="shared" si="47"/>
        <v>251.06514709999965</v>
      </c>
    </row>
    <row r="471" spans="1:6" x14ac:dyDescent="0.2">
      <c r="A471" s="111">
        <f t="shared" ref="A471:A534" si="48">A470+5</f>
        <v>2330</v>
      </c>
      <c r="B471" s="118">
        <f t="shared" si="43"/>
        <v>161.13514710000001</v>
      </c>
      <c r="C471" s="119">
        <f t="shared" si="44"/>
        <v>0</v>
      </c>
      <c r="D471" s="119">
        <f t="shared" si="45"/>
        <v>249.11514709999983</v>
      </c>
      <c r="E471" s="119">
        <f t="shared" si="46"/>
        <v>0</v>
      </c>
      <c r="F471" s="119">
        <f t="shared" si="47"/>
        <v>249.11514709999983</v>
      </c>
    </row>
    <row r="472" spans="1:6" x14ac:dyDescent="0.2">
      <c r="A472" s="111">
        <f t="shared" si="48"/>
        <v>2335</v>
      </c>
      <c r="B472" s="118">
        <f t="shared" si="43"/>
        <v>161.13514710000001</v>
      </c>
      <c r="C472" s="119">
        <f t="shared" si="44"/>
        <v>0</v>
      </c>
      <c r="D472" s="119">
        <f t="shared" si="45"/>
        <v>247.16514709999956</v>
      </c>
      <c r="E472" s="119">
        <f t="shared" si="46"/>
        <v>0</v>
      </c>
      <c r="F472" s="119">
        <f t="shared" si="47"/>
        <v>247.16514709999956</v>
      </c>
    </row>
    <row r="473" spans="1:6" x14ac:dyDescent="0.2">
      <c r="A473" s="111">
        <f t="shared" si="48"/>
        <v>2340</v>
      </c>
      <c r="B473" s="118">
        <f t="shared" si="43"/>
        <v>161.13514710000001</v>
      </c>
      <c r="C473" s="119">
        <f t="shared" si="44"/>
        <v>0</v>
      </c>
      <c r="D473" s="119">
        <f t="shared" si="45"/>
        <v>245.21514709999974</v>
      </c>
      <c r="E473" s="119">
        <f t="shared" si="46"/>
        <v>0</v>
      </c>
      <c r="F473" s="119">
        <f t="shared" si="47"/>
        <v>245.21514709999974</v>
      </c>
    </row>
    <row r="474" spans="1:6" x14ac:dyDescent="0.2">
      <c r="A474" s="111">
        <f t="shared" si="48"/>
        <v>2345</v>
      </c>
      <c r="B474" s="118">
        <f t="shared" si="43"/>
        <v>161.13514710000001</v>
      </c>
      <c r="C474" s="119">
        <f t="shared" si="44"/>
        <v>0</v>
      </c>
      <c r="D474" s="119">
        <f t="shared" si="45"/>
        <v>243.26514709999992</v>
      </c>
      <c r="E474" s="119">
        <f t="shared" si="46"/>
        <v>0</v>
      </c>
      <c r="F474" s="119">
        <f t="shared" si="47"/>
        <v>243.26514709999992</v>
      </c>
    </row>
    <row r="475" spans="1:6" x14ac:dyDescent="0.2">
      <c r="A475" s="111">
        <f t="shared" si="48"/>
        <v>2350</v>
      </c>
      <c r="B475" s="118">
        <f t="shared" si="43"/>
        <v>161.13514710000001</v>
      </c>
      <c r="C475" s="119">
        <f t="shared" si="44"/>
        <v>0</v>
      </c>
      <c r="D475" s="119">
        <f t="shared" si="45"/>
        <v>241.31514709999965</v>
      </c>
      <c r="E475" s="119">
        <f t="shared" si="46"/>
        <v>0</v>
      </c>
      <c r="F475" s="119">
        <f t="shared" si="47"/>
        <v>241.31514709999965</v>
      </c>
    </row>
    <row r="476" spans="1:6" x14ac:dyDescent="0.2">
      <c r="A476" s="111">
        <f t="shared" si="48"/>
        <v>2355</v>
      </c>
      <c r="B476" s="118">
        <f t="shared" si="43"/>
        <v>161.13514710000001</v>
      </c>
      <c r="C476" s="119">
        <f t="shared" si="44"/>
        <v>0</v>
      </c>
      <c r="D476" s="119">
        <f t="shared" si="45"/>
        <v>239.36514709999983</v>
      </c>
      <c r="E476" s="119">
        <f t="shared" si="46"/>
        <v>0</v>
      </c>
      <c r="F476" s="119">
        <f t="shared" si="47"/>
        <v>239.36514709999983</v>
      </c>
    </row>
    <row r="477" spans="1:6" x14ac:dyDescent="0.2">
      <c r="A477" s="111">
        <f t="shared" si="48"/>
        <v>2360</v>
      </c>
      <c r="B477" s="118">
        <f t="shared" si="43"/>
        <v>161.13514710000001</v>
      </c>
      <c r="C477" s="119">
        <f t="shared" si="44"/>
        <v>0</v>
      </c>
      <c r="D477" s="119">
        <f t="shared" si="45"/>
        <v>237.41514709999956</v>
      </c>
      <c r="E477" s="119">
        <f t="shared" si="46"/>
        <v>0</v>
      </c>
      <c r="F477" s="119">
        <f t="shared" si="47"/>
        <v>237.41514709999956</v>
      </c>
    </row>
    <row r="478" spans="1:6" x14ac:dyDescent="0.2">
      <c r="A478" s="111">
        <f t="shared" si="48"/>
        <v>2365</v>
      </c>
      <c r="B478" s="118">
        <f t="shared" si="43"/>
        <v>161.13514710000001</v>
      </c>
      <c r="C478" s="119">
        <f t="shared" si="44"/>
        <v>0</v>
      </c>
      <c r="D478" s="119">
        <f t="shared" si="45"/>
        <v>235.46514709999974</v>
      </c>
      <c r="E478" s="119">
        <f t="shared" si="46"/>
        <v>0</v>
      </c>
      <c r="F478" s="119">
        <f t="shared" si="47"/>
        <v>235.46514709999974</v>
      </c>
    </row>
    <row r="479" spans="1:6" x14ac:dyDescent="0.2">
      <c r="A479" s="111">
        <f t="shared" si="48"/>
        <v>2370</v>
      </c>
      <c r="B479" s="118">
        <f t="shared" si="43"/>
        <v>161.13514710000001</v>
      </c>
      <c r="C479" s="119">
        <f t="shared" si="44"/>
        <v>0</v>
      </c>
      <c r="D479" s="119">
        <f t="shared" si="45"/>
        <v>233.51514709999992</v>
      </c>
      <c r="E479" s="119">
        <f t="shared" si="46"/>
        <v>0</v>
      </c>
      <c r="F479" s="119">
        <f t="shared" si="47"/>
        <v>233.51514709999992</v>
      </c>
    </row>
    <row r="480" spans="1:6" x14ac:dyDescent="0.2">
      <c r="A480" s="111">
        <f t="shared" si="48"/>
        <v>2375</v>
      </c>
      <c r="B480" s="118">
        <f t="shared" si="43"/>
        <v>161.13514710000001</v>
      </c>
      <c r="C480" s="119">
        <f t="shared" si="44"/>
        <v>0</v>
      </c>
      <c r="D480" s="119">
        <f t="shared" si="45"/>
        <v>231.56514709999965</v>
      </c>
      <c r="E480" s="119">
        <f t="shared" si="46"/>
        <v>0</v>
      </c>
      <c r="F480" s="119">
        <f t="shared" si="47"/>
        <v>231.56514709999965</v>
      </c>
    </row>
    <row r="481" spans="1:6" x14ac:dyDescent="0.2">
      <c r="A481" s="111">
        <f t="shared" si="48"/>
        <v>2380</v>
      </c>
      <c r="B481" s="118">
        <f t="shared" si="43"/>
        <v>161.13514710000001</v>
      </c>
      <c r="C481" s="119">
        <f t="shared" si="44"/>
        <v>0</v>
      </c>
      <c r="D481" s="119">
        <f t="shared" si="45"/>
        <v>229.61514709999983</v>
      </c>
      <c r="E481" s="119">
        <f t="shared" si="46"/>
        <v>0</v>
      </c>
      <c r="F481" s="119">
        <f t="shared" si="47"/>
        <v>229.61514709999983</v>
      </c>
    </row>
    <row r="482" spans="1:6" x14ac:dyDescent="0.2">
      <c r="A482" s="111">
        <f t="shared" si="48"/>
        <v>2385</v>
      </c>
      <c r="B482" s="118">
        <f t="shared" si="43"/>
        <v>161.13514710000001</v>
      </c>
      <c r="C482" s="119">
        <f t="shared" si="44"/>
        <v>0</v>
      </c>
      <c r="D482" s="119">
        <f t="shared" si="45"/>
        <v>227.66514709999956</v>
      </c>
      <c r="E482" s="119">
        <f t="shared" si="46"/>
        <v>0</v>
      </c>
      <c r="F482" s="119">
        <f t="shared" si="47"/>
        <v>227.66514709999956</v>
      </c>
    </row>
    <row r="483" spans="1:6" x14ac:dyDescent="0.2">
      <c r="A483" s="111">
        <f t="shared" si="48"/>
        <v>2390</v>
      </c>
      <c r="B483" s="118">
        <f t="shared" si="43"/>
        <v>161.13514710000001</v>
      </c>
      <c r="C483" s="119">
        <f t="shared" si="44"/>
        <v>0</v>
      </c>
      <c r="D483" s="119">
        <f t="shared" si="45"/>
        <v>225.71514709999974</v>
      </c>
      <c r="E483" s="119">
        <f t="shared" si="46"/>
        <v>0</v>
      </c>
      <c r="F483" s="119">
        <f t="shared" si="47"/>
        <v>225.71514709999974</v>
      </c>
    </row>
    <row r="484" spans="1:6" x14ac:dyDescent="0.2">
      <c r="A484" s="111">
        <f t="shared" si="48"/>
        <v>2395</v>
      </c>
      <c r="B484" s="118">
        <f t="shared" si="43"/>
        <v>161.13514710000001</v>
      </c>
      <c r="C484" s="119">
        <f t="shared" si="44"/>
        <v>0</v>
      </c>
      <c r="D484" s="119">
        <f t="shared" si="45"/>
        <v>223.76514709999992</v>
      </c>
      <c r="E484" s="119">
        <f t="shared" si="46"/>
        <v>0</v>
      </c>
      <c r="F484" s="119">
        <f t="shared" si="47"/>
        <v>223.76514709999992</v>
      </c>
    </row>
    <row r="485" spans="1:6" x14ac:dyDescent="0.2">
      <c r="A485" s="111">
        <f t="shared" si="48"/>
        <v>2400</v>
      </c>
      <c r="B485" s="118">
        <f t="shared" si="43"/>
        <v>161.13514710000001</v>
      </c>
      <c r="C485" s="119">
        <f t="shared" si="44"/>
        <v>0</v>
      </c>
      <c r="D485" s="119">
        <f t="shared" si="45"/>
        <v>221.81514709999965</v>
      </c>
      <c r="E485" s="119">
        <f t="shared" si="46"/>
        <v>0</v>
      </c>
      <c r="F485" s="119">
        <f t="shared" si="47"/>
        <v>221.81514709999965</v>
      </c>
    </row>
    <row r="486" spans="1:6" x14ac:dyDescent="0.2">
      <c r="A486" s="111">
        <f t="shared" si="48"/>
        <v>2405</v>
      </c>
      <c r="B486" s="118">
        <f t="shared" si="43"/>
        <v>161.13514710000001</v>
      </c>
      <c r="C486" s="119">
        <f t="shared" si="44"/>
        <v>0</v>
      </c>
      <c r="D486" s="119">
        <f t="shared" si="45"/>
        <v>219.86514709999983</v>
      </c>
      <c r="E486" s="119">
        <f t="shared" si="46"/>
        <v>0</v>
      </c>
      <c r="F486" s="119">
        <f t="shared" si="47"/>
        <v>219.86514709999983</v>
      </c>
    </row>
    <row r="487" spans="1:6" x14ac:dyDescent="0.2">
      <c r="A487" s="111">
        <f t="shared" si="48"/>
        <v>2410</v>
      </c>
      <c r="B487" s="118">
        <f t="shared" si="43"/>
        <v>161.13514710000001</v>
      </c>
      <c r="C487" s="119">
        <f t="shared" si="44"/>
        <v>0</v>
      </c>
      <c r="D487" s="119">
        <f t="shared" si="45"/>
        <v>217.91514709999956</v>
      </c>
      <c r="E487" s="119">
        <f t="shared" si="46"/>
        <v>0</v>
      </c>
      <c r="F487" s="119">
        <f t="shared" si="47"/>
        <v>217.91514709999956</v>
      </c>
    </row>
    <row r="488" spans="1:6" x14ac:dyDescent="0.2">
      <c r="A488" s="111">
        <f t="shared" si="48"/>
        <v>2415</v>
      </c>
      <c r="B488" s="118">
        <f t="shared" si="43"/>
        <v>161.13514710000001</v>
      </c>
      <c r="C488" s="119">
        <f t="shared" si="44"/>
        <v>0</v>
      </c>
      <c r="D488" s="119">
        <f t="shared" si="45"/>
        <v>215.96514709999974</v>
      </c>
      <c r="E488" s="119">
        <f t="shared" si="46"/>
        <v>0</v>
      </c>
      <c r="F488" s="119">
        <f t="shared" si="47"/>
        <v>215.96514709999974</v>
      </c>
    </row>
    <row r="489" spans="1:6" x14ac:dyDescent="0.2">
      <c r="A489" s="111">
        <f t="shared" si="48"/>
        <v>2420</v>
      </c>
      <c r="B489" s="118">
        <f t="shared" si="43"/>
        <v>161.13514710000001</v>
      </c>
      <c r="C489" s="119">
        <f t="shared" si="44"/>
        <v>0</v>
      </c>
      <c r="D489" s="119">
        <f t="shared" si="45"/>
        <v>214.01514709999992</v>
      </c>
      <c r="E489" s="119">
        <f t="shared" si="46"/>
        <v>0</v>
      </c>
      <c r="F489" s="119">
        <f t="shared" si="47"/>
        <v>214.01514709999992</v>
      </c>
    </row>
    <row r="490" spans="1:6" x14ac:dyDescent="0.2">
      <c r="A490" s="111">
        <f t="shared" si="48"/>
        <v>2425</v>
      </c>
      <c r="B490" s="118">
        <f t="shared" si="43"/>
        <v>161.13514710000001</v>
      </c>
      <c r="C490" s="119">
        <f t="shared" si="44"/>
        <v>0</v>
      </c>
      <c r="D490" s="119">
        <f t="shared" si="45"/>
        <v>212.06514709999965</v>
      </c>
      <c r="E490" s="119">
        <f t="shared" si="46"/>
        <v>0</v>
      </c>
      <c r="F490" s="119">
        <f t="shared" si="47"/>
        <v>212.06514709999965</v>
      </c>
    </row>
    <row r="491" spans="1:6" x14ac:dyDescent="0.2">
      <c r="A491" s="111">
        <f t="shared" si="48"/>
        <v>2430</v>
      </c>
      <c r="B491" s="118">
        <f t="shared" si="43"/>
        <v>161.13514710000001</v>
      </c>
      <c r="C491" s="119">
        <f t="shared" si="44"/>
        <v>0</v>
      </c>
      <c r="D491" s="119">
        <f t="shared" si="45"/>
        <v>210.11514709999983</v>
      </c>
      <c r="E491" s="119">
        <f t="shared" si="46"/>
        <v>0</v>
      </c>
      <c r="F491" s="119">
        <f t="shared" si="47"/>
        <v>210.11514709999983</v>
      </c>
    </row>
    <row r="492" spans="1:6" x14ac:dyDescent="0.2">
      <c r="A492" s="111">
        <f t="shared" si="48"/>
        <v>2435</v>
      </c>
      <c r="B492" s="118">
        <f t="shared" si="43"/>
        <v>161.13514710000001</v>
      </c>
      <c r="C492" s="119">
        <f t="shared" si="44"/>
        <v>0</v>
      </c>
      <c r="D492" s="119">
        <f t="shared" si="45"/>
        <v>208.16514709999956</v>
      </c>
      <c r="E492" s="119">
        <f t="shared" si="46"/>
        <v>0</v>
      </c>
      <c r="F492" s="119">
        <f t="shared" si="47"/>
        <v>208.16514709999956</v>
      </c>
    </row>
    <row r="493" spans="1:6" x14ac:dyDescent="0.2">
      <c r="A493" s="111">
        <f t="shared" si="48"/>
        <v>2440</v>
      </c>
      <c r="B493" s="118">
        <f t="shared" si="43"/>
        <v>161.13514710000001</v>
      </c>
      <c r="C493" s="119">
        <f t="shared" si="44"/>
        <v>0</v>
      </c>
      <c r="D493" s="119">
        <f t="shared" si="45"/>
        <v>206.21514709999974</v>
      </c>
      <c r="E493" s="119">
        <f t="shared" si="46"/>
        <v>0</v>
      </c>
      <c r="F493" s="119">
        <f t="shared" si="47"/>
        <v>206.21514709999974</v>
      </c>
    </row>
    <row r="494" spans="1:6" x14ac:dyDescent="0.2">
      <c r="A494" s="111">
        <f t="shared" si="48"/>
        <v>2445</v>
      </c>
      <c r="B494" s="118">
        <f t="shared" si="43"/>
        <v>161.13514710000001</v>
      </c>
      <c r="C494" s="119">
        <f t="shared" si="44"/>
        <v>0</v>
      </c>
      <c r="D494" s="119">
        <f t="shared" si="45"/>
        <v>204.26514709999992</v>
      </c>
      <c r="E494" s="119">
        <f t="shared" si="46"/>
        <v>0</v>
      </c>
      <c r="F494" s="119">
        <f t="shared" si="47"/>
        <v>204.26514709999992</v>
      </c>
    </row>
    <row r="495" spans="1:6" x14ac:dyDescent="0.2">
      <c r="A495" s="111">
        <f t="shared" si="48"/>
        <v>2450</v>
      </c>
      <c r="B495" s="118">
        <f t="shared" si="43"/>
        <v>161.13514710000001</v>
      </c>
      <c r="C495" s="119">
        <f t="shared" si="44"/>
        <v>0</v>
      </c>
      <c r="D495" s="119">
        <f t="shared" si="45"/>
        <v>202.31514709999965</v>
      </c>
      <c r="E495" s="119">
        <f t="shared" si="46"/>
        <v>0</v>
      </c>
      <c r="F495" s="119">
        <f t="shared" si="47"/>
        <v>202.31514709999965</v>
      </c>
    </row>
    <row r="496" spans="1:6" x14ac:dyDescent="0.2">
      <c r="A496" s="111">
        <f t="shared" si="48"/>
        <v>2455</v>
      </c>
      <c r="B496" s="118">
        <f t="shared" si="43"/>
        <v>161.13514710000001</v>
      </c>
      <c r="C496" s="119">
        <f t="shared" si="44"/>
        <v>0</v>
      </c>
      <c r="D496" s="119">
        <f t="shared" si="45"/>
        <v>200.36514709999983</v>
      </c>
      <c r="E496" s="119">
        <f t="shared" si="46"/>
        <v>0</v>
      </c>
      <c r="F496" s="119">
        <f t="shared" si="47"/>
        <v>200.36514709999983</v>
      </c>
    </row>
    <row r="497" spans="1:6" x14ac:dyDescent="0.2">
      <c r="A497" s="111">
        <f t="shared" si="48"/>
        <v>2460</v>
      </c>
      <c r="B497" s="118">
        <f t="shared" si="43"/>
        <v>161.13514710000001</v>
      </c>
      <c r="C497" s="119">
        <f t="shared" si="44"/>
        <v>0</v>
      </c>
      <c r="D497" s="119">
        <f t="shared" si="45"/>
        <v>198.41514709999956</v>
      </c>
      <c r="E497" s="119">
        <f t="shared" si="46"/>
        <v>0</v>
      </c>
      <c r="F497" s="119">
        <f t="shared" si="47"/>
        <v>198.41514709999956</v>
      </c>
    </row>
    <row r="498" spans="1:6" x14ac:dyDescent="0.2">
      <c r="A498" s="111">
        <f t="shared" si="48"/>
        <v>2465</v>
      </c>
      <c r="B498" s="118">
        <f t="shared" si="43"/>
        <v>161.13514710000001</v>
      </c>
      <c r="C498" s="119">
        <f t="shared" si="44"/>
        <v>0</v>
      </c>
      <c r="D498" s="119">
        <f t="shared" si="45"/>
        <v>196.46514709999974</v>
      </c>
      <c r="E498" s="119">
        <f t="shared" si="46"/>
        <v>0</v>
      </c>
      <c r="F498" s="119">
        <f t="shared" si="47"/>
        <v>196.46514709999974</v>
      </c>
    </row>
    <row r="499" spans="1:6" x14ac:dyDescent="0.2">
      <c r="A499" s="111">
        <f t="shared" si="48"/>
        <v>2470</v>
      </c>
      <c r="B499" s="118">
        <f t="shared" si="43"/>
        <v>161.13514710000001</v>
      </c>
      <c r="C499" s="119">
        <f t="shared" si="44"/>
        <v>0</v>
      </c>
      <c r="D499" s="119">
        <f t="shared" si="45"/>
        <v>194.51514709999992</v>
      </c>
      <c r="E499" s="119">
        <f t="shared" si="46"/>
        <v>0</v>
      </c>
      <c r="F499" s="119">
        <f t="shared" si="47"/>
        <v>194.51514709999992</v>
      </c>
    </row>
    <row r="500" spans="1:6" x14ac:dyDescent="0.2">
      <c r="A500" s="111">
        <f t="shared" si="48"/>
        <v>2475</v>
      </c>
      <c r="B500" s="118">
        <f t="shared" si="43"/>
        <v>161.13514710000001</v>
      </c>
      <c r="C500" s="119">
        <f t="shared" si="44"/>
        <v>0</v>
      </c>
      <c r="D500" s="119">
        <f t="shared" si="45"/>
        <v>192.56514709999965</v>
      </c>
      <c r="E500" s="119">
        <f t="shared" si="46"/>
        <v>0</v>
      </c>
      <c r="F500" s="119">
        <f t="shared" si="47"/>
        <v>192.56514709999965</v>
      </c>
    </row>
    <row r="501" spans="1:6" x14ac:dyDescent="0.2">
      <c r="A501" s="111">
        <f t="shared" si="48"/>
        <v>2480</v>
      </c>
      <c r="B501" s="118">
        <f t="shared" si="43"/>
        <v>161.13514710000001</v>
      </c>
      <c r="C501" s="119">
        <f t="shared" si="44"/>
        <v>0</v>
      </c>
      <c r="D501" s="119">
        <f t="shared" si="45"/>
        <v>190.61514709999983</v>
      </c>
      <c r="E501" s="119">
        <f t="shared" si="46"/>
        <v>0</v>
      </c>
      <c r="F501" s="119">
        <f t="shared" si="47"/>
        <v>190.61514709999983</v>
      </c>
    </row>
    <row r="502" spans="1:6" x14ac:dyDescent="0.2">
      <c r="A502" s="111">
        <f t="shared" si="48"/>
        <v>2485</v>
      </c>
      <c r="B502" s="118">
        <f t="shared" si="43"/>
        <v>161.13514710000001</v>
      </c>
      <c r="C502" s="119">
        <f t="shared" si="44"/>
        <v>0</v>
      </c>
      <c r="D502" s="119">
        <f t="shared" si="45"/>
        <v>188.66514709999956</v>
      </c>
      <c r="E502" s="119">
        <f t="shared" si="46"/>
        <v>0</v>
      </c>
      <c r="F502" s="119">
        <f t="shared" si="47"/>
        <v>188.66514709999956</v>
      </c>
    </row>
    <row r="503" spans="1:6" x14ac:dyDescent="0.2">
      <c r="A503" s="111">
        <f t="shared" si="48"/>
        <v>2490</v>
      </c>
      <c r="B503" s="118">
        <f t="shared" si="43"/>
        <v>161.13514710000001</v>
      </c>
      <c r="C503" s="119">
        <f t="shared" si="44"/>
        <v>0</v>
      </c>
      <c r="D503" s="119">
        <f t="shared" si="45"/>
        <v>186.71514709999974</v>
      </c>
      <c r="E503" s="119">
        <f t="shared" si="46"/>
        <v>0</v>
      </c>
      <c r="F503" s="119">
        <f t="shared" si="47"/>
        <v>186.71514709999974</v>
      </c>
    </row>
    <row r="504" spans="1:6" x14ac:dyDescent="0.2">
      <c r="A504" s="111">
        <f t="shared" si="48"/>
        <v>2495</v>
      </c>
      <c r="B504" s="118">
        <f t="shared" si="43"/>
        <v>161.13514710000001</v>
      </c>
      <c r="C504" s="119">
        <f t="shared" si="44"/>
        <v>0</v>
      </c>
      <c r="D504" s="119">
        <f t="shared" si="45"/>
        <v>184.76514709999992</v>
      </c>
      <c r="E504" s="119">
        <f t="shared" si="46"/>
        <v>0</v>
      </c>
      <c r="F504" s="119">
        <f t="shared" si="47"/>
        <v>184.76514709999992</v>
      </c>
    </row>
    <row r="505" spans="1:6" x14ac:dyDescent="0.2">
      <c r="A505" s="111">
        <f t="shared" si="48"/>
        <v>2500</v>
      </c>
      <c r="B505" s="118">
        <f t="shared" si="43"/>
        <v>161.13514710000001</v>
      </c>
      <c r="C505" s="119">
        <f t="shared" si="44"/>
        <v>0</v>
      </c>
      <c r="D505" s="119">
        <f t="shared" si="45"/>
        <v>182.81514709999965</v>
      </c>
      <c r="E505" s="119">
        <f t="shared" si="46"/>
        <v>0</v>
      </c>
      <c r="F505" s="119">
        <f t="shared" si="47"/>
        <v>182.81514709999965</v>
      </c>
    </row>
    <row r="506" spans="1:6" x14ac:dyDescent="0.2">
      <c r="A506" s="111">
        <f t="shared" si="48"/>
        <v>2505</v>
      </c>
      <c r="B506" s="118">
        <f t="shared" si="43"/>
        <v>161.13514710000001</v>
      </c>
      <c r="C506" s="119">
        <f t="shared" si="44"/>
        <v>0</v>
      </c>
      <c r="D506" s="119">
        <f t="shared" si="45"/>
        <v>180.86514709999983</v>
      </c>
      <c r="E506" s="119">
        <f t="shared" si="46"/>
        <v>0</v>
      </c>
      <c r="F506" s="119">
        <f t="shared" si="47"/>
        <v>180.86514709999983</v>
      </c>
    </row>
    <row r="507" spans="1:6" x14ac:dyDescent="0.2">
      <c r="A507" s="111">
        <f t="shared" si="48"/>
        <v>2510</v>
      </c>
      <c r="B507" s="118">
        <f t="shared" si="43"/>
        <v>161.13514710000001</v>
      </c>
      <c r="C507" s="119">
        <f t="shared" si="44"/>
        <v>0</v>
      </c>
      <c r="D507" s="119">
        <f t="shared" si="45"/>
        <v>178.91514709999956</v>
      </c>
      <c r="E507" s="119">
        <f t="shared" si="46"/>
        <v>0</v>
      </c>
      <c r="F507" s="119">
        <f t="shared" si="47"/>
        <v>178.91514709999956</v>
      </c>
    </row>
    <row r="508" spans="1:6" x14ac:dyDescent="0.2">
      <c r="A508" s="111">
        <f t="shared" si="48"/>
        <v>2515</v>
      </c>
      <c r="B508" s="118">
        <f t="shared" si="43"/>
        <v>161.13514710000001</v>
      </c>
      <c r="C508" s="119">
        <f t="shared" si="44"/>
        <v>0</v>
      </c>
      <c r="D508" s="119">
        <f t="shared" si="45"/>
        <v>176.96514709999974</v>
      </c>
      <c r="E508" s="119">
        <f t="shared" si="46"/>
        <v>0</v>
      </c>
      <c r="F508" s="119">
        <f t="shared" si="47"/>
        <v>176.96514709999974</v>
      </c>
    </row>
    <row r="509" spans="1:6" x14ac:dyDescent="0.2">
      <c r="A509" s="111">
        <f t="shared" si="48"/>
        <v>2520</v>
      </c>
      <c r="B509" s="118">
        <f t="shared" si="43"/>
        <v>161.13514710000001</v>
      </c>
      <c r="C509" s="119">
        <f t="shared" si="44"/>
        <v>0</v>
      </c>
      <c r="D509" s="119">
        <f t="shared" si="45"/>
        <v>175.01514709999992</v>
      </c>
      <c r="E509" s="119">
        <f t="shared" si="46"/>
        <v>0</v>
      </c>
      <c r="F509" s="119">
        <f t="shared" si="47"/>
        <v>175.01514709999992</v>
      </c>
    </row>
    <row r="510" spans="1:6" x14ac:dyDescent="0.2">
      <c r="A510" s="111">
        <f t="shared" si="48"/>
        <v>2525</v>
      </c>
      <c r="B510" s="118">
        <f t="shared" si="43"/>
        <v>161.13514710000001</v>
      </c>
      <c r="C510" s="119">
        <f t="shared" si="44"/>
        <v>0</v>
      </c>
      <c r="D510" s="119">
        <f t="shared" si="45"/>
        <v>173.06514709999965</v>
      </c>
      <c r="E510" s="119">
        <f t="shared" si="46"/>
        <v>0</v>
      </c>
      <c r="F510" s="119">
        <f t="shared" si="47"/>
        <v>173.06514709999965</v>
      </c>
    </row>
    <row r="511" spans="1:6" x14ac:dyDescent="0.2">
      <c r="A511" s="111">
        <f t="shared" si="48"/>
        <v>2530</v>
      </c>
      <c r="B511" s="118">
        <f t="shared" si="43"/>
        <v>161.13514710000001</v>
      </c>
      <c r="C511" s="119">
        <f t="shared" si="44"/>
        <v>0</v>
      </c>
      <c r="D511" s="119">
        <f t="shared" si="45"/>
        <v>171.11514709999983</v>
      </c>
      <c r="E511" s="119">
        <f t="shared" si="46"/>
        <v>0</v>
      </c>
      <c r="F511" s="119">
        <f t="shared" si="47"/>
        <v>171.11514709999983</v>
      </c>
    </row>
    <row r="512" spans="1:6" x14ac:dyDescent="0.2">
      <c r="A512" s="111">
        <f t="shared" si="48"/>
        <v>2535</v>
      </c>
      <c r="B512" s="118">
        <f t="shared" si="43"/>
        <v>161.13514710000001</v>
      </c>
      <c r="C512" s="119">
        <f t="shared" si="44"/>
        <v>0</v>
      </c>
      <c r="D512" s="119">
        <f t="shared" si="45"/>
        <v>169.16514709999956</v>
      </c>
      <c r="E512" s="119">
        <f t="shared" si="46"/>
        <v>0</v>
      </c>
      <c r="F512" s="119">
        <f t="shared" si="47"/>
        <v>169.16514709999956</v>
      </c>
    </row>
    <row r="513" spans="1:6" x14ac:dyDescent="0.2">
      <c r="A513" s="111">
        <f t="shared" si="48"/>
        <v>2540</v>
      </c>
      <c r="B513" s="118">
        <f t="shared" si="43"/>
        <v>161.13514710000001</v>
      </c>
      <c r="C513" s="119">
        <f t="shared" si="44"/>
        <v>0</v>
      </c>
      <c r="D513" s="119">
        <f t="shared" si="45"/>
        <v>167.21514709999974</v>
      </c>
      <c r="E513" s="119">
        <f t="shared" si="46"/>
        <v>0</v>
      </c>
      <c r="F513" s="119">
        <f t="shared" si="47"/>
        <v>167.21514709999974</v>
      </c>
    </row>
    <row r="514" spans="1:6" x14ac:dyDescent="0.2">
      <c r="A514" s="111">
        <f t="shared" si="48"/>
        <v>2545</v>
      </c>
      <c r="B514" s="118">
        <f t="shared" si="43"/>
        <v>161.13514710000001</v>
      </c>
      <c r="C514" s="119">
        <f t="shared" si="44"/>
        <v>0</v>
      </c>
      <c r="D514" s="119">
        <f t="shared" si="45"/>
        <v>165.26514709999992</v>
      </c>
      <c r="E514" s="119">
        <f t="shared" si="46"/>
        <v>0</v>
      </c>
      <c r="F514" s="119">
        <f t="shared" si="47"/>
        <v>165.26514709999992</v>
      </c>
    </row>
    <row r="515" spans="1:6" x14ac:dyDescent="0.2">
      <c r="A515" s="111">
        <f t="shared" si="48"/>
        <v>2550</v>
      </c>
      <c r="B515" s="118">
        <f t="shared" si="43"/>
        <v>161.13514710000001</v>
      </c>
      <c r="C515" s="119">
        <f t="shared" si="44"/>
        <v>0</v>
      </c>
      <c r="D515" s="119">
        <f t="shared" si="45"/>
        <v>163.31514709999965</v>
      </c>
      <c r="E515" s="119">
        <f t="shared" si="46"/>
        <v>0</v>
      </c>
      <c r="F515" s="119">
        <f t="shared" si="47"/>
        <v>163.31514709999965</v>
      </c>
    </row>
    <row r="516" spans="1:6" x14ac:dyDescent="0.2">
      <c r="A516" s="111">
        <f t="shared" si="48"/>
        <v>2555</v>
      </c>
      <c r="B516" s="118">
        <f t="shared" si="43"/>
        <v>161.13514710000001</v>
      </c>
      <c r="C516" s="119">
        <f t="shared" si="44"/>
        <v>0</v>
      </c>
      <c r="D516" s="119">
        <f t="shared" si="45"/>
        <v>161.36514709999983</v>
      </c>
      <c r="E516" s="119">
        <f t="shared" si="46"/>
        <v>0</v>
      </c>
      <c r="F516" s="119">
        <f t="shared" si="47"/>
        <v>161.36514709999983</v>
      </c>
    </row>
    <row r="517" spans="1:6" x14ac:dyDescent="0.2">
      <c r="A517" s="111">
        <f t="shared" si="48"/>
        <v>2560</v>
      </c>
      <c r="B517" s="118">
        <f t="shared" ref="B517:B580" si="49">(A517&gt;$L$6)*(A517&lt;$L$7)*(A517-$L$6)/($L$7-$L$6)*$K$4+(A517&gt;=$L$7)*$K$4</f>
        <v>161.13514710000001</v>
      </c>
      <c r="C517" s="119">
        <f t="shared" ref="C517:C535" si="50">MAX(0,$J$8+0.61*A517+B517-MAX($J$8,A517))</f>
        <v>0</v>
      </c>
      <c r="D517" s="119">
        <f t="shared" ref="D517:D580" si="51">MAX(0,$K$8+0.61*A517+B517-MAX($K$8,A517))</f>
        <v>159.41514709999956</v>
      </c>
      <c r="E517" s="119">
        <f t="shared" ref="E517:E580" si="52">C517*(C517&gt;$K$5)</f>
        <v>0</v>
      </c>
      <c r="F517" s="119">
        <f t="shared" ref="F517:F580" si="53">D517*(D517&gt;$K$5)</f>
        <v>159.41514709999956</v>
      </c>
    </row>
    <row r="518" spans="1:6" x14ac:dyDescent="0.2">
      <c r="A518" s="111">
        <f t="shared" si="48"/>
        <v>2565</v>
      </c>
      <c r="B518" s="118">
        <f t="shared" si="49"/>
        <v>161.13514710000001</v>
      </c>
      <c r="C518" s="119">
        <f t="shared" si="50"/>
        <v>0</v>
      </c>
      <c r="D518" s="119">
        <f t="shared" si="51"/>
        <v>157.46514709999974</v>
      </c>
      <c r="E518" s="119">
        <f t="shared" si="52"/>
        <v>0</v>
      </c>
      <c r="F518" s="119">
        <f t="shared" si="53"/>
        <v>157.46514709999974</v>
      </c>
    </row>
    <row r="519" spans="1:6" x14ac:dyDescent="0.2">
      <c r="A519" s="111">
        <f t="shared" si="48"/>
        <v>2570</v>
      </c>
      <c r="B519" s="118">
        <f t="shared" si="49"/>
        <v>161.13514710000001</v>
      </c>
      <c r="C519" s="119">
        <f t="shared" si="50"/>
        <v>0</v>
      </c>
      <c r="D519" s="119">
        <f t="shared" si="51"/>
        <v>155.51514709999992</v>
      </c>
      <c r="E519" s="119">
        <f t="shared" si="52"/>
        <v>0</v>
      </c>
      <c r="F519" s="119">
        <f t="shared" si="53"/>
        <v>155.51514709999992</v>
      </c>
    </row>
    <row r="520" spans="1:6" x14ac:dyDescent="0.2">
      <c r="A520" s="111">
        <f t="shared" si="48"/>
        <v>2575</v>
      </c>
      <c r="B520" s="118">
        <f t="shared" si="49"/>
        <v>161.13514710000001</v>
      </c>
      <c r="C520" s="119">
        <f t="shared" si="50"/>
        <v>0</v>
      </c>
      <c r="D520" s="119">
        <f t="shared" si="51"/>
        <v>153.56514709999965</v>
      </c>
      <c r="E520" s="119">
        <f t="shared" si="52"/>
        <v>0</v>
      </c>
      <c r="F520" s="119">
        <f t="shared" si="53"/>
        <v>153.56514709999965</v>
      </c>
    </row>
    <row r="521" spans="1:6" x14ac:dyDescent="0.2">
      <c r="A521" s="111">
        <f t="shared" si="48"/>
        <v>2580</v>
      </c>
      <c r="B521" s="118">
        <f t="shared" si="49"/>
        <v>161.13514710000001</v>
      </c>
      <c r="C521" s="119">
        <f t="shared" si="50"/>
        <v>0</v>
      </c>
      <c r="D521" s="119">
        <f t="shared" si="51"/>
        <v>151.61514709999983</v>
      </c>
      <c r="E521" s="119">
        <f t="shared" si="52"/>
        <v>0</v>
      </c>
      <c r="F521" s="119">
        <f t="shared" si="53"/>
        <v>151.61514709999983</v>
      </c>
    </row>
    <row r="522" spans="1:6" x14ac:dyDescent="0.2">
      <c r="A522" s="111">
        <f t="shared" si="48"/>
        <v>2585</v>
      </c>
      <c r="B522" s="118">
        <f t="shared" si="49"/>
        <v>161.13514710000001</v>
      </c>
      <c r="C522" s="119">
        <f t="shared" si="50"/>
        <v>0</v>
      </c>
      <c r="D522" s="119">
        <f t="shared" si="51"/>
        <v>149.66514709999956</v>
      </c>
      <c r="E522" s="119">
        <f t="shared" si="52"/>
        <v>0</v>
      </c>
      <c r="F522" s="119">
        <f t="shared" si="53"/>
        <v>149.66514709999956</v>
      </c>
    </row>
    <row r="523" spans="1:6" x14ac:dyDescent="0.2">
      <c r="A523" s="111">
        <f t="shared" si="48"/>
        <v>2590</v>
      </c>
      <c r="B523" s="118">
        <f t="shared" si="49"/>
        <v>161.13514710000001</v>
      </c>
      <c r="C523" s="119">
        <f t="shared" si="50"/>
        <v>0</v>
      </c>
      <c r="D523" s="119">
        <f t="shared" si="51"/>
        <v>147.71514709999974</v>
      </c>
      <c r="E523" s="119">
        <f t="shared" si="52"/>
        <v>0</v>
      </c>
      <c r="F523" s="119">
        <f t="shared" si="53"/>
        <v>147.71514709999974</v>
      </c>
    </row>
    <row r="524" spans="1:6" x14ac:dyDescent="0.2">
      <c r="A524" s="111">
        <f t="shared" si="48"/>
        <v>2595</v>
      </c>
      <c r="B524" s="118">
        <f t="shared" si="49"/>
        <v>161.13514710000001</v>
      </c>
      <c r="C524" s="119">
        <f t="shared" si="50"/>
        <v>0</v>
      </c>
      <c r="D524" s="119">
        <f t="shared" si="51"/>
        <v>145.76514709999992</v>
      </c>
      <c r="E524" s="119">
        <f t="shared" si="52"/>
        <v>0</v>
      </c>
      <c r="F524" s="119">
        <f t="shared" si="53"/>
        <v>145.76514709999992</v>
      </c>
    </row>
    <row r="525" spans="1:6" x14ac:dyDescent="0.2">
      <c r="A525" s="111">
        <f t="shared" si="48"/>
        <v>2600</v>
      </c>
      <c r="B525" s="118">
        <f t="shared" si="49"/>
        <v>161.13514710000001</v>
      </c>
      <c r="C525" s="119">
        <f t="shared" si="50"/>
        <v>0</v>
      </c>
      <c r="D525" s="119">
        <f t="shared" si="51"/>
        <v>143.81514709999965</v>
      </c>
      <c r="E525" s="119">
        <f t="shared" si="52"/>
        <v>0</v>
      </c>
      <c r="F525" s="119">
        <f t="shared" si="53"/>
        <v>143.81514709999965</v>
      </c>
    </row>
    <row r="526" spans="1:6" x14ac:dyDescent="0.2">
      <c r="A526" s="111">
        <f t="shared" si="48"/>
        <v>2605</v>
      </c>
      <c r="B526" s="118">
        <f t="shared" si="49"/>
        <v>161.13514710000001</v>
      </c>
      <c r="C526" s="119">
        <f t="shared" si="50"/>
        <v>0</v>
      </c>
      <c r="D526" s="119">
        <f t="shared" si="51"/>
        <v>141.86514709999983</v>
      </c>
      <c r="E526" s="119">
        <f t="shared" si="52"/>
        <v>0</v>
      </c>
      <c r="F526" s="119">
        <f t="shared" si="53"/>
        <v>141.86514709999983</v>
      </c>
    </row>
    <row r="527" spans="1:6" x14ac:dyDescent="0.2">
      <c r="A527" s="111">
        <f t="shared" si="48"/>
        <v>2610</v>
      </c>
      <c r="B527" s="118">
        <f t="shared" si="49"/>
        <v>161.13514710000001</v>
      </c>
      <c r="C527" s="119">
        <f t="shared" si="50"/>
        <v>0</v>
      </c>
      <c r="D527" s="119">
        <f t="shared" si="51"/>
        <v>139.91514709999956</v>
      </c>
      <c r="E527" s="119">
        <f t="shared" si="52"/>
        <v>0</v>
      </c>
      <c r="F527" s="119">
        <f t="shared" si="53"/>
        <v>139.91514709999956</v>
      </c>
    </row>
    <row r="528" spans="1:6" x14ac:dyDescent="0.2">
      <c r="A528" s="111">
        <f t="shared" si="48"/>
        <v>2615</v>
      </c>
      <c r="B528" s="118">
        <f t="shared" si="49"/>
        <v>161.13514710000001</v>
      </c>
      <c r="C528" s="119">
        <f t="shared" si="50"/>
        <v>0</v>
      </c>
      <c r="D528" s="119">
        <f t="shared" si="51"/>
        <v>137.96514709999974</v>
      </c>
      <c r="E528" s="119">
        <f t="shared" si="52"/>
        <v>0</v>
      </c>
      <c r="F528" s="119">
        <f t="shared" si="53"/>
        <v>137.96514709999974</v>
      </c>
    </row>
    <row r="529" spans="1:6" x14ac:dyDescent="0.2">
      <c r="A529" s="111">
        <f t="shared" si="48"/>
        <v>2620</v>
      </c>
      <c r="B529" s="118">
        <f t="shared" si="49"/>
        <v>161.13514710000001</v>
      </c>
      <c r="C529" s="119">
        <f t="shared" si="50"/>
        <v>0</v>
      </c>
      <c r="D529" s="119">
        <f t="shared" si="51"/>
        <v>136.01514709999992</v>
      </c>
      <c r="E529" s="119">
        <f t="shared" si="52"/>
        <v>0</v>
      </c>
      <c r="F529" s="119">
        <f t="shared" si="53"/>
        <v>136.01514709999992</v>
      </c>
    </row>
    <row r="530" spans="1:6" x14ac:dyDescent="0.2">
      <c r="A530" s="111">
        <f t="shared" si="48"/>
        <v>2625</v>
      </c>
      <c r="B530" s="118">
        <f t="shared" si="49"/>
        <v>161.13514710000001</v>
      </c>
      <c r="C530" s="119">
        <f t="shared" si="50"/>
        <v>0</v>
      </c>
      <c r="D530" s="119">
        <f t="shared" si="51"/>
        <v>134.06514709999965</v>
      </c>
      <c r="E530" s="119">
        <f t="shared" si="52"/>
        <v>0</v>
      </c>
      <c r="F530" s="119">
        <f t="shared" si="53"/>
        <v>134.06514709999965</v>
      </c>
    </row>
    <row r="531" spans="1:6" x14ac:dyDescent="0.2">
      <c r="A531" s="111">
        <f t="shared" si="48"/>
        <v>2630</v>
      </c>
      <c r="B531" s="118">
        <f t="shared" si="49"/>
        <v>161.13514710000001</v>
      </c>
      <c r="C531" s="119">
        <f t="shared" si="50"/>
        <v>0</v>
      </c>
      <c r="D531" s="119">
        <f t="shared" si="51"/>
        <v>132.11514709999983</v>
      </c>
      <c r="E531" s="119">
        <f t="shared" si="52"/>
        <v>0</v>
      </c>
      <c r="F531" s="119">
        <f t="shared" si="53"/>
        <v>132.11514709999983</v>
      </c>
    </row>
    <row r="532" spans="1:6" x14ac:dyDescent="0.2">
      <c r="A532" s="111">
        <f t="shared" si="48"/>
        <v>2635</v>
      </c>
      <c r="B532" s="118">
        <f t="shared" si="49"/>
        <v>161.13514710000001</v>
      </c>
      <c r="C532" s="119">
        <f t="shared" si="50"/>
        <v>0</v>
      </c>
      <c r="D532" s="119">
        <f t="shared" si="51"/>
        <v>130.16514709999956</v>
      </c>
      <c r="E532" s="119">
        <f t="shared" si="52"/>
        <v>0</v>
      </c>
      <c r="F532" s="119">
        <f t="shared" si="53"/>
        <v>130.16514709999956</v>
      </c>
    </row>
    <row r="533" spans="1:6" x14ac:dyDescent="0.2">
      <c r="A533" s="111">
        <f t="shared" si="48"/>
        <v>2640</v>
      </c>
      <c r="B533" s="118">
        <f t="shared" si="49"/>
        <v>161.13514710000001</v>
      </c>
      <c r="C533" s="119">
        <f t="shared" si="50"/>
        <v>0</v>
      </c>
      <c r="D533" s="119">
        <f t="shared" si="51"/>
        <v>128.21514709999974</v>
      </c>
      <c r="E533" s="119">
        <f t="shared" si="52"/>
        <v>0</v>
      </c>
      <c r="F533" s="119">
        <f t="shared" si="53"/>
        <v>128.21514709999974</v>
      </c>
    </row>
    <row r="534" spans="1:6" x14ac:dyDescent="0.2">
      <c r="A534" s="111">
        <f t="shared" si="48"/>
        <v>2645</v>
      </c>
      <c r="B534" s="118">
        <f t="shared" si="49"/>
        <v>161.13514710000001</v>
      </c>
      <c r="C534" s="119">
        <f t="shared" si="50"/>
        <v>0</v>
      </c>
      <c r="D534" s="119">
        <f t="shared" si="51"/>
        <v>126.26514709999992</v>
      </c>
      <c r="E534" s="119">
        <f t="shared" si="52"/>
        <v>0</v>
      </c>
      <c r="F534" s="119">
        <f t="shared" si="53"/>
        <v>126.26514709999992</v>
      </c>
    </row>
    <row r="535" spans="1:6" x14ac:dyDescent="0.2">
      <c r="A535" s="111">
        <f t="shared" ref="A535:A581" si="54">A534+5</f>
        <v>2650</v>
      </c>
      <c r="B535" s="118">
        <f t="shared" si="49"/>
        <v>161.13514710000001</v>
      </c>
      <c r="C535" s="119">
        <f t="shared" si="50"/>
        <v>0</v>
      </c>
      <c r="D535" s="119">
        <f t="shared" si="51"/>
        <v>124.31514709999965</v>
      </c>
      <c r="E535" s="119">
        <f t="shared" si="52"/>
        <v>0</v>
      </c>
      <c r="F535" s="119">
        <f t="shared" si="53"/>
        <v>124.31514709999965</v>
      </c>
    </row>
    <row r="536" spans="1:6" x14ac:dyDescent="0.2">
      <c r="A536" s="111">
        <f t="shared" si="54"/>
        <v>2655</v>
      </c>
      <c r="B536" s="118">
        <f t="shared" si="49"/>
        <v>161.13514710000001</v>
      </c>
      <c r="C536" s="119">
        <f t="shared" ref="C536:C565" si="55">MAX(0,$J$8+0.62*A536+B536-MAX($J$8,A536))</f>
        <v>0</v>
      </c>
      <c r="D536" s="119">
        <f t="shared" si="51"/>
        <v>122.36514709999983</v>
      </c>
      <c r="E536" s="119">
        <f t="shared" si="52"/>
        <v>0</v>
      </c>
      <c r="F536" s="119">
        <f t="shared" si="53"/>
        <v>122.36514709999983</v>
      </c>
    </row>
    <row r="537" spans="1:6" x14ac:dyDescent="0.2">
      <c r="A537" s="111">
        <f t="shared" si="54"/>
        <v>2660</v>
      </c>
      <c r="B537" s="118">
        <f t="shared" si="49"/>
        <v>161.13514710000001</v>
      </c>
      <c r="C537" s="119">
        <f t="shared" si="55"/>
        <v>0</v>
      </c>
      <c r="D537" s="119">
        <f t="shared" si="51"/>
        <v>120.41514709999956</v>
      </c>
      <c r="E537" s="119">
        <f t="shared" si="52"/>
        <v>0</v>
      </c>
      <c r="F537" s="119">
        <f t="shared" si="53"/>
        <v>120.41514709999956</v>
      </c>
    </row>
    <row r="538" spans="1:6" x14ac:dyDescent="0.2">
      <c r="A538" s="111">
        <f t="shared" si="54"/>
        <v>2665</v>
      </c>
      <c r="B538" s="118">
        <f t="shared" si="49"/>
        <v>161.13514710000001</v>
      </c>
      <c r="C538" s="119">
        <f t="shared" si="55"/>
        <v>0</v>
      </c>
      <c r="D538" s="119">
        <f t="shared" si="51"/>
        <v>118.46514709999974</v>
      </c>
      <c r="E538" s="119">
        <f t="shared" si="52"/>
        <v>0</v>
      </c>
      <c r="F538" s="119">
        <f t="shared" si="53"/>
        <v>118.46514709999974</v>
      </c>
    </row>
    <row r="539" spans="1:6" x14ac:dyDescent="0.2">
      <c r="A539" s="111">
        <f t="shared" si="54"/>
        <v>2670</v>
      </c>
      <c r="B539" s="118">
        <f t="shared" si="49"/>
        <v>161.13514710000001</v>
      </c>
      <c r="C539" s="119">
        <f t="shared" si="55"/>
        <v>0</v>
      </c>
      <c r="D539" s="119">
        <f t="shared" si="51"/>
        <v>116.51514709999992</v>
      </c>
      <c r="E539" s="119">
        <f t="shared" si="52"/>
        <v>0</v>
      </c>
      <c r="F539" s="119">
        <f t="shared" si="53"/>
        <v>116.51514709999992</v>
      </c>
    </row>
    <row r="540" spans="1:6" x14ac:dyDescent="0.2">
      <c r="A540" s="111">
        <f t="shared" si="54"/>
        <v>2675</v>
      </c>
      <c r="B540" s="118">
        <f t="shared" si="49"/>
        <v>161.13514710000001</v>
      </c>
      <c r="C540" s="119">
        <f t="shared" si="55"/>
        <v>0</v>
      </c>
      <c r="D540" s="119">
        <f t="shared" si="51"/>
        <v>114.56514709999965</v>
      </c>
      <c r="E540" s="119">
        <f t="shared" si="52"/>
        <v>0</v>
      </c>
      <c r="F540" s="119">
        <f t="shared" si="53"/>
        <v>114.56514709999965</v>
      </c>
    </row>
    <row r="541" spans="1:6" x14ac:dyDescent="0.2">
      <c r="A541" s="111">
        <f t="shared" si="54"/>
        <v>2680</v>
      </c>
      <c r="B541" s="118">
        <f t="shared" si="49"/>
        <v>161.13514710000001</v>
      </c>
      <c r="C541" s="119">
        <f t="shared" si="55"/>
        <v>0</v>
      </c>
      <c r="D541" s="119">
        <f t="shared" si="51"/>
        <v>112.61514709999983</v>
      </c>
      <c r="E541" s="119">
        <f t="shared" si="52"/>
        <v>0</v>
      </c>
      <c r="F541" s="119">
        <f t="shared" si="53"/>
        <v>112.61514709999983</v>
      </c>
    </row>
    <row r="542" spans="1:6" x14ac:dyDescent="0.2">
      <c r="A542" s="111">
        <f t="shared" si="54"/>
        <v>2685</v>
      </c>
      <c r="B542" s="118">
        <f t="shared" si="49"/>
        <v>161.13514710000001</v>
      </c>
      <c r="C542" s="119">
        <f t="shared" si="55"/>
        <v>0</v>
      </c>
      <c r="D542" s="119">
        <f t="shared" si="51"/>
        <v>110.66514709999956</v>
      </c>
      <c r="E542" s="119">
        <f t="shared" si="52"/>
        <v>0</v>
      </c>
      <c r="F542" s="119">
        <f t="shared" si="53"/>
        <v>110.66514709999956</v>
      </c>
    </row>
    <row r="543" spans="1:6" x14ac:dyDescent="0.2">
      <c r="A543" s="111">
        <f>A542+5</f>
        <v>2690</v>
      </c>
      <c r="B543" s="118">
        <f t="shared" si="49"/>
        <v>161.13514710000001</v>
      </c>
      <c r="C543" s="119">
        <f t="shared" si="55"/>
        <v>0</v>
      </c>
      <c r="D543" s="119">
        <f t="shared" si="51"/>
        <v>108.71514709999974</v>
      </c>
      <c r="E543" s="119">
        <f t="shared" si="52"/>
        <v>0</v>
      </c>
      <c r="F543" s="119">
        <f t="shared" si="53"/>
        <v>108.71514709999974</v>
      </c>
    </row>
    <row r="544" spans="1:6" x14ac:dyDescent="0.2">
      <c r="A544" s="111">
        <f t="shared" si="54"/>
        <v>2695</v>
      </c>
      <c r="B544" s="118">
        <f t="shared" si="49"/>
        <v>161.13514710000001</v>
      </c>
      <c r="C544" s="119">
        <f t="shared" si="55"/>
        <v>0</v>
      </c>
      <c r="D544" s="119">
        <f t="shared" si="51"/>
        <v>106.76514709999992</v>
      </c>
      <c r="E544" s="119">
        <f t="shared" si="52"/>
        <v>0</v>
      </c>
      <c r="F544" s="119">
        <f t="shared" si="53"/>
        <v>106.76514709999992</v>
      </c>
    </row>
    <row r="545" spans="1:6" x14ac:dyDescent="0.2">
      <c r="A545" s="111">
        <f t="shared" si="54"/>
        <v>2700</v>
      </c>
      <c r="B545" s="118">
        <f t="shared" si="49"/>
        <v>161.13514710000001</v>
      </c>
      <c r="C545" s="119">
        <f t="shared" si="55"/>
        <v>0</v>
      </c>
      <c r="D545" s="119">
        <f t="shared" si="51"/>
        <v>104.81514709999965</v>
      </c>
      <c r="E545" s="119">
        <f t="shared" si="52"/>
        <v>0</v>
      </c>
      <c r="F545" s="119">
        <f t="shared" si="53"/>
        <v>104.81514709999965</v>
      </c>
    </row>
    <row r="546" spans="1:6" x14ac:dyDescent="0.2">
      <c r="A546" s="111">
        <f t="shared" si="54"/>
        <v>2705</v>
      </c>
      <c r="B546" s="118">
        <f t="shared" si="49"/>
        <v>161.13514710000001</v>
      </c>
      <c r="C546" s="119">
        <f t="shared" si="55"/>
        <v>0</v>
      </c>
      <c r="D546" s="119">
        <f t="shared" si="51"/>
        <v>102.86514709999983</v>
      </c>
      <c r="E546" s="119">
        <f t="shared" si="52"/>
        <v>0</v>
      </c>
      <c r="F546" s="119">
        <f t="shared" si="53"/>
        <v>102.86514709999983</v>
      </c>
    </row>
    <row r="547" spans="1:6" x14ac:dyDescent="0.2">
      <c r="A547" s="111">
        <f t="shared" si="54"/>
        <v>2710</v>
      </c>
      <c r="B547" s="118">
        <f t="shared" si="49"/>
        <v>161.13514710000001</v>
      </c>
      <c r="C547" s="119">
        <f t="shared" si="55"/>
        <v>0</v>
      </c>
      <c r="D547" s="119">
        <f t="shared" si="51"/>
        <v>100.91514709999956</v>
      </c>
      <c r="E547" s="119">
        <f t="shared" si="52"/>
        <v>0</v>
      </c>
      <c r="F547" s="119">
        <f t="shared" si="53"/>
        <v>100.91514709999956</v>
      </c>
    </row>
    <row r="548" spans="1:6" x14ac:dyDescent="0.2">
      <c r="A548" s="111">
        <f t="shared" si="54"/>
        <v>2715</v>
      </c>
      <c r="B548" s="118">
        <f t="shared" si="49"/>
        <v>161.13514710000001</v>
      </c>
      <c r="C548" s="119">
        <f t="shared" si="55"/>
        <v>0</v>
      </c>
      <c r="D548" s="119">
        <f t="shared" si="51"/>
        <v>98.96514709999974</v>
      </c>
      <c r="E548" s="119">
        <f t="shared" si="52"/>
        <v>0</v>
      </c>
      <c r="F548" s="119">
        <f t="shared" si="53"/>
        <v>98.96514709999974</v>
      </c>
    </row>
    <row r="549" spans="1:6" x14ac:dyDescent="0.2">
      <c r="A549" s="111">
        <f t="shared" si="54"/>
        <v>2720</v>
      </c>
      <c r="B549" s="118">
        <f t="shared" si="49"/>
        <v>161.13514710000001</v>
      </c>
      <c r="C549" s="119">
        <f t="shared" si="55"/>
        <v>0</v>
      </c>
      <c r="D549" s="119">
        <f t="shared" si="51"/>
        <v>97.015147099999922</v>
      </c>
      <c r="E549" s="119">
        <f t="shared" si="52"/>
        <v>0</v>
      </c>
      <c r="F549" s="119">
        <f t="shared" si="53"/>
        <v>97.015147099999922</v>
      </c>
    </row>
    <row r="550" spans="1:6" x14ac:dyDescent="0.2">
      <c r="A550" s="111">
        <f t="shared" si="54"/>
        <v>2725</v>
      </c>
      <c r="B550" s="118">
        <f t="shared" si="49"/>
        <v>161.13514710000001</v>
      </c>
      <c r="C550" s="119">
        <f t="shared" si="55"/>
        <v>0</v>
      </c>
      <c r="D550" s="119">
        <f t="shared" si="51"/>
        <v>95.065147099999649</v>
      </c>
      <c r="E550" s="119">
        <f t="shared" si="52"/>
        <v>0</v>
      </c>
      <c r="F550" s="119">
        <f t="shared" si="53"/>
        <v>95.065147099999649</v>
      </c>
    </row>
    <row r="551" spans="1:6" x14ac:dyDescent="0.2">
      <c r="A551" s="111">
        <f t="shared" si="54"/>
        <v>2730</v>
      </c>
      <c r="B551" s="118">
        <f t="shared" si="49"/>
        <v>161.13514710000001</v>
      </c>
      <c r="C551" s="119">
        <f t="shared" si="55"/>
        <v>0</v>
      </c>
      <c r="D551" s="119">
        <f t="shared" si="51"/>
        <v>93.115147099999831</v>
      </c>
      <c r="E551" s="119">
        <f t="shared" si="52"/>
        <v>0</v>
      </c>
      <c r="F551" s="119">
        <f t="shared" si="53"/>
        <v>93.115147099999831</v>
      </c>
    </row>
    <row r="552" spans="1:6" x14ac:dyDescent="0.2">
      <c r="A552" s="111">
        <f t="shared" si="54"/>
        <v>2735</v>
      </c>
      <c r="B552" s="118">
        <f t="shared" si="49"/>
        <v>161.13514710000001</v>
      </c>
      <c r="C552" s="119">
        <f t="shared" si="55"/>
        <v>0</v>
      </c>
      <c r="D552" s="119">
        <f t="shared" si="51"/>
        <v>91.165147099999558</v>
      </c>
      <c r="E552" s="119">
        <f t="shared" si="52"/>
        <v>0</v>
      </c>
      <c r="F552" s="119">
        <f t="shared" si="53"/>
        <v>91.165147099999558</v>
      </c>
    </row>
    <row r="553" spans="1:6" x14ac:dyDescent="0.2">
      <c r="A553" s="111">
        <f t="shared" si="54"/>
        <v>2740</v>
      </c>
      <c r="B553" s="118">
        <f t="shared" si="49"/>
        <v>161.13514710000001</v>
      </c>
      <c r="C553" s="119">
        <f t="shared" si="55"/>
        <v>0</v>
      </c>
      <c r="D553" s="119">
        <f t="shared" si="51"/>
        <v>89.21514709999974</v>
      </c>
      <c r="E553" s="119">
        <f t="shared" si="52"/>
        <v>0</v>
      </c>
      <c r="F553" s="119">
        <f t="shared" si="53"/>
        <v>89.21514709999974</v>
      </c>
    </row>
    <row r="554" spans="1:6" x14ac:dyDescent="0.2">
      <c r="A554" s="111">
        <f t="shared" si="54"/>
        <v>2745</v>
      </c>
      <c r="B554" s="118">
        <f t="shared" si="49"/>
        <v>161.13514710000001</v>
      </c>
      <c r="C554" s="119">
        <f t="shared" si="55"/>
        <v>0</v>
      </c>
      <c r="D554" s="119">
        <f t="shared" si="51"/>
        <v>87.265147099999922</v>
      </c>
      <c r="E554" s="119">
        <f t="shared" si="52"/>
        <v>0</v>
      </c>
      <c r="F554" s="119">
        <f t="shared" si="53"/>
        <v>87.265147099999922</v>
      </c>
    </row>
    <row r="555" spans="1:6" x14ac:dyDescent="0.2">
      <c r="A555" s="111">
        <f t="shared" si="54"/>
        <v>2750</v>
      </c>
      <c r="B555" s="118">
        <f t="shared" si="49"/>
        <v>161.13514710000001</v>
      </c>
      <c r="C555" s="119">
        <f t="shared" si="55"/>
        <v>0</v>
      </c>
      <c r="D555" s="119">
        <f t="shared" si="51"/>
        <v>85.315147099999649</v>
      </c>
      <c r="E555" s="119">
        <f t="shared" si="52"/>
        <v>0</v>
      </c>
      <c r="F555" s="119">
        <f t="shared" si="53"/>
        <v>85.315147099999649</v>
      </c>
    </row>
    <row r="556" spans="1:6" x14ac:dyDescent="0.2">
      <c r="A556" s="111">
        <f t="shared" si="54"/>
        <v>2755</v>
      </c>
      <c r="B556" s="118">
        <f t="shared" si="49"/>
        <v>161.13514710000001</v>
      </c>
      <c r="C556" s="119">
        <f t="shared" si="55"/>
        <v>0</v>
      </c>
      <c r="D556" s="119">
        <f t="shared" si="51"/>
        <v>83.365147099999831</v>
      </c>
      <c r="E556" s="119">
        <f t="shared" si="52"/>
        <v>0</v>
      </c>
      <c r="F556" s="119">
        <f t="shared" si="53"/>
        <v>83.365147099999831</v>
      </c>
    </row>
    <row r="557" spans="1:6" x14ac:dyDescent="0.2">
      <c r="A557" s="111">
        <f t="shared" si="54"/>
        <v>2760</v>
      </c>
      <c r="B557" s="118">
        <f t="shared" si="49"/>
        <v>161.13514710000001</v>
      </c>
      <c r="C557" s="119">
        <f t="shared" si="55"/>
        <v>0</v>
      </c>
      <c r="D557" s="119">
        <f t="shared" si="51"/>
        <v>81.415147099999558</v>
      </c>
      <c r="E557" s="119">
        <f t="shared" si="52"/>
        <v>0</v>
      </c>
      <c r="F557" s="119">
        <f t="shared" si="53"/>
        <v>81.415147099999558</v>
      </c>
    </row>
    <row r="558" spans="1:6" x14ac:dyDescent="0.2">
      <c r="A558" s="111">
        <f t="shared" si="54"/>
        <v>2765</v>
      </c>
      <c r="B558" s="118">
        <f t="shared" si="49"/>
        <v>161.13514710000001</v>
      </c>
      <c r="C558" s="119">
        <f t="shared" si="55"/>
        <v>0</v>
      </c>
      <c r="D558" s="119">
        <f t="shared" si="51"/>
        <v>79.46514709999974</v>
      </c>
      <c r="E558" s="119">
        <f t="shared" si="52"/>
        <v>0</v>
      </c>
      <c r="F558" s="119">
        <f t="shared" si="53"/>
        <v>79.46514709999974</v>
      </c>
    </row>
    <row r="559" spans="1:6" x14ac:dyDescent="0.2">
      <c r="A559" s="111">
        <f>A558+5</f>
        <v>2770</v>
      </c>
      <c r="B559" s="118">
        <f t="shared" si="49"/>
        <v>161.13514710000001</v>
      </c>
      <c r="C559" s="119">
        <f t="shared" si="55"/>
        <v>0</v>
      </c>
      <c r="D559" s="119">
        <f t="shared" si="51"/>
        <v>77.515147099999922</v>
      </c>
      <c r="E559" s="119">
        <f t="shared" si="52"/>
        <v>0</v>
      </c>
      <c r="F559" s="119">
        <f t="shared" si="53"/>
        <v>77.515147099999922</v>
      </c>
    </row>
    <row r="560" spans="1:6" x14ac:dyDescent="0.2">
      <c r="A560" s="111">
        <f t="shared" si="54"/>
        <v>2775</v>
      </c>
      <c r="B560" s="118">
        <f t="shared" si="49"/>
        <v>161.13514710000001</v>
      </c>
      <c r="C560" s="119">
        <f t="shared" si="55"/>
        <v>0</v>
      </c>
      <c r="D560" s="119">
        <f t="shared" si="51"/>
        <v>75.565147099999649</v>
      </c>
      <c r="E560" s="119">
        <f t="shared" si="52"/>
        <v>0</v>
      </c>
      <c r="F560" s="119">
        <f t="shared" si="53"/>
        <v>75.565147099999649</v>
      </c>
    </row>
    <row r="561" spans="1:6" x14ac:dyDescent="0.2">
      <c r="A561" s="111">
        <f t="shared" si="54"/>
        <v>2780</v>
      </c>
      <c r="B561" s="118">
        <f t="shared" si="49"/>
        <v>161.13514710000001</v>
      </c>
      <c r="C561" s="119">
        <f t="shared" si="55"/>
        <v>0</v>
      </c>
      <c r="D561" s="119">
        <f t="shared" si="51"/>
        <v>73.615147099999831</v>
      </c>
      <c r="E561" s="119">
        <f t="shared" si="52"/>
        <v>0</v>
      </c>
      <c r="F561" s="119">
        <f t="shared" si="53"/>
        <v>73.615147099999831</v>
      </c>
    </row>
    <row r="562" spans="1:6" x14ac:dyDescent="0.2">
      <c r="A562" s="111">
        <f t="shared" si="54"/>
        <v>2785</v>
      </c>
      <c r="B562" s="118">
        <f t="shared" si="49"/>
        <v>161.13514710000001</v>
      </c>
      <c r="C562" s="119">
        <f t="shared" si="55"/>
        <v>0</v>
      </c>
      <c r="D562" s="119">
        <f t="shared" si="51"/>
        <v>71.665147099999558</v>
      </c>
      <c r="E562" s="119">
        <f t="shared" si="52"/>
        <v>0</v>
      </c>
      <c r="F562" s="119">
        <f t="shared" si="53"/>
        <v>71.665147099999558</v>
      </c>
    </row>
    <row r="563" spans="1:6" x14ac:dyDescent="0.2">
      <c r="A563" s="111">
        <f>A562+5</f>
        <v>2790</v>
      </c>
      <c r="B563" s="118">
        <f t="shared" si="49"/>
        <v>161.13514710000001</v>
      </c>
      <c r="C563" s="119">
        <f t="shared" si="55"/>
        <v>0</v>
      </c>
      <c r="D563" s="119">
        <f t="shared" si="51"/>
        <v>69.71514709999974</v>
      </c>
      <c r="E563" s="119">
        <f t="shared" si="52"/>
        <v>0</v>
      </c>
      <c r="F563" s="119">
        <f t="shared" si="53"/>
        <v>69.71514709999974</v>
      </c>
    </row>
    <row r="564" spans="1:6" x14ac:dyDescent="0.2">
      <c r="A564" s="111">
        <f t="shared" si="54"/>
        <v>2795</v>
      </c>
      <c r="B564" s="118">
        <f t="shared" si="49"/>
        <v>161.13514710000001</v>
      </c>
      <c r="C564" s="119">
        <f t="shared" si="55"/>
        <v>0</v>
      </c>
      <c r="D564" s="119">
        <f t="shared" si="51"/>
        <v>67.765147099999922</v>
      </c>
      <c r="E564" s="119">
        <f t="shared" si="52"/>
        <v>0</v>
      </c>
      <c r="F564" s="119">
        <f t="shared" si="53"/>
        <v>67.765147099999922</v>
      </c>
    </row>
    <row r="565" spans="1:6" x14ac:dyDescent="0.2">
      <c r="A565" s="111">
        <f t="shared" si="54"/>
        <v>2800</v>
      </c>
      <c r="B565" s="118">
        <f t="shared" si="49"/>
        <v>161.13514710000001</v>
      </c>
      <c r="C565" s="119">
        <f t="shared" si="55"/>
        <v>0</v>
      </c>
      <c r="D565" s="119">
        <f t="shared" si="51"/>
        <v>65.815147099999649</v>
      </c>
      <c r="E565" s="119">
        <f t="shared" si="52"/>
        <v>0</v>
      </c>
      <c r="F565" s="119">
        <f t="shared" si="53"/>
        <v>65.815147099999649</v>
      </c>
    </row>
    <row r="566" spans="1:6" x14ac:dyDescent="0.2">
      <c r="A566" s="111">
        <f t="shared" si="54"/>
        <v>2805</v>
      </c>
      <c r="B566" s="118">
        <f t="shared" si="49"/>
        <v>161.13514710000001</v>
      </c>
      <c r="C566" s="119">
        <f t="shared" ref="C566:C599" si="56">MAX(0,$J$8+0.62*A566+B566-MAX($J$8,A566))</f>
        <v>0</v>
      </c>
      <c r="D566" s="119">
        <f t="shared" si="51"/>
        <v>63.865147099999831</v>
      </c>
      <c r="E566" s="119">
        <f t="shared" si="52"/>
        <v>0</v>
      </c>
      <c r="F566" s="119">
        <f t="shared" si="53"/>
        <v>63.865147099999831</v>
      </c>
    </row>
    <row r="567" spans="1:6" x14ac:dyDescent="0.2">
      <c r="A567" s="111">
        <f t="shared" si="54"/>
        <v>2810</v>
      </c>
      <c r="B567" s="118">
        <f t="shared" si="49"/>
        <v>161.13514710000001</v>
      </c>
      <c r="C567" s="119">
        <f t="shared" si="56"/>
        <v>0</v>
      </c>
      <c r="D567" s="119">
        <f t="shared" si="51"/>
        <v>61.915147099999558</v>
      </c>
      <c r="E567" s="119">
        <f t="shared" si="52"/>
        <v>0</v>
      </c>
      <c r="F567" s="119">
        <f t="shared" si="53"/>
        <v>61.915147099999558</v>
      </c>
    </row>
    <row r="568" spans="1:6" x14ac:dyDescent="0.2">
      <c r="A568" s="111">
        <f t="shared" si="54"/>
        <v>2815</v>
      </c>
      <c r="B568" s="118">
        <f t="shared" si="49"/>
        <v>161.13514710000001</v>
      </c>
      <c r="C568" s="119">
        <f t="shared" si="56"/>
        <v>0</v>
      </c>
      <c r="D568" s="119">
        <f t="shared" si="51"/>
        <v>59.96514709999974</v>
      </c>
      <c r="E568" s="119">
        <f t="shared" si="52"/>
        <v>0</v>
      </c>
      <c r="F568" s="119">
        <f t="shared" si="53"/>
        <v>59.96514709999974</v>
      </c>
    </row>
    <row r="569" spans="1:6" x14ac:dyDescent="0.2">
      <c r="A569" s="111">
        <f t="shared" si="54"/>
        <v>2820</v>
      </c>
      <c r="B569" s="118">
        <f t="shared" si="49"/>
        <v>161.13514710000001</v>
      </c>
      <c r="C569" s="119">
        <f t="shared" si="56"/>
        <v>0</v>
      </c>
      <c r="D569" s="119">
        <f t="shared" si="51"/>
        <v>58.015147099999922</v>
      </c>
      <c r="E569" s="119">
        <f t="shared" si="52"/>
        <v>0</v>
      </c>
      <c r="F569" s="119">
        <f t="shared" si="53"/>
        <v>58.015147099999922</v>
      </c>
    </row>
    <row r="570" spans="1:6" x14ac:dyDescent="0.2">
      <c r="A570" s="111">
        <f t="shared" si="54"/>
        <v>2825</v>
      </c>
      <c r="B570" s="118">
        <f t="shared" si="49"/>
        <v>161.13514710000001</v>
      </c>
      <c r="C570" s="119">
        <f t="shared" si="56"/>
        <v>0</v>
      </c>
      <c r="D570" s="119">
        <f t="shared" si="51"/>
        <v>56.065147099999649</v>
      </c>
      <c r="E570" s="119">
        <f t="shared" si="52"/>
        <v>0</v>
      </c>
      <c r="F570" s="119">
        <f t="shared" si="53"/>
        <v>56.065147099999649</v>
      </c>
    </row>
    <row r="571" spans="1:6" x14ac:dyDescent="0.2">
      <c r="A571" s="111">
        <f t="shared" si="54"/>
        <v>2830</v>
      </c>
      <c r="B571" s="118">
        <f t="shared" si="49"/>
        <v>161.13514710000001</v>
      </c>
      <c r="C571" s="119">
        <f t="shared" si="56"/>
        <v>0</v>
      </c>
      <c r="D571" s="119">
        <f t="shared" si="51"/>
        <v>54.115147099999831</v>
      </c>
      <c r="E571" s="119">
        <f t="shared" si="52"/>
        <v>0</v>
      </c>
      <c r="F571" s="119">
        <f t="shared" si="53"/>
        <v>54.115147099999831</v>
      </c>
    </row>
    <row r="572" spans="1:6" x14ac:dyDescent="0.2">
      <c r="A572" s="111">
        <f t="shared" si="54"/>
        <v>2835</v>
      </c>
      <c r="B572" s="118">
        <f t="shared" si="49"/>
        <v>161.13514710000001</v>
      </c>
      <c r="C572" s="119">
        <f t="shared" si="56"/>
        <v>0</v>
      </c>
      <c r="D572" s="119">
        <f t="shared" si="51"/>
        <v>52.165147099999558</v>
      </c>
      <c r="E572" s="119">
        <f t="shared" si="52"/>
        <v>0</v>
      </c>
      <c r="F572" s="119">
        <f t="shared" si="53"/>
        <v>52.165147099999558</v>
      </c>
    </row>
    <row r="573" spans="1:6" x14ac:dyDescent="0.2">
      <c r="A573" s="111">
        <f t="shared" si="54"/>
        <v>2840</v>
      </c>
      <c r="B573" s="118">
        <f t="shared" si="49"/>
        <v>161.13514710000001</v>
      </c>
      <c r="C573" s="119">
        <f t="shared" si="56"/>
        <v>0</v>
      </c>
      <c r="D573" s="119">
        <f t="shared" si="51"/>
        <v>50.21514709999974</v>
      </c>
      <c r="E573" s="119">
        <f t="shared" si="52"/>
        <v>0</v>
      </c>
      <c r="F573" s="119">
        <f t="shared" si="53"/>
        <v>50.21514709999974</v>
      </c>
    </row>
    <row r="574" spans="1:6" x14ac:dyDescent="0.2">
      <c r="A574" s="111">
        <f t="shared" si="54"/>
        <v>2845</v>
      </c>
      <c r="B574" s="118">
        <f t="shared" si="49"/>
        <v>161.13514710000001</v>
      </c>
      <c r="C574" s="119">
        <f t="shared" si="56"/>
        <v>0</v>
      </c>
      <c r="D574" s="119">
        <f t="shared" si="51"/>
        <v>48.265147099999922</v>
      </c>
      <c r="E574" s="119">
        <f t="shared" si="52"/>
        <v>0</v>
      </c>
      <c r="F574" s="119">
        <f t="shared" si="53"/>
        <v>48.265147099999922</v>
      </c>
    </row>
    <row r="575" spans="1:6" x14ac:dyDescent="0.2">
      <c r="A575" s="111">
        <f t="shared" si="54"/>
        <v>2850</v>
      </c>
      <c r="B575" s="118">
        <f t="shared" si="49"/>
        <v>161.13514710000001</v>
      </c>
      <c r="C575" s="119">
        <f t="shared" si="56"/>
        <v>0</v>
      </c>
      <c r="D575" s="119">
        <f t="shared" si="51"/>
        <v>46.315147099999649</v>
      </c>
      <c r="E575" s="119">
        <f t="shared" si="52"/>
        <v>0</v>
      </c>
      <c r="F575" s="119">
        <f t="shared" si="53"/>
        <v>46.315147099999649</v>
      </c>
    </row>
    <row r="576" spans="1:6" x14ac:dyDescent="0.2">
      <c r="A576" s="111">
        <f t="shared" si="54"/>
        <v>2855</v>
      </c>
      <c r="B576" s="118">
        <f t="shared" si="49"/>
        <v>161.13514710000001</v>
      </c>
      <c r="C576" s="119">
        <f t="shared" si="56"/>
        <v>0</v>
      </c>
      <c r="D576" s="119">
        <f t="shared" si="51"/>
        <v>44.365147099999831</v>
      </c>
      <c r="E576" s="119">
        <f t="shared" si="52"/>
        <v>0</v>
      </c>
      <c r="F576" s="119">
        <f t="shared" si="53"/>
        <v>44.365147099999831</v>
      </c>
    </row>
    <row r="577" spans="1:6" x14ac:dyDescent="0.2">
      <c r="A577" s="111">
        <f t="shared" si="54"/>
        <v>2860</v>
      </c>
      <c r="B577" s="118">
        <f t="shared" si="49"/>
        <v>161.13514710000001</v>
      </c>
      <c r="C577" s="119">
        <f t="shared" si="56"/>
        <v>0</v>
      </c>
      <c r="D577" s="119">
        <f t="shared" si="51"/>
        <v>42.415147099999558</v>
      </c>
      <c r="E577" s="119">
        <f t="shared" si="52"/>
        <v>0</v>
      </c>
      <c r="F577" s="119">
        <f t="shared" si="53"/>
        <v>42.415147099999558</v>
      </c>
    </row>
    <row r="578" spans="1:6" x14ac:dyDescent="0.2">
      <c r="A578" s="111">
        <f t="shared" si="54"/>
        <v>2865</v>
      </c>
      <c r="B578" s="118">
        <f t="shared" si="49"/>
        <v>161.13514710000001</v>
      </c>
      <c r="C578" s="119">
        <f t="shared" si="56"/>
        <v>0</v>
      </c>
      <c r="D578" s="119">
        <f t="shared" si="51"/>
        <v>40.46514709999974</v>
      </c>
      <c r="E578" s="119">
        <f t="shared" si="52"/>
        <v>0</v>
      </c>
      <c r="F578" s="119">
        <f t="shared" si="53"/>
        <v>40.46514709999974</v>
      </c>
    </row>
    <row r="579" spans="1:6" x14ac:dyDescent="0.2">
      <c r="A579" s="111">
        <f t="shared" si="54"/>
        <v>2870</v>
      </c>
      <c r="B579" s="118">
        <f t="shared" si="49"/>
        <v>161.13514710000001</v>
      </c>
      <c r="C579" s="119">
        <f t="shared" si="56"/>
        <v>0</v>
      </c>
      <c r="D579" s="119">
        <f t="shared" si="51"/>
        <v>38.515147099999922</v>
      </c>
      <c r="E579" s="119">
        <f t="shared" si="52"/>
        <v>0</v>
      </c>
      <c r="F579" s="119">
        <f t="shared" si="53"/>
        <v>38.515147099999922</v>
      </c>
    </row>
    <row r="580" spans="1:6" x14ac:dyDescent="0.2">
      <c r="A580" s="111">
        <f t="shared" si="54"/>
        <v>2875</v>
      </c>
      <c r="B580" s="118">
        <f t="shared" si="49"/>
        <v>161.13514710000001</v>
      </c>
      <c r="C580" s="119">
        <f t="shared" si="56"/>
        <v>0</v>
      </c>
      <c r="D580" s="119">
        <f t="shared" si="51"/>
        <v>36.565147099999649</v>
      </c>
      <c r="E580" s="119">
        <f t="shared" si="52"/>
        <v>0</v>
      </c>
      <c r="F580" s="119">
        <f t="shared" si="53"/>
        <v>36.565147099999649</v>
      </c>
    </row>
    <row r="581" spans="1:6" x14ac:dyDescent="0.2">
      <c r="A581" s="111">
        <f t="shared" si="54"/>
        <v>2880</v>
      </c>
      <c r="B581" s="118">
        <f t="shared" ref="B581:B599" si="57">(A581&gt;$L$6)*(A581&lt;$L$7)*(A581-$L$6)/($L$7-$L$6)*$K$4+(A581&gt;=$L$7)*$K$4</f>
        <v>161.13514710000001</v>
      </c>
      <c r="C581" s="119">
        <f t="shared" si="56"/>
        <v>0</v>
      </c>
      <c r="D581" s="119">
        <f t="shared" ref="D581:D599" si="58">MAX(0,$K$8+0.61*A581+B581-MAX($K$8,A581))</f>
        <v>34.615147099999831</v>
      </c>
      <c r="E581" s="119">
        <f t="shared" ref="E581:E599" si="59">C581*(C581&gt;$K$5)</f>
        <v>0</v>
      </c>
      <c r="F581" s="119">
        <f t="shared" ref="F581:F599" si="60">D581*(D581&gt;$K$5)</f>
        <v>34.615147099999831</v>
      </c>
    </row>
    <row r="582" spans="1:6" x14ac:dyDescent="0.2">
      <c r="A582" s="111">
        <f>A581+5</f>
        <v>2885</v>
      </c>
      <c r="B582" s="118">
        <f t="shared" si="57"/>
        <v>161.13514710000001</v>
      </c>
      <c r="C582" s="119">
        <f t="shared" si="56"/>
        <v>0</v>
      </c>
      <c r="D582" s="119">
        <f t="shared" si="58"/>
        <v>32.665147099999558</v>
      </c>
      <c r="E582" s="119">
        <f t="shared" si="59"/>
        <v>0</v>
      </c>
      <c r="F582" s="119">
        <f t="shared" si="60"/>
        <v>32.665147099999558</v>
      </c>
    </row>
    <row r="583" spans="1:6" x14ac:dyDescent="0.2">
      <c r="A583" s="111">
        <f>A582+5</f>
        <v>2890</v>
      </c>
      <c r="B583" s="118">
        <f t="shared" si="57"/>
        <v>161.13514710000001</v>
      </c>
      <c r="C583" s="119">
        <f t="shared" si="56"/>
        <v>0</v>
      </c>
      <c r="D583" s="119">
        <f t="shared" si="58"/>
        <v>30.71514709999974</v>
      </c>
      <c r="E583" s="119">
        <f t="shared" si="59"/>
        <v>0</v>
      </c>
      <c r="F583" s="119">
        <f t="shared" si="60"/>
        <v>30.71514709999974</v>
      </c>
    </row>
    <row r="584" spans="1:6" x14ac:dyDescent="0.2">
      <c r="A584" s="111">
        <f>A583+5</f>
        <v>2895</v>
      </c>
      <c r="B584" s="118">
        <f t="shared" si="57"/>
        <v>161.13514710000001</v>
      </c>
      <c r="C584" s="119">
        <f t="shared" si="56"/>
        <v>0</v>
      </c>
      <c r="D584" s="119">
        <f t="shared" si="58"/>
        <v>28.765147099999922</v>
      </c>
      <c r="E584" s="119">
        <f t="shared" si="59"/>
        <v>0</v>
      </c>
      <c r="F584" s="119">
        <f t="shared" si="60"/>
        <v>28.765147099999922</v>
      </c>
    </row>
    <row r="585" spans="1:6" x14ac:dyDescent="0.2">
      <c r="A585" s="111">
        <f>A584+5</f>
        <v>2900</v>
      </c>
      <c r="B585" s="118">
        <f t="shared" si="57"/>
        <v>161.13514710000001</v>
      </c>
      <c r="C585" s="119">
        <f t="shared" si="56"/>
        <v>0</v>
      </c>
      <c r="D585" s="119">
        <f t="shared" si="58"/>
        <v>26.815147099999649</v>
      </c>
      <c r="E585" s="119">
        <f t="shared" si="59"/>
        <v>0</v>
      </c>
      <c r="F585" s="119">
        <f t="shared" si="60"/>
        <v>26.815147099999649</v>
      </c>
    </row>
    <row r="586" spans="1:6" x14ac:dyDescent="0.2">
      <c r="A586" s="111">
        <f>A585+5</f>
        <v>2905</v>
      </c>
      <c r="B586" s="118">
        <f t="shared" si="57"/>
        <v>161.13514710000001</v>
      </c>
      <c r="C586" s="119">
        <f t="shared" si="56"/>
        <v>0</v>
      </c>
      <c r="D586" s="119">
        <f t="shared" si="58"/>
        <v>24.865147099999831</v>
      </c>
      <c r="E586" s="119">
        <f t="shared" si="59"/>
        <v>0</v>
      </c>
      <c r="F586" s="119">
        <f t="shared" si="60"/>
        <v>24.865147099999831</v>
      </c>
    </row>
    <row r="587" spans="1:6" x14ac:dyDescent="0.2">
      <c r="A587" s="111">
        <f t="shared" ref="A587:A599" si="61">A586+5</f>
        <v>2910</v>
      </c>
      <c r="B587" s="118">
        <f t="shared" si="57"/>
        <v>161.13514710000001</v>
      </c>
      <c r="C587" s="119">
        <f t="shared" si="56"/>
        <v>0</v>
      </c>
      <c r="D587" s="119">
        <f t="shared" si="58"/>
        <v>22.915147099999558</v>
      </c>
      <c r="E587" s="119">
        <f t="shared" si="59"/>
        <v>0</v>
      </c>
      <c r="F587" s="119">
        <f t="shared" si="60"/>
        <v>22.915147099999558</v>
      </c>
    </row>
    <row r="588" spans="1:6" x14ac:dyDescent="0.2">
      <c r="A588" s="111">
        <f t="shared" si="61"/>
        <v>2915</v>
      </c>
      <c r="B588" s="118">
        <f t="shared" si="57"/>
        <v>161.13514710000001</v>
      </c>
      <c r="C588" s="119">
        <f t="shared" si="56"/>
        <v>0</v>
      </c>
      <c r="D588" s="119">
        <f t="shared" si="58"/>
        <v>20.96514709999974</v>
      </c>
      <c r="E588" s="119">
        <f t="shared" si="59"/>
        <v>0</v>
      </c>
      <c r="F588" s="119">
        <f t="shared" si="60"/>
        <v>20.96514709999974</v>
      </c>
    </row>
    <row r="589" spans="1:6" x14ac:dyDescent="0.2">
      <c r="A589" s="111">
        <f t="shared" si="61"/>
        <v>2920</v>
      </c>
      <c r="B589" s="118">
        <f t="shared" si="57"/>
        <v>161.13514710000001</v>
      </c>
      <c r="C589" s="119">
        <f t="shared" si="56"/>
        <v>0</v>
      </c>
      <c r="D589" s="119">
        <f t="shared" si="58"/>
        <v>19.015147099999922</v>
      </c>
      <c r="E589" s="119">
        <f t="shared" si="59"/>
        <v>0</v>
      </c>
      <c r="F589" s="119">
        <f t="shared" si="60"/>
        <v>19.015147099999922</v>
      </c>
    </row>
    <row r="590" spans="1:6" x14ac:dyDescent="0.2">
      <c r="A590" s="111">
        <f t="shared" si="61"/>
        <v>2925</v>
      </c>
      <c r="B590" s="118">
        <f t="shared" si="57"/>
        <v>161.13514710000001</v>
      </c>
      <c r="C590" s="119">
        <f t="shared" si="56"/>
        <v>0</v>
      </c>
      <c r="D590" s="119">
        <f t="shared" si="58"/>
        <v>17.065147099999649</v>
      </c>
      <c r="E590" s="119">
        <f t="shared" si="59"/>
        <v>0</v>
      </c>
      <c r="F590" s="119">
        <f t="shared" si="60"/>
        <v>17.065147099999649</v>
      </c>
    </row>
    <row r="591" spans="1:6" x14ac:dyDescent="0.2">
      <c r="A591" s="111">
        <f t="shared" si="61"/>
        <v>2930</v>
      </c>
      <c r="B591" s="118">
        <f t="shared" si="57"/>
        <v>161.13514710000001</v>
      </c>
      <c r="C591" s="119">
        <f t="shared" si="56"/>
        <v>0</v>
      </c>
      <c r="D591" s="119">
        <f t="shared" si="58"/>
        <v>15.115147099999831</v>
      </c>
      <c r="E591" s="119">
        <f t="shared" si="59"/>
        <v>0</v>
      </c>
      <c r="F591" s="119">
        <f t="shared" si="60"/>
        <v>15.115147099999831</v>
      </c>
    </row>
    <row r="592" spans="1:6" x14ac:dyDescent="0.2">
      <c r="A592" s="111">
        <f t="shared" si="61"/>
        <v>2935</v>
      </c>
      <c r="B592" s="118">
        <f t="shared" si="57"/>
        <v>161.13514710000001</v>
      </c>
      <c r="C592" s="119">
        <f t="shared" si="56"/>
        <v>0</v>
      </c>
      <c r="D592" s="119">
        <f t="shared" si="58"/>
        <v>13.165147099999558</v>
      </c>
      <c r="E592" s="119">
        <f t="shared" si="59"/>
        <v>0</v>
      </c>
      <c r="F592" s="119">
        <f t="shared" si="60"/>
        <v>0</v>
      </c>
    </row>
    <row r="593" spans="1:6" x14ac:dyDescent="0.2">
      <c r="A593" s="111">
        <f t="shared" si="61"/>
        <v>2940</v>
      </c>
      <c r="B593" s="118">
        <f t="shared" si="57"/>
        <v>161.13514710000001</v>
      </c>
      <c r="C593" s="119">
        <f t="shared" si="56"/>
        <v>0</v>
      </c>
      <c r="D593" s="119">
        <f t="shared" si="58"/>
        <v>11.21514709999974</v>
      </c>
      <c r="E593" s="119">
        <f t="shared" si="59"/>
        <v>0</v>
      </c>
      <c r="F593" s="119">
        <f t="shared" si="60"/>
        <v>0</v>
      </c>
    </row>
    <row r="594" spans="1:6" x14ac:dyDescent="0.2">
      <c r="A594" s="111">
        <f t="shared" si="61"/>
        <v>2945</v>
      </c>
      <c r="B594" s="118">
        <f t="shared" si="57"/>
        <v>161.13514710000001</v>
      </c>
      <c r="C594" s="119">
        <f t="shared" si="56"/>
        <v>0</v>
      </c>
      <c r="D594" s="119">
        <f t="shared" si="58"/>
        <v>9.2651470999999219</v>
      </c>
      <c r="E594" s="119">
        <f t="shared" si="59"/>
        <v>0</v>
      </c>
      <c r="F594" s="119">
        <f t="shared" si="60"/>
        <v>0</v>
      </c>
    </row>
    <row r="595" spans="1:6" x14ac:dyDescent="0.2">
      <c r="A595" s="111">
        <f t="shared" si="61"/>
        <v>2950</v>
      </c>
      <c r="B595" s="118">
        <f t="shared" si="57"/>
        <v>161.13514710000001</v>
      </c>
      <c r="C595" s="119">
        <f t="shared" si="56"/>
        <v>0</v>
      </c>
      <c r="D595" s="119">
        <f t="shared" si="58"/>
        <v>7.3151470999996491</v>
      </c>
      <c r="E595" s="119">
        <f t="shared" si="59"/>
        <v>0</v>
      </c>
      <c r="F595" s="119">
        <f t="shared" si="60"/>
        <v>0</v>
      </c>
    </row>
    <row r="596" spans="1:6" x14ac:dyDescent="0.2">
      <c r="A596" s="111">
        <f t="shared" si="61"/>
        <v>2955</v>
      </c>
      <c r="B596" s="118">
        <f t="shared" si="57"/>
        <v>161.13514710000001</v>
      </c>
      <c r="C596" s="119">
        <f t="shared" si="56"/>
        <v>0</v>
      </c>
      <c r="D596" s="119">
        <f t="shared" si="58"/>
        <v>5.365147099999831</v>
      </c>
      <c r="E596" s="119">
        <f t="shared" si="59"/>
        <v>0</v>
      </c>
      <c r="F596" s="119">
        <f t="shared" si="60"/>
        <v>0</v>
      </c>
    </row>
    <row r="597" spans="1:6" x14ac:dyDescent="0.2">
      <c r="A597" s="111">
        <f t="shared" si="61"/>
        <v>2960</v>
      </c>
      <c r="B597" s="118">
        <f t="shared" si="57"/>
        <v>161.13514710000001</v>
      </c>
      <c r="C597" s="119">
        <f t="shared" si="56"/>
        <v>0</v>
      </c>
      <c r="D597" s="119">
        <f t="shared" si="58"/>
        <v>3.4151470999995581</v>
      </c>
      <c r="E597" s="119">
        <f t="shared" si="59"/>
        <v>0</v>
      </c>
      <c r="F597" s="119">
        <f t="shared" si="60"/>
        <v>0</v>
      </c>
    </row>
    <row r="598" spans="1:6" x14ac:dyDescent="0.2">
      <c r="A598" s="111">
        <f t="shared" si="61"/>
        <v>2965</v>
      </c>
      <c r="B598" s="118">
        <f t="shared" si="57"/>
        <v>161.13514710000001</v>
      </c>
      <c r="C598" s="119">
        <f t="shared" si="56"/>
        <v>0</v>
      </c>
      <c r="D598" s="119">
        <f t="shared" si="58"/>
        <v>1.46514709999974</v>
      </c>
      <c r="E598" s="119">
        <f t="shared" si="59"/>
        <v>0</v>
      </c>
      <c r="F598" s="119">
        <f t="shared" si="60"/>
        <v>0</v>
      </c>
    </row>
    <row r="599" spans="1:6" x14ac:dyDescent="0.2">
      <c r="A599" s="111">
        <f t="shared" si="61"/>
        <v>2970</v>
      </c>
      <c r="B599" s="118">
        <f t="shared" si="57"/>
        <v>161.13514710000001</v>
      </c>
      <c r="C599" s="119">
        <f t="shared" si="56"/>
        <v>0</v>
      </c>
      <c r="D599" s="119">
        <f t="shared" si="58"/>
        <v>0</v>
      </c>
      <c r="E599" s="119">
        <f t="shared" si="59"/>
        <v>0</v>
      </c>
      <c r="F599" s="119">
        <f t="shared" si="60"/>
        <v>0</v>
      </c>
    </row>
  </sheetData>
  <mergeCells count="5">
    <mergeCell ref="M43:U51"/>
    <mergeCell ref="C3:D3"/>
    <mergeCell ref="E3:F3"/>
    <mergeCell ref="C2:F2"/>
    <mergeCell ref="H12:N2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41"/>
  <sheetViews>
    <sheetView showGridLines="0" zoomScaleNormal="100" workbookViewId="0">
      <selection sqref="A1:XFD1048576"/>
    </sheetView>
  </sheetViews>
  <sheetFormatPr baseColWidth="10" defaultColWidth="11.453125" defaultRowHeight="10" x14ac:dyDescent="0.25"/>
  <cols>
    <col min="1" max="1" width="3.453125" style="2" customWidth="1"/>
    <col min="2" max="2" width="24.453125" style="2" customWidth="1"/>
    <col min="3" max="3" width="18.453125" style="2" customWidth="1"/>
    <col min="4" max="4" width="29.453125" style="2" customWidth="1"/>
    <col min="5" max="5" width="25" style="2" customWidth="1"/>
    <col min="6" max="16384" width="11.453125" style="2"/>
  </cols>
  <sheetData>
    <row r="1" spans="2:8" ht="12.5" x14ac:dyDescent="0.25">
      <c r="B1" s="17" t="s">
        <v>306</v>
      </c>
    </row>
    <row r="2" spans="2:8" ht="10.5" x14ac:dyDescent="0.25">
      <c r="B2" s="17"/>
    </row>
    <row r="3" spans="2:8" x14ac:dyDescent="0.25">
      <c r="E3" s="18" t="s">
        <v>210</v>
      </c>
    </row>
    <row r="4" spans="2:8" ht="10.5" x14ac:dyDescent="0.25">
      <c r="C4" s="1" t="s">
        <v>203</v>
      </c>
      <c r="D4" s="1" t="s">
        <v>211</v>
      </c>
      <c r="E4" s="1" t="s">
        <v>205</v>
      </c>
    </row>
    <row r="5" spans="2:8" ht="14.25" customHeight="1" x14ac:dyDescent="0.25">
      <c r="B5" s="63" t="s">
        <v>209</v>
      </c>
      <c r="C5" s="99">
        <v>553.71</v>
      </c>
      <c r="D5" s="66" t="s">
        <v>293</v>
      </c>
      <c r="E5" s="100">
        <v>830.56500000000005</v>
      </c>
      <c r="G5" s="21"/>
    </row>
    <row r="6" spans="2:8" ht="12.75" customHeight="1" x14ac:dyDescent="0.25">
      <c r="B6" s="64" t="s">
        <v>267</v>
      </c>
      <c r="C6" s="105">
        <v>830.56500000000005</v>
      </c>
      <c r="D6" s="104">
        <v>948.04011360000004</v>
      </c>
      <c r="E6" s="101">
        <v>996.67800000000011</v>
      </c>
      <c r="G6" s="21"/>
      <c r="H6" s="21"/>
    </row>
    <row r="7" spans="2:8" ht="13.5" customHeight="1" x14ac:dyDescent="0.25">
      <c r="B7" s="64" t="s">
        <v>268</v>
      </c>
      <c r="C7" s="105">
        <v>996.678</v>
      </c>
      <c r="D7" s="104">
        <v>1185.0501420000001</v>
      </c>
      <c r="E7" s="101">
        <v>1162.7909999999999</v>
      </c>
      <c r="G7" s="21"/>
      <c r="H7" s="21"/>
    </row>
    <row r="8" spans="2:8" ht="10.5" x14ac:dyDescent="0.25">
      <c r="B8" s="50" t="s">
        <v>204</v>
      </c>
      <c r="C8" s="106">
        <v>221.48400000000001</v>
      </c>
      <c r="D8" s="103">
        <v>237.01002840000001</v>
      </c>
      <c r="E8" s="102">
        <v>221.48400000000001</v>
      </c>
    </row>
    <row r="10" spans="2:8" ht="10.5" x14ac:dyDescent="0.25">
      <c r="B10" s="2" t="s">
        <v>278</v>
      </c>
    </row>
    <row r="13" spans="2:8" x14ac:dyDescent="0.2">
      <c r="D13" s="130"/>
    </row>
    <row r="14" spans="2:8" x14ac:dyDescent="0.2">
      <c r="F14" s="130"/>
      <c r="G14" s="130"/>
    </row>
    <row r="15" spans="2:8" x14ac:dyDescent="0.25">
      <c r="D15" s="22"/>
      <c r="E15" s="22"/>
    </row>
    <row r="16" spans="2:8" x14ac:dyDescent="0.25">
      <c r="C16" s="22"/>
      <c r="D16" s="22"/>
      <c r="E16" s="13"/>
    </row>
    <row r="17" spans="3:5" x14ac:dyDescent="0.2">
      <c r="D17" s="130"/>
      <c r="E17" s="22"/>
    </row>
    <row r="18" spans="3:5" x14ac:dyDescent="0.25">
      <c r="C18" s="22"/>
      <c r="E18" s="22"/>
    </row>
    <row r="19" spans="3:5" x14ac:dyDescent="0.25">
      <c r="D19" s="22"/>
    </row>
    <row r="27" spans="3:5" x14ac:dyDescent="0.2">
      <c r="D27" s="65"/>
    </row>
    <row r="35" spans="5:8" x14ac:dyDescent="0.25">
      <c r="G35" s="19"/>
    </row>
    <row r="36" spans="5:8" x14ac:dyDescent="0.25">
      <c r="G36" s="22"/>
    </row>
    <row r="37" spans="5:8" x14ac:dyDescent="0.25">
      <c r="H37" s="13"/>
    </row>
    <row r="38" spans="5:8" x14ac:dyDescent="0.25">
      <c r="E38" s="22"/>
    </row>
    <row r="41" spans="5:8" x14ac:dyDescent="0.2">
      <c r="E41" s="65"/>
    </row>
  </sheetData>
  <phoneticPr fontId="9"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41"/>
  <sheetViews>
    <sheetView showGridLines="0" zoomScaleNormal="100" workbookViewId="0">
      <selection activeCell="C45" sqref="C45"/>
    </sheetView>
  </sheetViews>
  <sheetFormatPr baseColWidth="10" defaultColWidth="11.453125" defaultRowHeight="10" x14ac:dyDescent="0.25"/>
  <cols>
    <col min="1" max="1" width="3.453125" style="2" customWidth="1"/>
    <col min="2" max="2" width="25.453125" style="2" customWidth="1"/>
    <col min="3" max="4" width="32.453125" style="2" customWidth="1"/>
    <col min="5" max="5" width="36.1796875" style="2" customWidth="1"/>
    <col min="6" max="6" width="22.453125" style="2" customWidth="1"/>
    <col min="7" max="16384" width="11.453125" style="2"/>
  </cols>
  <sheetData>
    <row r="1" spans="2:9" ht="10.5" x14ac:dyDescent="0.25">
      <c r="B1" s="17" t="s">
        <v>307</v>
      </c>
    </row>
    <row r="2" spans="2:9" ht="10.5" x14ac:dyDescent="0.25">
      <c r="B2" s="17"/>
    </row>
    <row r="3" spans="2:9" ht="10.5" x14ac:dyDescent="0.25">
      <c r="B3" s="17"/>
      <c r="F3" s="18" t="s">
        <v>206</v>
      </c>
    </row>
    <row r="4" spans="2:9" ht="42" x14ac:dyDescent="0.25">
      <c r="B4" s="49" t="s">
        <v>212</v>
      </c>
      <c r="C4" s="49" t="s">
        <v>220</v>
      </c>
      <c r="D4" s="49" t="s">
        <v>221</v>
      </c>
      <c r="E4" s="49" t="s">
        <v>222</v>
      </c>
      <c r="F4" s="49" t="s">
        <v>276</v>
      </c>
    </row>
    <row r="5" spans="2:9" ht="10.5" x14ac:dyDescent="0.25">
      <c r="B5" s="71" t="s">
        <v>219</v>
      </c>
      <c r="C5" s="72">
        <f>E5-D5</f>
        <v>4283000</v>
      </c>
      <c r="D5" s="72">
        <v>221600</v>
      </c>
      <c r="E5" s="73">
        <v>4504600</v>
      </c>
      <c r="F5" s="74">
        <v>33101700</v>
      </c>
      <c r="G5" s="13"/>
    </row>
    <row r="6" spans="2:9" ht="12.5" x14ac:dyDescent="0.25">
      <c r="B6" s="75" t="s">
        <v>213</v>
      </c>
      <c r="C6" s="51"/>
      <c r="D6" s="51"/>
      <c r="E6" s="54"/>
      <c r="F6" s="76"/>
    </row>
    <row r="7" spans="2:9" x14ac:dyDescent="0.25">
      <c r="B7" s="77" t="s">
        <v>198</v>
      </c>
      <c r="C7" s="78">
        <v>56</v>
      </c>
      <c r="D7" s="78">
        <v>90</v>
      </c>
      <c r="E7" s="79">
        <v>57</v>
      </c>
      <c r="F7" s="80">
        <v>50</v>
      </c>
    </row>
    <row r="8" spans="2:9" x14ac:dyDescent="0.25">
      <c r="B8" s="77" t="s">
        <v>197</v>
      </c>
      <c r="C8" s="78">
        <v>44</v>
      </c>
      <c r="D8" s="78">
        <v>10</v>
      </c>
      <c r="E8" s="79">
        <v>43</v>
      </c>
      <c r="F8" s="80">
        <v>50</v>
      </c>
    </row>
    <row r="9" spans="2:9" ht="12.5" x14ac:dyDescent="0.25">
      <c r="B9" s="81" t="s">
        <v>225</v>
      </c>
      <c r="C9" s="82"/>
      <c r="D9" s="82"/>
      <c r="E9" s="57"/>
      <c r="F9" s="83"/>
    </row>
    <row r="10" spans="2:9" x14ac:dyDescent="0.25">
      <c r="B10" s="84" t="s">
        <v>245</v>
      </c>
      <c r="C10" s="58">
        <v>56</v>
      </c>
      <c r="D10" s="85" t="s">
        <v>262</v>
      </c>
      <c r="E10" s="59">
        <v>54</v>
      </c>
      <c r="F10" s="86">
        <v>26</v>
      </c>
    </row>
    <row r="11" spans="2:9" ht="12" customHeight="1" x14ac:dyDescent="0.2">
      <c r="B11" s="190" t="s">
        <v>246</v>
      </c>
      <c r="C11" s="191">
        <v>16</v>
      </c>
      <c r="D11" s="87" t="s">
        <v>282</v>
      </c>
      <c r="E11" s="192" t="s">
        <v>289</v>
      </c>
      <c r="F11" s="194">
        <v>12</v>
      </c>
    </row>
    <row r="12" spans="2:9" ht="12" customHeight="1" x14ac:dyDescent="0.2">
      <c r="B12" s="190"/>
      <c r="C12" s="191"/>
      <c r="D12" s="87" t="s">
        <v>277</v>
      </c>
      <c r="E12" s="193"/>
      <c r="F12" s="194"/>
    </row>
    <row r="13" spans="2:9" ht="12" customHeight="1" x14ac:dyDescent="0.2">
      <c r="B13" s="190"/>
      <c r="C13" s="191"/>
      <c r="D13" s="87" t="s">
        <v>269</v>
      </c>
      <c r="E13" s="193"/>
      <c r="F13" s="194"/>
      <c r="I13" s="19"/>
    </row>
    <row r="14" spans="2:9" ht="12" customHeight="1" x14ac:dyDescent="0.2">
      <c r="B14" s="190"/>
      <c r="C14" s="191"/>
      <c r="D14" s="87" t="s">
        <v>283</v>
      </c>
      <c r="E14" s="193"/>
      <c r="F14" s="194"/>
      <c r="H14" s="19"/>
      <c r="I14" s="19"/>
    </row>
    <row r="15" spans="2:9" x14ac:dyDescent="0.25">
      <c r="B15" s="185" t="s">
        <v>217</v>
      </c>
      <c r="C15" s="186">
        <v>7</v>
      </c>
      <c r="D15" s="187"/>
      <c r="E15" s="88">
        <v>6</v>
      </c>
      <c r="F15" s="182">
        <v>21</v>
      </c>
      <c r="H15" s="19"/>
      <c r="I15" s="19"/>
    </row>
    <row r="16" spans="2:9" x14ac:dyDescent="0.25">
      <c r="B16" s="185"/>
      <c r="C16" s="186"/>
      <c r="D16" s="188"/>
      <c r="E16" s="89" t="s">
        <v>284</v>
      </c>
      <c r="F16" s="183"/>
      <c r="H16" s="19"/>
    </row>
    <row r="17" spans="2:11" x14ac:dyDescent="0.25">
      <c r="B17" s="185"/>
      <c r="C17" s="186"/>
      <c r="D17" s="188"/>
      <c r="E17" s="89" t="s">
        <v>285</v>
      </c>
      <c r="F17" s="183"/>
      <c r="H17" s="19"/>
    </row>
    <row r="18" spans="2:11" x14ac:dyDescent="0.25">
      <c r="B18" s="185" t="s">
        <v>215</v>
      </c>
      <c r="C18" s="186">
        <v>21</v>
      </c>
      <c r="D18" s="188"/>
      <c r="E18" s="88">
        <v>20</v>
      </c>
      <c r="F18" s="182">
        <v>41</v>
      </c>
    </row>
    <row r="19" spans="2:11" x14ac:dyDescent="0.25">
      <c r="B19" s="185"/>
      <c r="C19" s="186"/>
      <c r="D19" s="188"/>
      <c r="E19" s="39" t="s">
        <v>286</v>
      </c>
      <c r="F19" s="183"/>
    </row>
    <row r="20" spans="2:11" x14ac:dyDescent="0.25">
      <c r="B20" s="185"/>
      <c r="C20" s="186"/>
      <c r="D20" s="188"/>
      <c r="E20" s="39" t="s">
        <v>287</v>
      </c>
      <c r="F20" s="183"/>
    </row>
    <row r="21" spans="2:11" x14ac:dyDescent="0.25">
      <c r="B21" s="185"/>
      <c r="C21" s="186"/>
      <c r="D21" s="189"/>
      <c r="E21" s="85" t="s">
        <v>288</v>
      </c>
      <c r="F21" s="184"/>
      <c r="G21" s="20"/>
    </row>
    <row r="22" spans="2:11" ht="10.5" x14ac:dyDescent="0.25">
      <c r="B22" s="90" t="s">
        <v>216</v>
      </c>
      <c r="C22" s="52"/>
      <c r="D22" s="39"/>
      <c r="E22" s="39"/>
      <c r="F22" s="91"/>
    </row>
    <row r="23" spans="2:11" x14ac:dyDescent="0.25">
      <c r="B23" s="92" t="s">
        <v>223</v>
      </c>
      <c r="C23" s="53">
        <v>17.761363440975835</v>
      </c>
      <c r="D23" s="53">
        <v>8.6445104020415346</v>
      </c>
      <c r="E23" s="56">
        <v>17.302878396752881</v>
      </c>
      <c r="F23" s="80">
        <v>13.224642776342188</v>
      </c>
      <c r="G23" s="19"/>
      <c r="H23" s="19"/>
      <c r="K23" s="19"/>
    </row>
    <row r="24" spans="2:11" x14ac:dyDescent="0.25">
      <c r="B24" s="92" t="s">
        <v>241</v>
      </c>
      <c r="C24" s="53">
        <v>17.05252951032822</v>
      </c>
      <c r="D24" s="53">
        <v>17.638423298377841</v>
      </c>
      <c r="E24" s="56">
        <v>17.081994012846437</v>
      </c>
      <c r="F24" s="80">
        <v>9.92750502156367</v>
      </c>
      <c r="G24" s="19"/>
      <c r="H24" s="19"/>
      <c r="K24" s="19"/>
    </row>
    <row r="25" spans="2:11" x14ac:dyDescent="0.25">
      <c r="B25" s="92" t="s">
        <v>194</v>
      </c>
      <c r="C25" s="53">
        <v>24.955119696550302</v>
      </c>
      <c r="D25" s="53">
        <v>42.827873538249058</v>
      </c>
      <c r="E25" s="56">
        <v>25.85393755623306</v>
      </c>
      <c r="F25" s="80">
        <v>22.32559912785252</v>
      </c>
      <c r="G25" s="13"/>
      <c r="K25" s="19"/>
    </row>
    <row r="26" spans="2:11" x14ac:dyDescent="0.25">
      <c r="B26" s="92" t="s">
        <v>195</v>
      </c>
      <c r="C26" s="53">
        <v>21.101722149207728</v>
      </c>
      <c r="D26" s="53">
        <v>24.306797341979976</v>
      </c>
      <c r="E26" s="56">
        <v>21.262904855040599</v>
      </c>
      <c r="F26" s="80">
        <v>23.450289215905592</v>
      </c>
      <c r="G26" s="13"/>
    </row>
    <row r="27" spans="2:11" x14ac:dyDescent="0.25">
      <c r="B27" s="92" t="s">
        <v>196</v>
      </c>
      <c r="C27" s="53">
        <v>16.146568548745471</v>
      </c>
      <c r="D27" s="53">
        <v>6.2851288993364092</v>
      </c>
      <c r="E27" s="56">
        <v>15.650638365989142</v>
      </c>
      <c r="F27" s="80">
        <v>22.695005679610627</v>
      </c>
      <c r="G27" s="13"/>
    </row>
    <row r="28" spans="2:11" x14ac:dyDescent="0.25">
      <c r="B28" s="92" t="s">
        <v>218</v>
      </c>
      <c r="C28" s="53">
        <v>2.9826966541924489</v>
      </c>
      <c r="D28" s="53">
        <v>0.29726652001518344</v>
      </c>
      <c r="E28" s="56">
        <v>2.8476468131378829</v>
      </c>
      <c r="F28" s="80">
        <v>8.3769581787254044</v>
      </c>
      <c r="G28" s="19"/>
    </row>
    <row r="29" spans="2:11" ht="23" x14ac:dyDescent="0.25">
      <c r="B29" s="81" t="s">
        <v>244</v>
      </c>
      <c r="C29" s="60"/>
      <c r="D29" s="60"/>
      <c r="E29" s="61"/>
      <c r="F29" s="93"/>
    </row>
    <row r="30" spans="2:11" x14ac:dyDescent="0.25">
      <c r="B30" s="77" t="s">
        <v>248</v>
      </c>
      <c r="C30" s="53">
        <v>48.73</v>
      </c>
      <c r="D30" s="53">
        <v>65.33</v>
      </c>
      <c r="E30" s="56">
        <v>49.39</v>
      </c>
      <c r="F30" s="94" t="s">
        <v>224</v>
      </c>
    </row>
    <row r="31" spans="2:11" x14ac:dyDescent="0.25">
      <c r="B31" s="77" t="s">
        <v>247</v>
      </c>
      <c r="C31" s="52">
        <v>17.98</v>
      </c>
      <c r="D31" s="52">
        <v>14.77</v>
      </c>
      <c r="E31" s="55">
        <v>17.850000000000001</v>
      </c>
      <c r="F31" s="91" t="s">
        <v>224</v>
      </c>
      <c r="H31" s="19"/>
    </row>
    <row r="32" spans="2:11" x14ac:dyDescent="0.25">
      <c r="B32" s="77" t="s">
        <v>265</v>
      </c>
      <c r="C32" s="52">
        <v>11.07</v>
      </c>
      <c r="D32" s="52">
        <v>7.66</v>
      </c>
      <c r="E32" s="55">
        <v>10.93</v>
      </c>
      <c r="F32" s="91"/>
      <c r="H32" s="19"/>
    </row>
    <row r="33" spans="2:8" x14ac:dyDescent="0.25">
      <c r="B33" s="84" t="s">
        <v>291</v>
      </c>
      <c r="C33" s="58">
        <v>22.22</v>
      </c>
      <c r="D33" s="58">
        <v>12.24</v>
      </c>
      <c r="E33" s="59">
        <v>21.83</v>
      </c>
      <c r="F33" s="95" t="s">
        <v>224</v>
      </c>
      <c r="H33" s="19"/>
    </row>
    <row r="34" spans="2:8" ht="21" x14ac:dyDescent="0.25">
      <c r="B34" s="75" t="s">
        <v>226</v>
      </c>
      <c r="C34" s="52"/>
      <c r="D34" s="52"/>
      <c r="E34" s="55"/>
      <c r="F34" s="91"/>
    </row>
    <row r="35" spans="2:8" x14ac:dyDescent="0.25">
      <c r="B35" s="92">
        <v>0</v>
      </c>
      <c r="C35" s="52" t="s">
        <v>242</v>
      </c>
      <c r="D35" s="52" t="s">
        <v>242</v>
      </c>
      <c r="E35" s="55">
        <v>9</v>
      </c>
      <c r="F35" s="91" t="s">
        <v>224</v>
      </c>
    </row>
    <row r="36" spans="2:8" x14ac:dyDescent="0.25">
      <c r="B36" s="92">
        <v>1</v>
      </c>
      <c r="C36" s="52" t="s">
        <v>242</v>
      </c>
      <c r="D36" s="52" t="s">
        <v>242</v>
      </c>
      <c r="E36" s="55">
        <v>80</v>
      </c>
      <c r="F36" s="91" t="s">
        <v>224</v>
      </c>
    </row>
    <row r="37" spans="2:8" x14ac:dyDescent="0.25">
      <c r="B37" s="92">
        <v>2</v>
      </c>
      <c r="C37" s="52" t="s">
        <v>242</v>
      </c>
      <c r="D37" s="52" t="s">
        <v>242</v>
      </c>
      <c r="E37" s="55">
        <v>11</v>
      </c>
      <c r="F37" s="91" t="s">
        <v>224</v>
      </c>
    </row>
    <row r="38" spans="2:8" ht="12.5" x14ac:dyDescent="0.25">
      <c r="B38" s="71" t="s">
        <v>214</v>
      </c>
      <c r="C38" s="96">
        <v>21.57</v>
      </c>
      <c r="D38" s="96">
        <v>21.85</v>
      </c>
      <c r="E38" s="97">
        <v>21.56</v>
      </c>
      <c r="F38" s="62" t="s">
        <v>242</v>
      </c>
    </row>
    <row r="41" spans="2:8" ht="184" customHeight="1" x14ac:dyDescent="0.25">
      <c r="B41" s="180" t="s">
        <v>308</v>
      </c>
      <c r="C41" s="181"/>
      <c r="D41" s="181"/>
      <c r="E41" s="181"/>
      <c r="F41" s="181"/>
    </row>
  </sheetData>
  <mergeCells count="12">
    <mergeCell ref="B11:B14"/>
    <mergeCell ref="C11:C14"/>
    <mergeCell ref="E11:E14"/>
    <mergeCell ref="F11:F14"/>
    <mergeCell ref="B15:B17"/>
    <mergeCell ref="C15:C17"/>
    <mergeCell ref="F15:F17"/>
    <mergeCell ref="B41:F41"/>
    <mergeCell ref="F18:F21"/>
    <mergeCell ref="B18:B21"/>
    <mergeCell ref="C18:C21"/>
    <mergeCell ref="D15:D21"/>
  </mergeCells>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20"/>
  <sheetViews>
    <sheetView showGridLines="0" workbookViewId="0">
      <selection activeCell="D16" sqref="D16"/>
    </sheetView>
  </sheetViews>
  <sheetFormatPr baseColWidth="10" defaultColWidth="11.453125" defaultRowHeight="10" x14ac:dyDescent="0.2"/>
  <cols>
    <col min="1" max="1" width="2.81640625" style="25" customWidth="1"/>
    <col min="2" max="3" width="11.453125" style="25"/>
    <col min="4" max="4" width="15.453125" style="25" customWidth="1"/>
    <col min="5" max="7" width="11.453125" style="25"/>
    <col min="8" max="8" width="12.81640625" style="25" customWidth="1"/>
    <col min="9" max="16384" width="11.453125" style="25"/>
  </cols>
  <sheetData>
    <row r="1" spans="2:11" ht="28.5" customHeight="1" x14ac:dyDescent="0.2">
      <c r="B1" s="207" t="s">
        <v>309</v>
      </c>
      <c r="C1" s="208"/>
      <c r="D1" s="208"/>
      <c r="E1" s="208"/>
      <c r="F1" s="208"/>
      <c r="G1" s="208"/>
      <c r="H1" s="208"/>
      <c r="I1" s="208"/>
    </row>
    <row r="2" spans="2:11" x14ac:dyDescent="0.2">
      <c r="I2" s="26" t="s">
        <v>206</v>
      </c>
    </row>
    <row r="3" spans="2:11" ht="17.25" customHeight="1" x14ac:dyDescent="0.2">
      <c r="E3" s="209" t="s">
        <v>229</v>
      </c>
      <c r="F3" s="209"/>
      <c r="G3" s="209"/>
      <c r="H3" s="209"/>
      <c r="I3" s="209" t="s">
        <v>256</v>
      </c>
    </row>
    <row r="4" spans="2:11" ht="15" customHeight="1" x14ac:dyDescent="0.2">
      <c r="E4" s="209" t="s">
        <v>230</v>
      </c>
      <c r="F4" s="209" t="s">
        <v>231</v>
      </c>
      <c r="G4" s="209" t="s">
        <v>232</v>
      </c>
      <c r="H4" s="209" t="s">
        <v>270</v>
      </c>
      <c r="I4" s="209"/>
    </row>
    <row r="5" spans="2:11" ht="15" customHeight="1" x14ac:dyDescent="0.2">
      <c r="E5" s="209"/>
      <c r="F5" s="209"/>
      <c r="G5" s="209"/>
      <c r="H5" s="209"/>
      <c r="I5" s="209"/>
    </row>
    <row r="6" spans="2:11" x14ac:dyDescent="0.2">
      <c r="B6" s="197" t="s">
        <v>279</v>
      </c>
      <c r="C6" s="198"/>
      <c r="D6" s="199"/>
      <c r="E6" s="203">
        <v>8.85</v>
      </c>
      <c r="F6" s="203">
        <v>0.34</v>
      </c>
      <c r="G6" s="203">
        <v>1.9</v>
      </c>
      <c r="H6" s="203">
        <v>10.99</v>
      </c>
      <c r="I6" s="203">
        <v>6.44</v>
      </c>
    </row>
    <row r="7" spans="2:11" ht="22.5" customHeight="1" x14ac:dyDescent="0.2">
      <c r="B7" s="200"/>
      <c r="C7" s="201"/>
      <c r="D7" s="202"/>
      <c r="E7" s="203"/>
      <c r="F7" s="203"/>
      <c r="G7" s="203"/>
      <c r="H7" s="203"/>
      <c r="I7" s="203"/>
      <c r="J7" s="98"/>
    </row>
    <row r="8" spans="2:11" x14ac:dyDescent="0.2">
      <c r="B8" s="204"/>
      <c r="C8" s="204"/>
      <c r="D8" s="204"/>
      <c r="E8" s="204"/>
      <c r="F8" s="204"/>
      <c r="G8" s="204"/>
      <c r="H8" s="204"/>
      <c r="I8" s="204"/>
    </row>
    <row r="9" spans="2:11" x14ac:dyDescent="0.2">
      <c r="B9" s="204"/>
      <c r="C9" s="204"/>
      <c r="D9" s="204"/>
      <c r="E9" s="204"/>
      <c r="F9" s="204"/>
      <c r="G9" s="204"/>
      <c r="H9" s="204"/>
      <c r="I9" s="204"/>
    </row>
    <row r="10" spans="2:11" ht="193" customHeight="1" x14ac:dyDescent="0.2">
      <c r="B10" s="205" t="s">
        <v>310</v>
      </c>
      <c r="C10" s="206"/>
      <c r="D10" s="206"/>
      <c r="E10" s="206"/>
      <c r="F10" s="206"/>
      <c r="G10" s="206"/>
      <c r="H10" s="206"/>
      <c r="I10" s="206"/>
      <c r="J10" s="40"/>
      <c r="K10" s="40"/>
    </row>
    <row r="11" spans="2:11" ht="10.5" x14ac:dyDescent="0.25">
      <c r="B11" s="195"/>
      <c r="C11" s="196"/>
      <c r="D11" s="196"/>
      <c r="E11" s="196"/>
      <c r="F11" s="196"/>
      <c r="G11" s="196"/>
      <c r="H11" s="196"/>
      <c r="I11" s="196"/>
    </row>
    <row r="12" spans="2:11" ht="10.5" x14ac:dyDescent="0.25">
      <c r="B12" s="195"/>
      <c r="C12" s="196"/>
      <c r="D12" s="196"/>
      <c r="E12" s="196"/>
      <c r="F12" s="196"/>
      <c r="G12" s="196"/>
      <c r="H12" s="196"/>
      <c r="I12" s="196"/>
    </row>
    <row r="20" spans="3:3" ht="10.5" x14ac:dyDescent="0.25">
      <c r="C20" s="41"/>
    </row>
  </sheetData>
  <mergeCells count="18">
    <mergeCell ref="B1:I1"/>
    <mergeCell ref="E3:H3"/>
    <mergeCell ref="I3:I5"/>
    <mergeCell ref="E4:E5"/>
    <mergeCell ref="F4:F5"/>
    <mergeCell ref="G4:G5"/>
    <mergeCell ref="H4:H5"/>
    <mergeCell ref="B12:I12"/>
    <mergeCell ref="B6:D7"/>
    <mergeCell ref="E6:E7"/>
    <mergeCell ref="F6:F7"/>
    <mergeCell ref="G6:G7"/>
    <mergeCell ref="H6:H7"/>
    <mergeCell ref="I6:I7"/>
    <mergeCell ref="B8:I8"/>
    <mergeCell ref="B9:I9"/>
    <mergeCell ref="B10:I10"/>
    <mergeCell ref="B11:I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T33"/>
  <sheetViews>
    <sheetView showGridLines="0" workbookViewId="0">
      <selection activeCell="M22" sqref="M22"/>
    </sheetView>
  </sheetViews>
  <sheetFormatPr baseColWidth="10" defaultColWidth="11.453125" defaultRowHeight="10" x14ac:dyDescent="0.2"/>
  <cols>
    <col min="1" max="1" width="4" style="25" customWidth="1"/>
    <col min="2" max="2" width="6" style="25" customWidth="1"/>
    <col min="3" max="3" width="30.1796875" style="25" customWidth="1"/>
    <col min="4" max="4" width="7.81640625" style="25" customWidth="1"/>
    <col min="5" max="5" width="7.1796875" style="25" customWidth="1"/>
    <col min="6" max="6" width="6.453125" style="25" customWidth="1"/>
    <col min="7" max="9" width="8.453125" style="25" customWidth="1"/>
    <col min="10" max="10" width="9.453125" style="25" customWidth="1"/>
    <col min="11" max="11" width="13.453125" style="25" customWidth="1"/>
    <col min="12" max="16384" width="11.453125" style="25"/>
  </cols>
  <sheetData>
    <row r="1" spans="2:12" ht="15" customHeight="1" x14ac:dyDescent="0.25">
      <c r="B1" s="27" t="s">
        <v>311</v>
      </c>
      <c r="C1" s="107"/>
      <c r="D1" s="107"/>
      <c r="E1" s="107"/>
      <c r="F1" s="107"/>
      <c r="G1" s="107"/>
      <c r="H1" s="107"/>
      <c r="I1" s="107"/>
    </row>
    <row r="2" spans="2:12" x14ac:dyDescent="0.2">
      <c r="B2" s="28"/>
      <c r="C2" s="28"/>
      <c r="E2" s="28"/>
      <c r="F2" s="28"/>
      <c r="G2" s="28"/>
      <c r="H2" s="28"/>
      <c r="K2" s="26" t="s">
        <v>206</v>
      </c>
    </row>
    <row r="3" spans="2:12" ht="15" customHeight="1" x14ac:dyDescent="0.25">
      <c r="B3" s="224"/>
      <c r="C3" s="224"/>
      <c r="D3" s="210" t="s">
        <v>264</v>
      </c>
      <c r="E3" s="210"/>
      <c r="F3" s="210"/>
      <c r="G3" s="210"/>
      <c r="H3" s="210"/>
      <c r="I3" s="210"/>
      <c r="J3" s="211"/>
      <c r="K3" s="211"/>
    </row>
    <row r="4" spans="2:12" ht="35.25" customHeight="1" x14ac:dyDescent="0.2">
      <c r="B4" s="224"/>
      <c r="C4" s="224"/>
      <c r="D4" s="212" t="s">
        <v>249</v>
      </c>
      <c r="E4" s="212"/>
      <c r="F4" s="212"/>
      <c r="G4" s="209" t="s">
        <v>257</v>
      </c>
      <c r="H4" s="209"/>
      <c r="I4" s="209"/>
      <c r="J4" s="213"/>
      <c r="K4" s="209" t="s">
        <v>250</v>
      </c>
    </row>
    <row r="5" spans="2:12" ht="15" customHeight="1" x14ac:dyDescent="0.2">
      <c r="B5" s="224"/>
      <c r="C5" s="224"/>
      <c r="D5" s="214" t="s">
        <v>233</v>
      </c>
      <c r="E5" s="215" t="s">
        <v>234</v>
      </c>
      <c r="F5" s="215" t="s">
        <v>235</v>
      </c>
      <c r="G5" s="214" t="s">
        <v>258</v>
      </c>
      <c r="H5" s="214" t="s">
        <v>236</v>
      </c>
      <c r="I5" s="214" t="s">
        <v>237</v>
      </c>
      <c r="J5" s="214" t="s">
        <v>259</v>
      </c>
      <c r="K5" s="209"/>
    </row>
    <row r="6" spans="2:12" ht="37.5" customHeight="1" x14ac:dyDescent="0.2">
      <c r="B6" s="224"/>
      <c r="C6" s="224"/>
      <c r="D6" s="214"/>
      <c r="E6" s="215"/>
      <c r="F6" s="215"/>
      <c r="G6" s="214"/>
      <c r="H6" s="215"/>
      <c r="I6" s="215"/>
      <c r="J6" s="214"/>
      <c r="K6" s="209"/>
    </row>
    <row r="7" spans="2:12" ht="15" customHeight="1" x14ac:dyDescent="0.2">
      <c r="B7" s="218" t="s">
        <v>292</v>
      </c>
      <c r="C7" s="45" t="s">
        <v>251</v>
      </c>
      <c r="D7" s="131">
        <v>73.5</v>
      </c>
      <c r="E7" s="131">
        <v>70.400000000000006</v>
      </c>
      <c r="F7" s="132">
        <v>73.400000000000006</v>
      </c>
      <c r="G7" s="133">
        <v>62.7</v>
      </c>
      <c r="H7" s="132">
        <v>56.3</v>
      </c>
      <c r="I7" s="134">
        <v>83.2</v>
      </c>
      <c r="J7" s="134">
        <v>66</v>
      </c>
      <c r="K7" s="151">
        <v>72.400000000000006</v>
      </c>
    </row>
    <row r="8" spans="2:12" x14ac:dyDescent="0.2">
      <c r="B8" s="219"/>
      <c r="C8" s="46" t="s">
        <v>252</v>
      </c>
      <c r="D8" s="135">
        <v>71.7</v>
      </c>
      <c r="E8" s="135">
        <v>67.8</v>
      </c>
      <c r="F8" s="136">
        <v>71.599999999999994</v>
      </c>
      <c r="G8" s="137">
        <v>23</v>
      </c>
      <c r="H8" s="136">
        <v>25.5</v>
      </c>
      <c r="I8" s="138">
        <v>1.1000000000000001</v>
      </c>
      <c r="J8" s="138">
        <v>19.600000000000001</v>
      </c>
      <c r="K8" s="152">
        <v>64.2</v>
      </c>
    </row>
    <row r="9" spans="2:12" x14ac:dyDescent="0.2">
      <c r="B9" s="219"/>
      <c r="C9" s="42" t="s">
        <v>254</v>
      </c>
      <c r="D9" s="135">
        <v>70.7</v>
      </c>
      <c r="E9" s="135">
        <v>48</v>
      </c>
      <c r="F9" s="136">
        <v>69.7</v>
      </c>
      <c r="G9" s="137">
        <v>22</v>
      </c>
      <c r="H9" s="136">
        <v>24.9</v>
      </c>
      <c r="I9" s="138">
        <v>1.1000000000000001</v>
      </c>
      <c r="J9" s="138">
        <v>18.8</v>
      </c>
      <c r="K9" s="152">
        <v>62.6</v>
      </c>
      <c r="L9" s="29"/>
    </row>
    <row r="10" spans="2:12" x14ac:dyDescent="0.2">
      <c r="B10" s="219"/>
      <c r="C10" s="42" t="s">
        <v>255</v>
      </c>
      <c r="D10" s="135">
        <v>1</v>
      </c>
      <c r="E10" s="135">
        <v>19.8</v>
      </c>
      <c r="F10" s="136">
        <v>1.8</v>
      </c>
      <c r="G10" s="137">
        <v>0.9</v>
      </c>
      <c r="H10" s="136">
        <v>0.6</v>
      </c>
      <c r="I10" s="138">
        <v>0</v>
      </c>
      <c r="J10" s="138">
        <v>0.8</v>
      </c>
      <c r="K10" s="152">
        <v>1.7</v>
      </c>
      <c r="L10" s="29"/>
    </row>
    <row r="11" spans="2:12" ht="23" customHeight="1" x14ac:dyDescent="0.2">
      <c r="B11" s="219"/>
      <c r="C11" s="42" t="s">
        <v>253</v>
      </c>
      <c r="D11" s="135">
        <v>1.8</v>
      </c>
      <c r="E11" s="135">
        <v>2.6</v>
      </c>
      <c r="F11" s="136">
        <v>1.9</v>
      </c>
      <c r="G11" s="137">
        <v>39.700000000000003</v>
      </c>
      <c r="H11" s="136">
        <v>30.8</v>
      </c>
      <c r="I11" s="138">
        <v>82.1</v>
      </c>
      <c r="J11" s="138">
        <v>46.4</v>
      </c>
      <c r="K11" s="152">
        <v>8.1</v>
      </c>
    </row>
    <row r="12" spans="2:12" x14ac:dyDescent="0.2">
      <c r="B12" s="219"/>
      <c r="C12" s="47" t="s">
        <v>238</v>
      </c>
      <c r="D12" s="135">
        <v>1.7</v>
      </c>
      <c r="E12" s="135">
        <v>2.5</v>
      </c>
      <c r="F12" s="136">
        <v>1.7</v>
      </c>
      <c r="G12" s="137">
        <v>39.6</v>
      </c>
      <c r="H12" s="136">
        <v>4</v>
      </c>
      <c r="I12" s="138">
        <v>0.1</v>
      </c>
      <c r="J12" s="138">
        <v>32.5</v>
      </c>
      <c r="K12" s="152">
        <v>6.1</v>
      </c>
    </row>
    <row r="13" spans="2:12" x14ac:dyDescent="0.2">
      <c r="B13" s="219"/>
      <c r="C13" s="47" t="s">
        <v>239</v>
      </c>
      <c r="D13" s="135">
        <v>0.1</v>
      </c>
      <c r="E13" s="135">
        <v>0.1</v>
      </c>
      <c r="F13" s="136">
        <v>0.1</v>
      </c>
      <c r="G13" s="137">
        <v>0.1</v>
      </c>
      <c r="H13" s="136">
        <v>26.7</v>
      </c>
      <c r="I13" s="138">
        <v>0</v>
      </c>
      <c r="J13" s="138">
        <v>0.9</v>
      </c>
      <c r="K13" s="152">
        <v>0.2</v>
      </c>
    </row>
    <row r="14" spans="2:12" x14ac:dyDescent="0.2">
      <c r="B14" s="219"/>
      <c r="C14" s="47" t="s">
        <v>240</v>
      </c>
      <c r="D14" s="139">
        <v>0.1</v>
      </c>
      <c r="E14" s="139">
        <v>0</v>
      </c>
      <c r="F14" s="140">
        <v>0.1</v>
      </c>
      <c r="G14" s="141">
        <v>0.1</v>
      </c>
      <c r="H14" s="140">
        <v>0.1</v>
      </c>
      <c r="I14" s="142">
        <v>82.1</v>
      </c>
      <c r="J14" s="142">
        <v>13.4</v>
      </c>
      <c r="K14" s="153">
        <v>2</v>
      </c>
    </row>
    <row r="15" spans="2:12" ht="33" customHeight="1" x14ac:dyDescent="0.2">
      <c r="B15" s="219"/>
      <c r="C15" s="45" t="s">
        <v>260</v>
      </c>
      <c r="D15" s="143">
        <v>26.5</v>
      </c>
      <c r="E15" s="143">
        <v>29.6</v>
      </c>
      <c r="F15" s="144">
        <v>26.6</v>
      </c>
      <c r="G15" s="145">
        <v>37.299999999999997</v>
      </c>
      <c r="H15" s="144">
        <v>43.7</v>
      </c>
      <c r="I15" s="146">
        <v>16.8</v>
      </c>
      <c r="J15" s="146">
        <v>34</v>
      </c>
      <c r="K15" s="154">
        <v>27.6</v>
      </c>
    </row>
    <row r="16" spans="2:12" ht="46.5" customHeight="1" x14ac:dyDescent="0.2">
      <c r="B16" s="219"/>
      <c r="C16" s="42" t="s">
        <v>271</v>
      </c>
      <c r="D16" s="135">
        <v>1.8</v>
      </c>
      <c r="E16" s="135">
        <v>3.4</v>
      </c>
      <c r="F16" s="136">
        <v>1.9</v>
      </c>
      <c r="G16" s="137">
        <v>23.1</v>
      </c>
      <c r="H16" s="136">
        <v>29.3</v>
      </c>
      <c r="I16" s="138">
        <v>13.8</v>
      </c>
      <c r="J16" s="138">
        <v>21.6</v>
      </c>
      <c r="K16" s="152">
        <v>4.7</v>
      </c>
    </row>
    <row r="17" spans="2:20" ht="15" customHeight="1" x14ac:dyDescent="0.2">
      <c r="B17" s="219"/>
      <c r="C17" s="42" t="s">
        <v>238</v>
      </c>
      <c r="D17" s="135">
        <v>1.6</v>
      </c>
      <c r="E17" s="135">
        <v>3.3</v>
      </c>
      <c r="F17" s="136">
        <v>1.6</v>
      </c>
      <c r="G17" s="137">
        <v>22.3</v>
      </c>
      <c r="H17" s="136">
        <v>1.9</v>
      </c>
      <c r="I17" s="138">
        <v>0.1</v>
      </c>
      <c r="J17" s="138">
        <v>18.3</v>
      </c>
      <c r="K17" s="152">
        <v>4</v>
      </c>
    </row>
    <row r="18" spans="2:20" ht="15" customHeight="1" x14ac:dyDescent="0.2">
      <c r="B18" s="219"/>
      <c r="C18" s="42" t="s">
        <v>239</v>
      </c>
      <c r="D18" s="135">
        <v>0.1</v>
      </c>
      <c r="E18" s="135">
        <v>0.1</v>
      </c>
      <c r="F18" s="136">
        <v>0.1</v>
      </c>
      <c r="G18" s="137">
        <v>0.2</v>
      </c>
      <c r="H18" s="136">
        <v>26.7</v>
      </c>
      <c r="I18" s="138">
        <v>0</v>
      </c>
      <c r="J18" s="138">
        <v>1</v>
      </c>
      <c r="K18" s="152">
        <v>0.2</v>
      </c>
    </row>
    <row r="19" spans="2:20" ht="15" customHeight="1" x14ac:dyDescent="0.2">
      <c r="B19" s="219"/>
      <c r="C19" s="42" t="s">
        <v>240</v>
      </c>
      <c r="D19" s="135">
        <v>0.1</v>
      </c>
      <c r="E19" s="135">
        <v>0</v>
      </c>
      <c r="F19" s="136">
        <v>0.1</v>
      </c>
      <c r="G19" s="137">
        <v>0.6</v>
      </c>
      <c r="H19" s="136">
        <v>0.7</v>
      </c>
      <c r="I19" s="138">
        <v>13.7</v>
      </c>
      <c r="J19" s="138">
        <v>2.7</v>
      </c>
      <c r="K19" s="152">
        <v>0.5</v>
      </c>
    </row>
    <row r="20" spans="2:20" ht="45" customHeight="1" x14ac:dyDescent="0.2">
      <c r="B20" s="219"/>
      <c r="C20" s="42" t="s">
        <v>272</v>
      </c>
      <c r="D20" s="135">
        <v>0.3</v>
      </c>
      <c r="E20" s="135">
        <v>0.7</v>
      </c>
      <c r="F20" s="136">
        <v>0.4</v>
      </c>
      <c r="G20" s="137">
        <v>1.9</v>
      </c>
      <c r="H20" s="136">
        <v>0.4</v>
      </c>
      <c r="I20" s="138">
        <v>1.5</v>
      </c>
      <c r="J20" s="138">
        <v>1.8</v>
      </c>
      <c r="K20" s="152">
        <v>0.6</v>
      </c>
    </row>
    <row r="21" spans="2:20" ht="15" customHeight="1" x14ac:dyDescent="0.2">
      <c r="B21" s="219"/>
      <c r="C21" s="42" t="s">
        <v>238</v>
      </c>
      <c r="D21" s="135">
        <v>0.3</v>
      </c>
      <c r="E21" s="135">
        <v>0.7</v>
      </c>
      <c r="F21" s="136">
        <v>0.3</v>
      </c>
      <c r="G21" s="137">
        <v>1.9</v>
      </c>
      <c r="H21" s="136">
        <v>0.4</v>
      </c>
      <c r="I21" s="138">
        <v>0</v>
      </c>
      <c r="J21" s="138">
        <v>1.5</v>
      </c>
      <c r="K21" s="152">
        <v>0.5</v>
      </c>
    </row>
    <row r="22" spans="2:20" ht="15" customHeight="1" x14ac:dyDescent="0.2">
      <c r="B22" s="219"/>
      <c r="C22" s="42" t="s">
        <v>239</v>
      </c>
      <c r="D22" s="135">
        <v>0</v>
      </c>
      <c r="E22" s="135">
        <v>0</v>
      </c>
      <c r="F22" s="136">
        <v>0</v>
      </c>
      <c r="G22" s="137">
        <v>0</v>
      </c>
      <c r="H22" s="136">
        <v>0</v>
      </c>
      <c r="I22" s="138">
        <v>0</v>
      </c>
      <c r="J22" s="138">
        <v>0</v>
      </c>
      <c r="K22" s="152">
        <v>0</v>
      </c>
    </row>
    <row r="23" spans="2:20" ht="15" customHeight="1" x14ac:dyDescent="0.2">
      <c r="B23" s="219"/>
      <c r="C23" s="42" t="s">
        <v>240</v>
      </c>
      <c r="D23" s="135">
        <v>0</v>
      </c>
      <c r="E23" s="135">
        <v>0</v>
      </c>
      <c r="F23" s="136">
        <v>0</v>
      </c>
      <c r="G23" s="137">
        <v>0.1</v>
      </c>
      <c r="H23" s="136">
        <v>0</v>
      </c>
      <c r="I23" s="138">
        <v>1.5</v>
      </c>
      <c r="J23" s="138">
        <v>0.3</v>
      </c>
      <c r="K23" s="152">
        <v>0.1</v>
      </c>
    </row>
    <row r="24" spans="2:20" ht="45.75" customHeight="1" x14ac:dyDescent="0.2">
      <c r="B24" s="219"/>
      <c r="C24" s="42" t="s">
        <v>273</v>
      </c>
      <c r="D24" s="135">
        <v>6.3</v>
      </c>
      <c r="E24" s="135">
        <v>7.3</v>
      </c>
      <c r="F24" s="136">
        <v>6.3</v>
      </c>
      <c r="G24" s="137">
        <v>3.3</v>
      </c>
      <c r="H24" s="136">
        <v>3.5</v>
      </c>
      <c r="I24" s="138">
        <v>0.1</v>
      </c>
      <c r="J24" s="138">
        <v>2.8</v>
      </c>
      <c r="K24" s="152">
        <v>5.8</v>
      </c>
    </row>
    <row r="25" spans="2:20" ht="45.75" customHeight="1" x14ac:dyDescent="0.2">
      <c r="B25" s="219"/>
      <c r="C25" s="42" t="s">
        <v>274</v>
      </c>
      <c r="D25" s="135">
        <v>18</v>
      </c>
      <c r="E25" s="135">
        <v>18.2</v>
      </c>
      <c r="F25" s="136">
        <v>18</v>
      </c>
      <c r="G25" s="137">
        <v>9</v>
      </c>
      <c r="H25" s="136">
        <v>10.6</v>
      </c>
      <c r="I25" s="138">
        <v>1.4</v>
      </c>
      <c r="J25" s="138">
        <v>7.8</v>
      </c>
      <c r="K25" s="152">
        <v>16.600000000000001</v>
      </c>
      <c r="M25" s="29"/>
      <c r="N25" s="29"/>
      <c r="O25" s="29"/>
      <c r="P25" s="29"/>
      <c r="Q25" s="29"/>
      <c r="R25" s="29"/>
      <c r="S25" s="29"/>
      <c r="T25" s="29"/>
    </row>
    <row r="26" spans="2:20" x14ac:dyDescent="0.2">
      <c r="B26" s="220"/>
      <c r="C26" s="48" t="s">
        <v>280</v>
      </c>
      <c r="D26" s="139">
        <v>0.1</v>
      </c>
      <c r="E26" s="139">
        <v>0.1</v>
      </c>
      <c r="F26" s="140">
        <v>0.1</v>
      </c>
      <c r="G26" s="141">
        <v>0.1</v>
      </c>
      <c r="H26" s="140">
        <v>0.3</v>
      </c>
      <c r="I26" s="142">
        <v>0.5</v>
      </c>
      <c r="J26" s="142">
        <v>0.2</v>
      </c>
      <c r="K26" s="153">
        <v>0.1</v>
      </c>
      <c r="M26" s="29"/>
      <c r="N26" s="29"/>
      <c r="O26" s="29"/>
      <c r="P26" s="29"/>
      <c r="Q26" s="29"/>
      <c r="R26" s="29"/>
      <c r="S26" s="29"/>
      <c r="T26" s="29"/>
    </row>
    <row r="27" spans="2:20" ht="240" customHeight="1" x14ac:dyDescent="0.2">
      <c r="B27" s="221" t="s">
        <v>312</v>
      </c>
      <c r="C27" s="221"/>
      <c r="D27" s="221"/>
      <c r="E27" s="221"/>
      <c r="F27" s="221"/>
      <c r="G27" s="221"/>
      <c r="H27" s="221"/>
      <c r="I27" s="221"/>
      <c r="J27" s="221"/>
      <c r="K27" s="221"/>
    </row>
    <row r="28" spans="2:20" ht="15" customHeight="1" x14ac:dyDescent="0.2">
      <c r="B28" s="222"/>
      <c r="C28" s="223"/>
      <c r="D28" s="223"/>
      <c r="E28" s="223"/>
      <c r="F28" s="223"/>
      <c r="G28" s="223"/>
      <c r="H28" s="223"/>
      <c r="I28" s="223"/>
      <c r="J28" s="223"/>
      <c r="K28" s="223"/>
    </row>
    <row r="29" spans="2:20" x14ac:dyDescent="0.2">
      <c r="B29" s="221"/>
      <c r="C29" s="221"/>
      <c r="D29" s="221"/>
      <c r="E29" s="221"/>
      <c r="F29" s="221"/>
      <c r="G29" s="221"/>
      <c r="H29" s="221"/>
      <c r="I29" s="221"/>
      <c r="J29" s="217"/>
      <c r="K29" s="217"/>
    </row>
    <row r="30" spans="2:20" ht="26.25" customHeight="1" x14ac:dyDescent="0.2">
      <c r="B30" s="216"/>
      <c r="C30" s="196"/>
      <c r="D30" s="196"/>
      <c r="E30" s="196"/>
      <c r="F30" s="196"/>
      <c r="G30" s="196"/>
      <c r="H30" s="196"/>
      <c r="I30" s="196"/>
      <c r="J30" s="217"/>
      <c r="K30" s="217"/>
    </row>
    <row r="31" spans="2:20" ht="24" customHeight="1" x14ac:dyDescent="0.2">
      <c r="B31" s="216"/>
      <c r="C31" s="196"/>
      <c r="D31" s="196"/>
      <c r="E31" s="196"/>
      <c r="F31" s="196"/>
      <c r="G31" s="196"/>
      <c r="H31" s="196"/>
      <c r="I31" s="196"/>
      <c r="J31" s="217"/>
      <c r="K31" s="217"/>
    </row>
    <row r="32" spans="2:20" ht="10.5" x14ac:dyDescent="0.25">
      <c r="B32" s="195"/>
      <c r="C32" s="196"/>
      <c r="D32" s="196"/>
      <c r="E32" s="196"/>
      <c r="F32" s="196"/>
      <c r="G32" s="196"/>
      <c r="H32" s="196"/>
      <c r="I32" s="196"/>
    </row>
    <row r="33" spans="2:9" ht="10.5" x14ac:dyDescent="0.25">
      <c r="B33" s="195"/>
      <c r="C33" s="196"/>
      <c r="D33" s="196"/>
      <c r="E33" s="196"/>
      <c r="F33" s="196"/>
      <c r="G33" s="196"/>
      <c r="H33" s="196"/>
      <c r="I33" s="196"/>
    </row>
  </sheetData>
  <mergeCells count="20">
    <mergeCell ref="B33:I33"/>
    <mergeCell ref="H5:H6"/>
    <mergeCell ref="I5:I6"/>
    <mergeCell ref="B30:K30"/>
    <mergeCell ref="B31:K31"/>
    <mergeCell ref="B32:I32"/>
    <mergeCell ref="J5:J6"/>
    <mergeCell ref="B7:B26"/>
    <mergeCell ref="B27:K27"/>
    <mergeCell ref="B28:K28"/>
    <mergeCell ref="B29:K29"/>
    <mergeCell ref="B3:C6"/>
    <mergeCell ref="D3:K3"/>
    <mergeCell ref="D4:F4"/>
    <mergeCell ref="G4:J4"/>
    <mergeCell ref="K4:K6"/>
    <mergeCell ref="D5:D6"/>
    <mergeCell ref="E5:E6"/>
    <mergeCell ref="F5:F6"/>
    <mergeCell ref="G5:G6"/>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23"/>
  <sheetViews>
    <sheetView showGridLines="0" zoomScaleNormal="100" workbookViewId="0">
      <selection activeCell="M27" sqref="M27"/>
    </sheetView>
  </sheetViews>
  <sheetFormatPr baseColWidth="10" defaultColWidth="11.453125" defaultRowHeight="10" x14ac:dyDescent="0.2"/>
  <cols>
    <col min="1" max="1" width="3.453125" style="25" customWidth="1"/>
    <col min="2" max="2" width="6" style="25" customWidth="1"/>
    <col min="3" max="3" width="30.1796875" style="25" customWidth="1"/>
    <col min="4" max="6" width="7.453125" style="25" customWidth="1"/>
    <col min="7" max="9" width="6.453125" style="25" customWidth="1"/>
    <col min="10" max="10" width="10.453125" style="25" customWidth="1"/>
    <col min="11" max="11" width="17.453125" style="25" customWidth="1"/>
    <col min="12" max="16384" width="11.453125" style="25"/>
  </cols>
  <sheetData>
    <row r="1" spans="2:11" ht="33" customHeight="1" x14ac:dyDescent="0.25">
      <c r="B1" s="225" t="s">
        <v>313</v>
      </c>
      <c r="C1" s="217"/>
      <c r="D1" s="217"/>
      <c r="E1" s="217"/>
      <c r="F1" s="217"/>
      <c r="G1" s="217"/>
      <c r="H1" s="217"/>
      <c r="I1" s="217"/>
    </row>
    <row r="2" spans="2:11" x14ac:dyDescent="0.2">
      <c r="B2" s="28"/>
      <c r="C2" s="28"/>
      <c r="E2" s="28"/>
      <c r="F2" s="28"/>
      <c r="G2" s="28"/>
      <c r="H2" s="28"/>
      <c r="K2" s="30" t="s">
        <v>206</v>
      </c>
    </row>
    <row r="3" spans="2:11" ht="15" customHeight="1" x14ac:dyDescent="0.25">
      <c r="B3" s="224"/>
      <c r="C3" s="226"/>
      <c r="D3" s="210" t="s">
        <v>292</v>
      </c>
      <c r="E3" s="210"/>
      <c r="F3" s="210"/>
      <c r="G3" s="210"/>
      <c r="H3" s="210"/>
      <c r="I3" s="210"/>
      <c r="J3" s="211"/>
      <c r="K3" s="211"/>
    </row>
    <row r="4" spans="2:11" ht="25.5" customHeight="1" x14ac:dyDescent="0.2">
      <c r="B4" s="224"/>
      <c r="C4" s="226"/>
      <c r="D4" s="212" t="s">
        <v>249</v>
      </c>
      <c r="E4" s="212"/>
      <c r="F4" s="212"/>
      <c r="G4" s="209" t="s">
        <v>257</v>
      </c>
      <c r="H4" s="209"/>
      <c r="I4" s="209"/>
      <c r="J4" s="213"/>
      <c r="K4" s="209" t="s">
        <v>250</v>
      </c>
    </row>
    <row r="5" spans="2:11" ht="15" customHeight="1" x14ac:dyDescent="0.2">
      <c r="B5" s="224"/>
      <c r="C5" s="226"/>
      <c r="D5" s="214" t="s">
        <v>233</v>
      </c>
      <c r="E5" s="215" t="s">
        <v>234</v>
      </c>
      <c r="F5" s="215" t="s">
        <v>235</v>
      </c>
      <c r="G5" s="214" t="s">
        <v>258</v>
      </c>
      <c r="H5" s="214" t="s">
        <v>236</v>
      </c>
      <c r="I5" s="214" t="s">
        <v>237</v>
      </c>
      <c r="J5" s="214" t="s">
        <v>259</v>
      </c>
      <c r="K5" s="209"/>
    </row>
    <row r="6" spans="2:11" ht="38.25" customHeight="1" x14ac:dyDescent="0.2">
      <c r="B6" s="227"/>
      <c r="C6" s="228"/>
      <c r="D6" s="214"/>
      <c r="E6" s="215"/>
      <c r="F6" s="215"/>
      <c r="G6" s="214"/>
      <c r="H6" s="215"/>
      <c r="I6" s="215"/>
      <c r="J6" s="214"/>
      <c r="K6" s="209"/>
    </row>
    <row r="7" spans="2:11" ht="24.75" customHeight="1" x14ac:dyDescent="0.2">
      <c r="B7" s="218" t="s">
        <v>264</v>
      </c>
      <c r="C7" s="67" t="s">
        <v>251</v>
      </c>
      <c r="D7" s="131">
        <v>51.1</v>
      </c>
      <c r="E7" s="132">
        <v>34.9</v>
      </c>
      <c r="F7" s="134">
        <v>50.5</v>
      </c>
      <c r="G7" s="133">
        <v>49.3</v>
      </c>
      <c r="H7" s="132">
        <v>35.9</v>
      </c>
      <c r="I7" s="133">
        <v>71.400000000000006</v>
      </c>
      <c r="J7" s="147">
        <v>52.9</v>
      </c>
      <c r="K7" s="157">
        <v>50.7</v>
      </c>
    </row>
    <row r="8" spans="2:11" x14ac:dyDescent="0.2">
      <c r="B8" s="219"/>
      <c r="C8" s="68" t="s">
        <v>252</v>
      </c>
      <c r="D8" s="135">
        <v>48.9</v>
      </c>
      <c r="E8" s="136">
        <v>32.6</v>
      </c>
      <c r="F8" s="138">
        <v>48.3</v>
      </c>
      <c r="G8" s="137">
        <v>11.7</v>
      </c>
      <c r="H8" s="136">
        <v>9.8000000000000007</v>
      </c>
      <c r="I8" s="137">
        <v>2.9</v>
      </c>
      <c r="J8" s="148">
        <v>10.199999999999999</v>
      </c>
      <c r="K8" s="158">
        <v>44.1</v>
      </c>
    </row>
    <row r="9" spans="2:11" ht="14.25" customHeight="1" x14ac:dyDescent="0.2">
      <c r="B9" s="219"/>
      <c r="C9" s="69" t="s">
        <v>254</v>
      </c>
      <c r="D9" s="135">
        <v>47.5</v>
      </c>
      <c r="E9" s="136">
        <v>17.2</v>
      </c>
      <c r="F9" s="138">
        <v>46.4</v>
      </c>
      <c r="G9" s="137">
        <v>11</v>
      </c>
      <c r="H9" s="136">
        <v>9.3000000000000007</v>
      </c>
      <c r="I9" s="137">
        <v>2.8</v>
      </c>
      <c r="J9" s="148">
        <v>9.6</v>
      </c>
      <c r="K9" s="158">
        <v>42.4</v>
      </c>
    </row>
    <row r="10" spans="2:11" ht="15" customHeight="1" x14ac:dyDescent="0.2">
      <c r="B10" s="219"/>
      <c r="C10" s="69" t="s">
        <v>255</v>
      </c>
      <c r="D10" s="135">
        <v>1.4</v>
      </c>
      <c r="E10" s="136">
        <v>15.4</v>
      </c>
      <c r="F10" s="138">
        <v>1.9</v>
      </c>
      <c r="G10" s="137">
        <v>0.7</v>
      </c>
      <c r="H10" s="136">
        <v>0.5</v>
      </c>
      <c r="I10" s="137">
        <v>0.1</v>
      </c>
      <c r="J10" s="148">
        <v>0.6</v>
      </c>
      <c r="K10" s="158">
        <v>1.8</v>
      </c>
    </row>
    <row r="11" spans="2:11" ht="32.25" customHeight="1" x14ac:dyDescent="0.2">
      <c r="B11" s="219"/>
      <c r="C11" s="69" t="s">
        <v>253</v>
      </c>
      <c r="D11" s="135">
        <v>2.2000000000000002</v>
      </c>
      <c r="E11" s="136">
        <v>2.2999999999999998</v>
      </c>
      <c r="F11" s="138">
        <v>2.2000000000000002</v>
      </c>
      <c r="G11" s="137">
        <v>37.6</v>
      </c>
      <c r="H11" s="136">
        <v>26.1</v>
      </c>
      <c r="I11" s="137">
        <v>68.599999999999994</v>
      </c>
      <c r="J11" s="148">
        <v>42.7</v>
      </c>
      <c r="K11" s="158">
        <v>6.6</v>
      </c>
    </row>
    <row r="12" spans="2:11" x14ac:dyDescent="0.2">
      <c r="B12" s="219"/>
      <c r="C12" s="70" t="s">
        <v>238</v>
      </c>
      <c r="D12" s="135">
        <v>2.1</v>
      </c>
      <c r="E12" s="136">
        <v>2.2000000000000002</v>
      </c>
      <c r="F12" s="138">
        <v>2.1</v>
      </c>
      <c r="G12" s="137">
        <v>37.5</v>
      </c>
      <c r="H12" s="136">
        <v>2.2000000000000002</v>
      </c>
      <c r="I12" s="137">
        <v>0.4</v>
      </c>
      <c r="J12" s="148">
        <v>30.3</v>
      </c>
      <c r="K12" s="158">
        <v>5.2</v>
      </c>
    </row>
    <row r="13" spans="2:11" x14ac:dyDescent="0.2">
      <c r="B13" s="219"/>
      <c r="C13" s="70" t="s">
        <v>239</v>
      </c>
      <c r="D13" s="135">
        <v>0.1</v>
      </c>
      <c r="E13" s="136">
        <v>0.1</v>
      </c>
      <c r="F13" s="138">
        <v>0.1</v>
      </c>
      <c r="G13" s="137">
        <v>0.1</v>
      </c>
      <c r="H13" s="136">
        <v>23.9</v>
      </c>
      <c r="I13" s="137">
        <v>0</v>
      </c>
      <c r="J13" s="148">
        <v>0.8</v>
      </c>
      <c r="K13" s="158">
        <v>0.2</v>
      </c>
    </row>
    <row r="14" spans="2:11" x14ac:dyDescent="0.2">
      <c r="B14" s="219"/>
      <c r="C14" s="156" t="s">
        <v>240</v>
      </c>
      <c r="D14" s="139">
        <v>0</v>
      </c>
      <c r="E14" s="140">
        <v>0</v>
      </c>
      <c r="F14" s="142">
        <v>0</v>
      </c>
      <c r="G14" s="141">
        <v>0</v>
      </c>
      <c r="H14" s="140">
        <v>0</v>
      </c>
      <c r="I14" s="141">
        <v>68.099999999999994</v>
      </c>
      <c r="J14" s="149">
        <v>11.8</v>
      </c>
      <c r="K14" s="159">
        <v>1.3</v>
      </c>
    </row>
    <row r="15" spans="2:11" ht="30" customHeight="1" x14ac:dyDescent="0.2">
      <c r="B15" s="219"/>
      <c r="C15" s="155" t="s">
        <v>261</v>
      </c>
      <c r="D15" s="143">
        <v>48.9</v>
      </c>
      <c r="E15" s="144">
        <v>65.099999999999994</v>
      </c>
      <c r="F15" s="146">
        <v>49.5</v>
      </c>
      <c r="G15" s="145">
        <v>50.7</v>
      </c>
      <c r="H15" s="144">
        <v>64.099999999999994</v>
      </c>
      <c r="I15" s="145">
        <v>28.6</v>
      </c>
      <c r="J15" s="150">
        <v>47.1</v>
      </c>
      <c r="K15" s="160">
        <v>49.3</v>
      </c>
    </row>
    <row r="16" spans="2:11" ht="38.25" customHeight="1" x14ac:dyDescent="0.2">
      <c r="B16" s="219"/>
      <c r="C16" s="43" t="s">
        <v>275</v>
      </c>
      <c r="D16" s="135">
        <v>3.1</v>
      </c>
      <c r="E16" s="136">
        <v>4.3</v>
      </c>
      <c r="F16" s="138">
        <v>3.1</v>
      </c>
      <c r="G16" s="137">
        <v>32</v>
      </c>
      <c r="H16" s="136">
        <v>40.299999999999997</v>
      </c>
      <c r="I16" s="137">
        <v>25</v>
      </c>
      <c r="J16" s="148">
        <v>30.9</v>
      </c>
      <c r="K16" s="158">
        <v>6.2</v>
      </c>
    </row>
    <row r="17" spans="2:11" x14ac:dyDescent="0.2">
      <c r="B17" s="219"/>
      <c r="C17" s="43" t="s">
        <v>238</v>
      </c>
      <c r="D17" s="135">
        <v>2.7</v>
      </c>
      <c r="E17" s="136">
        <v>4</v>
      </c>
      <c r="F17" s="138">
        <v>2.8</v>
      </c>
      <c r="G17" s="137">
        <v>31.3</v>
      </c>
      <c r="H17" s="136">
        <v>2.1</v>
      </c>
      <c r="I17" s="137">
        <v>0.7</v>
      </c>
      <c r="J17" s="148">
        <v>25.5</v>
      </c>
      <c r="K17" s="158">
        <v>5.3</v>
      </c>
    </row>
    <row r="18" spans="2:11" x14ac:dyDescent="0.2">
      <c r="B18" s="219"/>
      <c r="C18" s="43" t="s">
        <v>239</v>
      </c>
      <c r="D18" s="135">
        <v>0.4</v>
      </c>
      <c r="E18" s="136">
        <v>0.4</v>
      </c>
      <c r="F18" s="138">
        <v>0.4</v>
      </c>
      <c r="G18" s="137">
        <v>0.6</v>
      </c>
      <c r="H18" s="136">
        <v>38.1</v>
      </c>
      <c r="I18" s="137">
        <v>0.1</v>
      </c>
      <c r="J18" s="148">
        <v>1.7</v>
      </c>
      <c r="K18" s="158">
        <v>0.5</v>
      </c>
    </row>
    <row r="19" spans="2:11" x14ac:dyDescent="0.2">
      <c r="B19" s="220"/>
      <c r="C19" s="44" t="s">
        <v>240</v>
      </c>
      <c r="D19" s="139">
        <v>0.1</v>
      </c>
      <c r="E19" s="140">
        <v>0</v>
      </c>
      <c r="F19" s="142">
        <v>0.1</v>
      </c>
      <c r="G19" s="141">
        <v>0.1</v>
      </c>
      <c r="H19" s="140">
        <v>0.1</v>
      </c>
      <c r="I19" s="141">
        <v>24.3</v>
      </c>
      <c r="J19" s="149">
        <v>4.3</v>
      </c>
      <c r="K19" s="159">
        <v>0.5</v>
      </c>
    </row>
    <row r="20" spans="2:11" ht="136" customHeight="1" x14ac:dyDescent="0.2">
      <c r="B20" s="205" t="s">
        <v>314</v>
      </c>
      <c r="C20" s="206"/>
      <c r="D20" s="206"/>
      <c r="E20" s="206"/>
      <c r="F20" s="206"/>
      <c r="G20" s="206"/>
      <c r="H20" s="206"/>
      <c r="I20" s="206"/>
      <c r="J20" s="206"/>
      <c r="K20" s="206"/>
    </row>
    <row r="21" spans="2:11" ht="27" customHeight="1" x14ac:dyDescent="0.2">
      <c r="B21" s="216"/>
      <c r="C21" s="196"/>
      <c r="D21" s="196"/>
      <c r="E21" s="196"/>
      <c r="F21" s="196"/>
      <c r="G21" s="196"/>
      <c r="H21" s="196"/>
      <c r="I21" s="196"/>
      <c r="J21" s="217"/>
      <c r="K21" s="217"/>
    </row>
    <row r="22" spans="2:11" ht="10.5" x14ac:dyDescent="0.25">
      <c r="B22" s="195"/>
      <c r="C22" s="196"/>
      <c r="D22" s="196"/>
      <c r="E22" s="196"/>
      <c r="F22" s="196"/>
      <c r="G22" s="196"/>
      <c r="H22" s="196"/>
      <c r="I22" s="196"/>
    </row>
    <row r="23" spans="2:11" ht="10.5" x14ac:dyDescent="0.25">
      <c r="B23" s="195"/>
      <c r="C23" s="196"/>
      <c r="D23" s="196"/>
      <c r="E23" s="196"/>
      <c r="F23" s="196"/>
      <c r="G23" s="196"/>
      <c r="H23" s="196"/>
      <c r="I23" s="196"/>
    </row>
  </sheetData>
  <mergeCells count="18">
    <mergeCell ref="B1:I1"/>
    <mergeCell ref="B3:C6"/>
    <mergeCell ref="D3:K3"/>
    <mergeCell ref="D4:F4"/>
    <mergeCell ref="G4:J4"/>
    <mergeCell ref="K4:K6"/>
    <mergeCell ref="D5:D6"/>
    <mergeCell ref="E5:E6"/>
    <mergeCell ref="F5:F6"/>
    <mergeCell ref="G5:G6"/>
    <mergeCell ref="B23:I23"/>
    <mergeCell ref="H5:H6"/>
    <mergeCell ref="I5:I6"/>
    <mergeCell ref="J5:J6"/>
    <mergeCell ref="B7:B19"/>
    <mergeCell ref="B20:K20"/>
    <mergeCell ref="B21:K21"/>
    <mergeCell ref="B22:I2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18"/>
  <sheetViews>
    <sheetView showGridLines="0" workbookViewId="0">
      <selection activeCell="G7" sqref="G7"/>
    </sheetView>
  </sheetViews>
  <sheetFormatPr baseColWidth="10" defaultColWidth="11.453125" defaultRowHeight="10" x14ac:dyDescent="0.2"/>
  <cols>
    <col min="1" max="16384" width="11.453125" style="162"/>
  </cols>
  <sheetData>
    <row r="2" spans="1:9" ht="10.5" x14ac:dyDescent="0.25">
      <c r="A2" s="161" t="s">
        <v>316</v>
      </c>
      <c r="B2" s="161"/>
      <c r="C2" s="161"/>
      <c r="D2" s="161"/>
      <c r="E2" s="161"/>
      <c r="F2" s="161"/>
      <c r="G2" s="161"/>
      <c r="H2" s="161"/>
      <c r="I2" s="161"/>
    </row>
    <row r="4" spans="1:9" ht="10.5" x14ac:dyDescent="0.2">
      <c r="A4" s="31"/>
      <c r="B4" s="32">
        <v>2016</v>
      </c>
      <c r="C4" s="32">
        <v>2017</v>
      </c>
      <c r="D4" s="32">
        <v>2018</v>
      </c>
      <c r="E4" s="32">
        <v>2019</v>
      </c>
      <c r="F4" s="166">
        <v>2020</v>
      </c>
    </row>
    <row r="5" spans="1:9" ht="40" x14ac:dyDescent="0.2">
      <c r="A5" s="33" t="s">
        <v>266</v>
      </c>
      <c r="B5" s="37">
        <v>2672.9</v>
      </c>
      <c r="C5" s="37">
        <v>2846.5</v>
      </c>
      <c r="D5" s="38">
        <v>3156.9</v>
      </c>
      <c r="E5" s="35">
        <v>4504.5929999999998</v>
      </c>
      <c r="F5" s="167">
        <v>4578.4399999999996</v>
      </c>
    </row>
    <row r="6" spans="1:9" x14ac:dyDescent="0.2">
      <c r="A6" s="33" t="s">
        <v>263</v>
      </c>
      <c r="B6" s="34">
        <v>45629.493999999999</v>
      </c>
      <c r="C6" s="34">
        <v>45598.991999999998</v>
      </c>
      <c r="D6" s="35">
        <v>45504.860999999997</v>
      </c>
      <c r="E6" s="35">
        <v>45421.45</v>
      </c>
      <c r="F6" s="167">
        <v>45354.474999999999</v>
      </c>
    </row>
    <row r="7" spans="1:9" ht="70" x14ac:dyDescent="0.2">
      <c r="A7" s="33" t="s">
        <v>290</v>
      </c>
      <c r="B7" s="36">
        <v>5.8578339702824671</v>
      </c>
      <c r="C7" s="36">
        <v>6.2424625526809896</v>
      </c>
      <c r="D7" s="36">
        <v>6.9375005892227657</v>
      </c>
      <c r="E7" s="36">
        <v>9.9173254046271087</v>
      </c>
      <c r="F7" s="168">
        <v>10.094792189745332</v>
      </c>
    </row>
    <row r="8" spans="1:9" x14ac:dyDescent="0.2">
      <c r="A8" s="169"/>
      <c r="B8" s="170"/>
      <c r="C8" s="170"/>
      <c r="D8" s="171"/>
      <c r="E8" s="171"/>
      <c r="F8" s="172"/>
    </row>
    <row r="9" spans="1:9" x14ac:dyDescent="0.2">
      <c r="A9" s="229" t="s">
        <v>315</v>
      </c>
      <c r="B9" s="230"/>
      <c r="C9" s="230"/>
      <c r="D9" s="230"/>
      <c r="E9" s="230"/>
      <c r="F9" s="230"/>
      <c r="G9" s="230"/>
      <c r="H9" s="230"/>
      <c r="I9" s="230"/>
    </row>
    <row r="10" spans="1:9" x14ac:dyDescent="0.2">
      <c r="A10" s="230"/>
      <c r="B10" s="230"/>
      <c r="C10" s="230"/>
      <c r="D10" s="230"/>
      <c r="E10" s="230"/>
      <c r="F10" s="230"/>
      <c r="G10" s="230"/>
      <c r="H10" s="230"/>
      <c r="I10" s="230"/>
    </row>
    <row r="11" spans="1:9" x14ac:dyDescent="0.2">
      <c r="A11" s="230"/>
      <c r="B11" s="230"/>
      <c r="C11" s="230"/>
      <c r="D11" s="230"/>
      <c r="E11" s="230"/>
      <c r="F11" s="230"/>
      <c r="G11" s="230"/>
      <c r="H11" s="230"/>
      <c r="I11" s="230"/>
    </row>
    <row r="12" spans="1:9" x14ac:dyDescent="0.2">
      <c r="A12" s="230"/>
      <c r="B12" s="230"/>
      <c r="C12" s="230"/>
      <c r="D12" s="230"/>
      <c r="E12" s="230"/>
      <c r="F12" s="230"/>
      <c r="G12" s="230"/>
      <c r="H12" s="230"/>
      <c r="I12" s="230"/>
    </row>
    <row r="13" spans="1:9" x14ac:dyDescent="0.2">
      <c r="D13" s="163"/>
    </row>
    <row r="17" spans="3:3" x14ac:dyDescent="0.2">
      <c r="C17" s="164"/>
    </row>
    <row r="18" spans="3:3" x14ac:dyDescent="0.2">
      <c r="C18" s="165"/>
    </row>
  </sheetData>
  <mergeCells count="1">
    <mergeCell ref="A9:I1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117"/>
  <sheetViews>
    <sheetView showGridLines="0" tabSelected="1" topLeftCell="A94" workbookViewId="0">
      <selection activeCell="I4" sqref="I4"/>
    </sheetView>
  </sheetViews>
  <sheetFormatPr baseColWidth="10" defaultColWidth="11.453125" defaultRowHeight="10" x14ac:dyDescent="0.25"/>
  <cols>
    <col min="1" max="1" width="3.453125" style="2" customWidth="1"/>
    <col min="2" max="2" width="11.453125" style="2" bestFit="1" customWidth="1"/>
    <col min="3" max="3" width="23" style="2" customWidth="1"/>
    <col min="4" max="4" width="11.453125" style="2" customWidth="1"/>
    <col min="5" max="5" width="12.1796875" style="2" customWidth="1"/>
    <col min="6" max="6" width="10.453125" style="2" customWidth="1"/>
    <col min="7" max="16384" width="11.453125" style="2"/>
  </cols>
  <sheetData>
    <row r="1" spans="2:6" ht="51" customHeight="1" x14ac:dyDescent="0.25">
      <c r="B1" s="231" t="s">
        <v>317</v>
      </c>
      <c r="C1" s="232"/>
      <c r="D1" s="232"/>
    </row>
    <row r="3" spans="2:6" s="4" customFormat="1" ht="13.5" customHeight="1" x14ac:dyDescent="0.25">
      <c r="B3" s="3"/>
      <c r="C3" s="3"/>
    </row>
    <row r="4" spans="2:6" s="6" customFormat="1" ht="27.75" customHeight="1" x14ac:dyDescent="0.25">
      <c r="B4" s="5" t="s">
        <v>0</v>
      </c>
      <c r="C4" s="5" t="s">
        <v>1</v>
      </c>
      <c r="D4" s="1" t="s">
        <v>207</v>
      </c>
    </row>
    <row r="5" spans="2:6" x14ac:dyDescent="0.25">
      <c r="B5" s="7" t="s">
        <v>2</v>
      </c>
      <c r="C5" s="8" t="s">
        <v>3</v>
      </c>
      <c r="D5" s="9">
        <v>7.6290690137250508</v>
      </c>
      <c r="F5" s="13"/>
    </row>
    <row r="6" spans="2:6" x14ac:dyDescent="0.25">
      <c r="B6" s="7" t="s">
        <v>4</v>
      </c>
      <c r="C6" s="8" t="s">
        <v>5</v>
      </c>
      <c r="D6" s="9">
        <v>11.280490404208336</v>
      </c>
    </row>
    <row r="7" spans="2:6" x14ac:dyDescent="0.25">
      <c r="B7" s="10" t="s">
        <v>6</v>
      </c>
      <c r="C7" s="11" t="s">
        <v>7</v>
      </c>
      <c r="D7" s="9">
        <v>11.46022690195859</v>
      </c>
    </row>
    <row r="8" spans="2:6" x14ac:dyDescent="0.25">
      <c r="B8" s="7" t="s">
        <v>8</v>
      </c>
      <c r="C8" s="8" t="s">
        <v>9</v>
      </c>
      <c r="D8" s="9">
        <v>11.337301513257328</v>
      </c>
    </row>
    <row r="9" spans="2:6" x14ac:dyDescent="0.25">
      <c r="B9" s="7" t="s">
        <v>10</v>
      </c>
      <c r="C9" s="8" t="s">
        <v>11</v>
      </c>
      <c r="D9" s="9">
        <v>11.250835111312256</v>
      </c>
    </row>
    <row r="10" spans="2:6" x14ac:dyDescent="0.25">
      <c r="B10" s="7" t="s">
        <v>12</v>
      </c>
      <c r="C10" s="8" t="s">
        <v>13</v>
      </c>
      <c r="D10" s="9">
        <v>10.032866553366013</v>
      </c>
    </row>
    <row r="11" spans="2:6" x14ac:dyDescent="0.25">
      <c r="B11" s="7" t="s">
        <v>14</v>
      </c>
      <c r="C11" s="8" t="s">
        <v>15</v>
      </c>
      <c r="D11" s="9">
        <v>10.904219316712489</v>
      </c>
    </row>
    <row r="12" spans="2:6" x14ac:dyDescent="0.25">
      <c r="B12" s="7" t="s">
        <v>16</v>
      </c>
      <c r="C12" s="8" t="s">
        <v>17</v>
      </c>
      <c r="D12" s="9">
        <v>10.940649745514484</v>
      </c>
    </row>
    <row r="13" spans="2:6" x14ac:dyDescent="0.25">
      <c r="B13" s="7" t="s">
        <v>18</v>
      </c>
      <c r="C13" s="8" t="s">
        <v>19</v>
      </c>
      <c r="D13" s="9">
        <v>12.211910208893196</v>
      </c>
    </row>
    <row r="14" spans="2:6" x14ac:dyDescent="0.25">
      <c r="B14" s="7" t="s">
        <v>20</v>
      </c>
      <c r="C14" s="8" t="s">
        <v>21</v>
      </c>
      <c r="D14" s="9">
        <v>11.031657500815916</v>
      </c>
    </row>
    <row r="15" spans="2:6" x14ac:dyDescent="0.25">
      <c r="B15" s="7" t="s">
        <v>22</v>
      </c>
      <c r="C15" s="8" t="s">
        <v>23</v>
      </c>
      <c r="D15" s="9">
        <v>12.476852989856283</v>
      </c>
    </row>
    <row r="16" spans="2:6" x14ac:dyDescent="0.25">
      <c r="B16" s="7" t="s">
        <v>24</v>
      </c>
      <c r="C16" s="8" t="s">
        <v>25</v>
      </c>
      <c r="D16" s="9">
        <v>10.783170010888163</v>
      </c>
    </row>
    <row r="17" spans="2:5" x14ac:dyDescent="0.25">
      <c r="B17" s="7" t="s">
        <v>26</v>
      </c>
      <c r="C17" s="8" t="s">
        <v>27</v>
      </c>
      <c r="D17" s="9">
        <v>10.908648306292267</v>
      </c>
    </row>
    <row r="18" spans="2:5" x14ac:dyDescent="0.25">
      <c r="B18" s="7" t="s">
        <v>28</v>
      </c>
      <c r="C18" s="8" t="s">
        <v>29</v>
      </c>
      <c r="D18" s="9">
        <v>11.188746936411984</v>
      </c>
    </row>
    <row r="19" spans="2:5" x14ac:dyDescent="0.25">
      <c r="B19" s="7" t="s">
        <v>30</v>
      </c>
      <c r="C19" s="8" t="s">
        <v>31</v>
      </c>
      <c r="D19" s="9">
        <v>12.521951998297057</v>
      </c>
    </row>
    <row r="20" spans="2:5" x14ac:dyDescent="0.25">
      <c r="B20" s="7" t="s">
        <v>32</v>
      </c>
      <c r="C20" s="8" t="s">
        <v>33</v>
      </c>
      <c r="D20" s="9">
        <v>11.261692153866797</v>
      </c>
    </row>
    <row r="21" spans="2:5" x14ac:dyDescent="0.25">
      <c r="B21" s="7" t="s">
        <v>34</v>
      </c>
      <c r="C21" s="8" t="s">
        <v>35</v>
      </c>
      <c r="D21" s="9">
        <v>11.506066486129177</v>
      </c>
    </row>
    <row r="22" spans="2:5" x14ac:dyDescent="0.25">
      <c r="B22" s="7" t="s">
        <v>36</v>
      </c>
      <c r="C22" s="8" t="s">
        <v>37</v>
      </c>
      <c r="D22" s="9">
        <v>10.799602198162729</v>
      </c>
    </row>
    <row r="23" spans="2:5" x14ac:dyDescent="0.25">
      <c r="B23" s="7" t="s">
        <v>38</v>
      </c>
      <c r="C23" s="8" t="s">
        <v>39</v>
      </c>
      <c r="D23" s="9">
        <v>10.541538935135899</v>
      </c>
    </row>
    <row r="24" spans="2:5" x14ac:dyDescent="0.25">
      <c r="B24" s="12" t="s">
        <v>40</v>
      </c>
      <c r="C24" s="8" t="s">
        <v>41</v>
      </c>
      <c r="D24" s="9">
        <v>8.3267760791366907</v>
      </c>
      <c r="E24" s="13"/>
    </row>
    <row r="25" spans="2:5" x14ac:dyDescent="0.25">
      <c r="B25" s="12" t="s">
        <v>42</v>
      </c>
      <c r="C25" s="8" t="s">
        <v>43</v>
      </c>
      <c r="D25" s="9">
        <v>9.4252377872014179</v>
      </c>
    </row>
    <row r="26" spans="2:5" x14ac:dyDescent="0.25">
      <c r="B26" s="7" t="s">
        <v>44</v>
      </c>
      <c r="C26" s="8" t="s">
        <v>45</v>
      </c>
      <c r="D26" s="9">
        <v>10.233491226240593</v>
      </c>
    </row>
    <row r="27" spans="2:5" x14ac:dyDescent="0.25">
      <c r="B27" s="7" t="s">
        <v>46</v>
      </c>
      <c r="C27" s="8" t="s">
        <v>47</v>
      </c>
      <c r="D27" s="9">
        <v>9.9254646176764201</v>
      </c>
    </row>
    <row r="28" spans="2:5" x14ac:dyDescent="0.25">
      <c r="B28" s="7" t="s">
        <v>48</v>
      </c>
      <c r="C28" s="8" t="s">
        <v>49</v>
      </c>
      <c r="D28" s="9">
        <v>11.495550716455629</v>
      </c>
    </row>
    <row r="29" spans="2:5" x14ac:dyDescent="0.25">
      <c r="B29" s="7" t="s">
        <v>50</v>
      </c>
      <c r="C29" s="8" t="s">
        <v>51</v>
      </c>
      <c r="D29" s="9">
        <v>11.893800512702757</v>
      </c>
    </row>
    <row r="30" spans="2:5" x14ac:dyDescent="0.25">
      <c r="B30" s="7" t="s">
        <v>52</v>
      </c>
      <c r="C30" s="8" t="s">
        <v>53</v>
      </c>
      <c r="D30" s="9">
        <v>8.9156157580109809</v>
      </c>
    </row>
    <row r="31" spans="2:5" x14ac:dyDescent="0.25">
      <c r="B31" s="7" t="s">
        <v>54</v>
      </c>
      <c r="C31" s="8" t="s">
        <v>55</v>
      </c>
      <c r="D31" s="9">
        <v>10.887586075819822</v>
      </c>
    </row>
    <row r="32" spans="2:5" x14ac:dyDescent="0.25">
      <c r="B32" s="7" t="s">
        <v>56</v>
      </c>
      <c r="C32" s="8" t="s">
        <v>57</v>
      </c>
      <c r="D32" s="9">
        <v>9.1934540327298357</v>
      </c>
    </row>
    <row r="33" spans="2:4" x14ac:dyDescent="0.25">
      <c r="B33" s="7" t="s">
        <v>58</v>
      </c>
      <c r="C33" s="8" t="s">
        <v>59</v>
      </c>
      <c r="D33" s="9">
        <v>9.2021118906786015</v>
      </c>
    </row>
    <row r="34" spans="2:4" x14ac:dyDescent="0.25">
      <c r="B34" s="7" t="s">
        <v>60</v>
      </c>
      <c r="C34" s="8" t="s">
        <v>61</v>
      </c>
      <c r="D34" s="9">
        <v>10.2199016556378</v>
      </c>
    </row>
    <row r="35" spans="2:4" x14ac:dyDescent="0.25">
      <c r="B35" s="7" t="s">
        <v>62</v>
      </c>
      <c r="C35" s="8" t="s">
        <v>63</v>
      </c>
      <c r="D35" s="9">
        <v>11.670209871940838</v>
      </c>
    </row>
    <row r="36" spans="2:4" x14ac:dyDescent="0.25">
      <c r="B36" s="7" t="s">
        <v>64</v>
      </c>
      <c r="C36" s="8" t="s">
        <v>65</v>
      </c>
      <c r="D36" s="9">
        <v>11.174949901012878</v>
      </c>
    </row>
    <row r="37" spans="2:4" x14ac:dyDescent="0.25">
      <c r="B37" s="7" t="s">
        <v>66</v>
      </c>
      <c r="C37" s="8" t="s">
        <v>67</v>
      </c>
      <c r="D37" s="9">
        <v>10.483347926192561</v>
      </c>
    </row>
    <row r="38" spans="2:4" x14ac:dyDescent="0.25">
      <c r="B38" s="7" t="s">
        <v>68</v>
      </c>
      <c r="C38" s="8" t="s">
        <v>69</v>
      </c>
      <c r="D38" s="9">
        <v>10.422356950037615</v>
      </c>
    </row>
    <row r="39" spans="2:4" x14ac:dyDescent="0.25">
      <c r="B39" s="7" t="s">
        <v>70</v>
      </c>
      <c r="C39" s="8" t="s">
        <v>71</v>
      </c>
      <c r="D39" s="9">
        <v>12.349277825511605</v>
      </c>
    </row>
    <row r="40" spans="2:4" x14ac:dyDescent="0.25">
      <c r="B40" s="7" t="s">
        <v>72</v>
      </c>
      <c r="C40" s="8" t="s">
        <v>73</v>
      </c>
      <c r="D40" s="9">
        <v>10.052383015539441</v>
      </c>
    </row>
    <row r="41" spans="2:4" x14ac:dyDescent="0.25">
      <c r="B41" s="7" t="s">
        <v>74</v>
      </c>
      <c r="C41" s="8" t="s">
        <v>75</v>
      </c>
      <c r="D41" s="9">
        <v>11.219529579472558</v>
      </c>
    </row>
    <row r="42" spans="2:4" x14ac:dyDescent="0.25">
      <c r="B42" s="7" t="s">
        <v>76</v>
      </c>
      <c r="C42" s="8" t="s">
        <v>77</v>
      </c>
      <c r="D42" s="9">
        <v>10.895408976150208</v>
      </c>
    </row>
    <row r="43" spans="2:4" x14ac:dyDescent="0.25">
      <c r="B43" s="7" t="s">
        <v>78</v>
      </c>
      <c r="C43" s="8" t="s">
        <v>79</v>
      </c>
      <c r="D43" s="9">
        <v>8.9968458664556152</v>
      </c>
    </row>
    <row r="44" spans="2:4" x14ac:dyDescent="0.25">
      <c r="B44" s="7" t="s">
        <v>80</v>
      </c>
      <c r="C44" s="8" t="s">
        <v>81</v>
      </c>
      <c r="D44" s="9">
        <v>8.9552414121184718</v>
      </c>
    </row>
    <row r="45" spans="2:4" x14ac:dyDescent="0.25">
      <c r="B45" s="7" t="s">
        <v>82</v>
      </c>
      <c r="C45" s="8" t="s">
        <v>83</v>
      </c>
      <c r="D45" s="9">
        <v>10.831985479774877</v>
      </c>
    </row>
    <row r="46" spans="2:4" x14ac:dyDescent="0.25">
      <c r="B46" s="7" t="s">
        <v>84</v>
      </c>
      <c r="C46" s="8" t="s">
        <v>85</v>
      </c>
      <c r="D46" s="9">
        <v>10.31854326448031</v>
      </c>
    </row>
    <row r="47" spans="2:4" x14ac:dyDescent="0.25">
      <c r="B47" s="7" t="s">
        <v>86</v>
      </c>
      <c r="C47" s="8" t="s">
        <v>87</v>
      </c>
      <c r="D47" s="9">
        <v>10.603680430879713</v>
      </c>
    </row>
    <row r="48" spans="2:4" x14ac:dyDescent="0.25">
      <c r="B48" s="7" t="s">
        <v>88</v>
      </c>
      <c r="C48" s="8" t="s">
        <v>89</v>
      </c>
      <c r="D48" s="9">
        <v>10.813768072429829</v>
      </c>
    </row>
    <row r="49" spans="2:4" x14ac:dyDescent="0.25">
      <c r="B49" s="7" t="s">
        <v>90</v>
      </c>
      <c r="C49" s="8" t="s">
        <v>91</v>
      </c>
      <c r="D49" s="9">
        <v>9.9407753690718081</v>
      </c>
    </row>
    <row r="50" spans="2:4" x14ac:dyDescent="0.25">
      <c r="B50" s="7" t="s">
        <v>92</v>
      </c>
      <c r="C50" s="8" t="s">
        <v>93</v>
      </c>
      <c r="D50" s="9">
        <v>10.084916551332904</v>
      </c>
    </row>
    <row r="51" spans="2:4" x14ac:dyDescent="0.25">
      <c r="B51" s="7" t="s">
        <v>94</v>
      </c>
      <c r="C51" s="8" t="s">
        <v>95</v>
      </c>
      <c r="D51" s="9">
        <v>11.332401583973912</v>
      </c>
    </row>
    <row r="52" spans="2:4" x14ac:dyDescent="0.25">
      <c r="B52" s="7" t="s">
        <v>96</v>
      </c>
      <c r="C52" s="8" t="s">
        <v>97</v>
      </c>
      <c r="D52" s="9">
        <v>11.806718157219699</v>
      </c>
    </row>
    <row r="53" spans="2:4" x14ac:dyDescent="0.25">
      <c r="B53" s="7" t="s">
        <v>98</v>
      </c>
      <c r="C53" s="8" t="s">
        <v>99</v>
      </c>
      <c r="D53" s="9">
        <v>12.097013890264925</v>
      </c>
    </row>
    <row r="54" spans="2:4" x14ac:dyDescent="0.25">
      <c r="B54" s="7" t="s">
        <v>100</v>
      </c>
      <c r="C54" s="8" t="s">
        <v>101</v>
      </c>
      <c r="D54" s="9">
        <v>11.040231211331992</v>
      </c>
    </row>
    <row r="55" spans="2:4" x14ac:dyDescent="0.25">
      <c r="B55" s="7" t="s">
        <v>102</v>
      </c>
      <c r="C55" s="8" t="s">
        <v>103</v>
      </c>
      <c r="D55" s="9">
        <v>9.8695386182459597</v>
      </c>
    </row>
    <row r="56" spans="2:4" x14ac:dyDescent="0.25">
      <c r="B56" s="7" t="s">
        <v>104</v>
      </c>
      <c r="C56" s="8" t="s">
        <v>105</v>
      </c>
      <c r="D56" s="9">
        <v>10.741398930614663</v>
      </c>
    </row>
    <row r="57" spans="2:4" x14ac:dyDescent="0.25">
      <c r="B57" s="7" t="s">
        <v>106</v>
      </c>
      <c r="C57" s="8" t="s">
        <v>107</v>
      </c>
      <c r="D57" s="9">
        <v>10.66069925111889</v>
      </c>
    </row>
    <row r="58" spans="2:4" x14ac:dyDescent="0.25">
      <c r="B58" s="7" t="s">
        <v>108</v>
      </c>
      <c r="C58" s="8" t="s">
        <v>109</v>
      </c>
      <c r="D58" s="9">
        <v>10.156626990509892</v>
      </c>
    </row>
    <row r="59" spans="2:4" x14ac:dyDescent="0.25">
      <c r="B59" s="7" t="s">
        <v>110</v>
      </c>
      <c r="C59" s="8" t="s">
        <v>111</v>
      </c>
      <c r="D59" s="9">
        <v>10.136479589316377</v>
      </c>
    </row>
    <row r="60" spans="2:4" x14ac:dyDescent="0.25">
      <c r="B60" s="7" t="s">
        <v>112</v>
      </c>
      <c r="C60" s="8" t="s">
        <v>113</v>
      </c>
      <c r="D60" s="9">
        <v>9.9173008583230953</v>
      </c>
    </row>
    <row r="61" spans="2:4" x14ac:dyDescent="0.25">
      <c r="B61" s="7" t="s">
        <v>114</v>
      </c>
      <c r="C61" s="8" t="s">
        <v>115</v>
      </c>
      <c r="D61" s="9">
        <v>9.850939338478236</v>
      </c>
    </row>
    <row r="62" spans="2:4" x14ac:dyDescent="0.25">
      <c r="B62" s="7" t="s">
        <v>116</v>
      </c>
      <c r="C62" s="8" t="s">
        <v>117</v>
      </c>
      <c r="D62" s="9">
        <v>8.3973341620145838</v>
      </c>
    </row>
    <row r="63" spans="2:4" x14ac:dyDescent="0.25">
      <c r="B63" s="7" t="s">
        <v>118</v>
      </c>
      <c r="C63" s="8" t="s">
        <v>119</v>
      </c>
      <c r="D63" s="9">
        <v>10.741357283883705</v>
      </c>
    </row>
    <row r="64" spans="2:4" x14ac:dyDescent="0.25">
      <c r="B64" s="7" t="s">
        <v>120</v>
      </c>
      <c r="C64" s="8" t="s">
        <v>121</v>
      </c>
      <c r="D64" s="9">
        <v>11.259651281775399</v>
      </c>
    </row>
    <row r="65" spans="2:4" x14ac:dyDescent="0.25">
      <c r="B65" s="7" t="s">
        <v>122</v>
      </c>
      <c r="C65" s="8" t="s">
        <v>123</v>
      </c>
      <c r="D65" s="9">
        <v>9.1859999929192764</v>
      </c>
    </row>
    <row r="66" spans="2:4" x14ac:dyDescent="0.25">
      <c r="B66" s="7" t="s">
        <v>124</v>
      </c>
      <c r="C66" s="8" t="s">
        <v>125</v>
      </c>
      <c r="D66" s="9">
        <v>10.659300800758906</v>
      </c>
    </row>
    <row r="67" spans="2:4" x14ac:dyDescent="0.25">
      <c r="B67" s="7" t="s">
        <v>126</v>
      </c>
      <c r="C67" s="8" t="s">
        <v>127</v>
      </c>
      <c r="D67" s="9">
        <v>11.997772706969487</v>
      </c>
    </row>
    <row r="68" spans="2:4" x14ac:dyDescent="0.25">
      <c r="B68" s="7" t="s">
        <v>128</v>
      </c>
      <c r="C68" s="8" t="s">
        <v>129</v>
      </c>
      <c r="D68" s="9">
        <v>10.806027530435935</v>
      </c>
    </row>
    <row r="69" spans="2:4" x14ac:dyDescent="0.25">
      <c r="B69" s="7" t="s">
        <v>130</v>
      </c>
      <c r="C69" s="8" t="s">
        <v>131</v>
      </c>
      <c r="D69" s="9">
        <v>10.850522250504696</v>
      </c>
    </row>
    <row r="70" spans="2:4" x14ac:dyDescent="0.25">
      <c r="B70" s="7" t="s">
        <v>132</v>
      </c>
      <c r="C70" s="8" t="s">
        <v>133</v>
      </c>
      <c r="D70" s="9">
        <v>11.148212191680082</v>
      </c>
    </row>
    <row r="71" spans="2:4" x14ac:dyDescent="0.25">
      <c r="B71" s="7" t="s">
        <v>134</v>
      </c>
      <c r="C71" s="8" t="s">
        <v>135</v>
      </c>
      <c r="D71" s="9">
        <v>13.4630193424289</v>
      </c>
    </row>
    <row r="72" spans="2:4" x14ac:dyDescent="0.25">
      <c r="B72" s="7" t="s">
        <v>136</v>
      </c>
      <c r="C72" s="8" t="s">
        <v>137</v>
      </c>
      <c r="D72" s="9">
        <v>9.2035539562780038</v>
      </c>
    </row>
    <row r="73" spans="2:4" x14ac:dyDescent="0.25">
      <c r="B73" s="7" t="s">
        <v>138</v>
      </c>
      <c r="C73" s="8" t="s">
        <v>139</v>
      </c>
      <c r="D73" s="9">
        <v>8.2082120349645145</v>
      </c>
    </row>
    <row r="74" spans="2:4" x14ac:dyDescent="0.25">
      <c r="B74" s="7" t="s">
        <v>140</v>
      </c>
      <c r="C74" s="8" t="s">
        <v>141</v>
      </c>
      <c r="D74" s="9">
        <v>10.119071165789787</v>
      </c>
    </row>
    <row r="75" spans="2:4" x14ac:dyDescent="0.25">
      <c r="B75" s="7" t="s">
        <v>142</v>
      </c>
      <c r="C75" s="8" t="s">
        <v>143</v>
      </c>
      <c r="D75" s="9">
        <v>9.7030313541847342</v>
      </c>
    </row>
    <row r="76" spans="2:4" x14ac:dyDescent="0.25">
      <c r="B76" s="7" t="s">
        <v>144</v>
      </c>
      <c r="C76" s="8" t="s">
        <v>145</v>
      </c>
      <c r="D76" s="9">
        <v>10.199132347893608</v>
      </c>
    </row>
    <row r="77" spans="2:4" x14ac:dyDescent="0.25">
      <c r="B77" s="7" t="s">
        <v>146</v>
      </c>
      <c r="C77" s="8" t="s">
        <v>147</v>
      </c>
      <c r="D77" s="9">
        <v>10.585618977020014</v>
      </c>
    </row>
    <row r="78" spans="2:4" x14ac:dyDescent="0.25">
      <c r="B78" s="7" t="s">
        <v>148</v>
      </c>
      <c r="C78" s="8" t="s">
        <v>149</v>
      </c>
      <c r="D78" s="9">
        <v>8.1898273865552476</v>
      </c>
    </row>
    <row r="79" spans="2:4" x14ac:dyDescent="0.25">
      <c r="B79" s="7" t="s">
        <v>150</v>
      </c>
      <c r="C79" s="8" t="s">
        <v>151</v>
      </c>
      <c r="D79" s="9">
        <v>6.0836381985618768</v>
      </c>
    </row>
    <row r="80" spans="2:4" x14ac:dyDescent="0.25">
      <c r="B80" s="7" t="s">
        <v>152</v>
      </c>
      <c r="C80" s="8" t="s">
        <v>153</v>
      </c>
      <c r="D80" s="9">
        <v>6.2699690316715531</v>
      </c>
    </row>
    <row r="81" spans="2:4" x14ac:dyDescent="0.25">
      <c r="B81" s="7" t="s">
        <v>154</v>
      </c>
      <c r="C81" s="8" t="s">
        <v>155</v>
      </c>
      <c r="D81" s="9">
        <v>10.625418162990773</v>
      </c>
    </row>
    <row r="82" spans="2:4" x14ac:dyDescent="0.25">
      <c r="B82" s="7" t="s">
        <v>156</v>
      </c>
      <c r="C82" s="8" t="s">
        <v>157</v>
      </c>
      <c r="D82" s="9">
        <v>8.3285775395173296</v>
      </c>
    </row>
    <row r="83" spans="2:4" x14ac:dyDescent="0.25">
      <c r="B83" s="7" t="s">
        <v>158</v>
      </c>
      <c r="C83" s="8" t="s">
        <v>159</v>
      </c>
      <c r="D83" s="9">
        <v>6.8925141657471674</v>
      </c>
    </row>
    <row r="84" spans="2:4" x14ac:dyDescent="0.25">
      <c r="B84" s="7" t="s">
        <v>160</v>
      </c>
      <c r="C84" s="8" t="s">
        <v>161</v>
      </c>
      <c r="D84" s="9">
        <v>10.55264295090789</v>
      </c>
    </row>
    <row r="85" spans="2:4" x14ac:dyDescent="0.25">
      <c r="B85" s="7" t="s">
        <v>162</v>
      </c>
      <c r="C85" s="8" t="s">
        <v>163</v>
      </c>
      <c r="D85" s="9">
        <v>11.235252170823818</v>
      </c>
    </row>
    <row r="86" spans="2:4" x14ac:dyDescent="0.25">
      <c r="B86" s="7" t="s">
        <v>164</v>
      </c>
      <c r="C86" s="8" t="s">
        <v>165</v>
      </c>
      <c r="D86" s="9">
        <v>11.227179885048372</v>
      </c>
    </row>
    <row r="87" spans="2:4" x14ac:dyDescent="0.25">
      <c r="B87" s="7" t="s">
        <v>166</v>
      </c>
      <c r="C87" s="8" t="s">
        <v>167</v>
      </c>
      <c r="D87" s="9">
        <v>11.286807028615838</v>
      </c>
    </row>
    <row r="88" spans="2:4" x14ac:dyDescent="0.25">
      <c r="B88" s="7" t="s">
        <v>168</v>
      </c>
      <c r="C88" s="8" t="s">
        <v>169</v>
      </c>
      <c r="D88" s="9">
        <v>11.013626923027307</v>
      </c>
    </row>
    <row r="89" spans="2:4" x14ac:dyDescent="0.25">
      <c r="B89" s="7" t="s">
        <v>170</v>
      </c>
      <c r="C89" s="8" t="s">
        <v>171</v>
      </c>
      <c r="D89" s="9">
        <v>12.507878037119138</v>
      </c>
    </row>
    <row r="90" spans="2:4" x14ac:dyDescent="0.25">
      <c r="B90" s="7" t="s">
        <v>172</v>
      </c>
      <c r="C90" s="8" t="s">
        <v>173</v>
      </c>
      <c r="D90" s="9">
        <v>10.092302878598247</v>
      </c>
    </row>
    <row r="91" spans="2:4" x14ac:dyDescent="0.25">
      <c r="B91" s="7" t="s">
        <v>174</v>
      </c>
      <c r="C91" s="8" t="s">
        <v>175</v>
      </c>
      <c r="D91" s="9">
        <v>11.15000016908286</v>
      </c>
    </row>
    <row r="92" spans="2:4" x14ac:dyDescent="0.25">
      <c r="B92" s="7" t="s">
        <v>176</v>
      </c>
      <c r="C92" s="8" t="s">
        <v>177</v>
      </c>
      <c r="D92" s="9">
        <v>11.460117408231595</v>
      </c>
    </row>
    <row r="93" spans="2:4" x14ac:dyDescent="0.25">
      <c r="B93" s="7" t="s">
        <v>178</v>
      </c>
      <c r="C93" s="8" t="s">
        <v>179</v>
      </c>
      <c r="D93" s="9">
        <v>11.17400104955394</v>
      </c>
    </row>
    <row r="94" spans="2:4" x14ac:dyDescent="0.25">
      <c r="B94" s="7" t="s">
        <v>180</v>
      </c>
      <c r="C94" s="8" t="s">
        <v>181</v>
      </c>
      <c r="D94" s="9">
        <v>10.813038659864631</v>
      </c>
    </row>
    <row r="95" spans="2:4" x14ac:dyDescent="0.25">
      <c r="B95" s="7" t="s">
        <v>182</v>
      </c>
      <c r="C95" s="8" t="s">
        <v>183</v>
      </c>
      <c r="D95" s="9">
        <v>9.7123096166580822</v>
      </c>
    </row>
    <row r="96" spans="2:4" x14ac:dyDescent="0.25">
      <c r="B96" s="7" t="s">
        <v>184</v>
      </c>
      <c r="C96" s="8" t="s">
        <v>185</v>
      </c>
      <c r="D96" s="9">
        <v>7.9709690987354902</v>
      </c>
    </row>
    <row r="97" spans="2:7" x14ac:dyDescent="0.25">
      <c r="B97" s="7" t="s">
        <v>186</v>
      </c>
      <c r="C97" s="8" t="s">
        <v>187</v>
      </c>
      <c r="D97" s="9">
        <v>5.9819608749553481</v>
      </c>
    </row>
    <row r="98" spans="2:7" x14ac:dyDescent="0.25">
      <c r="B98" s="7" t="s">
        <v>188</v>
      </c>
      <c r="C98" s="8" t="s">
        <v>189</v>
      </c>
      <c r="D98" s="9">
        <v>10.160229516073436</v>
      </c>
    </row>
    <row r="99" spans="2:7" x14ac:dyDescent="0.25">
      <c r="B99" s="7" t="s">
        <v>190</v>
      </c>
      <c r="C99" s="8" t="s">
        <v>191</v>
      </c>
      <c r="D99" s="9">
        <v>7.8939354257139893</v>
      </c>
    </row>
    <row r="100" spans="2:7" x14ac:dyDescent="0.25">
      <c r="B100" s="7" t="s">
        <v>192</v>
      </c>
      <c r="C100" s="8" t="s">
        <v>193</v>
      </c>
      <c r="D100" s="9">
        <v>8.3677209081117372</v>
      </c>
    </row>
    <row r="101" spans="2:7" ht="10.5" x14ac:dyDescent="0.25">
      <c r="B101" s="7">
        <v>971</v>
      </c>
      <c r="C101" s="8" t="s">
        <v>199</v>
      </c>
      <c r="D101" s="9">
        <v>10.382756106312138</v>
      </c>
      <c r="E101" s="14"/>
      <c r="F101" s="13"/>
    </row>
    <row r="102" spans="2:7" ht="10.5" x14ac:dyDescent="0.25">
      <c r="B102" s="7">
        <v>972</v>
      </c>
      <c r="C102" s="8" t="s">
        <v>200</v>
      </c>
      <c r="D102" s="9">
        <v>12.456123323789651</v>
      </c>
      <c r="E102" s="14"/>
      <c r="F102" s="13"/>
      <c r="G102" s="23"/>
    </row>
    <row r="103" spans="2:7" x14ac:dyDescent="0.25">
      <c r="B103" s="7">
        <v>973</v>
      </c>
      <c r="C103" s="8" t="s">
        <v>201</v>
      </c>
      <c r="D103" s="9">
        <v>5.6320848309398732</v>
      </c>
      <c r="E103" s="24"/>
      <c r="F103" s="24"/>
      <c r="G103" s="23"/>
    </row>
    <row r="104" spans="2:7" x14ac:dyDescent="0.25">
      <c r="B104" s="7">
        <v>974</v>
      </c>
      <c r="C104" s="8" t="s">
        <v>202</v>
      </c>
      <c r="D104" s="9">
        <v>12.892208604218069</v>
      </c>
      <c r="E104" s="24"/>
      <c r="F104" s="24"/>
      <c r="G104" s="13"/>
    </row>
    <row r="105" spans="2:7" x14ac:dyDescent="0.25">
      <c r="B105" s="7">
        <v>976</v>
      </c>
      <c r="C105" s="8" t="s">
        <v>208</v>
      </c>
      <c r="D105" s="9">
        <v>0.81025271231439899</v>
      </c>
      <c r="E105" s="24"/>
      <c r="F105" s="24"/>
      <c r="G105" s="13"/>
    </row>
    <row r="106" spans="2:7" x14ac:dyDescent="0.25">
      <c r="B106" s="15"/>
      <c r="C106" s="15"/>
      <c r="D106" s="15"/>
    </row>
    <row r="107" spans="2:7" x14ac:dyDescent="0.25">
      <c r="B107" s="233" t="s">
        <v>281</v>
      </c>
      <c r="C107" s="234"/>
      <c r="D107" s="234"/>
    </row>
    <row r="108" spans="2:7" ht="83.25" customHeight="1" x14ac:dyDescent="0.25">
      <c r="B108" s="234"/>
      <c r="C108" s="234"/>
      <c r="D108" s="234"/>
    </row>
    <row r="109" spans="2:7" x14ac:dyDescent="0.25">
      <c r="B109" s="16"/>
      <c r="C109" s="15"/>
      <c r="D109" s="15"/>
    </row>
    <row r="110" spans="2:7" x14ac:dyDescent="0.25">
      <c r="B110" s="15"/>
      <c r="C110" s="15"/>
      <c r="D110" s="15"/>
    </row>
    <row r="111" spans="2:7" x14ac:dyDescent="0.25">
      <c r="B111" s="15"/>
      <c r="C111" s="15"/>
      <c r="D111" s="15"/>
    </row>
    <row r="112" spans="2:7" x14ac:dyDescent="0.25">
      <c r="B112" s="15"/>
      <c r="C112" s="15"/>
      <c r="D112" s="15"/>
    </row>
    <row r="113" spans="2:4" x14ac:dyDescent="0.25">
      <c r="B113" s="15"/>
      <c r="C113" s="15"/>
      <c r="D113" s="15"/>
    </row>
    <row r="114" spans="2:4" x14ac:dyDescent="0.25">
      <c r="B114" s="15"/>
      <c r="C114" s="15"/>
      <c r="D114" s="15"/>
    </row>
    <row r="115" spans="2:4" x14ac:dyDescent="0.25">
      <c r="B115" s="15"/>
      <c r="C115" s="15"/>
      <c r="D115" s="15"/>
    </row>
    <row r="116" spans="2:4" x14ac:dyDescent="0.25">
      <c r="B116" s="15"/>
      <c r="C116" s="15"/>
      <c r="D116" s="15"/>
    </row>
    <row r="117" spans="2:4" x14ac:dyDescent="0.25">
      <c r="B117" s="15"/>
      <c r="C117" s="15"/>
      <c r="D117" s="15"/>
    </row>
  </sheetData>
  <mergeCells count="2">
    <mergeCell ref="B1:D1"/>
    <mergeCell ref="B107:D108"/>
  </mergeCells>
  <phoneticPr fontId="0"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2</vt:i4>
      </vt:variant>
    </vt:vector>
  </HeadingPairs>
  <TitlesOfParts>
    <vt:vector size="10" baseType="lpstr">
      <vt:lpstr>Schéma 1 </vt:lpstr>
      <vt:lpstr>Tableau 1</vt:lpstr>
      <vt:lpstr>Tableau 2 </vt:lpstr>
      <vt:lpstr>Tableau 3</vt:lpstr>
      <vt:lpstr>Tableau 4</vt:lpstr>
      <vt:lpstr>Tableau 5</vt:lpstr>
      <vt:lpstr>Graphique 1</vt:lpstr>
      <vt:lpstr>Tableau complémentaire</vt:lpstr>
      <vt:lpstr>'Tableau 1'!Zone_d_impression</vt:lpstr>
      <vt:lpstr>'Tableau 2 '!Zone_d_impression</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Émilie Morin</cp:lastModifiedBy>
  <cp:lastPrinted>2011-01-12T17:17:22Z</cp:lastPrinted>
  <dcterms:created xsi:type="dcterms:W3CDTF">2009-09-14T12:18:30Z</dcterms:created>
  <dcterms:modified xsi:type="dcterms:W3CDTF">2021-09-10T09:02:16Z</dcterms:modified>
</cp:coreProperties>
</file>