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26812"/>
  <workbookPr/>
  <mc:AlternateContent xmlns:mc="http://schemas.openxmlformats.org/markup-compatibility/2006">
    <mc:Choice Requires="x15">
      <x15ac:absPath xmlns:x15ac="http://schemas.microsoft.com/office/spreadsheetml/2010/11/ac" url="/Users/lodherb/Desktop/Production/2022/DREES/RR2022/MEL/BPMEL/"/>
    </mc:Choice>
  </mc:AlternateContent>
  <bookViews>
    <workbookView xWindow="0" yWindow="460" windowWidth="25200" windowHeight="14760"/>
  </bookViews>
  <sheets>
    <sheet name="F12_Graphique 1" sheetId="1" r:id="rId1"/>
    <sheet name="F12_Graphique 2" sheetId="10" r:id="rId2"/>
    <sheet name="F12_Graphique 3" sheetId="6" r:id="rId3"/>
    <sheet name="F12_Graphique 4" sheetId="9" r:id="rId4"/>
    <sheet name="F12_Graphique 5" sheetId="8" r:id="rId5"/>
  </sheets>
  <calcPr calcId="15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P21" i="6" l="1"/>
  <c r="O21" i="6"/>
  <c r="M21" i="6"/>
  <c r="L21" i="6"/>
  <c r="P20" i="6"/>
  <c r="O20" i="6"/>
  <c r="M20" i="6"/>
  <c r="L20" i="6"/>
  <c r="P19" i="6"/>
  <c r="O19" i="6"/>
  <c r="M19" i="6"/>
  <c r="L19" i="6"/>
  <c r="P18" i="6"/>
  <c r="O18" i="6"/>
  <c r="M18" i="6"/>
  <c r="L18" i="6"/>
  <c r="P17" i="6"/>
  <c r="O17" i="6"/>
  <c r="M17" i="6"/>
  <c r="L17" i="6"/>
  <c r="P16" i="6"/>
  <c r="O16" i="6"/>
  <c r="M16" i="6"/>
  <c r="L16" i="6"/>
  <c r="P15" i="6"/>
  <c r="O15" i="6"/>
  <c r="M15" i="6"/>
  <c r="L15" i="6"/>
  <c r="P13" i="6"/>
  <c r="M13" i="6"/>
  <c r="L13" i="6"/>
  <c r="P12" i="6"/>
  <c r="M12" i="6"/>
  <c r="L12" i="6"/>
  <c r="P11" i="6"/>
  <c r="M11" i="6"/>
  <c r="L11" i="6"/>
  <c r="P10" i="6"/>
  <c r="M10" i="6"/>
  <c r="L10" i="6"/>
  <c r="P9" i="6"/>
  <c r="M9" i="6"/>
  <c r="L9" i="6"/>
  <c r="P8" i="6"/>
  <c r="M8" i="6"/>
  <c r="L8" i="6"/>
  <c r="P7" i="6"/>
  <c r="M7" i="6"/>
  <c r="L7" i="6"/>
  <c r="O19" i="10"/>
  <c r="N6" i="10"/>
  <c r="AE6" i="10"/>
  <c r="AJ6" i="10"/>
  <c r="AM10" i="10"/>
  <c r="AM12" i="10"/>
  <c r="AM13" i="10"/>
  <c r="AM14" i="10"/>
  <c r="AM15" i="10"/>
  <c r="AM16" i="10"/>
  <c r="AM17" i="10"/>
  <c r="AM18" i="10"/>
  <c r="AM19" i="10"/>
  <c r="AM6" i="10"/>
  <c r="AE19" i="10"/>
  <c r="AE18" i="10"/>
  <c r="AE17" i="10"/>
  <c r="AE16" i="10"/>
  <c r="AE15" i="10"/>
  <c r="N15" i="10"/>
  <c r="AJ15" i="10"/>
  <c r="AE14" i="10"/>
  <c r="N14" i="10"/>
  <c r="AJ14" i="10"/>
  <c r="AE13" i="10"/>
  <c r="AE12" i="10"/>
  <c r="AE10" i="10"/>
  <c r="N13" i="10"/>
  <c r="N16" i="10"/>
  <c r="N17" i="10"/>
  <c r="AJ17" i="10"/>
  <c r="N18" i="10"/>
  <c r="AJ18" i="10"/>
  <c r="N19" i="10"/>
  <c r="AJ19" i="10"/>
  <c r="N12" i="10"/>
  <c r="N10" i="10"/>
  <c r="AJ10" i="10"/>
  <c r="AJ13" i="10"/>
  <c r="O6" i="10"/>
  <c r="P6" i="10"/>
  <c r="AG6" i="10"/>
  <c r="AL6" i="10"/>
  <c r="O10" i="10"/>
  <c r="P10" i="10"/>
  <c r="AG10" i="10"/>
  <c r="AL10" i="10"/>
  <c r="O12" i="10"/>
  <c r="P12" i="10"/>
  <c r="AG12" i="10"/>
  <c r="AL12" i="10"/>
  <c r="O13" i="10"/>
  <c r="AF13" i="10"/>
  <c r="AK13" i="10"/>
  <c r="P13" i="10"/>
  <c r="O14" i="10"/>
  <c r="P14" i="10"/>
  <c r="O15" i="10"/>
  <c r="AF15" i="10"/>
  <c r="AK15" i="10"/>
  <c r="O16" i="10"/>
  <c r="AF16" i="10"/>
  <c r="AK16" i="10"/>
  <c r="O17" i="10"/>
  <c r="O18" i="10"/>
  <c r="AF19" i="10"/>
  <c r="AK19" i="10"/>
  <c r="AF18" i="10"/>
  <c r="AK18" i="10"/>
  <c r="AF17" i="10"/>
  <c r="AG14" i="10"/>
  <c r="AL14" i="10"/>
  <c r="AF14" i="10"/>
  <c r="AK14" i="10"/>
  <c r="AG13" i="10"/>
  <c r="AF12" i="10"/>
  <c r="AK12" i="10"/>
  <c r="AF10" i="10"/>
  <c r="AF6" i="10"/>
  <c r="AK17" i="10"/>
  <c r="AK6" i="10"/>
  <c r="AJ12" i="10"/>
  <c r="AJ16" i="10"/>
  <c r="O21" i="10"/>
  <c r="AL13" i="10"/>
  <c r="AF22" i="10"/>
  <c r="AK10" i="10"/>
</calcChain>
</file>

<file path=xl/sharedStrings.xml><?xml version="1.0" encoding="utf-8"?>
<sst xmlns="http://schemas.openxmlformats.org/spreadsheetml/2006/main" count="110" uniqueCount="61">
  <si>
    <t>Génération</t>
  </si>
  <si>
    <t>Nombre moyen de trimestres validés à 30 ans (axe de gauche)</t>
  </si>
  <si>
    <t>âge moyen de première validation d'une année complète (en années)</t>
  </si>
  <si>
    <t>Femmes - nombre moyen de trimestres validés à 30 ans (axe de gauche)</t>
  </si>
  <si>
    <t>Ensemble</t>
  </si>
  <si>
    <t>Hommes</t>
  </si>
  <si>
    <t>Femmes</t>
  </si>
  <si>
    <t>Entre 20 et 24 ans</t>
  </si>
  <si>
    <t>Entre 25 et 29 ans</t>
  </si>
  <si>
    <t>Entre 30 et 34 ans</t>
  </si>
  <si>
    <t>Entre 35 et 39 ans</t>
  </si>
  <si>
    <t>Entre 40 et 44 ans</t>
  </si>
  <si>
    <t>Entre 45 et 49 ans</t>
  </si>
  <si>
    <t>Entre 50 et 54 ans</t>
  </si>
  <si>
    <t>Entre 55 et 59 ans</t>
  </si>
  <si>
    <t>Trimestres cotisés au titre de l'emploi</t>
  </si>
  <si>
    <t>AVPF</t>
  </si>
  <si>
    <t>Chômage, formation, préretraite, reconversion</t>
  </si>
  <si>
    <t>Maladie, maternité, invalidité, accidents du travail</t>
  </si>
  <si>
    <t>Service militaire</t>
  </si>
  <si>
    <t>Autres (équivalents, rachats, gratuits pour autres motifs)</t>
  </si>
  <si>
    <t>25 ans</t>
  </si>
  <si>
    <t>30 ans</t>
  </si>
  <si>
    <t>35 ans</t>
  </si>
  <si>
    <t>40 ans</t>
  </si>
  <si>
    <t>45 ans</t>
  </si>
  <si>
    <t>50 ans</t>
  </si>
  <si>
    <t>55 ans</t>
  </si>
  <si>
    <t>b</t>
  </si>
  <si>
    <t>Nombre moyen de trimestres validés (en trimestres)</t>
  </si>
  <si>
    <t>Trimestres cotisés (en %)</t>
  </si>
  <si>
    <t>Trimestres d'AVPF (en %)</t>
  </si>
  <si>
    <t>Trimestres de maladie, maternité, invalidité, accidents du travail (en %)</t>
  </si>
  <si>
    <t>Trimestres de chômage, formation, reconversion, préretraite (en %)</t>
  </si>
  <si>
    <t>Trimestres de service national (en %)</t>
  </si>
  <si>
    <t>Autres trimestres (trimestres équivalents, rachats, trimestres gratuits pour autres motifs ) (en %)</t>
  </si>
  <si>
    <t>20 ans</t>
  </si>
  <si>
    <t>60 ans</t>
  </si>
  <si>
    <t>Part d'affiliés n'ayant pas validé d'année complète avant ou en 2017 (en %)</t>
  </si>
  <si>
    <t>Entre 30 et 49 ans</t>
  </si>
  <si>
    <t>Entre 50 et 59 ans</t>
  </si>
  <si>
    <t>Entre 40 et 49 ans</t>
  </si>
  <si>
    <t>à 49 ans</t>
  </si>
  <si>
    <t>Graphique 3. Composition des trimestres validés à différents âges d'observation, pour la génération 1962</t>
  </si>
  <si>
    <t>Graphique 1. Nombre moyen de trimestres validés à 30 ans et âge de début de carrière, par sexe et par génération</t>
  </si>
  <si>
    <t>Graphique 2. Rythmes moyens de validation des trimestres par tranche de cinq ans,au fil des générations</t>
  </si>
  <si>
    <t xml:space="preserve">Graphique 4. Durée moyenne validée au titre du chômage, de la préretraite, de la reconversion et de la formation </t>
  </si>
  <si>
    <t>Graphique 5. Nombre moyen et nature des trimestres validés selon l’âge, en 2016 et 2017</t>
  </si>
  <si>
    <t>Part Trim assimilés hors SN (en %)</t>
  </si>
  <si>
    <t>Trim AVPF</t>
  </si>
  <si>
    <t>y compris SN</t>
  </si>
  <si>
    <t>Femmes - âge moyen de première validation d'une année complète
 (axe de droite)</t>
  </si>
  <si>
    <t>Hommes - âge moyen de première validation d'une année complète 
(axe de droite)</t>
  </si>
  <si>
    <t>Hommes - nombre moyen de trimestres validés à 30 ans 
(axe de gauche)</t>
  </si>
  <si>
    <r>
      <rPr>
        <b/>
        <sz val="8"/>
        <color theme="1"/>
        <rFont val="Arial"/>
        <family val="2"/>
      </rPr>
      <t>Note &gt;</t>
    </r>
    <r>
      <rPr>
        <sz val="8"/>
        <color theme="1"/>
        <rFont val="Arial"/>
        <family val="2"/>
      </rPr>
      <t xml:space="preserve"> Il s’agit de l’âge en différence de millésime, c’est-à-dire l’âge atteint le 31 décembre de l’année de première validation de quatre trimestres. Par ailleurs, le graphique ne relie pas les points correspondant aux générations 1942, 1946, 1950, 1954, car il peut y avoir une rupture nette entre ces générations. Par exemple, l’obligation de scolarité jusqu’à 16 ans s’applique à partir de la génération 1953.
</t>
    </r>
    <r>
      <rPr>
        <b/>
        <sz val="8"/>
        <color theme="1"/>
        <rFont val="Arial"/>
        <family val="2"/>
      </rPr>
      <t xml:space="preserve">Lecture &gt; </t>
    </r>
    <r>
      <rPr>
        <sz val="8"/>
        <color theme="1"/>
        <rFont val="Arial"/>
        <family val="2"/>
      </rPr>
      <t xml:space="preserve">À 30 ans, les femmes nées en 1946 ont validé en moyenne 37,6 trimestres et les hommes 44,1 trimestres. L’âge moyen de première validation d’une année complète pour les personnes nées en 1946 est de 19,2 ans pour les femmes, et de 19,1 ans pour les hommes.
</t>
    </r>
    <r>
      <rPr>
        <b/>
        <sz val="8"/>
        <color theme="1"/>
        <rFont val="Arial"/>
        <family val="2"/>
      </rPr>
      <t>Champ &gt;</t>
    </r>
    <r>
      <rPr>
        <sz val="8"/>
        <color theme="1"/>
        <rFont val="Arial"/>
        <family val="2"/>
      </rPr>
      <t xml:space="preserve"> Cotisants ayant été présents sur le marché du travail avant 30 ans inclus, en vie au 31 décembre 2017.
</t>
    </r>
    <r>
      <rPr>
        <b/>
        <sz val="8"/>
        <color theme="1"/>
        <rFont val="Arial"/>
        <family val="2"/>
      </rPr>
      <t>Sources &gt;</t>
    </r>
    <r>
      <rPr>
        <sz val="8"/>
        <color theme="1"/>
        <rFont val="Arial"/>
        <family val="2"/>
      </rPr>
      <t xml:space="preserve"> DREES, EIC 2013 pour la génération 1942, et EIC 2017 pour les autres générations.</t>
    </r>
  </si>
  <si>
    <t>Écart entre les femmes et les hommes</t>
  </si>
  <si>
    <r>
      <rPr>
        <b/>
        <sz val="8"/>
        <color theme="1"/>
        <rFont val="Arial"/>
        <family val="2"/>
      </rPr>
      <t>Note &gt;</t>
    </r>
    <r>
      <rPr>
        <sz val="8"/>
        <color theme="1"/>
        <rFont val="Arial"/>
        <family val="2"/>
      </rPr>
      <t xml:space="preserve"> Pour les plus jeunes générations, les rythmes de validation entre 20 et 24 ans ou entre 25 et 29 ans sont légèrement surestimés : certaines personnes ne valideront leur premier trimestre qu’après 30 ans et ne font donc pas encore partie du champ. En tenant compte de cet effet, les durées moyennes validées entre 20 et 24 ans pourraient diminuer à partir de la génération 1986. Par ailleurs, le graphique ne relie pas les points correspondant aux générations 1942, 1946, 1950, 1954, car il peut y avoir une rupture nette entre ces générations. Par exemple, l’obligation de scolarité jusqu’à 16 ans s’applique à partir de la génération 1953.
</t>
    </r>
    <r>
      <rPr>
        <b/>
        <sz val="8"/>
        <color theme="1"/>
        <rFont val="Arial"/>
        <family val="2"/>
      </rPr>
      <t xml:space="preserve">Lecture &gt; </t>
    </r>
    <r>
      <rPr>
        <sz val="8"/>
        <color theme="1"/>
        <rFont val="Arial"/>
        <family val="2"/>
      </rPr>
      <t xml:space="preserve">Entre 20 et 24 ans, les femmes nées en 1946 valident en moyenne 12,1 trimestres sur les 20 possibles, et les hommes 14,5 trimestres.
</t>
    </r>
    <r>
      <rPr>
        <b/>
        <sz val="8"/>
        <color theme="1"/>
        <rFont val="Arial"/>
        <family val="2"/>
      </rPr>
      <t>Champ &gt;</t>
    </r>
    <r>
      <rPr>
        <sz val="8"/>
        <color theme="1"/>
        <rFont val="Arial"/>
        <family val="2"/>
      </rPr>
      <t xml:space="preserve"> Cotisants présents sur le marché du travail avant le 31 décembre 2017, hors retraités ayant liquidé leurs droits avant ou à l’âge observé (par exemple, l’observation entre 50 et 54 ans s’effectue hors affiliés ayant liquidé leurs droits à 54 ans ou avant), en vie au 31 décembre 2017.
</t>
    </r>
    <r>
      <rPr>
        <b/>
        <sz val="8"/>
        <color theme="1"/>
        <rFont val="Arial"/>
        <family val="2"/>
      </rPr>
      <t>Sources &gt;</t>
    </r>
    <r>
      <rPr>
        <sz val="8"/>
        <color theme="1"/>
        <rFont val="Arial"/>
        <family val="2"/>
      </rPr>
      <t xml:space="preserve"> DREES, EIC 2013 pour la génération 1942, et EIC 2017 pour les autres générations.</t>
    </r>
  </si>
  <si>
    <r>
      <t xml:space="preserve">AVPF : assurance vieillesse des parents au foyer.
</t>
    </r>
    <r>
      <rPr>
        <b/>
        <sz val="8"/>
        <color theme="1"/>
        <rFont val="Arial"/>
        <family val="2"/>
      </rPr>
      <t>Note &gt;</t>
    </r>
    <r>
      <rPr>
        <sz val="8"/>
        <color theme="1"/>
        <rFont val="Arial"/>
        <family val="2"/>
      </rPr>
      <t xml:space="preserve"> Seuls les trimestres non cotisés dits « utiles » sont comptabilisés lorsqu’on analyse la nature des validations, à savoir ceux ayant permis à un cotisant, pour une année donnée, d’atteindre ou de se rapprocher des 4 trimestres validés lorsqu’il n’avait pas, par ailleurs, cotisé 4 trimestres. Le nombre de trimestres cumulés jusqu’à l’âge indiqué est représenté par la courbe (échelle de droite) ; la répartition (en %) de ces trimestres entre cotisés, maladie, AVPF, chômage et service national est représentée par les diagrammes en bâton (échelle de gauche).
</t>
    </r>
    <r>
      <rPr>
        <b/>
        <sz val="8"/>
        <color theme="1"/>
        <rFont val="Arial"/>
        <family val="2"/>
      </rPr>
      <t xml:space="preserve">Lecture &gt; </t>
    </r>
    <r>
      <rPr>
        <sz val="8"/>
        <color theme="1"/>
        <rFont val="Arial"/>
        <family val="2"/>
      </rPr>
      <t xml:space="preserve">À 25 ans, les trimestres cotisés au titre de l’emploi représentent 79 % des trimestres validés par les femmes et 82 % de ceux validés par les hommes.
</t>
    </r>
    <r>
      <rPr>
        <b/>
        <sz val="8"/>
        <color theme="1"/>
        <rFont val="Arial"/>
        <family val="2"/>
      </rPr>
      <t>Champ &gt;</t>
    </r>
    <r>
      <rPr>
        <sz val="8"/>
        <color theme="1"/>
        <rFont val="Arial"/>
        <family val="2"/>
      </rPr>
      <t xml:space="preserve"> Cotisants présents sur le marché du travail avant ou à l’âge considéré pour le nombre moyen de trimestres, en vie au 31 décembre 2017. Cotisants ayant validé des droits avant ou à l’âge considéré pour la composition des trimestres validés, en vie au 31 décembre 2017.
</t>
    </r>
    <r>
      <rPr>
        <b/>
        <sz val="8"/>
        <color theme="1"/>
        <rFont val="Arial"/>
        <family val="2"/>
      </rPr>
      <t>Source &gt;</t>
    </r>
    <r>
      <rPr>
        <sz val="8"/>
        <color theme="1"/>
        <rFont val="Arial"/>
        <family val="2"/>
      </rPr>
      <t xml:space="preserve"> DREES, EIC 2017.</t>
    </r>
  </si>
  <si>
    <r>
      <rPr>
        <b/>
        <sz val="8"/>
        <color theme="1"/>
        <rFont val="Arial"/>
        <family val="2"/>
      </rPr>
      <t>Note &gt;</t>
    </r>
    <r>
      <rPr>
        <sz val="8"/>
        <color theme="1"/>
        <rFont val="Arial"/>
        <family val="2"/>
      </rPr>
      <t xml:space="preserve"> Le graphique ne relie pas les points correspondant aux générations 1942, 1946, 1950, 1954, car il peut y avoir une rupture nette entre ces générations. Par exemple, l’obligation de scolarité jusqu’à 16 ans s’applique à partir de la génération 1953. Seuls les trimestres non cotisés dits « utiles » sont comptabilisés lorsqu’on analyse la nature des validations, à savoir ceux ayant permis à un cotisant, pour une année donnée, d’atteindre ou de se rapprocher des 4 trimestres validés lorsqu’il n’avait pas, par ailleurs, cotisé 4 trimestres.
</t>
    </r>
    <r>
      <rPr>
        <b/>
        <sz val="8"/>
        <color theme="1"/>
        <rFont val="Arial"/>
        <family val="2"/>
      </rPr>
      <t>Lecture &gt;</t>
    </r>
    <r>
      <rPr>
        <sz val="8"/>
        <color theme="1"/>
        <rFont val="Arial"/>
        <family val="2"/>
      </rPr>
      <t xml:space="preserve"> À 60 ans, les personnes nées en 1946 ont validé en moyenne 4,8 trimestres utiles au titre du chômage, de la préretraite, de la reconversion et de la formation.
</t>
    </r>
    <r>
      <rPr>
        <b/>
        <sz val="8"/>
        <color theme="1"/>
        <rFont val="Arial"/>
        <family val="2"/>
      </rPr>
      <t>Champ &gt;</t>
    </r>
    <r>
      <rPr>
        <sz val="8"/>
        <color theme="1"/>
        <rFont val="Arial"/>
        <family val="2"/>
      </rPr>
      <t xml:space="preserve"> Cotisants présents sur le marché du travail avant le 31 décembre 2017, en vie au 31 décembre 2017.
</t>
    </r>
    <r>
      <rPr>
        <b/>
        <sz val="8"/>
        <color theme="1"/>
        <rFont val="Arial"/>
        <family val="2"/>
      </rPr>
      <t>Sources &gt;</t>
    </r>
    <r>
      <rPr>
        <sz val="8"/>
        <color theme="1"/>
        <rFont val="Arial"/>
        <family val="2"/>
      </rPr>
      <t xml:space="preserve"> DREES, EIC 2013 pour la génération 1942, et EIC 2017 pour les autres générations.</t>
    </r>
  </si>
  <si>
    <t>Âge</t>
  </si>
  <si>
    <r>
      <t xml:space="preserve">AVPF : assurance vieillesse des parents au foyer.
</t>
    </r>
    <r>
      <rPr>
        <b/>
        <sz val="8"/>
        <color theme="1"/>
        <rFont val="Arial"/>
        <family val="2"/>
      </rPr>
      <t xml:space="preserve">Note &gt; </t>
    </r>
    <r>
      <rPr>
        <sz val="8"/>
        <color theme="1"/>
        <rFont val="Arial"/>
        <family val="2"/>
      </rPr>
      <t xml:space="preserve">On utilise la génération 1994 pour déterminer les validations moyennes à 22 et 23 ans, puis la génération 1992 pour déterminer les validations à 24 et 25 ans, etc., et la génération 1958 pour déterminer les validations à 58 et 59 ans. Seuls les trimestres non cotisés dits «utiles»  sont comptabilisés lorsqu’on analyse la nature des validations, à savoir ceux ayant permis à un cotisant, pour une année donnée, d’atteindre ou de se rapprocher des 4 trimestres validés lorsqu’il n’avait pas, par ailleurs, cotisé 4 trimestres. Le champ inclut tous les affiliés aux régimes français, qu’ils résident encore en France ou non en 2016 et 2017. Les personnes qui ne valident aucun trimestre incluent donc celles qui ne vivent plus en France à la date d’observation.
</t>
    </r>
    <r>
      <rPr>
        <b/>
        <sz val="8"/>
        <color theme="1"/>
        <rFont val="Arial"/>
        <family val="2"/>
      </rPr>
      <t>Lecture &gt;</t>
    </r>
    <r>
      <rPr>
        <sz val="8"/>
        <color theme="1"/>
        <rFont val="Arial"/>
        <family val="2"/>
      </rPr>
      <t xml:space="preserve"> En 2016 et 2017, une femme de 22 ans a cotisé en moyenne 2,1 trimestres au titre de l’emploi au cours de l’année civile de ses 22ans, contre 2,3 trimestres pour un homme du même âge.
</t>
    </r>
    <r>
      <rPr>
        <b/>
        <sz val="8"/>
        <color theme="1"/>
        <rFont val="Arial"/>
        <family val="2"/>
      </rPr>
      <t xml:space="preserve">Champ &gt; </t>
    </r>
    <r>
      <rPr>
        <sz val="8"/>
        <color theme="1"/>
        <rFont val="Arial"/>
        <family val="2"/>
      </rPr>
      <t xml:space="preserve">Cotisants présents sur le marché du travail avant le 31 décembre 2017, hors retraités ayant liquidé leurs droits avant ou à l’âge observé (par exemple, l’observation à 54 ans s’effectue sur les affiliés nés en 1962 et n’ayant pas encore liquidé leurs droits à 54 ans ou avant), en vie au 31 décembre 2017.
</t>
    </r>
    <r>
      <rPr>
        <b/>
        <sz val="8"/>
        <color theme="1"/>
        <rFont val="Arial"/>
        <family val="2"/>
      </rPr>
      <t>Source &gt;</t>
    </r>
    <r>
      <rPr>
        <sz val="8"/>
        <color theme="1"/>
        <rFont val="Arial"/>
        <family val="2"/>
      </rPr>
      <t xml:space="preserve"> DREES, EIC 2017.</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</si>
</sst>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
  </numFmts>
  <fonts count="6" x14ac:knownFonts="1">
    <font>
      <sz val="11"/>
      <color theme="1"/>
      <name val="Calibri"/>
      <family val="2"/>
      <scheme val="minor"/>
    </font>
    <font>
      <b/>
      <sz val="8"/>
      <color theme="1"/>
      <name val="Arial"/>
      <family val="2"/>
    </font>
    <font>
      <sz val="8"/>
      <color theme="1"/>
      <name val="Arial"/>
      <family val="2"/>
    </font>
    <font>
      <b/>
      <sz val="8"/>
      <color rgb="FFFF0000"/>
      <name val="Arial"/>
      <family val="2"/>
    </font>
    <font>
      <sz val="8"/>
      <color rgb="FFFF0000"/>
      <name val="Arial"/>
      <family val="2"/>
    </font>
    <font>
      <i/>
      <sz val="8"/>
      <color theme="1"/>
      <name val="Arial"/>
      <family val="2"/>
    </font>
  </fonts>
  <fills count="3">
    <fill>
      <patternFill patternType="none"/>
    </fill>
    <fill>
      <patternFill patternType="gray125"/>
    </fill>
    <fill>
      <patternFill patternType="solid">
        <fgColor theme="0"/>
        <bgColor indexed="64"/>
      </patternFill>
    </fill>
  </fills>
  <borders count="24">
    <border>
      <left/>
      <right/>
      <top/>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theme="1"/>
      </left>
      <right style="hair">
        <color theme="1"/>
      </right>
      <top style="hair">
        <color theme="1"/>
      </top>
      <bottom style="hair">
        <color theme="1"/>
      </bottom>
      <diagonal/>
    </border>
    <border>
      <left style="hair">
        <color theme="1"/>
      </left>
      <right style="hair">
        <color theme="1"/>
      </right>
      <top style="hair">
        <color theme="1"/>
      </top>
      <bottom/>
      <diagonal/>
    </border>
    <border>
      <left style="hair">
        <color theme="1"/>
      </left>
      <right style="hair">
        <color theme="1"/>
      </right>
      <top/>
      <bottom style="hair">
        <color theme="1"/>
      </bottom>
      <diagonal/>
    </border>
    <border>
      <left style="hair">
        <color theme="1"/>
      </left>
      <right/>
      <top style="hair">
        <color theme="1"/>
      </top>
      <bottom style="hair">
        <color theme="1"/>
      </bottom>
      <diagonal/>
    </border>
    <border>
      <left/>
      <right/>
      <top style="hair">
        <color theme="1"/>
      </top>
      <bottom style="hair">
        <color theme="1"/>
      </bottom>
      <diagonal/>
    </border>
    <border>
      <left/>
      <right style="hair">
        <color theme="1"/>
      </right>
      <top style="hair">
        <color theme="1"/>
      </top>
      <bottom style="hair">
        <color theme="1"/>
      </bottom>
      <diagonal/>
    </border>
    <border>
      <left style="hair">
        <color theme="1"/>
      </left>
      <right style="hair">
        <color theme="1"/>
      </right>
      <top/>
      <bottom/>
      <diagonal/>
    </border>
    <border>
      <left/>
      <right/>
      <top style="hair">
        <color theme="1"/>
      </top>
      <bottom/>
      <diagonal/>
    </border>
  </borders>
  <cellStyleXfs count="1">
    <xf numFmtId="0" fontId="0" fillId="0" borderId="0"/>
  </cellStyleXfs>
  <cellXfs count="108">
    <xf numFmtId="0" fontId="0" fillId="0" borderId="0" xfId="0"/>
    <xf numFmtId="0" fontId="1" fillId="0" borderId="0" xfId="0" applyFont="1"/>
    <xf numFmtId="0" fontId="2" fillId="0" borderId="0" xfId="0" applyFont="1"/>
    <xf numFmtId="164" fontId="2" fillId="0" borderId="0" xfId="0" applyNumberFormat="1" applyFont="1"/>
    <xf numFmtId="0" fontId="3" fillId="0" borderId="0" xfId="0" applyFont="1"/>
    <xf numFmtId="2" fontId="2" fillId="0" borderId="0" xfId="0" applyNumberFormat="1" applyFont="1" applyAlignment="1">
      <alignment vertical="top" wrapText="1"/>
    </xf>
    <xf numFmtId="0" fontId="2" fillId="0" borderId="0" xfId="0" applyFont="1" applyFill="1" applyBorder="1" applyAlignment="1">
      <alignment vertical="top" wrapText="1"/>
    </xf>
    <xf numFmtId="165" fontId="2" fillId="0" borderId="0" xfId="0" applyNumberFormat="1" applyFont="1"/>
    <xf numFmtId="0" fontId="2" fillId="2" borderId="0" xfId="0" applyFont="1" applyFill="1"/>
    <xf numFmtId="0" fontId="2" fillId="0" borderId="1" xfId="0" applyFont="1" applyBorder="1"/>
    <xf numFmtId="20" fontId="2" fillId="0" borderId="0" xfId="0" applyNumberFormat="1" applyFont="1" applyAlignment="1">
      <alignment vertical="top" wrapText="1"/>
    </xf>
    <xf numFmtId="2" fontId="2" fillId="0" borderId="0" xfId="0" applyNumberFormat="1" applyFont="1"/>
    <xf numFmtId="164" fontId="2" fillId="0" borderId="0" xfId="0" applyNumberFormat="1" applyFont="1" applyFill="1"/>
    <xf numFmtId="164" fontId="2" fillId="0" borderId="0" xfId="0" applyNumberFormat="1" applyFont="1" applyFill="1" applyAlignment="1">
      <alignment vertical="top" wrapText="1"/>
    </xf>
    <xf numFmtId="0" fontId="2" fillId="0" borderId="0" xfId="0" applyFont="1" applyFill="1"/>
    <xf numFmtId="0" fontId="4" fillId="0" borderId="0" xfId="0" applyFont="1" applyFill="1"/>
    <xf numFmtId="164" fontId="2" fillId="0" borderId="0" xfId="0" applyNumberFormat="1" applyFont="1" applyFill="1" applyBorder="1" applyAlignment="1">
      <alignment vertical="top" wrapText="1"/>
    </xf>
    <xf numFmtId="0" fontId="1" fillId="0" borderId="0" xfId="0" applyFont="1" applyFill="1"/>
    <xf numFmtId="0" fontId="2" fillId="0" borderId="0" xfId="0" applyFont="1" applyFill="1" applyAlignment="1">
      <alignment horizontal="center" vertical="center" wrapText="1"/>
    </xf>
    <xf numFmtId="0" fontId="1" fillId="0" borderId="0" xfId="0" applyFont="1" applyFill="1" applyAlignment="1">
      <alignment horizontal="center" vertical="center" wrapText="1"/>
    </xf>
    <xf numFmtId="0" fontId="2" fillId="0" borderId="2" xfId="0" applyFont="1" applyFill="1" applyBorder="1"/>
    <xf numFmtId="0" fontId="2" fillId="0" borderId="5" xfId="0" applyFont="1" applyFill="1" applyBorder="1"/>
    <xf numFmtId="164" fontId="2" fillId="0" borderId="6" xfId="0" applyNumberFormat="1" applyFont="1" applyFill="1" applyBorder="1"/>
    <xf numFmtId="0" fontId="2" fillId="0" borderId="7" xfId="0" applyFont="1" applyFill="1" applyBorder="1"/>
    <xf numFmtId="164" fontId="2" fillId="0" borderId="9" xfId="0" applyNumberFormat="1" applyFont="1" applyFill="1" applyBorder="1"/>
    <xf numFmtId="0" fontId="2" fillId="0" borderId="8"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 fillId="0" borderId="2" xfId="0" applyFont="1" applyFill="1" applyBorder="1" applyAlignment="1">
      <alignment horizontal="center" vertical="center" wrapText="1"/>
    </xf>
    <xf numFmtId="2" fontId="2" fillId="0" borderId="4" xfId="0" applyNumberFormat="1" applyFont="1" applyFill="1" applyBorder="1"/>
    <xf numFmtId="2" fontId="2" fillId="0" borderId="6" xfId="0" applyNumberFormat="1" applyFont="1" applyFill="1" applyBorder="1"/>
    <xf numFmtId="0" fontId="2" fillId="0" borderId="6" xfId="0" applyFont="1" applyFill="1" applyBorder="1"/>
    <xf numFmtId="0" fontId="1" fillId="0" borderId="15"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2" fillId="0" borderId="9" xfId="0" applyFont="1" applyFill="1" applyBorder="1"/>
    <xf numFmtId="0" fontId="2" fillId="0" borderId="0" xfId="0" applyFont="1" applyFill="1" applyAlignment="1">
      <alignment horizontal="left" vertical="top" wrapText="1"/>
    </xf>
    <xf numFmtId="0" fontId="2" fillId="0" borderId="0" xfId="0" applyFont="1" applyFill="1" applyAlignment="1">
      <alignment horizontal="left" vertical="top"/>
    </xf>
    <xf numFmtId="0" fontId="1" fillId="0" borderId="19" xfId="0" applyFont="1" applyBorder="1" applyAlignment="1">
      <alignment horizontal="center" wrapText="1"/>
    </xf>
    <xf numFmtId="0" fontId="1" fillId="0" borderId="20" xfId="0" applyFont="1" applyBorder="1" applyAlignment="1">
      <alignment horizontal="center" wrapText="1"/>
    </xf>
    <xf numFmtId="0" fontId="1" fillId="0" borderId="21" xfId="0" applyFont="1" applyBorder="1" applyAlignment="1">
      <alignment horizontal="center" wrapText="1"/>
    </xf>
    <xf numFmtId="0" fontId="1" fillId="0" borderId="17" xfId="0" applyFont="1" applyBorder="1" applyAlignment="1">
      <alignment horizontal="center" vertical="top" wrapText="1"/>
    </xf>
    <xf numFmtId="0" fontId="1" fillId="0" borderId="22" xfId="0" applyFont="1" applyBorder="1" applyAlignment="1">
      <alignment horizontal="center" vertical="top" wrapText="1"/>
    </xf>
    <xf numFmtId="0" fontId="1" fillId="0" borderId="18" xfId="0" applyFont="1" applyBorder="1" applyAlignment="1">
      <alignment horizontal="center" vertical="top" wrapText="1"/>
    </xf>
    <xf numFmtId="0" fontId="2" fillId="0" borderId="16" xfId="0" applyFont="1" applyBorder="1" applyAlignment="1">
      <alignment horizontal="center"/>
    </xf>
    <xf numFmtId="164" fontId="2" fillId="0" borderId="17" xfId="0" applyNumberFormat="1" applyFont="1" applyBorder="1" applyAlignment="1">
      <alignment horizontal="right" vertical="top" wrapText="1" indent="3"/>
    </xf>
    <xf numFmtId="164" fontId="2" fillId="0" borderId="17" xfId="0" applyNumberFormat="1" applyFont="1" applyBorder="1" applyAlignment="1">
      <alignment horizontal="right" indent="3"/>
    </xf>
    <xf numFmtId="164" fontId="2" fillId="0" borderId="22" xfId="0" applyNumberFormat="1" applyFont="1" applyBorder="1" applyAlignment="1">
      <alignment horizontal="right" vertical="top" wrapText="1" indent="3"/>
    </xf>
    <xf numFmtId="0" fontId="5" fillId="0" borderId="22" xfId="0" applyFont="1" applyBorder="1" applyAlignment="1">
      <alignment horizontal="right" vertical="top" wrapText="1" indent="3"/>
    </xf>
    <xf numFmtId="164" fontId="2" fillId="0" borderId="22" xfId="0" applyNumberFormat="1" applyFont="1" applyBorder="1" applyAlignment="1">
      <alignment horizontal="right" indent="3"/>
    </xf>
    <xf numFmtId="164" fontId="2" fillId="0" borderId="18" xfId="0" applyNumberFormat="1" applyFont="1" applyBorder="1" applyAlignment="1">
      <alignment horizontal="right" vertical="top" wrapText="1" indent="3"/>
    </xf>
    <xf numFmtId="164" fontId="2" fillId="0" borderId="18" xfId="0" applyNumberFormat="1" applyFont="1" applyBorder="1" applyAlignment="1">
      <alignment horizontal="right" indent="3"/>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2" fillId="0" borderId="23" xfId="0" applyFont="1" applyBorder="1" applyAlignment="1">
      <alignment horizontal="left" wrapText="1"/>
    </xf>
    <xf numFmtId="0" fontId="2" fillId="0" borderId="23" xfId="0" applyFont="1" applyBorder="1" applyAlignment="1">
      <alignment horizontal="left"/>
    </xf>
    <xf numFmtId="0" fontId="2" fillId="0" borderId="0" xfId="0" applyFont="1" applyAlignment="1">
      <alignment horizontal="left"/>
    </xf>
    <xf numFmtId="0" fontId="1" fillId="0" borderId="0" xfId="0" applyFont="1" applyAlignment="1">
      <alignment horizontal="left" vertical="center" wrapText="1"/>
    </xf>
    <xf numFmtId="0" fontId="1" fillId="0" borderId="0" xfId="0" applyFont="1" applyAlignment="1">
      <alignment horizontal="center" vertical="center"/>
    </xf>
    <xf numFmtId="0" fontId="2" fillId="0" borderId="13" xfId="0" applyNumberFormat="1" applyFont="1" applyFill="1" applyBorder="1"/>
    <xf numFmtId="0" fontId="1" fillId="0" borderId="16" xfId="0" applyFont="1" applyFill="1" applyBorder="1" applyAlignment="1">
      <alignment horizontal="center" vertical="top" wrapText="1"/>
    </xf>
    <xf numFmtId="164" fontId="2" fillId="0" borderId="16" xfId="0" applyNumberFormat="1" applyFont="1" applyFill="1" applyBorder="1" applyAlignment="1">
      <alignment vertical="top" wrapText="1"/>
    </xf>
    <xf numFmtId="0" fontId="2" fillId="0" borderId="16" xfId="0" applyFont="1" applyFill="1" applyBorder="1"/>
    <xf numFmtId="164" fontId="2" fillId="0" borderId="16" xfId="0" applyNumberFormat="1" applyFont="1" applyFill="1" applyBorder="1"/>
    <xf numFmtId="0" fontId="1" fillId="0" borderId="16" xfId="0" applyFont="1" applyFill="1" applyBorder="1" applyAlignment="1">
      <alignment vertical="center" wrapText="1"/>
    </xf>
    <xf numFmtId="0" fontId="1" fillId="0" borderId="16" xfId="0" applyFont="1" applyFill="1" applyBorder="1" applyAlignment="1">
      <alignment horizontal="center" vertical="center" wrapText="1"/>
    </xf>
    <xf numFmtId="0" fontId="2" fillId="0" borderId="0" xfId="0" applyFont="1" applyFill="1" applyAlignment="1">
      <alignment horizontal="left" wrapText="1"/>
    </xf>
    <xf numFmtId="0" fontId="2" fillId="0" borderId="0" xfId="0" applyFont="1" applyFill="1" applyAlignment="1">
      <alignment horizontal="left"/>
    </xf>
    <xf numFmtId="0" fontId="2" fillId="0" borderId="3" xfId="0" applyFont="1" applyFill="1" applyBorder="1" applyAlignment="1">
      <alignment wrapText="1"/>
    </xf>
    <xf numFmtId="0" fontId="2" fillId="0" borderId="3" xfId="0" applyFont="1" applyFill="1" applyBorder="1" applyAlignment="1"/>
    <xf numFmtId="0" fontId="1" fillId="0" borderId="10"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wrapText="1"/>
    </xf>
    <xf numFmtId="0" fontId="1" fillId="0" borderId="14" xfId="0" applyFont="1" applyFill="1" applyBorder="1" applyAlignment="1">
      <alignment horizontal="center" vertical="center" wrapText="1"/>
    </xf>
    <xf numFmtId="164" fontId="2" fillId="0" borderId="10" xfId="0" applyNumberFormat="1" applyFont="1" applyFill="1" applyBorder="1" applyAlignment="1">
      <alignment horizontal="right" vertical="top" wrapText="1" indent="4"/>
    </xf>
    <xf numFmtId="164" fontId="2" fillId="0" borderId="3" xfId="0" applyNumberFormat="1" applyFont="1" applyFill="1" applyBorder="1" applyAlignment="1">
      <alignment horizontal="right" vertical="top" wrapText="1" indent="4"/>
    </xf>
    <xf numFmtId="164" fontId="2" fillId="0" borderId="11" xfId="0" applyNumberFormat="1" applyFont="1" applyFill="1" applyBorder="1" applyAlignment="1">
      <alignment horizontal="right" vertical="top" wrapText="1" indent="4"/>
    </xf>
    <xf numFmtId="164" fontId="2" fillId="0" borderId="0" xfId="0" applyNumberFormat="1" applyFont="1" applyFill="1" applyBorder="1" applyAlignment="1">
      <alignment horizontal="right" vertical="top" wrapText="1" indent="4"/>
    </xf>
    <xf numFmtId="0" fontId="2" fillId="0" borderId="12" xfId="0" applyFont="1" applyFill="1" applyBorder="1" applyAlignment="1">
      <alignment horizontal="right" indent="4"/>
    </xf>
    <xf numFmtId="0" fontId="2" fillId="0" borderId="8" xfId="0" applyFont="1" applyFill="1" applyBorder="1" applyAlignment="1">
      <alignment horizontal="right" indent="4"/>
    </xf>
    <xf numFmtId="164" fontId="2" fillId="0" borderId="12" xfId="0" applyNumberFormat="1" applyFont="1" applyFill="1" applyBorder="1" applyAlignment="1">
      <alignment horizontal="right" vertical="top" wrapText="1" indent="4"/>
    </xf>
    <xf numFmtId="164" fontId="2" fillId="0" borderId="8" xfId="0" applyNumberFormat="1" applyFont="1" applyFill="1" applyBorder="1" applyAlignment="1">
      <alignment horizontal="right" vertical="top" wrapText="1" indent="4"/>
    </xf>
    <xf numFmtId="164" fontId="2" fillId="0" borderId="11" xfId="0" applyNumberFormat="1" applyFont="1" applyFill="1" applyBorder="1" applyAlignment="1">
      <alignment horizontal="right" indent="3"/>
    </xf>
    <xf numFmtId="164" fontId="2" fillId="0" borderId="4" xfId="0" applyNumberFormat="1" applyFont="1" applyFill="1" applyBorder="1" applyAlignment="1">
      <alignment horizontal="right" indent="4"/>
    </xf>
    <xf numFmtId="164" fontId="2" fillId="0" borderId="11" xfId="0" applyNumberFormat="1" applyFont="1" applyFill="1" applyBorder="1" applyAlignment="1">
      <alignment horizontal="right" indent="4"/>
    </xf>
    <xf numFmtId="164" fontId="2" fillId="0" borderId="6" xfId="0" applyNumberFormat="1" applyFont="1" applyFill="1" applyBorder="1" applyAlignment="1">
      <alignment horizontal="right" indent="4"/>
    </xf>
    <xf numFmtId="164" fontId="2" fillId="0" borderId="9" xfId="0" applyNumberFormat="1" applyFont="1" applyFill="1" applyBorder="1" applyAlignment="1">
      <alignment horizontal="right" indent="4"/>
    </xf>
    <xf numFmtId="164" fontId="2" fillId="0" borderId="2" xfId="0" applyNumberFormat="1" applyFont="1" applyFill="1" applyBorder="1" applyAlignment="1">
      <alignment horizontal="right" indent="3"/>
    </xf>
    <xf numFmtId="164" fontId="2" fillId="0" borderId="10" xfId="0" applyNumberFormat="1" applyFont="1" applyFill="1" applyBorder="1" applyAlignment="1">
      <alignment horizontal="right" indent="3"/>
    </xf>
    <xf numFmtId="164" fontId="2" fillId="0" borderId="5" xfId="0" applyNumberFormat="1" applyFont="1" applyFill="1" applyBorder="1" applyAlignment="1">
      <alignment horizontal="right" indent="3"/>
    </xf>
    <xf numFmtId="164" fontId="2" fillId="0" borderId="7" xfId="0" applyNumberFormat="1" applyFont="1" applyFill="1" applyBorder="1" applyAlignment="1">
      <alignment horizontal="right" indent="3"/>
    </xf>
    <xf numFmtId="164" fontId="2" fillId="0" borderId="12" xfId="0" applyNumberFormat="1" applyFont="1" applyFill="1" applyBorder="1" applyAlignment="1">
      <alignment horizontal="right" indent="3"/>
    </xf>
    <xf numFmtId="2" fontId="2" fillId="0" borderId="6" xfId="0" applyNumberFormat="1" applyFont="1" applyFill="1" applyBorder="1" applyAlignment="1">
      <alignment horizontal="center" vertical="center"/>
    </xf>
    <xf numFmtId="164" fontId="2" fillId="0" borderId="3" xfId="0" applyNumberFormat="1" applyFont="1" applyFill="1" applyBorder="1" applyAlignment="1">
      <alignment horizontal="right" vertical="top" wrapText="1" indent="5"/>
    </xf>
    <xf numFmtId="164" fontId="2" fillId="0" borderId="0" xfId="0" applyNumberFormat="1" applyFont="1" applyFill="1" applyBorder="1" applyAlignment="1">
      <alignment horizontal="right" vertical="top" wrapText="1" indent="5"/>
    </xf>
    <xf numFmtId="0" fontId="2" fillId="0" borderId="8" xfId="0" applyFont="1" applyFill="1" applyBorder="1" applyAlignment="1">
      <alignment horizontal="right" indent="5"/>
    </xf>
    <xf numFmtId="164" fontId="2" fillId="0" borderId="8" xfId="0" applyNumberFormat="1" applyFont="1" applyFill="1" applyBorder="1" applyAlignment="1">
      <alignment horizontal="right" vertical="top" wrapText="1" indent="5"/>
    </xf>
    <xf numFmtId="0" fontId="1" fillId="0" borderId="1" xfId="0" applyFont="1" applyBorder="1" applyAlignment="1">
      <alignment horizontal="center" vertical="center"/>
    </xf>
    <xf numFmtId="0" fontId="1" fillId="0" borderId="1" xfId="0" applyNumberFormat="1" applyFont="1" applyBorder="1" applyAlignment="1">
      <alignment horizontal="center" vertical="center"/>
    </xf>
    <xf numFmtId="164" fontId="2" fillId="0" borderId="1" xfId="0" applyNumberFormat="1" applyFont="1" applyBorder="1" applyAlignment="1">
      <alignment horizontal="right" vertical="top" wrapText="1" indent="1"/>
    </xf>
    <xf numFmtId="164" fontId="2" fillId="0" borderId="1" xfId="0" applyNumberFormat="1" applyFont="1" applyBorder="1" applyAlignment="1">
      <alignment horizontal="right" indent="1"/>
    </xf>
    <xf numFmtId="0" fontId="2" fillId="0" borderId="0" xfId="0" applyFont="1" applyAlignment="1">
      <alignment vertical="top"/>
    </xf>
    <xf numFmtId="0" fontId="2" fillId="0" borderId="0" xfId="0" applyFont="1" applyAlignment="1">
      <alignment horizontal="left" wrapText="1"/>
    </xf>
    <xf numFmtId="0" fontId="1" fillId="0" borderId="16" xfId="0" applyFont="1" applyBorder="1" applyAlignment="1">
      <alignment horizontal="center" vertical="center"/>
    </xf>
    <xf numFmtId="164" fontId="2" fillId="0" borderId="16" xfId="0" applyNumberFormat="1" applyFont="1" applyBorder="1" applyAlignment="1">
      <alignment horizontal="center" vertical="top" wrapText="1"/>
    </xf>
    <xf numFmtId="0" fontId="2" fillId="0" borderId="16" xfId="0" applyFont="1" applyBorder="1" applyAlignment="1">
      <alignment horizontal="center" vertical="center"/>
    </xf>
    <xf numFmtId="164" fontId="2" fillId="0" borderId="16" xfId="0" applyNumberFormat="1" applyFont="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9"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2:T55"/>
  <sheetViews>
    <sheetView showGridLines="0" tabSelected="1" workbookViewId="0"/>
  </sheetViews>
  <sheetFormatPr baseColWidth="10" defaultColWidth="10.83203125" defaultRowHeight="11" x14ac:dyDescent="0.15"/>
  <cols>
    <col min="1" max="1" width="2.1640625" style="2" customWidth="1"/>
    <col min="2" max="2" width="10.83203125" style="2"/>
    <col min="3" max="3" width="10.6640625" style="2" customWidth="1"/>
    <col min="4" max="4" width="11.5" style="2" customWidth="1"/>
    <col min="5" max="5" width="9.6640625" style="2" bestFit="1" customWidth="1"/>
    <col min="6" max="6" width="13" style="2" bestFit="1" customWidth="1"/>
    <col min="7" max="7" width="13.1640625" style="2" bestFit="1" customWidth="1"/>
    <col min="8" max="8" width="10" style="2" customWidth="1"/>
    <col min="9" max="9" width="8.83203125" style="2" bestFit="1" customWidth="1"/>
    <col min="10" max="10" width="8.5" style="2" bestFit="1" customWidth="1"/>
    <col min="11" max="11" width="9.6640625" style="2" bestFit="1" customWidth="1"/>
    <col min="12" max="12" width="10.83203125" style="2"/>
    <col min="13" max="15" width="4.6640625" style="2" customWidth="1"/>
    <col min="16" max="17" width="4.5" style="2" customWidth="1"/>
    <col min="18" max="18" width="5.83203125" style="2" customWidth="1"/>
    <col min="19" max="16384" width="10.83203125" style="2"/>
  </cols>
  <sheetData>
    <row r="2" spans="2:20" x14ac:dyDescent="0.15">
      <c r="B2" s="1" t="s">
        <v>44</v>
      </c>
    </row>
    <row r="4" spans="2:20" x14ac:dyDescent="0.15">
      <c r="B4" s="8"/>
      <c r="C4" s="8"/>
      <c r="D4" s="8"/>
      <c r="E4" s="8"/>
      <c r="F4" s="8"/>
      <c r="G4" s="8"/>
      <c r="H4" s="8"/>
      <c r="I4" s="8"/>
      <c r="J4" s="8"/>
      <c r="K4" s="8"/>
    </row>
    <row r="5" spans="2:20" ht="45" customHeight="1" x14ac:dyDescent="0.15">
      <c r="B5" s="52" t="s">
        <v>0</v>
      </c>
      <c r="C5" s="37" t="s">
        <v>1</v>
      </c>
      <c r="D5" s="38"/>
      <c r="E5" s="39"/>
      <c r="F5" s="37" t="s">
        <v>2</v>
      </c>
      <c r="G5" s="38"/>
      <c r="H5" s="39"/>
      <c r="I5" s="37" t="s">
        <v>38</v>
      </c>
      <c r="J5" s="38"/>
      <c r="K5" s="39"/>
    </row>
    <row r="6" spans="2:20" ht="66" x14ac:dyDescent="0.15">
      <c r="B6" s="53"/>
      <c r="C6" s="51" t="s">
        <v>3</v>
      </c>
      <c r="D6" s="51" t="s">
        <v>53</v>
      </c>
      <c r="E6" s="51" t="s">
        <v>4</v>
      </c>
      <c r="F6" s="51" t="s">
        <v>51</v>
      </c>
      <c r="G6" s="51" t="s">
        <v>52</v>
      </c>
      <c r="H6" s="51" t="s">
        <v>4</v>
      </c>
      <c r="I6" s="51" t="s">
        <v>6</v>
      </c>
      <c r="J6" s="51" t="s">
        <v>5</v>
      </c>
      <c r="K6" s="51" t="s">
        <v>4</v>
      </c>
      <c r="Q6" s="3"/>
    </row>
    <row r="7" spans="2:20" x14ac:dyDescent="0.15">
      <c r="B7" s="40">
        <v>1942</v>
      </c>
      <c r="C7" s="44">
        <v>33.99</v>
      </c>
      <c r="D7" s="44">
        <v>42.29</v>
      </c>
      <c r="E7" s="44">
        <v>38.33</v>
      </c>
      <c r="F7" s="45">
        <v>19.662595100000001</v>
      </c>
      <c r="G7" s="45">
        <v>19.570568399999999</v>
      </c>
      <c r="H7" s="45">
        <v>19.6143386</v>
      </c>
      <c r="I7" s="45">
        <v>1.5596410211727803</v>
      </c>
      <c r="J7" s="45">
        <v>0.8517073947305579</v>
      </c>
      <c r="K7" s="45">
        <v>1.1896838602329449</v>
      </c>
      <c r="M7" s="3"/>
      <c r="N7" s="3"/>
      <c r="O7" s="3"/>
      <c r="Q7" s="3"/>
      <c r="T7" s="3"/>
    </row>
    <row r="8" spans="2:20" x14ac:dyDescent="0.15">
      <c r="B8" s="41"/>
      <c r="C8" s="46"/>
      <c r="D8" s="46"/>
      <c r="E8" s="46"/>
      <c r="F8" s="47"/>
      <c r="G8" s="47"/>
      <c r="H8" s="47"/>
      <c r="I8" s="48"/>
      <c r="J8" s="48"/>
      <c r="K8" s="48"/>
      <c r="Q8" s="3"/>
    </row>
    <row r="9" spans="2:20" x14ac:dyDescent="0.15">
      <c r="B9" s="41">
        <v>1946</v>
      </c>
      <c r="C9" s="46">
        <v>37.638613354482736</v>
      </c>
      <c r="D9" s="46">
        <v>44.132695167178646</v>
      </c>
      <c r="E9" s="46">
        <v>40.988704344580754</v>
      </c>
      <c r="F9" s="48">
        <v>19.212725200649839</v>
      </c>
      <c r="G9" s="48">
        <v>19.104132643803304</v>
      </c>
      <c r="H9" s="48">
        <v>19.1566173282237</v>
      </c>
      <c r="I9" s="48">
        <v>1.3821468710394798</v>
      </c>
      <c r="J9" s="48">
        <v>0.90357383681726222</v>
      </c>
      <c r="K9" s="48">
        <v>1.1349028963185139</v>
      </c>
      <c r="M9" s="3"/>
      <c r="N9" s="3"/>
      <c r="O9" s="3"/>
      <c r="Q9" s="3"/>
      <c r="T9" s="3"/>
    </row>
    <row r="10" spans="2:20" x14ac:dyDescent="0.15">
      <c r="B10" s="41"/>
      <c r="C10" s="46"/>
      <c r="D10" s="46"/>
      <c r="E10" s="46"/>
      <c r="F10" s="47"/>
      <c r="G10" s="47"/>
      <c r="H10" s="47"/>
      <c r="I10" s="48"/>
      <c r="J10" s="48"/>
      <c r="K10" s="48"/>
      <c r="T10" s="3"/>
    </row>
    <row r="11" spans="2:20" x14ac:dyDescent="0.15">
      <c r="B11" s="41">
        <v>1950</v>
      </c>
      <c r="C11" s="46">
        <v>40.580115370192765</v>
      </c>
      <c r="D11" s="46">
        <v>45.495473516660418</v>
      </c>
      <c r="E11" s="46">
        <v>43.057356788728306</v>
      </c>
      <c r="F11" s="48">
        <v>19.262396694214875</v>
      </c>
      <c r="G11" s="48">
        <v>18.840136621126291</v>
      </c>
      <c r="H11" s="48">
        <v>19.049974855418657</v>
      </c>
      <c r="I11" s="48">
        <v>1.1132885794104157</v>
      </c>
      <c r="J11" s="48">
        <v>1.4753257412537191</v>
      </c>
      <c r="K11" s="48">
        <v>1.2956394958070085</v>
      </c>
      <c r="M11" s="3"/>
      <c r="N11" s="3"/>
      <c r="O11" s="3"/>
      <c r="T11" s="3"/>
    </row>
    <row r="12" spans="2:20" x14ac:dyDescent="0.15">
      <c r="B12" s="41"/>
      <c r="C12" s="46"/>
      <c r="D12" s="46"/>
      <c r="E12" s="46"/>
      <c r="F12" s="47"/>
      <c r="G12" s="47"/>
      <c r="H12" s="47"/>
      <c r="I12" s="48"/>
      <c r="J12" s="48"/>
      <c r="K12" s="48"/>
      <c r="M12" s="3"/>
      <c r="N12" s="3"/>
      <c r="O12" s="3"/>
      <c r="T12" s="3"/>
    </row>
    <row r="13" spans="2:20" x14ac:dyDescent="0.15">
      <c r="B13" s="41">
        <v>1954</v>
      </c>
      <c r="C13" s="46">
        <v>40.282453277837909</v>
      </c>
      <c r="D13" s="46">
        <v>44.332936838769974</v>
      </c>
      <c r="E13" s="46">
        <v>42.288477879112264</v>
      </c>
      <c r="F13" s="48">
        <v>19.746323925165235</v>
      </c>
      <c r="G13" s="48">
        <v>19.217643074099165</v>
      </c>
      <c r="H13" s="48">
        <v>19.483950028195895</v>
      </c>
      <c r="I13" s="48">
        <v>1.4470306167914959</v>
      </c>
      <c r="J13" s="48">
        <v>1.7687337669306888</v>
      </c>
      <c r="K13" s="48">
        <v>1.6115614334470989</v>
      </c>
      <c r="M13" s="3"/>
      <c r="N13" s="3"/>
      <c r="O13" s="3"/>
      <c r="T13" s="3"/>
    </row>
    <row r="14" spans="2:20" x14ac:dyDescent="0.15">
      <c r="B14" s="41">
        <v>1956</v>
      </c>
      <c r="C14" s="46">
        <v>39.967480103960973</v>
      </c>
      <c r="D14" s="46">
        <v>43.619298664869817</v>
      </c>
      <c r="E14" s="46">
        <v>41.78378046936664</v>
      </c>
      <c r="F14" s="48">
        <v>19.935010039099652</v>
      </c>
      <c r="G14" s="48">
        <v>19.462852263023056</v>
      </c>
      <c r="H14" s="48">
        <v>19.700122139026075</v>
      </c>
      <c r="I14" s="48">
        <v>1.6217902068822125</v>
      </c>
      <c r="J14" s="48">
        <v>1.6276383492596871</v>
      </c>
      <c r="K14" s="48">
        <v>1.6245298788132052</v>
      </c>
      <c r="M14" s="3"/>
      <c r="N14" s="3"/>
      <c r="O14" s="3"/>
      <c r="T14" s="3"/>
    </row>
    <row r="15" spans="2:20" x14ac:dyDescent="0.15">
      <c r="B15" s="41">
        <v>1958</v>
      </c>
      <c r="C15" s="46">
        <v>39.032868782161636</v>
      </c>
      <c r="D15" s="46">
        <v>42.705669915845263</v>
      </c>
      <c r="E15" s="46">
        <v>40.860114308888349</v>
      </c>
      <c r="F15" s="48">
        <v>20.239548943103376</v>
      </c>
      <c r="G15" s="48">
        <v>19.624264196675899</v>
      </c>
      <c r="H15" s="48">
        <v>19.933357744415964</v>
      </c>
      <c r="I15" s="48">
        <v>1.7420428454068628</v>
      </c>
      <c r="J15" s="48">
        <v>1.6369712838197417</v>
      </c>
      <c r="K15" s="48">
        <v>1.6893358031225194</v>
      </c>
      <c r="M15" s="3"/>
      <c r="N15" s="3"/>
      <c r="O15" s="3"/>
      <c r="T15" s="3"/>
    </row>
    <row r="16" spans="2:20" x14ac:dyDescent="0.15">
      <c r="B16" s="41">
        <v>1960</v>
      </c>
      <c r="C16" s="46">
        <v>38.025820588673483</v>
      </c>
      <c r="D16" s="46">
        <v>41.151846631634264</v>
      </c>
      <c r="E16" s="46">
        <v>39.591760975459181</v>
      </c>
      <c r="F16" s="48">
        <v>20.51607818411097</v>
      </c>
      <c r="G16" s="48">
        <v>19.907827359180686</v>
      </c>
      <c r="H16" s="48">
        <v>20.211108200157192</v>
      </c>
      <c r="I16" s="48">
        <v>1.8564356435643563</v>
      </c>
      <c r="J16" s="48">
        <v>1.7253774263120056</v>
      </c>
      <c r="K16" s="48">
        <v>1.79039975304831</v>
      </c>
      <c r="M16" s="3"/>
      <c r="N16" s="3"/>
      <c r="O16" s="3"/>
      <c r="T16" s="3"/>
    </row>
    <row r="17" spans="2:20" x14ac:dyDescent="0.15">
      <c r="B17" s="41">
        <v>1962</v>
      </c>
      <c r="C17" s="46">
        <v>37.01673801238563</v>
      </c>
      <c r="D17" s="46">
        <v>39.951023198649864</v>
      </c>
      <c r="E17" s="46">
        <v>38.497997149124373</v>
      </c>
      <c r="F17" s="48">
        <v>20.90365088300911</v>
      </c>
      <c r="G17" s="48">
        <v>20.115305561773745</v>
      </c>
      <c r="H17" s="48">
        <v>20.504696189495366</v>
      </c>
      <c r="I17" s="48">
        <v>1.79573283099226</v>
      </c>
      <c r="J17" s="48">
        <v>1.6610298384998698</v>
      </c>
      <c r="K17" s="48">
        <v>1.7272957247660006</v>
      </c>
      <c r="M17" s="3"/>
      <c r="N17" s="3"/>
      <c r="O17" s="3"/>
      <c r="T17" s="3"/>
    </row>
    <row r="18" spans="2:20" x14ac:dyDescent="0.15">
      <c r="B18" s="41">
        <v>1964</v>
      </c>
      <c r="C18" s="46">
        <v>35.748730090942082</v>
      </c>
      <c r="D18" s="46">
        <v>38.597265859125017</v>
      </c>
      <c r="E18" s="46">
        <v>37.202350899445918</v>
      </c>
      <c r="F18" s="48">
        <v>21.336271916936038</v>
      </c>
      <c r="G18" s="48">
        <v>20.365826225513167</v>
      </c>
      <c r="H18" s="48">
        <v>20.840358271865121</v>
      </c>
      <c r="I18" s="48">
        <v>2.1564117308798161</v>
      </c>
      <c r="J18" s="48">
        <v>1.8220299990797828</v>
      </c>
      <c r="K18" s="48">
        <v>1.985729039526805</v>
      </c>
      <c r="M18" s="3"/>
      <c r="N18" s="3"/>
      <c r="O18" s="3"/>
      <c r="T18" s="3"/>
    </row>
    <row r="19" spans="2:20" x14ac:dyDescent="0.15">
      <c r="B19" s="41">
        <v>1966</v>
      </c>
      <c r="C19" s="46">
        <v>34.156565977014623</v>
      </c>
      <c r="D19" s="46">
        <v>37.128473320265407</v>
      </c>
      <c r="E19" s="46">
        <v>35.678536060988229</v>
      </c>
      <c r="F19" s="48">
        <v>21.820396258674446</v>
      </c>
      <c r="G19" s="48">
        <v>20.867315456692314</v>
      </c>
      <c r="H19" s="48">
        <v>21.33083552625143</v>
      </c>
      <c r="I19" s="48">
        <v>2.1454581242003741</v>
      </c>
      <c r="J19" s="48">
        <v>1.5062557445930485</v>
      </c>
      <c r="K19" s="48">
        <v>1.8178675347872435</v>
      </c>
      <c r="M19" s="3"/>
      <c r="N19" s="3"/>
      <c r="O19" s="3"/>
      <c r="T19" s="3"/>
    </row>
    <row r="20" spans="2:20" x14ac:dyDescent="0.15">
      <c r="B20" s="41">
        <v>1968</v>
      </c>
      <c r="C20" s="46">
        <v>33.774890584767867</v>
      </c>
      <c r="D20" s="46">
        <v>36.716108219647872</v>
      </c>
      <c r="E20" s="46">
        <v>35.258135381747962</v>
      </c>
      <c r="F20" s="48">
        <v>21.993048179974895</v>
      </c>
      <c r="G20" s="48">
        <v>21.030996796683624</v>
      </c>
      <c r="H20" s="48">
        <v>21.506127509417766</v>
      </c>
      <c r="I20" s="48">
        <v>2.4029400678477195</v>
      </c>
      <c r="J20" s="48">
        <v>1.6311399443929564</v>
      </c>
      <c r="K20" s="48">
        <v>2.0137363920945663</v>
      </c>
      <c r="M20" s="3"/>
      <c r="N20" s="3"/>
      <c r="O20" s="3"/>
      <c r="T20" s="3"/>
    </row>
    <row r="21" spans="2:20" x14ac:dyDescent="0.15">
      <c r="B21" s="41">
        <v>1970</v>
      </c>
      <c r="C21" s="46">
        <v>33.116801409437159</v>
      </c>
      <c r="D21" s="46">
        <v>35.829941693656657</v>
      </c>
      <c r="E21" s="46">
        <v>34.495708335312315</v>
      </c>
      <c r="F21" s="48">
        <v>22.211958612590358</v>
      </c>
      <c r="G21" s="48">
        <v>21.323417179347402</v>
      </c>
      <c r="H21" s="48">
        <v>21.75897013429147</v>
      </c>
      <c r="I21" s="48">
        <v>2.5782143843452876</v>
      </c>
      <c r="J21" s="48">
        <v>1.8347221160461737</v>
      </c>
      <c r="K21" s="48">
        <v>2.2004795045766476</v>
      </c>
      <c r="M21" s="3"/>
      <c r="N21" s="3"/>
      <c r="O21" s="3"/>
      <c r="T21" s="3"/>
    </row>
    <row r="22" spans="2:20" x14ac:dyDescent="0.15">
      <c r="B22" s="41">
        <v>1972</v>
      </c>
      <c r="C22" s="46">
        <v>32.008279409225736</v>
      </c>
      <c r="D22" s="46">
        <v>34.522258825610621</v>
      </c>
      <c r="E22" s="46">
        <v>33.306109367399436</v>
      </c>
      <c r="F22" s="48">
        <v>22.59755369928401</v>
      </c>
      <c r="G22" s="48">
        <v>21.663703703703703</v>
      </c>
      <c r="H22" s="48">
        <v>22.113971998465669</v>
      </c>
      <c r="I22" s="48">
        <v>2.8218013142636256</v>
      </c>
      <c r="J22" s="48">
        <v>1.7467248908296942</v>
      </c>
      <c r="K22" s="48">
        <v>2.2676161919040481</v>
      </c>
      <c r="M22" s="3"/>
      <c r="N22" s="3"/>
      <c r="O22" s="3"/>
      <c r="P22" s="3"/>
      <c r="Q22" s="3"/>
      <c r="R22" s="11"/>
      <c r="T22" s="3"/>
    </row>
    <row r="23" spans="2:20" x14ac:dyDescent="0.15">
      <c r="B23" s="41">
        <v>1974</v>
      </c>
      <c r="C23" s="46">
        <v>31.110262606466151</v>
      </c>
      <c r="D23" s="46">
        <v>33.06497478703978</v>
      </c>
      <c r="E23" s="46">
        <v>32.110505262077005</v>
      </c>
      <c r="F23" s="48">
        <v>22.892923783551026</v>
      </c>
      <c r="G23" s="48">
        <v>22.121686139036601</v>
      </c>
      <c r="H23" s="48">
        <v>22.496704721072835</v>
      </c>
      <c r="I23" s="48">
        <v>2.7265836923567894</v>
      </c>
      <c r="J23" s="48">
        <v>2.0511358235909132</v>
      </c>
      <c r="K23" s="48">
        <v>2.380396278562809</v>
      </c>
      <c r="M23" s="3"/>
      <c r="N23" s="3"/>
      <c r="O23" s="3"/>
      <c r="T23" s="3"/>
    </row>
    <row r="24" spans="2:20" x14ac:dyDescent="0.15">
      <c r="B24" s="41">
        <v>1976</v>
      </c>
      <c r="C24" s="46">
        <v>31.012714115540618</v>
      </c>
      <c r="D24" s="46">
        <v>32.626711567749126</v>
      </c>
      <c r="E24" s="46">
        <v>31.838310580589749</v>
      </c>
      <c r="F24" s="48">
        <v>22.982236268526592</v>
      </c>
      <c r="G24" s="48">
        <v>22.292637465051257</v>
      </c>
      <c r="H24" s="48">
        <v>22.628630595231773</v>
      </c>
      <c r="I24" s="48">
        <v>2.7141645462256148</v>
      </c>
      <c r="J24" s="48">
        <v>2.4151172190784154</v>
      </c>
      <c r="K24" s="48">
        <v>2.5609188266335559</v>
      </c>
      <c r="M24" s="3"/>
      <c r="N24" s="3"/>
      <c r="O24" s="3"/>
      <c r="T24" s="3"/>
    </row>
    <row r="25" spans="2:20" x14ac:dyDescent="0.15">
      <c r="B25" s="41">
        <v>1978</v>
      </c>
      <c r="C25" s="46">
        <v>31.381651137106253</v>
      </c>
      <c r="D25" s="46">
        <v>32.456863048605207</v>
      </c>
      <c r="E25" s="46">
        <v>31.929011282757696</v>
      </c>
      <c r="F25" s="48">
        <v>22.851013883610186</v>
      </c>
      <c r="G25" s="48">
        <v>22.420812522972476</v>
      </c>
      <c r="H25" s="48">
        <v>22.632314794460321</v>
      </c>
      <c r="I25" s="48">
        <v>2.6551176304163313</v>
      </c>
      <c r="J25" s="48">
        <v>2.9950292581639717</v>
      </c>
      <c r="K25" s="48">
        <v>2.8281835756015767</v>
      </c>
      <c r="M25" s="3"/>
      <c r="N25" s="3"/>
      <c r="O25" s="3"/>
      <c r="T25" s="3"/>
    </row>
    <row r="26" spans="2:20" x14ac:dyDescent="0.15">
      <c r="B26" s="41">
        <v>1980</v>
      </c>
      <c r="C26" s="46">
        <v>32.236570953780273</v>
      </c>
      <c r="D26" s="46">
        <v>32.842208002034099</v>
      </c>
      <c r="E26" s="46">
        <v>32.540147211670558</v>
      </c>
      <c r="F26" s="48">
        <v>22.607253086419753</v>
      </c>
      <c r="G26" s="48">
        <v>22.336082078818677</v>
      </c>
      <c r="H26" s="48">
        <v>22.471269894696352</v>
      </c>
      <c r="I26" s="48">
        <v>2.77569392348087</v>
      </c>
      <c r="J26" s="48">
        <v>3.578032544378698</v>
      </c>
      <c r="K26" s="48">
        <v>3.1840610743878597</v>
      </c>
      <c r="M26" s="3"/>
      <c r="N26" s="3"/>
      <c r="O26" s="3"/>
      <c r="T26" s="3"/>
    </row>
    <row r="27" spans="2:20" x14ac:dyDescent="0.15">
      <c r="B27" s="41">
        <v>1982</v>
      </c>
      <c r="C27" s="46">
        <v>32.091875420150387</v>
      </c>
      <c r="D27" s="46">
        <v>32.917243061307744</v>
      </c>
      <c r="E27" s="46">
        <v>32.508397868494818</v>
      </c>
      <c r="F27" s="48">
        <v>22.561894916804167</v>
      </c>
      <c r="G27" s="48">
        <v>22.183599035237368</v>
      </c>
      <c r="H27" s="48">
        <v>22.371451135241855</v>
      </c>
      <c r="I27" s="48">
        <v>3.613788346203223</v>
      </c>
      <c r="J27" s="48">
        <v>4.0850871748575299</v>
      </c>
      <c r="K27" s="48">
        <v>3.851629681656827</v>
      </c>
      <c r="M27" s="3"/>
      <c r="N27" s="3"/>
      <c r="O27" s="3"/>
      <c r="T27" s="3"/>
    </row>
    <row r="28" spans="2:20" x14ac:dyDescent="0.15">
      <c r="B28" s="41">
        <v>1984</v>
      </c>
      <c r="C28" s="46">
        <v>31.41564119835601</v>
      </c>
      <c r="D28" s="46">
        <v>32.023178486702186</v>
      </c>
      <c r="E28" s="46">
        <v>31.72183974869165</v>
      </c>
      <c r="F28" s="48">
        <v>22.642155309033281</v>
      </c>
      <c r="G28" s="48">
        <v>22.369524405506883</v>
      </c>
      <c r="H28" s="48">
        <v>22.504959848842702</v>
      </c>
      <c r="I28" s="48">
        <v>4.5963108557605086</v>
      </c>
      <c r="J28" s="48">
        <v>4.8903878583473865</v>
      </c>
      <c r="K28" s="48">
        <v>4.7445255474452548</v>
      </c>
      <c r="M28" s="3"/>
      <c r="N28" s="3"/>
      <c r="O28" s="3"/>
      <c r="T28" s="3"/>
    </row>
    <row r="29" spans="2:20" x14ac:dyDescent="0.15">
      <c r="B29" s="42">
        <v>1986</v>
      </c>
      <c r="C29" s="49">
        <v>31.213397135020408</v>
      </c>
      <c r="D29" s="49">
        <v>31.547178577068781</v>
      </c>
      <c r="E29" s="49">
        <v>31.382430095025757</v>
      </c>
      <c r="F29" s="50">
        <v>22.652140293831909</v>
      </c>
      <c r="G29" s="50">
        <v>22.348063487093174</v>
      </c>
      <c r="H29" s="50">
        <v>22.499113597415644</v>
      </c>
      <c r="I29" s="50">
        <v>4.8466211372297474</v>
      </c>
      <c r="J29" s="50">
        <v>5.9749006330045633</v>
      </c>
      <c r="K29" s="50">
        <v>5.4177418002626894</v>
      </c>
      <c r="M29" s="3"/>
      <c r="N29" s="3"/>
      <c r="O29" s="3"/>
      <c r="T29" s="3"/>
    </row>
    <row r="30" spans="2:20" ht="15" customHeight="1" x14ac:dyDescent="0.15">
      <c r="B30" s="54" t="s">
        <v>54</v>
      </c>
      <c r="C30" s="55"/>
      <c r="D30" s="55"/>
      <c r="E30" s="55"/>
      <c r="F30" s="55"/>
      <c r="G30" s="55"/>
      <c r="H30" s="55"/>
      <c r="I30" s="55"/>
      <c r="J30" s="55"/>
      <c r="K30" s="55"/>
    </row>
    <row r="31" spans="2:20" x14ac:dyDescent="0.15">
      <c r="B31" s="56"/>
      <c r="C31" s="56"/>
      <c r="D31" s="56"/>
      <c r="E31" s="56"/>
      <c r="F31" s="56"/>
      <c r="G31" s="56"/>
      <c r="H31" s="56"/>
      <c r="I31" s="56"/>
      <c r="J31" s="56"/>
      <c r="K31" s="56"/>
    </row>
    <row r="32" spans="2:20" x14ac:dyDescent="0.15">
      <c r="B32" s="56"/>
      <c r="C32" s="56"/>
      <c r="D32" s="56"/>
      <c r="E32" s="56"/>
      <c r="F32" s="56"/>
      <c r="G32" s="56"/>
      <c r="H32" s="56"/>
      <c r="I32" s="56"/>
      <c r="J32" s="56"/>
      <c r="K32" s="56"/>
    </row>
    <row r="33" spans="2:11" x14ac:dyDescent="0.15">
      <c r="B33" s="56"/>
      <c r="C33" s="56"/>
      <c r="D33" s="56"/>
      <c r="E33" s="56"/>
      <c r="F33" s="56"/>
      <c r="G33" s="56"/>
      <c r="H33" s="56"/>
      <c r="I33" s="56"/>
      <c r="J33" s="56"/>
      <c r="K33" s="56"/>
    </row>
    <row r="34" spans="2:11" x14ac:dyDescent="0.15">
      <c r="B34" s="56"/>
      <c r="C34" s="56"/>
      <c r="D34" s="56"/>
      <c r="E34" s="56"/>
      <c r="F34" s="56"/>
      <c r="G34" s="56"/>
      <c r="H34" s="56"/>
      <c r="I34" s="56"/>
      <c r="J34" s="56"/>
      <c r="K34" s="56"/>
    </row>
    <row r="35" spans="2:11" x14ac:dyDescent="0.15">
      <c r="B35" s="56"/>
      <c r="C35" s="56"/>
      <c r="D35" s="56"/>
      <c r="E35" s="56"/>
      <c r="F35" s="56"/>
      <c r="G35" s="56"/>
      <c r="H35" s="56"/>
      <c r="I35" s="56"/>
      <c r="J35" s="56"/>
      <c r="K35" s="56"/>
    </row>
    <row r="36" spans="2:11" x14ac:dyDescent="0.15">
      <c r="B36" s="56"/>
      <c r="C36" s="56"/>
      <c r="D36" s="56"/>
      <c r="E36" s="56"/>
      <c r="F36" s="56"/>
      <c r="G36" s="56"/>
      <c r="H36" s="56"/>
      <c r="I36" s="56"/>
      <c r="J36" s="56"/>
      <c r="K36" s="56"/>
    </row>
    <row r="37" spans="2:11" hidden="1" x14ac:dyDescent="0.15">
      <c r="B37" s="56"/>
      <c r="C37" s="56"/>
      <c r="D37" s="56"/>
      <c r="E37" s="56"/>
      <c r="F37" s="56"/>
      <c r="G37" s="56"/>
      <c r="H37" s="56"/>
      <c r="I37" s="56"/>
      <c r="J37" s="56"/>
      <c r="K37" s="56"/>
    </row>
    <row r="38" spans="2:11" hidden="1" x14ac:dyDescent="0.15">
      <c r="B38" s="56"/>
      <c r="C38" s="56"/>
      <c r="D38" s="56"/>
      <c r="E38" s="56"/>
      <c r="F38" s="56"/>
      <c r="G38" s="56"/>
      <c r="H38" s="56"/>
      <c r="I38" s="56"/>
      <c r="J38" s="56"/>
      <c r="K38" s="56"/>
    </row>
    <row r="39" spans="2:11" hidden="1" x14ac:dyDescent="0.15">
      <c r="B39" s="56"/>
      <c r="C39" s="56"/>
      <c r="D39" s="56"/>
      <c r="E39" s="56"/>
      <c r="F39" s="56"/>
      <c r="G39" s="56"/>
      <c r="H39" s="56"/>
      <c r="I39" s="56"/>
      <c r="J39" s="56"/>
      <c r="K39" s="56"/>
    </row>
    <row r="40" spans="2:11" hidden="1" x14ac:dyDescent="0.15">
      <c r="B40" s="56"/>
      <c r="C40" s="56"/>
      <c r="D40" s="56"/>
      <c r="E40" s="56"/>
      <c r="F40" s="56"/>
      <c r="G40" s="56"/>
      <c r="H40" s="56"/>
      <c r="I40" s="56"/>
      <c r="J40" s="56"/>
      <c r="K40" s="56"/>
    </row>
    <row r="41" spans="2:11" hidden="1" x14ac:dyDescent="0.15">
      <c r="B41" s="56"/>
      <c r="C41" s="56"/>
      <c r="D41" s="56"/>
      <c r="E41" s="56"/>
      <c r="F41" s="56"/>
      <c r="G41" s="56"/>
      <c r="H41" s="56"/>
      <c r="I41" s="56"/>
      <c r="J41" s="56"/>
      <c r="K41" s="56"/>
    </row>
    <row r="42" spans="2:11" x14ac:dyDescent="0.15">
      <c r="H42" s="3"/>
    </row>
    <row r="43" spans="2:11" x14ac:dyDescent="0.15">
      <c r="H43" s="3"/>
    </row>
    <row r="44" spans="2:11" x14ac:dyDescent="0.15">
      <c r="H44" s="3"/>
    </row>
    <row r="45" spans="2:11" x14ac:dyDescent="0.15">
      <c r="H45" s="3"/>
    </row>
    <row r="46" spans="2:11" x14ac:dyDescent="0.15">
      <c r="H46" s="3"/>
    </row>
    <row r="47" spans="2:11" x14ac:dyDescent="0.15">
      <c r="H47" s="3"/>
    </row>
    <row r="48" spans="2:11" x14ac:dyDescent="0.15">
      <c r="H48" s="3"/>
    </row>
    <row r="49" spans="8:8" x14ac:dyDescent="0.15">
      <c r="H49" s="3"/>
    </row>
    <row r="50" spans="8:8" x14ac:dyDescent="0.15">
      <c r="H50" s="3"/>
    </row>
    <row r="51" spans="8:8" x14ac:dyDescent="0.15">
      <c r="H51" s="3"/>
    </row>
    <row r="52" spans="8:8" x14ac:dyDescent="0.15">
      <c r="H52" s="3"/>
    </row>
    <row r="53" spans="8:8" x14ac:dyDescent="0.15">
      <c r="H53" s="3"/>
    </row>
    <row r="54" spans="8:8" x14ac:dyDescent="0.15">
      <c r="H54" s="3"/>
    </row>
    <row r="55" spans="8:8" x14ac:dyDescent="0.15">
      <c r="H55" s="3"/>
    </row>
  </sheetData>
  <mergeCells count="5">
    <mergeCell ref="B30:K41"/>
    <mergeCell ref="B5:B6"/>
    <mergeCell ref="C5:E5"/>
    <mergeCell ref="F5:H5"/>
    <mergeCell ref="I5:K5"/>
  </mergeCells>
  <pageMargins left="0.70866141732283472" right="0.70866141732283472" top="0.74803149606299213" bottom="0.74803149606299213" header="0.31496062992125984" footer="0.31496062992125984"/>
  <pageSetup paperSize="9" scale="6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Q41"/>
  <sheetViews>
    <sheetView showGridLines="0" workbookViewId="0"/>
  </sheetViews>
  <sheetFormatPr baseColWidth="10" defaultColWidth="10.83203125" defaultRowHeight="11" x14ac:dyDescent="0.15"/>
  <cols>
    <col min="1" max="1" width="2.1640625" style="2" customWidth="1"/>
    <col min="2" max="2" width="7.33203125" style="2" customWidth="1"/>
    <col min="3" max="12" width="6.5" style="2" customWidth="1"/>
    <col min="13" max="13" width="2.83203125" style="2" customWidth="1"/>
    <col min="14" max="14" width="6.5" style="2" customWidth="1"/>
    <col min="15" max="15" width="7.33203125" style="2" customWidth="1"/>
    <col min="16" max="16" width="7.83203125" style="2" customWidth="1"/>
    <col min="17" max="17" width="7.5" style="2" customWidth="1"/>
    <col min="18" max="18" width="5.1640625" style="2" customWidth="1"/>
    <col min="19" max="19" width="7.33203125" style="2" customWidth="1"/>
    <col min="20" max="20" width="10.83203125" style="2"/>
    <col min="21" max="21" width="11.5" style="2" customWidth="1"/>
    <col min="22" max="24" width="13.33203125" style="2" customWidth="1"/>
    <col min="25" max="28" width="10.6640625" style="2" customWidth="1"/>
    <col min="29" max="29" width="10.83203125" style="2"/>
    <col min="30" max="30" width="3.83203125" style="2" customWidth="1"/>
    <col min="31" max="31" width="7.5" style="2" customWidth="1"/>
    <col min="32" max="34" width="6.5" style="2" customWidth="1"/>
    <col min="35" max="35" width="4.6640625" style="2" customWidth="1"/>
    <col min="36" max="36" width="6.33203125" style="2" customWidth="1"/>
    <col min="37" max="37" width="7.33203125" style="2" customWidth="1"/>
    <col min="38" max="39" width="7.5" style="2" customWidth="1"/>
    <col min="40" max="16384" width="10.83203125" style="2"/>
  </cols>
  <sheetData>
    <row r="2" spans="2:39" ht="15" customHeight="1" x14ac:dyDescent="0.15">
      <c r="B2" s="57" t="s">
        <v>45</v>
      </c>
      <c r="C2" s="57"/>
      <c r="D2" s="57"/>
      <c r="E2" s="57"/>
      <c r="F2" s="57"/>
      <c r="G2" s="57"/>
      <c r="H2" s="57"/>
      <c r="I2" s="57"/>
      <c r="J2" s="57"/>
      <c r="K2" s="57"/>
      <c r="L2" s="57"/>
    </row>
    <row r="3" spans="2:39" ht="15" customHeight="1" x14ac:dyDescent="0.15">
      <c r="B3" s="58" t="s">
        <v>6</v>
      </c>
      <c r="C3" s="58"/>
      <c r="D3" s="58"/>
      <c r="E3" s="58"/>
      <c r="F3" s="58"/>
      <c r="G3" s="58"/>
      <c r="H3" s="58"/>
      <c r="I3" s="58"/>
      <c r="J3" s="58"/>
      <c r="K3" s="58"/>
      <c r="L3" s="58"/>
      <c r="S3" s="58" t="s">
        <v>5</v>
      </c>
      <c r="T3" s="58"/>
      <c r="U3" s="58"/>
      <c r="V3" s="58"/>
      <c r="W3" s="58"/>
      <c r="X3" s="58"/>
      <c r="Y3" s="58"/>
      <c r="Z3" s="58"/>
      <c r="AA3" s="58"/>
      <c r="AB3" s="58"/>
      <c r="AC3" s="58"/>
      <c r="AJ3" s="58" t="s">
        <v>55</v>
      </c>
      <c r="AK3" s="58"/>
      <c r="AL3" s="58"/>
      <c r="AM3" s="58"/>
    </row>
    <row r="4" spans="2:39" s="14" customFormat="1" x14ac:dyDescent="0.15">
      <c r="AD4" s="13"/>
      <c r="AJ4" s="15"/>
      <c r="AK4" s="15"/>
    </row>
    <row r="5" spans="2:39" s="14" customFormat="1" ht="33" x14ac:dyDescent="0.15">
      <c r="C5" s="64" t="s">
        <v>7</v>
      </c>
      <c r="D5" s="65" t="s">
        <v>28</v>
      </c>
      <c r="E5" s="64" t="s">
        <v>8</v>
      </c>
      <c r="F5" s="65" t="s">
        <v>28</v>
      </c>
      <c r="G5" s="64" t="s">
        <v>9</v>
      </c>
      <c r="H5" s="64" t="s">
        <v>10</v>
      </c>
      <c r="I5" s="64" t="s">
        <v>11</v>
      </c>
      <c r="J5" s="64" t="s">
        <v>12</v>
      </c>
      <c r="K5" s="64" t="s">
        <v>13</v>
      </c>
      <c r="L5" s="64" t="s">
        <v>14</v>
      </c>
      <c r="N5" s="65" t="s">
        <v>41</v>
      </c>
      <c r="O5" s="65" t="s">
        <v>39</v>
      </c>
      <c r="P5" s="65" t="s">
        <v>40</v>
      </c>
      <c r="Q5" s="65" t="s">
        <v>42</v>
      </c>
      <c r="R5" s="12"/>
      <c r="T5" s="65" t="s">
        <v>7</v>
      </c>
      <c r="U5" s="65" t="s">
        <v>28</v>
      </c>
      <c r="V5" s="65" t="s">
        <v>8</v>
      </c>
      <c r="W5" s="65" t="s">
        <v>28</v>
      </c>
      <c r="X5" s="65" t="s">
        <v>9</v>
      </c>
      <c r="Y5" s="65" t="s">
        <v>10</v>
      </c>
      <c r="Z5" s="65" t="s">
        <v>11</v>
      </c>
      <c r="AA5" s="65" t="s">
        <v>12</v>
      </c>
      <c r="AB5" s="65" t="s">
        <v>13</v>
      </c>
      <c r="AC5" s="65" t="s">
        <v>14</v>
      </c>
      <c r="AD5" s="13"/>
      <c r="AE5" s="60" t="s">
        <v>41</v>
      </c>
      <c r="AF5" s="60" t="s">
        <v>39</v>
      </c>
      <c r="AG5" s="60" t="s">
        <v>40</v>
      </c>
      <c r="AH5" s="60" t="s">
        <v>42</v>
      </c>
      <c r="AJ5" s="65" t="s">
        <v>41</v>
      </c>
      <c r="AK5" s="65" t="s">
        <v>39</v>
      </c>
      <c r="AL5" s="65" t="s">
        <v>40</v>
      </c>
      <c r="AM5" s="65" t="s">
        <v>42</v>
      </c>
    </row>
    <row r="6" spans="2:39" s="14" customFormat="1" x14ac:dyDescent="0.15">
      <c r="B6" s="59">
        <v>1942</v>
      </c>
      <c r="C6" s="61">
        <v>11.846743999999999</v>
      </c>
      <c r="D6" s="61"/>
      <c r="E6" s="61">
        <v>10.273500800000001</v>
      </c>
      <c r="F6" s="61"/>
      <c r="G6" s="61">
        <v>12.427886900000001</v>
      </c>
      <c r="H6" s="61">
        <v>13.4179049</v>
      </c>
      <c r="I6" s="61">
        <v>13.699095700000001</v>
      </c>
      <c r="J6" s="61">
        <v>13.0497386</v>
      </c>
      <c r="K6" s="61">
        <v>12.8332002</v>
      </c>
      <c r="L6" s="61">
        <v>11.5628197</v>
      </c>
      <c r="M6" s="12"/>
      <c r="N6" s="63">
        <f>I6+J6</f>
        <v>26.748834299999999</v>
      </c>
      <c r="O6" s="63">
        <f>SUM(G6:J6)</f>
        <v>52.594626099999999</v>
      </c>
      <c r="P6" s="63">
        <f>SUM(K6:L6)</f>
        <v>24.396019899999999</v>
      </c>
      <c r="Q6" s="63">
        <v>89.216230300000007</v>
      </c>
      <c r="R6" s="12"/>
      <c r="S6" s="59">
        <v>1942</v>
      </c>
      <c r="T6" s="61">
        <v>13.756007800000001</v>
      </c>
      <c r="U6" s="61"/>
      <c r="V6" s="61">
        <v>15.8328405</v>
      </c>
      <c r="W6" s="61"/>
      <c r="X6" s="61">
        <v>16.391203300000001</v>
      </c>
      <c r="Y6" s="61">
        <v>15.9869953</v>
      </c>
      <c r="Z6" s="61">
        <v>15.393493400000001</v>
      </c>
      <c r="AA6" s="61">
        <v>15.059972999999999</v>
      </c>
      <c r="AB6" s="61">
        <v>14.7615847</v>
      </c>
      <c r="AC6" s="61">
        <v>13.7580855</v>
      </c>
      <c r="AD6" s="13"/>
      <c r="AE6" s="63">
        <f>Z6+AA6</f>
        <v>30.4534664</v>
      </c>
      <c r="AF6" s="63">
        <f>SUM(X6:AA6)</f>
        <v>62.831665000000001</v>
      </c>
      <c r="AG6" s="63">
        <f>SUM(AB6:AC6)</f>
        <v>28.5196702</v>
      </c>
      <c r="AH6" s="63">
        <v>104.38679639999999</v>
      </c>
      <c r="AJ6" s="63">
        <f>N6-AE6</f>
        <v>-3.7046321000000013</v>
      </c>
      <c r="AK6" s="63">
        <f t="shared" ref="AK6:AM19" si="0">O6-AF6</f>
        <v>-10.237038900000002</v>
      </c>
      <c r="AL6" s="63">
        <f t="shared" si="0"/>
        <v>-4.1236503000000013</v>
      </c>
      <c r="AM6" s="63">
        <f t="shared" si="0"/>
        <v>-15.170566099999988</v>
      </c>
    </row>
    <row r="7" spans="2:39" s="14" customFormat="1" x14ac:dyDescent="0.15">
      <c r="B7" s="59"/>
      <c r="C7" s="61"/>
      <c r="D7" s="61"/>
      <c r="E7" s="61"/>
      <c r="F7" s="61"/>
      <c r="G7" s="61"/>
      <c r="H7" s="61"/>
      <c r="I7" s="61"/>
      <c r="J7" s="61"/>
      <c r="K7" s="61"/>
      <c r="L7" s="61"/>
      <c r="M7" s="12"/>
      <c r="N7" s="63"/>
      <c r="O7" s="63"/>
      <c r="P7" s="63"/>
      <c r="Q7" s="63"/>
      <c r="R7" s="12"/>
      <c r="S7" s="59"/>
      <c r="T7" s="61"/>
      <c r="U7" s="61"/>
      <c r="V7" s="61"/>
      <c r="W7" s="61"/>
      <c r="X7" s="61"/>
      <c r="Y7" s="61"/>
      <c r="Z7" s="61"/>
      <c r="AA7" s="61"/>
      <c r="AB7" s="61"/>
      <c r="AC7" s="61"/>
      <c r="AD7" s="13"/>
      <c r="AE7" s="63"/>
      <c r="AF7" s="63"/>
      <c r="AG7" s="63"/>
      <c r="AH7" s="62"/>
      <c r="AJ7" s="63"/>
      <c r="AK7" s="63"/>
      <c r="AL7" s="63"/>
      <c r="AM7" s="63"/>
    </row>
    <row r="8" spans="2:39" s="14" customFormat="1" x14ac:dyDescent="0.15">
      <c r="B8" s="59">
        <v>1946</v>
      </c>
      <c r="C8" s="61">
        <v>12.079511642027729</v>
      </c>
      <c r="D8" s="62"/>
      <c r="E8" s="61">
        <v>12.985771007963757</v>
      </c>
      <c r="F8" s="62"/>
      <c r="G8" s="61">
        <v>13.457622072278925</v>
      </c>
      <c r="H8" s="61">
        <v>14.421980193269475</v>
      </c>
      <c r="I8" s="61">
        <v>13.860296376050551</v>
      </c>
      <c r="J8" s="61">
        <v>13.903908068662036</v>
      </c>
      <c r="K8" s="61">
        <v>13.618478059372812</v>
      </c>
      <c r="L8" s="61">
        <v>12.387807746289035</v>
      </c>
      <c r="M8" s="12"/>
      <c r="N8" s="63"/>
      <c r="O8" s="63"/>
      <c r="P8" s="63"/>
      <c r="Q8" s="63"/>
      <c r="R8" s="12"/>
      <c r="S8" s="59">
        <v>1946</v>
      </c>
      <c r="T8" s="61">
        <v>14.494309824840055</v>
      </c>
      <c r="U8" s="62"/>
      <c r="V8" s="63">
        <v>16.65594614947949</v>
      </c>
      <c r="W8" s="62"/>
      <c r="X8" s="61">
        <v>16.557314129719892</v>
      </c>
      <c r="Y8" s="63">
        <v>16.113780441441769</v>
      </c>
      <c r="Z8" s="61">
        <v>15.653828050578767</v>
      </c>
      <c r="AA8" s="61">
        <v>15.559136000623699</v>
      </c>
      <c r="AB8" s="61">
        <v>15.273918476627601</v>
      </c>
      <c r="AC8" s="61">
        <v>14.309707946400561</v>
      </c>
      <c r="AD8" s="13"/>
      <c r="AE8" s="63"/>
      <c r="AF8" s="63"/>
      <c r="AG8" s="63"/>
      <c r="AH8" s="62"/>
      <c r="AJ8" s="63"/>
      <c r="AK8" s="63"/>
      <c r="AL8" s="63"/>
      <c r="AM8" s="63"/>
    </row>
    <row r="9" spans="2:39" s="14" customFormat="1" x14ac:dyDescent="0.15">
      <c r="B9" s="59"/>
      <c r="C9" s="61"/>
      <c r="D9" s="61"/>
      <c r="E9" s="61"/>
      <c r="F9" s="61"/>
      <c r="G9" s="61"/>
      <c r="H9" s="61"/>
      <c r="I9" s="61"/>
      <c r="J9" s="61"/>
      <c r="K9" s="61"/>
      <c r="L9" s="61"/>
      <c r="M9" s="12"/>
      <c r="N9" s="63"/>
      <c r="O9" s="63"/>
      <c r="P9" s="63"/>
      <c r="Q9" s="63"/>
      <c r="R9" s="12"/>
      <c r="S9" s="59"/>
      <c r="T9" s="61"/>
      <c r="U9" s="61"/>
      <c r="V9" s="61"/>
      <c r="W9" s="61"/>
      <c r="X9" s="61"/>
      <c r="Y9" s="61"/>
      <c r="Z9" s="61"/>
      <c r="AA9" s="61"/>
      <c r="AB9" s="61"/>
      <c r="AC9" s="61"/>
      <c r="AD9" s="13"/>
      <c r="AE9" s="63"/>
      <c r="AF9" s="63"/>
      <c r="AG9" s="63"/>
      <c r="AH9" s="62"/>
      <c r="AJ9" s="63"/>
      <c r="AK9" s="63"/>
      <c r="AL9" s="63"/>
      <c r="AM9" s="63"/>
    </row>
    <row r="10" spans="2:39" s="14" customFormat="1" x14ac:dyDescent="0.15">
      <c r="B10" s="59">
        <v>1950</v>
      </c>
      <c r="C10" s="61">
        <v>13.628686297340513</v>
      </c>
      <c r="D10" s="62"/>
      <c r="E10" s="61">
        <v>14.327715999912371</v>
      </c>
      <c r="F10" s="61"/>
      <c r="G10" s="61">
        <v>14.63027243323625</v>
      </c>
      <c r="H10" s="61">
        <v>14.749869107892787</v>
      </c>
      <c r="I10" s="61">
        <v>14.771331870921838</v>
      </c>
      <c r="J10" s="61">
        <v>14.410695398146855</v>
      </c>
      <c r="K10" s="61">
        <v>14.205315307298786</v>
      </c>
      <c r="L10" s="61">
        <v>13.136496937567422</v>
      </c>
      <c r="M10" s="12"/>
      <c r="N10" s="63">
        <f>I10+J10</f>
        <v>29.182027269068691</v>
      </c>
      <c r="O10" s="63">
        <f t="shared" ref="O10" si="1">SUM(G10:J10)</f>
        <v>58.562168810197733</v>
      </c>
      <c r="P10" s="63">
        <f>SUM(K10:L10)</f>
        <v>27.341812244866208</v>
      </c>
      <c r="Q10" s="63">
        <v>94.916703799999993</v>
      </c>
      <c r="R10" s="12"/>
      <c r="S10" s="59">
        <v>1950</v>
      </c>
      <c r="T10" s="61">
        <v>15.007441740500981</v>
      </c>
      <c r="U10" s="62"/>
      <c r="V10" s="63">
        <v>16.532469073561323</v>
      </c>
      <c r="W10" s="62"/>
      <c r="X10" s="61">
        <v>16.430166865848534</v>
      </c>
      <c r="Y10" s="63">
        <v>16.202704997972621</v>
      </c>
      <c r="Z10" s="61">
        <v>16.153126125714987</v>
      </c>
      <c r="AA10" s="61">
        <v>16.003555832874916</v>
      </c>
      <c r="AB10" s="61">
        <v>15.906491532109383</v>
      </c>
      <c r="AC10" s="61">
        <v>14.605939344672329</v>
      </c>
      <c r="AD10" s="13"/>
      <c r="AE10" s="63">
        <f>Z10+AA10</f>
        <v>32.1566819585899</v>
      </c>
      <c r="AF10" s="63">
        <f t="shared" ref="AF10:AF19" si="2">SUM(X10:AA10)</f>
        <v>64.789553822411051</v>
      </c>
      <c r="AG10" s="63">
        <f t="shared" ref="AG10:AG14" si="3">SUM(AB10:AC10)</f>
        <v>30.512430876781714</v>
      </c>
      <c r="AH10" s="63">
        <v>105.8821088</v>
      </c>
      <c r="AJ10" s="63">
        <f>N10-AE10</f>
        <v>-2.9746546895212091</v>
      </c>
      <c r="AK10" s="63">
        <f t="shared" ref="AK10" si="4">O10-AF10</f>
        <v>-6.2273850122133183</v>
      </c>
      <c r="AL10" s="63">
        <f t="shared" ref="AL10" si="5">P10-AG10</f>
        <v>-3.1706186319155059</v>
      </c>
      <c r="AM10" s="63">
        <f t="shared" si="0"/>
        <v>-10.965405000000004</v>
      </c>
    </row>
    <row r="11" spans="2:39" s="14" customFormat="1" x14ac:dyDescent="0.15">
      <c r="B11" s="59"/>
      <c r="C11" s="61"/>
      <c r="D11" s="61"/>
      <c r="E11" s="61"/>
      <c r="F11" s="61"/>
      <c r="G11" s="61"/>
      <c r="H11" s="61"/>
      <c r="I11" s="61"/>
      <c r="J11" s="61"/>
      <c r="K11" s="61"/>
      <c r="L11" s="61"/>
      <c r="M11" s="12"/>
      <c r="N11" s="63"/>
      <c r="O11" s="63"/>
      <c r="P11" s="63"/>
      <c r="Q11" s="63"/>
      <c r="R11" s="12"/>
      <c r="S11" s="59"/>
      <c r="T11" s="61"/>
      <c r="U11" s="61"/>
      <c r="V11" s="61"/>
      <c r="W11" s="61"/>
      <c r="X11" s="61"/>
      <c r="Y11" s="61"/>
      <c r="Z11" s="61"/>
      <c r="AA11" s="61"/>
      <c r="AB11" s="61"/>
      <c r="AC11" s="61"/>
      <c r="AD11" s="13"/>
      <c r="AE11" s="63"/>
      <c r="AF11" s="63"/>
      <c r="AG11" s="63"/>
      <c r="AH11" s="63"/>
      <c r="AJ11" s="63"/>
      <c r="AK11" s="63"/>
      <c r="AL11" s="63"/>
      <c r="AM11" s="63"/>
    </row>
    <row r="12" spans="2:39" s="14" customFormat="1" x14ac:dyDescent="0.15">
      <c r="B12" s="59">
        <v>1954</v>
      </c>
      <c r="C12" s="61">
        <v>13.866151403427315</v>
      </c>
      <c r="D12" s="62"/>
      <c r="E12" s="61">
        <v>14.838572260187942</v>
      </c>
      <c r="F12" s="62"/>
      <c r="G12" s="61">
        <v>14.77216215633716</v>
      </c>
      <c r="H12" s="61">
        <v>15.236368952918108</v>
      </c>
      <c r="I12" s="61">
        <v>15.131774801773188</v>
      </c>
      <c r="J12" s="61">
        <v>14.951491473818843</v>
      </c>
      <c r="K12" s="61">
        <v>14.669898750712365</v>
      </c>
      <c r="L12" s="61">
        <v>14.066080366184631</v>
      </c>
      <c r="M12" s="12"/>
      <c r="N12" s="63">
        <f>I12+J12</f>
        <v>30.083266275592031</v>
      </c>
      <c r="O12" s="63">
        <f t="shared" ref="O12:O18" si="6">SUM(G12:J12)</f>
        <v>60.091797384847297</v>
      </c>
      <c r="P12" s="63">
        <f>SUM(K12:L12)</f>
        <v>28.735979116896996</v>
      </c>
      <c r="Q12" s="63">
        <v>96.1303415</v>
      </c>
      <c r="R12" s="12"/>
      <c r="S12" s="59">
        <v>1954</v>
      </c>
      <c r="T12" s="61">
        <v>15.157888511881875</v>
      </c>
      <c r="U12" s="62"/>
      <c r="V12" s="61">
        <v>16.225057579776003</v>
      </c>
      <c r="W12" s="62"/>
      <c r="X12" s="61">
        <v>16.438660389226133</v>
      </c>
      <c r="Y12" s="61">
        <v>16.603630143032138</v>
      </c>
      <c r="Z12" s="61">
        <v>16.524731866156742</v>
      </c>
      <c r="AA12" s="61">
        <v>16.534203587679137</v>
      </c>
      <c r="AB12" s="61">
        <v>16.287701363729639</v>
      </c>
      <c r="AC12" s="61">
        <v>15.568965986910264</v>
      </c>
      <c r="AD12" s="13"/>
      <c r="AE12" s="63">
        <f>Z12+AA12</f>
        <v>33.058935453835879</v>
      </c>
      <c r="AF12" s="63">
        <f t="shared" si="2"/>
        <v>66.10122598609415</v>
      </c>
      <c r="AG12" s="63">
        <f t="shared" si="3"/>
        <v>31.856667350639903</v>
      </c>
      <c r="AH12" s="63">
        <v>105.95081620000001</v>
      </c>
      <c r="AJ12" s="63">
        <f>N12-AE12</f>
        <v>-2.975669178243848</v>
      </c>
      <c r="AK12" s="63">
        <f t="shared" ref="AK12" si="7">O12-AF12</f>
        <v>-6.009428601246853</v>
      </c>
      <c r="AL12" s="63">
        <f t="shared" ref="AL12" si="8">P12-AG12</f>
        <v>-3.1206882337429072</v>
      </c>
      <c r="AM12" s="63">
        <f t="shared" si="0"/>
        <v>-9.8204747000000054</v>
      </c>
    </row>
    <row r="13" spans="2:39" s="14" customFormat="1" x14ac:dyDescent="0.15">
      <c r="B13" s="59">
        <v>1956</v>
      </c>
      <c r="C13" s="61">
        <v>13.932114343355455</v>
      </c>
      <c r="D13" s="62"/>
      <c r="E13" s="61">
        <v>14.917636666341286</v>
      </c>
      <c r="F13" s="62"/>
      <c r="G13" s="61">
        <v>14.906196920114153</v>
      </c>
      <c r="H13" s="61">
        <v>15.387730690379067</v>
      </c>
      <c r="I13" s="61">
        <v>15.292546054873732</v>
      </c>
      <c r="J13" s="61">
        <v>15.289207577624056</v>
      </c>
      <c r="K13" s="61">
        <v>14.970707507615272</v>
      </c>
      <c r="L13" s="61">
        <v>14.420273600069921</v>
      </c>
      <c r="M13" s="12"/>
      <c r="N13" s="63">
        <f t="shared" ref="N13:N19" si="9">I13+J13</f>
        <v>30.581753632497787</v>
      </c>
      <c r="O13" s="63">
        <f t="shared" si="6"/>
        <v>60.875681242991007</v>
      </c>
      <c r="P13" s="63">
        <f>SUM(K13:L13)</f>
        <v>29.390981107685192</v>
      </c>
      <c r="Q13" s="63">
        <v>96.752289099999999</v>
      </c>
      <c r="R13" s="12"/>
      <c r="S13" s="59">
        <v>1956</v>
      </c>
      <c r="T13" s="61">
        <v>14.834603191075475</v>
      </c>
      <c r="U13" s="62"/>
      <c r="V13" s="61">
        <v>16.003905104547044</v>
      </c>
      <c r="W13" s="62"/>
      <c r="X13" s="61">
        <v>16.302494827867527</v>
      </c>
      <c r="Y13" s="61">
        <v>16.500610408703331</v>
      </c>
      <c r="Z13" s="61">
        <v>16.442586750960871</v>
      </c>
      <c r="AA13" s="61">
        <v>16.498299345179337</v>
      </c>
      <c r="AB13" s="61">
        <v>16.137729941532161</v>
      </c>
      <c r="AC13" s="61">
        <v>15.59865764280549</v>
      </c>
      <c r="AD13" s="13"/>
      <c r="AE13" s="63">
        <f t="shared" ref="AE13:AE19" si="10">Z13+AA13</f>
        <v>32.940886096140204</v>
      </c>
      <c r="AF13" s="63">
        <f t="shared" si="2"/>
        <v>65.743991332711062</v>
      </c>
      <c r="AG13" s="63">
        <f t="shared" si="3"/>
        <v>31.736387584337649</v>
      </c>
      <c r="AH13" s="63">
        <v>104.8787593</v>
      </c>
      <c r="AJ13" s="63">
        <f t="shared" ref="AJ13:AJ14" si="11">N13-AE13</f>
        <v>-2.3591324636424176</v>
      </c>
      <c r="AK13" s="63">
        <f t="shared" ref="AK13:AK14" si="12">O13-AF13</f>
        <v>-4.8683100897200546</v>
      </c>
      <c r="AL13" s="63">
        <f t="shared" ref="AL13:AL14" si="13">P13-AG13</f>
        <v>-2.3454064766524567</v>
      </c>
      <c r="AM13" s="63">
        <f t="shared" si="0"/>
        <v>-8.1264702</v>
      </c>
    </row>
    <row r="14" spans="2:39" s="14" customFormat="1" x14ac:dyDescent="0.15">
      <c r="B14" s="59">
        <v>1958</v>
      </c>
      <c r="C14" s="61">
        <v>13.566924343398782</v>
      </c>
      <c r="D14" s="62"/>
      <c r="E14" s="61">
        <v>14.676232784989125</v>
      </c>
      <c r="F14" s="62"/>
      <c r="G14" s="61">
        <v>15.021487616275031</v>
      </c>
      <c r="H14" s="61">
        <v>15.275962015230487</v>
      </c>
      <c r="I14" s="61">
        <v>15.251271567479044</v>
      </c>
      <c r="J14" s="61">
        <v>15.099009929855304</v>
      </c>
      <c r="K14" s="61">
        <v>14.792574374306895</v>
      </c>
      <c r="L14" s="61">
        <v>14.399330570964812</v>
      </c>
      <c r="M14" s="12"/>
      <c r="N14" s="63">
        <f t="shared" si="9"/>
        <v>30.35028149733435</v>
      </c>
      <c r="O14" s="63">
        <f t="shared" si="6"/>
        <v>60.647731128839872</v>
      </c>
      <c r="P14" s="63">
        <f>SUM(K14:L14)</f>
        <v>29.191904945271709</v>
      </c>
      <c r="Q14" s="63">
        <v>95.442670199999995</v>
      </c>
      <c r="R14" s="12"/>
      <c r="S14" s="59">
        <v>1958</v>
      </c>
      <c r="T14" s="61">
        <v>14.592679035651374</v>
      </c>
      <c r="U14" s="62"/>
      <c r="V14" s="61">
        <v>15.726713522736716</v>
      </c>
      <c r="W14" s="62"/>
      <c r="X14" s="61">
        <v>16.27297293504062</v>
      </c>
      <c r="Y14" s="61">
        <v>16.314689537522739</v>
      </c>
      <c r="Z14" s="61">
        <v>16.378086085693109</v>
      </c>
      <c r="AA14" s="61">
        <v>16.362053659462909</v>
      </c>
      <c r="AB14" s="61">
        <v>16.156096127803352</v>
      </c>
      <c r="AC14" s="61">
        <v>15.71582726043968</v>
      </c>
      <c r="AD14" s="13"/>
      <c r="AE14" s="63">
        <f t="shared" si="10"/>
        <v>32.740139745156014</v>
      </c>
      <c r="AF14" s="63">
        <f t="shared" si="2"/>
        <v>65.32780221771938</v>
      </c>
      <c r="AG14" s="63">
        <f t="shared" si="3"/>
        <v>31.871923388243033</v>
      </c>
      <c r="AH14" s="63">
        <v>103.1797406</v>
      </c>
      <c r="AJ14" s="63">
        <f t="shared" si="11"/>
        <v>-2.3898582478216639</v>
      </c>
      <c r="AK14" s="63">
        <f t="shared" si="12"/>
        <v>-4.6800710888795081</v>
      </c>
      <c r="AL14" s="63">
        <f t="shared" si="13"/>
        <v>-2.6800184429713241</v>
      </c>
      <c r="AM14" s="63">
        <f t="shared" si="0"/>
        <v>-7.7370704000000075</v>
      </c>
    </row>
    <row r="15" spans="2:39" s="14" customFormat="1" x14ac:dyDescent="0.15">
      <c r="B15" s="59">
        <v>1960</v>
      </c>
      <c r="C15" s="61">
        <v>13.219738710711857</v>
      </c>
      <c r="D15" s="62"/>
      <c r="E15" s="61">
        <v>14.702648997196759</v>
      </c>
      <c r="F15" s="62"/>
      <c r="G15" s="61">
        <v>15.03798538518733</v>
      </c>
      <c r="H15" s="61">
        <v>15.224026671026907</v>
      </c>
      <c r="I15" s="61">
        <v>15.51011988831231</v>
      </c>
      <c r="J15" s="61">
        <v>15.326558183104932</v>
      </c>
      <c r="K15" s="61">
        <v>15.09248436496369</v>
      </c>
      <c r="L15" s="61"/>
      <c r="M15" s="12"/>
      <c r="N15" s="63">
        <f t="shared" si="9"/>
        <v>30.836678071417243</v>
      </c>
      <c r="O15" s="63">
        <f t="shared" si="6"/>
        <v>61.098690127631485</v>
      </c>
      <c r="P15" s="63"/>
      <c r="Q15" s="63">
        <v>94.952583200000007</v>
      </c>
      <c r="R15" s="12"/>
      <c r="S15" s="59">
        <v>1960</v>
      </c>
      <c r="T15" s="61">
        <v>14.194836195801704</v>
      </c>
      <c r="U15" s="62"/>
      <c r="V15" s="61">
        <v>15.295074594517956</v>
      </c>
      <c r="W15" s="62"/>
      <c r="X15" s="61">
        <v>15.999628053243372</v>
      </c>
      <c r="Y15" s="61">
        <v>16.046409550520664</v>
      </c>
      <c r="Z15" s="61">
        <v>16.25356470247349</v>
      </c>
      <c r="AA15" s="61">
        <v>16.228126986880856</v>
      </c>
      <c r="AB15" s="61">
        <v>15.928637977660198</v>
      </c>
      <c r="AC15" s="61"/>
      <c r="AD15" s="13"/>
      <c r="AE15" s="63">
        <f t="shared" si="10"/>
        <v>32.481691689354349</v>
      </c>
      <c r="AF15" s="63">
        <f t="shared" si="2"/>
        <v>64.527729293118384</v>
      </c>
      <c r="AG15" s="63"/>
      <c r="AH15" s="63">
        <v>100.6769883</v>
      </c>
      <c r="AJ15" s="63">
        <f t="shared" ref="AJ15:AJ19" si="14">N15-AE15</f>
        <v>-1.6450136179371064</v>
      </c>
      <c r="AK15" s="63">
        <f t="shared" ref="AK15:AK19" si="15">O15-AF15</f>
        <v>-3.4290391654868984</v>
      </c>
      <c r="AL15" s="62"/>
      <c r="AM15" s="63">
        <f t="shared" si="0"/>
        <v>-5.7244050999999985</v>
      </c>
    </row>
    <row r="16" spans="2:39" s="14" customFormat="1" x14ac:dyDescent="0.15">
      <c r="B16" s="59">
        <v>1962</v>
      </c>
      <c r="C16" s="61">
        <v>12.675531519293683</v>
      </c>
      <c r="D16" s="62"/>
      <c r="E16" s="61">
        <v>14.743862302897522</v>
      </c>
      <c r="F16" s="62"/>
      <c r="G16" s="61">
        <v>15.071588144146423</v>
      </c>
      <c r="H16" s="61">
        <v>15.325723025631977</v>
      </c>
      <c r="I16" s="61">
        <v>15.533627381390858</v>
      </c>
      <c r="J16" s="61">
        <v>15.395868020578353</v>
      </c>
      <c r="K16" s="61">
        <v>15.223968698971753</v>
      </c>
      <c r="L16" s="61"/>
      <c r="M16" s="12"/>
      <c r="N16" s="63">
        <f t="shared" si="9"/>
        <v>30.929495401969213</v>
      </c>
      <c r="O16" s="63">
        <f t="shared" si="6"/>
        <v>61.326806571747611</v>
      </c>
      <c r="P16" s="63"/>
      <c r="Q16" s="63">
        <v>93.845891699999996</v>
      </c>
      <c r="R16" s="12"/>
      <c r="S16" s="59">
        <v>1962</v>
      </c>
      <c r="T16" s="61">
        <v>13.776553793755548</v>
      </c>
      <c r="U16" s="62"/>
      <c r="V16" s="61">
        <v>15.371618219620304</v>
      </c>
      <c r="W16" s="62"/>
      <c r="X16" s="61">
        <v>15.964453724675423</v>
      </c>
      <c r="Y16" s="61">
        <v>16.11950682906221</v>
      </c>
      <c r="Z16" s="61">
        <v>16.278334716578222</v>
      </c>
      <c r="AA16" s="61">
        <v>16.198459386737341</v>
      </c>
      <c r="AB16" s="61">
        <v>15.95508075079038</v>
      </c>
      <c r="AC16" s="61"/>
      <c r="AD16" s="13"/>
      <c r="AE16" s="63">
        <f t="shared" si="10"/>
        <v>32.476794103315562</v>
      </c>
      <c r="AF16" s="63">
        <f t="shared" si="2"/>
        <v>64.560754657053195</v>
      </c>
      <c r="AG16" s="63"/>
      <c r="AH16" s="63">
        <v>99.722856899999996</v>
      </c>
      <c r="AJ16" s="63">
        <f t="shared" si="14"/>
        <v>-1.5472987013463495</v>
      </c>
      <c r="AK16" s="63">
        <f t="shared" si="15"/>
        <v>-3.2339480853055846</v>
      </c>
      <c r="AL16" s="62"/>
      <c r="AM16" s="63">
        <f t="shared" si="0"/>
        <v>-5.8769652000000008</v>
      </c>
    </row>
    <row r="17" spans="2:43" s="14" customFormat="1" x14ac:dyDescent="0.15">
      <c r="B17" s="59">
        <v>1964</v>
      </c>
      <c r="C17" s="61">
        <v>11.869334190369202</v>
      </c>
      <c r="D17" s="62"/>
      <c r="E17" s="61">
        <v>15.040871393792456</v>
      </c>
      <c r="F17" s="62"/>
      <c r="G17" s="61">
        <v>15.274823170589876</v>
      </c>
      <c r="H17" s="61">
        <v>15.675516844574842</v>
      </c>
      <c r="I17" s="61">
        <v>15.761542169425468</v>
      </c>
      <c r="J17" s="61">
        <v>15.613138790697816</v>
      </c>
      <c r="K17" s="61"/>
      <c r="L17" s="61"/>
      <c r="M17" s="12"/>
      <c r="N17" s="63">
        <f t="shared" si="9"/>
        <v>31.374680960123285</v>
      </c>
      <c r="O17" s="63">
        <f t="shared" si="6"/>
        <v>62.325020975288005</v>
      </c>
      <c r="P17" s="63"/>
      <c r="Q17" s="63">
        <v>93.633842200000004</v>
      </c>
      <c r="R17" s="12"/>
      <c r="S17" s="59">
        <v>1964</v>
      </c>
      <c r="T17" s="61">
        <v>13.038162917341527</v>
      </c>
      <c r="U17" s="62"/>
      <c r="V17" s="61">
        <v>15.36742716742914</v>
      </c>
      <c r="W17" s="62"/>
      <c r="X17" s="61">
        <v>15.78696068842641</v>
      </c>
      <c r="Y17" s="61">
        <v>16.212380257529095</v>
      </c>
      <c r="Z17" s="61">
        <v>16.23954995129715</v>
      </c>
      <c r="AA17" s="61">
        <v>16.022287477532132</v>
      </c>
      <c r="AB17" s="61"/>
      <c r="AC17" s="61"/>
      <c r="AD17" s="13"/>
      <c r="AE17" s="63">
        <f t="shared" si="10"/>
        <v>32.261837428829281</v>
      </c>
      <c r="AF17" s="63">
        <f t="shared" si="2"/>
        <v>64.261178374784777</v>
      </c>
      <c r="AG17" s="63"/>
      <c r="AH17" s="63">
        <v>97.692844199999996</v>
      </c>
      <c r="AJ17" s="63">
        <f t="shared" si="14"/>
        <v>-0.88715646870599585</v>
      </c>
      <c r="AK17" s="63">
        <f t="shared" si="15"/>
        <v>-1.9361573994967713</v>
      </c>
      <c r="AL17" s="62"/>
      <c r="AM17" s="63">
        <f t="shared" si="0"/>
        <v>-4.0590019999999924</v>
      </c>
    </row>
    <row r="18" spans="2:43" s="14" customFormat="1" x14ac:dyDescent="0.15">
      <c r="B18" s="59">
        <v>1966</v>
      </c>
      <c r="C18" s="61">
        <v>11.267120245198218</v>
      </c>
      <c r="D18" s="62"/>
      <c r="E18" s="61">
        <v>14.973493762158137</v>
      </c>
      <c r="F18" s="62"/>
      <c r="G18" s="61">
        <v>15.100486763079241</v>
      </c>
      <c r="H18" s="61">
        <v>15.586847592944084</v>
      </c>
      <c r="I18" s="61">
        <v>15.82301820674463</v>
      </c>
      <c r="J18" s="61">
        <v>15.7325206669768</v>
      </c>
      <c r="K18" s="61"/>
      <c r="L18" s="61"/>
      <c r="M18" s="12"/>
      <c r="N18" s="63">
        <f t="shared" si="9"/>
        <v>31.555538873721432</v>
      </c>
      <c r="O18" s="63">
        <f t="shared" si="6"/>
        <v>62.24287322974476</v>
      </c>
      <c r="P18" s="63"/>
      <c r="Q18" s="63">
        <v>91.7302909</v>
      </c>
      <c r="R18" s="12"/>
      <c r="S18" s="59">
        <v>1966</v>
      </c>
      <c r="T18" s="61">
        <v>12.692829462957883</v>
      </c>
      <c r="U18" s="62"/>
      <c r="V18" s="61">
        <v>15.217657889660778</v>
      </c>
      <c r="W18" s="62"/>
      <c r="X18" s="61">
        <v>15.689587404487717</v>
      </c>
      <c r="Y18" s="61">
        <v>16.136010994969837</v>
      </c>
      <c r="Z18" s="61">
        <v>16.112700138399461</v>
      </c>
      <c r="AA18" s="61">
        <v>16.015911630849082</v>
      </c>
      <c r="AB18" s="61"/>
      <c r="AC18" s="61"/>
      <c r="AD18" s="13"/>
      <c r="AE18" s="63">
        <f t="shared" si="10"/>
        <v>32.128611769248543</v>
      </c>
      <c r="AF18" s="63">
        <f>SUM(X18:AA18)</f>
        <v>63.954210168706098</v>
      </c>
      <c r="AG18" s="63"/>
      <c r="AH18" s="63">
        <v>95.570657999999995</v>
      </c>
      <c r="AJ18" s="63">
        <f t="shared" si="14"/>
        <v>-0.57307289552711183</v>
      </c>
      <c r="AK18" s="63">
        <f t="shared" si="15"/>
        <v>-1.7113369389613382</v>
      </c>
      <c r="AL18" s="62"/>
      <c r="AM18" s="63">
        <f t="shared" si="0"/>
        <v>-3.8403670999999946</v>
      </c>
    </row>
    <row r="19" spans="2:43" s="14" customFormat="1" x14ac:dyDescent="0.15">
      <c r="B19" s="59">
        <v>1968</v>
      </c>
      <c r="C19" s="61">
        <v>11.463659110994584</v>
      </c>
      <c r="D19" s="62"/>
      <c r="E19" s="61">
        <v>15.0158636188562</v>
      </c>
      <c r="F19" s="62"/>
      <c r="G19" s="61">
        <v>15.369660333168216</v>
      </c>
      <c r="H19" s="61">
        <v>15.838457694792245</v>
      </c>
      <c r="I19" s="61">
        <v>15.951341238850835</v>
      </c>
      <c r="J19" s="61">
        <v>15.886357483821158</v>
      </c>
      <c r="K19" s="61"/>
      <c r="L19" s="61"/>
      <c r="M19" s="12"/>
      <c r="N19" s="63">
        <f t="shared" si="9"/>
        <v>31.837698722671995</v>
      </c>
      <c r="O19" s="63">
        <f>SUM(G19:J19)</f>
        <v>63.045816750632454</v>
      </c>
      <c r="P19" s="63"/>
      <c r="Q19" s="63">
        <v>92.049931799999996</v>
      </c>
      <c r="S19" s="59">
        <v>1968</v>
      </c>
      <c r="T19" s="61">
        <v>12.685614441655506</v>
      </c>
      <c r="U19" s="62"/>
      <c r="V19" s="61">
        <v>14.897187741335717</v>
      </c>
      <c r="W19" s="62"/>
      <c r="X19" s="61">
        <v>15.672860490044917</v>
      </c>
      <c r="Y19" s="61">
        <v>16.053865298470562</v>
      </c>
      <c r="Z19" s="61">
        <v>16.096550752661003</v>
      </c>
      <c r="AA19" s="61">
        <v>16.076255334553817</v>
      </c>
      <c r="AB19" s="61"/>
      <c r="AC19" s="61"/>
      <c r="AD19" s="13"/>
      <c r="AE19" s="63">
        <f t="shared" si="10"/>
        <v>32.172806087214823</v>
      </c>
      <c r="AF19" s="63">
        <f t="shared" si="2"/>
        <v>63.899531875730304</v>
      </c>
      <c r="AG19" s="63"/>
      <c r="AH19" s="63">
        <v>94.133002500000003</v>
      </c>
      <c r="AJ19" s="63">
        <f t="shared" si="14"/>
        <v>-0.33510736454282863</v>
      </c>
      <c r="AK19" s="63">
        <f t="shared" si="15"/>
        <v>-0.85371512509784964</v>
      </c>
      <c r="AL19" s="62"/>
      <c r="AM19" s="63">
        <f t="shared" si="0"/>
        <v>-2.0830707000000075</v>
      </c>
    </row>
    <row r="20" spans="2:43" s="14" customFormat="1" x14ac:dyDescent="0.15">
      <c r="B20" s="59">
        <v>1970</v>
      </c>
      <c r="C20" s="61">
        <v>11.014220647924805</v>
      </c>
      <c r="D20" s="62"/>
      <c r="E20" s="61">
        <v>14.703086341303685</v>
      </c>
      <c r="F20" s="62"/>
      <c r="G20" s="61">
        <v>15.608961927410924</v>
      </c>
      <c r="H20" s="61">
        <v>15.889457664065212</v>
      </c>
      <c r="I20" s="61">
        <v>16.046530096319792</v>
      </c>
      <c r="J20" s="61"/>
      <c r="K20" s="61"/>
      <c r="L20" s="61"/>
      <c r="N20" s="62"/>
      <c r="O20" s="62"/>
      <c r="P20" s="62"/>
      <c r="Q20" s="62"/>
      <c r="S20" s="59">
        <v>1970</v>
      </c>
      <c r="T20" s="61">
        <v>11.876202056809133</v>
      </c>
      <c r="U20" s="62"/>
      <c r="V20" s="61">
        <v>14.805487821978398</v>
      </c>
      <c r="W20" s="62"/>
      <c r="X20" s="61">
        <v>15.855652959200722</v>
      </c>
      <c r="Y20" s="61">
        <v>16.158105159929324</v>
      </c>
      <c r="Z20" s="61">
        <v>16.135263168249384</v>
      </c>
      <c r="AA20" s="61"/>
      <c r="AB20" s="61"/>
      <c r="AC20" s="61"/>
      <c r="AD20" s="16"/>
      <c r="AE20" s="61"/>
      <c r="AF20" s="62"/>
      <c r="AG20" s="62"/>
      <c r="AH20" s="63"/>
      <c r="AJ20" s="62"/>
      <c r="AK20" s="62"/>
      <c r="AL20" s="62"/>
      <c r="AM20" s="62"/>
    </row>
    <row r="21" spans="2:43" s="14" customFormat="1" x14ac:dyDescent="0.15">
      <c r="B21" s="59">
        <v>1972</v>
      </c>
      <c r="C21" s="61">
        <v>9.9879191088201527</v>
      </c>
      <c r="D21" s="62"/>
      <c r="E21" s="61">
        <v>14.989018438506386</v>
      </c>
      <c r="F21" s="62"/>
      <c r="G21" s="61">
        <v>15.846327299310412</v>
      </c>
      <c r="H21" s="61">
        <v>16.162567971567462</v>
      </c>
      <c r="I21" s="61">
        <v>16.270532308613991</v>
      </c>
      <c r="J21" s="61"/>
      <c r="K21" s="61"/>
      <c r="L21" s="61"/>
      <c r="N21" s="62"/>
      <c r="O21" s="63">
        <f>O19-O6</f>
        <v>10.451190650632455</v>
      </c>
      <c r="P21" s="62"/>
      <c r="Q21" s="62"/>
      <c r="S21" s="59">
        <v>1972</v>
      </c>
      <c r="T21" s="61">
        <v>11.154348475175356</v>
      </c>
      <c r="U21" s="62"/>
      <c r="V21" s="61">
        <v>14.883231922849776</v>
      </c>
      <c r="W21" s="62"/>
      <c r="X21" s="61">
        <v>15.954096097529428</v>
      </c>
      <c r="Y21" s="61">
        <v>16.139505021384615</v>
      </c>
      <c r="Z21" s="61">
        <v>16.198880403050115</v>
      </c>
      <c r="AA21" s="61"/>
      <c r="AB21" s="61"/>
      <c r="AC21" s="61"/>
      <c r="AD21" s="16"/>
      <c r="AE21" s="61"/>
      <c r="AF21" s="62"/>
      <c r="AG21" s="62"/>
      <c r="AH21" s="63"/>
      <c r="AJ21" s="62"/>
      <c r="AK21" s="62"/>
      <c r="AL21" s="62"/>
      <c r="AM21" s="62"/>
    </row>
    <row r="22" spans="2:43" s="14" customFormat="1" x14ac:dyDescent="0.15">
      <c r="B22" s="59">
        <v>1974</v>
      </c>
      <c r="C22" s="61">
        <v>9.3636115813901935</v>
      </c>
      <c r="D22" s="62"/>
      <c r="E22" s="61">
        <v>14.969089942698826</v>
      </c>
      <c r="F22" s="62"/>
      <c r="G22" s="61">
        <v>15.731819076103536</v>
      </c>
      <c r="H22" s="61">
        <v>16.062648260792972</v>
      </c>
      <c r="I22" s="61"/>
      <c r="J22" s="61"/>
      <c r="K22" s="61"/>
      <c r="L22" s="61"/>
      <c r="N22" s="62"/>
      <c r="O22" s="62"/>
      <c r="P22" s="62"/>
      <c r="Q22" s="62"/>
      <c r="S22" s="59">
        <v>1974</v>
      </c>
      <c r="T22" s="61">
        <v>10.515829630720715</v>
      </c>
      <c r="U22" s="62"/>
      <c r="V22" s="61">
        <v>14.771799517081513</v>
      </c>
      <c r="W22" s="62"/>
      <c r="X22" s="61">
        <v>15.72033056290025</v>
      </c>
      <c r="Y22" s="61">
        <v>15.894465546576404</v>
      </c>
      <c r="Z22" s="61"/>
      <c r="AA22" s="61"/>
      <c r="AB22" s="61"/>
      <c r="AC22" s="61"/>
      <c r="AD22" s="16"/>
      <c r="AE22" s="61"/>
      <c r="AF22" s="63">
        <f>AVERAGE(AF6:AF19)</f>
        <v>64.599764272832857</v>
      </c>
      <c r="AG22" s="62"/>
      <c r="AH22" s="63"/>
      <c r="AJ22" s="62"/>
      <c r="AK22" s="62"/>
      <c r="AL22" s="62"/>
      <c r="AM22" s="62"/>
    </row>
    <row r="23" spans="2:43" s="14" customFormat="1" x14ac:dyDescent="0.15">
      <c r="B23" s="59">
        <v>1976</v>
      </c>
      <c r="C23" s="61">
        <v>9.3878493745574012</v>
      </c>
      <c r="D23" s="62"/>
      <c r="E23" s="61">
        <v>15.089479859572304</v>
      </c>
      <c r="F23" s="62"/>
      <c r="G23" s="61">
        <v>15.868973116172803</v>
      </c>
      <c r="H23" s="61">
        <v>16.37965196120761</v>
      </c>
      <c r="I23" s="61"/>
      <c r="J23" s="61"/>
      <c r="K23" s="61"/>
      <c r="L23" s="61"/>
      <c r="N23" s="62"/>
      <c r="O23" s="62"/>
      <c r="P23" s="62"/>
      <c r="Q23" s="62"/>
      <c r="S23" s="59">
        <v>1976</v>
      </c>
      <c r="T23" s="61">
        <v>10.456654335636046</v>
      </c>
      <c r="U23" s="62"/>
      <c r="V23" s="61">
        <v>14.972783378246623</v>
      </c>
      <c r="W23" s="62"/>
      <c r="X23" s="61">
        <v>15.734923338938199</v>
      </c>
      <c r="Y23" s="61">
        <v>15.925827585800802</v>
      </c>
      <c r="Z23" s="61"/>
      <c r="AA23" s="61"/>
      <c r="AB23" s="61"/>
      <c r="AC23" s="61"/>
      <c r="AD23" s="16"/>
      <c r="AE23" s="61"/>
      <c r="AF23" s="62"/>
      <c r="AG23" s="62"/>
      <c r="AH23" s="63"/>
      <c r="AJ23" s="62"/>
      <c r="AK23" s="62"/>
      <c r="AL23" s="62"/>
      <c r="AM23" s="62"/>
    </row>
    <row r="24" spans="2:43" s="14" customFormat="1" x14ac:dyDescent="0.15">
      <c r="B24" s="59">
        <v>1978</v>
      </c>
      <c r="C24" s="61">
        <v>9.9714555353826473</v>
      </c>
      <c r="D24" s="62"/>
      <c r="E24" s="61">
        <v>15.057159677188636</v>
      </c>
      <c r="F24" s="62"/>
      <c r="G24" s="61">
        <v>15.919320158127327</v>
      </c>
      <c r="H24" s="61">
        <v>16.495537677451427</v>
      </c>
      <c r="I24" s="61"/>
      <c r="J24" s="61"/>
      <c r="K24" s="61"/>
      <c r="L24" s="61"/>
      <c r="N24" s="62"/>
      <c r="O24" s="62"/>
      <c r="P24" s="62"/>
      <c r="Q24" s="62"/>
      <c r="S24" s="59">
        <v>1978</v>
      </c>
      <c r="T24" s="61">
        <v>10.618884463769618</v>
      </c>
      <c r="U24" s="62"/>
      <c r="V24" s="61">
        <v>14.803162336184563</v>
      </c>
      <c r="W24" s="62"/>
      <c r="X24" s="61">
        <v>15.620488908336192</v>
      </c>
      <c r="Y24" s="61">
        <v>16.043746620716423</v>
      </c>
      <c r="Z24" s="61"/>
      <c r="AA24" s="61"/>
      <c r="AB24" s="61"/>
      <c r="AC24" s="61"/>
      <c r="AD24" s="16"/>
      <c r="AE24" s="61"/>
      <c r="AF24" s="62"/>
      <c r="AG24" s="62"/>
      <c r="AH24" s="63"/>
      <c r="AJ24" s="62"/>
      <c r="AK24" s="62"/>
      <c r="AL24" s="62"/>
      <c r="AM24" s="62"/>
    </row>
    <row r="25" spans="2:43" s="14" customFormat="1" x14ac:dyDescent="0.15">
      <c r="B25" s="59">
        <v>1980</v>
      </c>
      <c r="C25" s="61">
        <v>10.682317113559593</v>
      </c>
      <c r="D25" s="62"/>
      <c r="E25" s="61">
        <v>15.197692806914461</v>
      </c>
      <c r="F25" s="62"/>
      <c r="G25" s="61">
        <v>16.137980713250286</v>
      </c>
      <c r="H25" s="61"/>
      <c r="I25" s="61"/>
      <c r="J25" s="61"/>
      <c r="K25" s="61"/>
      <c r="L25" s="61"/>
      <c r="N25" s="62"/>
      <c r="O25" s="62"/>
      <c r="P25" s="62"/>
      <c r="Q25" s="62"/>
      <c r="S25" s="59">
        <v>1980</v>
      </c>
      <c r="T25" s="61">
        <v>11.002712484653175</v>
      </c>
      <c r="U25" s="62"/>
      <c r="V25" s="61">
        <v>14.805943820973612</v>
      </c>
      <c r="W25" s="62"/>
      <c r="X25" s="61">
        <v>15.597534756449747</v>
      </c>
      <c r="Y25" s="61"/>
      <c r="Z25" s="61"/>
      <c r="AA25" s="61"/>
      <c r="AB25" s="61"/>
      <c r="AC25" s="61"/>
      <c r="AD25" s="16"/>
      <c r="AE25" s="61"/>
      <c r="AF25" s="62"/>
      <c r="AG25" s="62"/>
      <c r="AH25" s="63"/>
      <c r="AJ25" s="62"/>
      <c r="AK25" s="62"/>
      <c r="AL25" s="62"/>
      <c r="AM25" s="62"/>
    </row>
    <row r="26" spans="2:43" s="14" customFormat="1" x14ac:dyDescent="0.15">
      <c r="B26" s="59">
        <v>1982</v>
      </c>
      <c r="C26" s="61">
        <v>10.578014892156821</v>
      </c>
      <c r="D26" s="62"/>
      <c r="E26" s="61">
        <v>15.31295548572626</v>
      </c>
      <c r="F26" s="62"/>
      <c r="G26" s="61">
        <v>16.317726378971177</v>
      </c>
      <c r="H26" s="61"/>
      <c r="I26" s="61"/>
      <c r="J26" s="61"/>
      <c r="K26" s="61"/>
      <c r="L26" s="61"/>
      <c r="N26" s="62"/>
      <c r="O26" s="62"/>
      <c r="P26" s="62"/>
      <c r="Q26" s="62"/>
      <c r="S26" s="59">
        <v>1982</v>
      </c>
      <c r="T26" s="61">
        <v>11.048721144575437</v>
      </c>
      <c r="U26" s="62"/>
      <c r="V26" s="61">
        <v>14.940834506655049</v>
      </c>
      <c r="W26" s="62"/>
      <c r="X26" s="61">
        <v>15.769691036457059</v>
      </c>
      <c r="Y26" s="61"/>
      <c r="Z26" s="61"/>
      <c r="AA26" s="61"/>
      <c r="AB26" s="61"/>
      <c r="AC26" s="61"/>
      <c r="AD26" s="16"/>
      <c r="AE26" s="61"/>
      <c r="AF26" s="62"/>
      <c r="AG26" s="62"/>
      <c r="AH26" s="63"/>
      <c r="AJ26" s="62"/>
      <c r="AK26" s="62"/>
      <c r="AL26" s="62"/>
      <c r="AM26" s="62"/>
    </row>
    <row r="27" spans="2:43" s="14" customFormat="1" x14ac:dyDescent="0.15">
      <c r="B27" s="59">
        <v>1984</v>
      </c>
      <c r="C27" s="61">
        <v>10.376360059986514</v>
      </c>
      <c r="D27" s="62"/>
      <c r="E27" s="61">
        <v>15.289734503015669</v>
      </c>
      <c r="F27" s="61"/>
      <c r="G27" s="61"/>
      <c r="H27" s="61"/>
      <c r="I27" s="61"/>
      <c r="J27" s="61"/>
      <c r="K27" s="61"/>
      <c r="L27" s="63"/>
      <c r="N27" s="62"/>
      <c r="O27" s="62"/>
      <c r="P27" s="62"/>
      <c r="Q27" s="62"/>
      <c r="S27" s="59">
        <v>1984</v>
      </c>
      <c r="T27" s="61">
        <v>10.836148109927157</v>
      </c>
      <c r="U27" s="62"/>
      <c r="V27" s="61">
        <v>14.836015147461959</v>
      </c>
      <c r="W27" s="61"/>
      <c r="X27" s="61"/>
      <c r="Y27" s="61"/>
      <c r="Z27" s="61"/>
      <c r="AA27" s="61"/>
      <c r="AB27" s="61"/>
      <c r="AC27" s="63"/>
      <c r="AD27" s="12"/>
      <c r="AE27" s="63"/>
      <c r="AF27" s="62"/>
      <c r="AG27" s="62"/>
      <c r="AH27" s="63"/>
      <c r="AJ27" s="62"/>
      <c r="AK27" s="62"/>
      <c r="AL27" s="62"/>
      <c r="AM27" s="62"/>
    </row>
    <row r="28" spans="2:43" s="14" customFormat="1" x14ac:dyDescent="0.15">
      <c r="B28" s="59">
        <v>1986</v>
      </c>
      <c r="C28" s="61">
        <v>10.48077270503091</v>
      </c>
      <c r="D28" s="63">
        <v>10.48077270503091</v>
      </c>
      <c r="E28" s="61">
        <v>15.621800782485186</v>
      </c>
      <c r="F28" s="61">
        <v>15.621800782485186</v>
      </c>
      <c r="G28" s="61"/>
      <c r="H28" s="61"/>
      <c r="I28" s="61"/>
      <c r="J28" s="61"/>
      <c r="K28" s="61"/>
      <c r="L28" s="63"/>
      <c r="N28" s="62"/>
      <c r="O28" s="62"/>
      <c r="P28" s="62"/>
      <c r="Q28" s="62"/>
      <c r="S28" s="59">
        <v>1986</v>
      </c>
      <c r="T28" s="61">
        <v>10.898053582853525</v>
      </c>
      <c r="U28" s="63">
        <v>10.898053582853525</v>
      </c>
      <c r="V28" s="61">
        <v>15.107618684204674</v>
      </c>
      <c r="W28" s="61">
        <v>15.107618684204674</v>
      </c>
      <c r="X28" s="61"/>
      <c r="Y28" s="61"/>
      <c r="Z28" s="61"/>
      <c r="AA28" s="61"/>
      <c r="AB28" s="61"/>
      <c r="AC28" s="63"/>
      <c r="AD28" s="12"/>
      <c r="AE28" s="63"/>
      <c r="AF28" s="62"/>
      <c r="AG28" s="62"/>
      <c r="AH28" s="63"/>
      <c r="AJ28" s="62"/>
      <c r="AK28" s="62"/>
      <c r="AL28" s="62"/>
      <c r="AM28" s="62"/>
    </row>
    <row r="29" spans="2:43" s="14" customFormat="1" x14ac:dyDescent="0.15">
      <c r="B29" s="59">
        <v>1988</v>
      </c>
      <c r="C29" s="61"/>
      <c r="D29" s="63">
        <v>10.482069748860862</v>
      </c>
      <c r="E29" s="61"/>
      <c r="F29" s="61">
        <v>15.939911013151567</v>
      </c>
      <c r="G29" s="61"/>
      <c r="H29" s="63"/>
      <c r="I29" s="63"/>
      <c r="J29" s="63"/>
      <c r="K29" s="63"/>
      <c r="L29" s="63"/>
      <c r="N29" s="62"/>
      <c r="O29" s="62"/>
      <c r="P29" s="62"/>
      <c r="Q29" s="62"/>
      <c r="S29" s="59">
        <v>1988</v>
      </c>
      <c r="T29" s="62"/>
      <c r="U29" s="63">
        <v>10.635336009843275</v>
      </c>
      <c r="V29" s="61"/>
      <c r="W29" s="61">
        <v>15.374302249438665</v>
      </c>
      <c r="X29" s="61"/>
      <c r="Y29" s="63"/>
      <c r="Z29" s="63"/>
      <c r="AA29" s="63"/>
      <c r="AB29" s="63"/>
      <c r="AC29" s="63"/>
      <c r="AD29" s="12"/>
      <c r="AE29" s="63"/>
      <c r="AF29" s="62"/>
      <c r="AG29" s="62"/>
      <c r="AH29" s="63"/>
      <c r="AJ29" s="62"/>
      <c r="AK29" s="62"/>
      <c r="AL29" s="62"/>
      <c r="AM29" s="62"/>
    </row>
    <row r="30" spans="2:43" s="14" customFormat="1" x14ac:dyDescent="0.15">
      <c r="B30" s="59">
        <v>1990</v>
      </c>
      <c r="C30" s="61"/>
      <c r="D30" s="61">
        <v>10.623707708201641</v>
      </c>
      <c r="E30" s="63"/>
      <c r="F30" s="63"/>
      <c r="G30" s="63"/>
      <c r="H30" s="63"/>
      <c r="I30" s="63"/>
      <c r="J30" s="63"/>
      <c r="K30" s="63"/>
      <c r="L30" s="63"/>
      <c r="N30" s="62"/>
      <c r="O30" s="62"/>
      <c r="P30" s="62"/>
      <c r="Q30" s="62"/>
      <c r="S30" s="59">
        <v>1990</v>
      </c>
      <c r="T30" s="62"/>
      <c r="U30" s="61">
        <v>10.571414316703871</v>
      </c>
      <c r="V30" s="63"/>
      <c r="W30" s="63"/>
      <c r="X30" s="63"/>
      <c r="Y30" s="63"/>
      <c r="Z30" s="63"/>
      <c r="AA30" s="63"/>
      <c r="AB30" s="63"/>
      <c r="AC30" s="63"/>
      <c r="AD30" s="12"/>
      <c r="AE30" s="63"/>
      <c r="AF30" s="62"/>
      <c r="AG30" s="62"/>
      <c r="AH30" s="63"/>
      <c r="AJ30" s="62"/>
      <c r="AK30" s="62"/>
      <c r="AL30" s="62"/>
      <c r="AM30" s="62"/>
    </row>
    <row r="31" spans="2:43" s="14" customFormat="1" x14ac:dyDescent="0.15">
      <c r="B31" s="59">
        <v>1992</v>
      </c>
      <c r="C31" s="61"/>
      <c r="D31" s="61">
        <v>11.145267923450447</v>
      </c>
      <c r="E31" s="63"/>
      <c r="F31" s="63"/>
      <c r="G31" s="63"/>
      <c r="H31" s="63"/>
      <c r="I31" s="63"/>
      <c r="J31" s="63"/>
      <c r="K31" s="63"/>
      <c r="L31" s="63"/>
      <c r="N31" s="62"/>
      <c r="O31" s="62"/>
      <c r="P31" s="62"/>
      <c r="Q31" s="62"/>
      <c r="S31" s="59">
        <v>1992</v>
      </c>
      <c r="T31" s="62"/>
      <c r="U31" s="61">
        <v>11.019415530151095</v>
      </c>
      <c r="V31" s="63"/>
      <c r="W31" s="63"/>
      <c r="X31" s="63"/>
      <c r="Y31" s="63"/>
      <c r="Z31" s="63"/>
      <c r="AA31" s="63"/>
      <c r="AB31" s="63"/>
      <c r="AC31" s="63"/>
      <c r="AD31" s="12"/>
      <c r="AE31" s="63"/>
      <c r="AF31" s="62"/>
      <c r="AG31" s="62"/>
      <c r="AH31" s="62"/>
      <c r="AJ31" s="62"/>
      <c r="AK31" s="62"/>
      <c r="AL31" s="62"/>
      <c r="AM31" s="62"/>
    </row>
    <row r="32" spans="2:43" s="14" customFormat="1" x14ac:dyDescent="0.15">
      <c r="B32" s="66" t="s">
        <v>56</v>
      </c>
      <c r="C32" s="67"/>
      <c r="D32" s="67"/>
      <c r="E32" s="67"/>
      <c r="F32" s="67"/>
      <c r="G32" s="67"/>
      <c r="H32" s="67"/>
      <c r="I32" s="67"/>
      <c r="J32" s="67"/>
      <c r="K32" s="67"/>
      <c r="L32" s="67"/>
      <c r="M32" s="67"/>
      <c r="N32" s="67"/>
      <c r="O32" s="67"/>
      <c r="P32" s="67"/>
      <c r="Q32" s="67"/>
      <c r="R32" s="67"/>
      <c r="AH32" s="12"/>
      <c r="AI32" s="12"/>
      <c r="AJ32" s="12"/>
      <c r="AK32" s="12"/>
      <c r="AL32" s="12"/>
      <c r="AM32" s="12"/>
      <c r="AN32" s="12"/>
      <c r="AO32" s="12"/>
      <c r="AP32" s="12"/>
      <c r="AQ32" s="12"/>
    </row>
    <row r="33" spans="2:18" s="14" customFormat="1" x14ac:dyDescent="0.15">
      <c r="B33" s="67"/>
      <c r="C33" s="67"/>
      <c r="D33" s="67"/>
      <c r="E33" s="67"/>
      <c r="F33" s="67"/>
      <c r="G33" s="67"/>
      <c r="H33" s="67"/>
      <c r="I33" s="67"/>
      <c r="J33" s="67"/>
      <c r="K33" s="67"/>
      <c r="L33" s="67"/>
      <c r="M33" s="67"/>
      <c r="N33" s="67"/>
      <c r="O33" s="67"/>
      <c r="P33" s="67"/>
      <c r="Q33" s="67"/>
      <c r="R33" s="67"/>
    </row>
    <row r="34" spans="2:18" s="14" customFormat="1" x14ac:dyDescent="0.15">
      <c r="B34" s="67"/>
      <c r="C34" s="67"/>
      <c r="D34" s="67"/>
      <c r="E34" s="67"/>
      <c r="F34" s="67"/>
      <c r="G34" s="67"/>
      <c r="H34" s="67"/>
      <c r="I34" s="67"/>
      <c r="J34" s="67"/>
      <c r="K34" s="67"/>
      <c r="L34" s="67"/>
      <c r="M34" s="67"/>
      <c r="N34" s="67"/>
      <c r="O34" s="67"/>
      <c r="P34" s="67"/>
      <c r="Q34" s="67"/>
      <c r="R34" s="67"/>
    </row>
    <row r="35" spans="2:18" s="14" customFormat="1" x14ac:dyDescent="0.15">
      <c r="B35" s="67"/>
      <c r="C35" s="67"/>
      <c r="D35" s="67"/>
      <c r="E35" s="67"/>
      <c r="F35" s="67"/>
      <c r="G35" s="67"/>
      <c r="H35" s="67"/>
      <c r="I35" s="67"/>
      <c r="J35" s="67"/>
      <c r="K35" s="67"/>
      <c r="L35" s="67"/>
      <c r="M35" s="67"/>
      <c r="N35" s="67"/>
      <c r="O35" s="67"/>
      <c r="P35" s="67"/>
      <c r="Q35" s="67"/>
      <c r="R35" s="67"/>
    </row>
    <row r="36" spans="2:18" s="14" customFormat="1" x14ac:dyDescent="0.15">
      <c r="B36" s="67"/>
      <c r="C36" s="67"/>
      <c r="D36" s="67"/>
      <c r="E36" s="67"/>
      <c r="F36" s="67"/>
      <c r="G36" s="67"/>
      <c r="H36" s="67"/>
      <c r="I36" s="67"/>
      <c r="J36" s="67"/>
      <c r="K36" s="67"/>
      <c r="L36" s="67"/>
      <c r="M36" s="67"/>
      <c r="N36" s="67"/>
      <c r="O36" s="67"/>
      <c r="P36" s="67"/>
      <c r="Q36" s="67"/>
      <c r="R36" s="67"/>
    </row>
    <row r="37" spans="2:18" x14ac:dyDescent="0.15">
      <c r="B37" s="67"/>
      <c r="C37" s="67"/>
      <c r="D37" s="67"/>
      <c r="E37" s="67"/>
      <c r="F37" s="67"/>
      <c r="G37" s="67"/>
      <c r="H37" s="67"/>
      <c r="I37" s="67"/>
      <c r="J37" s="67"/>
      <c r="K37" s="67"/>
      <c r="L37" s="67"/>
      <c r="M37" s="67"/>
      <c r="N37" s="67"/>
      <c r="O37" s="67"/>
      <c r="P37" s="67"/>
      <c r="Q37" s="67"/>
      <c r="R37" s="67"/>
    </row>
    <row r="38" spans="2:18" x14ac:dyDescent="0.15">
      <c r="B38" s="67"/>
      <c r="C38" s="67"/>
      <c r="D38" s="67"/>
      <c r="E38" s="67"/>
      <c r="F38" s="67"/>
      <c r="G38" s="67"/>
      <c r="H38" s="67"/>
      <c r="I38" s="67"/>
      <c r="J38" s="67"/>
      <c r="K38" s="67"/>
      <c r="L38" s="67"/>
      <c r="M38" s="67"/>
      <c r="N38" s="67"/>
      <c r="O38" s="67"/>
      <c r="P38" s="67"/>
      <c r="Q38" s="67"/>
      <c r="R38" s="67"/>
    </row>
    <row r="39" spans="2:18" x14ac:dyDescent="0.15">
      <c r="B39" s="67"/>
      <c r="C39" s="67"/>
      <c r="D39" s="67"/>
      <c r="E39" s="67"/>
      <c r="F39" s="67"/>
      <c r="G39" s="67"/>
      <c r="H39" s="67"/>
      <c r="I39" s="67"/>
      <c r="J39" s="67"/>
      <c r="K39" s="67"/>
      <c r="L39" s="67"/>
      <c r="M39" s="67"/>
      <c r="N39" s="67"/>
      <c r="O39" s="67"/>
      <c r="P39" s="67"/>
      <c r="Q39" s="67"/>
      <c r="R39" s="67"/>
    </row>
    <row r="40" spans="2:18" x14ac:dyDescent="0.15">
      <c r="B40" s="67"/>
      <c r="C40" s="67"/>
      <c r="D40" s="67"/>
      <c r="E40" s="67"/>
      <c r="F40" s="67"/>
      <c r="G40" s="67"/>
      <c r="H40" s="67"/>
      <c r="I40" s="67"/>
      <c r="J40" s="67"/>
      <c r="K40" s="67"/>
      <c r="L40" s="67"/>
      <c r="M40" s="67"/>
      <c r="N40" s="67"/>
      <c r="O40" s="67"/>
      <c r="P40" s="67"/>
      <c r="Q40" s="67"/>
      <c r="R40" s="67"/>
    </row>
    <row r="41" spans="2:18" hidden="1" x14ac:dyDescent="0.15">
      <c r="B41" s="67"/>
      <c r="C41" s="67"/>
      <c r="D41" s="67"/>
      <c r="E41" s="67"/>
      <c r="F41" s="67"/>
      <c r="G41" s="67"/>
      <c r="H41" s="67"/>
      <c r="I41" s="67"/>
      <c r="J41" s="67"/>
      <c r="K41" s="67"/>
      <c r="L41" s="67"/>
      <c r="M41" s="67"/>
      <c r="N41" s="67"/>
      <c r="O41" s="67"/>
      <c r="P41" s="67"/>
      <c r="Q41" s="67"/>
      <c r="R41" s="67"/>
    </row>
  </sheetData>
  <mergeCells count="5">
    <mergeCell ref="AJ3:AM3"/>
    <mergeCell ref="B32:R41"/>
    <mergeCell ref="B2:L2"/>
    <mergeCell ref="B3:L3"/>
    <mergeCell ref="S3:AC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35"/>
  <sheetViews>
    <sheetView showGridLines="0" workbookViewId="0"/>
  </sheetViews>
  <sheetFormatPr baseColWidth="10" defaultColWidth="10.83203125" defaultRowHeight="11" x14ac:dyDescent="0.15"/>
  <cols>
    <col min="1" max="1" width="3" style="14" customWidth="1"/>
    <col min="2" max="6" width="10.83203125" style="14"/>
    <col min="7" max="7" width="12.33203125" style="14" customWidth="1"/>
    <col min="8" max="8" width="10.83203125" style="14"/>
    <col min="9" max="9" width="13.6640625" style="14" customWidth="1"/>
    <col min="10" max="10" width="12.6640625" style="14" customWidth="1"/>
    <col min="11" max="11" width="6" style="14" customWidth="1"/>
    <col min="12" max="12" width="10.83203125" style="14"/>
    <col min="13" max="13" width="9.33203125" style="14" customWidth="1"/>
    <col min="14" max="14" width="9.5" style="14" customWidth="1"/>
    <col min="15" max="16384" width="10.83203125" style="14"/>
  </cols>
  <sheetData>
    <row r="2" spans="2:17" x14ac:dyDescent="0.15">
      <c r="B2" s="17" t="s">
        <v>43</v>
      </c>
    </row>
    <row r="5" spans="2:17" ht="1.5" customHeight="1" x14ac:dyDescent="0.15"/>
    <row r="6" spans="2:17" s="18" customFormat="1" ht="99" customHeight="1" x14ac:dyDescent="0.2">
      <c r="C6" s="25"/>
      <c r="D6" s="73" t="s">
        <v>30</v>
      </c>
      <c r="E6" s="33" t="s">
        <v>31</v>
      </c>
      <c r="F6" s="74" t="s">
        <v>32</v>
      </c>
      <c r="G6" s="33" t="s">
        <v>33</v>
      </c>
      <c r="H6" s="74" t="s">
        <v>34</v>
      </c>
      <c r="I6" s="33" t="s">
        <v>35</v>
      </c>
      <c r="J6" s="32" t="s">
        <v>29</v>
      </c>
      <c r="L6" s="28" t="s">
        <v>48</v>
      </c>
      <c r="M6" s="33" t="s">
        <v>49</v>
      </c>
      <c r="N6" s="26"/>
      <c r="O6" s="27"/>
      <c r="P6" s="32" t="s">
        <v>48</v>
      </c>
      <c r="Q6" s="19"/>
    </row>
    <row r="7" spans="2:17" x14ac:dyDescent="0.15">
      <c r="B7" s="70" t="s">
        <v>6</v>
      </c>
      <c r="C7" s="20" t="s">
        <v>21</v>
      </c>
      <c r="D7" s="75">
        <v>78.902521792647846</v>
      </c>
      <c r="E7" s="76">
        <v>14.1480378726051</v>
      </c>
      <c r="F7" s="75">
        <v>0.57549139261215376</v>
      </c>
      <c r="G7" s="94">
        <v>6.1187720374733514</v>
      </c>
      <c r="H7" s="75">
        <v>8.0077603240941552E-3</v>
      </c>
      <c r="I7" s="75">
        <v>0.24716914433740883</v>
      </c>
      <c r="J7" s="84">
        <v>21.725601814367053</v>
      </c>
      <c r="L7" s="88">
        <f>D7+E7+F7</f>
        <v>93.626051057865098</v>
      </c>
      <c r="M7" s="89">
        <f>D7/100*I7</f>
        <v>0.19502268797552522</v>
      </c>
      <c r="N7" s="29"/>
      <c r="O7" s="29"/>
      <c r="P7" s="22">
        <f>D7+E7+F7+H7</f>
        <v>93.634058818189189</v>
      </c>
      <c r="Q7" s="12"/>
    </row>
    <row r="8" spans="2:17" ht="15" customHeight="1" x14ac:dyDescent="0.15">
      <c r="B8" s="71"/>
      <c r="C8" s="21" t="s">
        <v>22</v>
      </c>
      <c r="D8" s="77">
        <v>75.792312002454878</v>
      </c>
      <c r="E8" s="78">
        <v>17.569369793708855</v>
      </c>
      <c r="F8" s="77">
        <v>0.63565027319219847</v>
      </c>
      <c r="G8" s="95">
        <v>5.8287048684230287</v>
      </c>
      <c r="H8" s="77">
        <v>3.2888355482097332E-3</v>
      </c>
      <c r="I8" s="85">
        <v>0.17067422667289681</v>
      </c>
      <c r="J8" s="86">
        <v>37.01673801238563</v>
      </c>
      <c r="L8" s="90">
        <f>D8+E8+F8</f>
        <v>93.997332069355934</v>
      </c>
      <c r="M8" s="83">
        <f>D8/100*I8</f>
        <v>0.12935794238769902</v>
      </c>
      <c r="N8" s="30"/>
      <c r="O8" s="30"/>
      <c r="P8" s="22">
        <f t="shared" ref="P8:P13" si="0">D8+E8+F8+H8</f>
        <v>94.000620904904139</v>
      </c>
      <c r="Q8" s="12"/>
    </row>
    <row r="9" spans="2:17" ht="15" customHeight="1" x14ac:dyDescent="0.15">
      <c r="B9" s="71"/>
      <c r="C9" s="21" t="s">
        <v>23</v>
      </c>
      <c r="D9" s="77">
        <v>74.336151829270378</v>
      </c>
      <c r="E9" s="78">
        <v>18.754911075038457</v>
      </c>
      <c r="F9" s="77">
        <v>0.65090888526408341</v>
      </c>
      <c r="G9" s="95">
        <v>6.1095320147625607</v>
      </c>
      <c r="H9" s="77">
        <v>2.5130026456423567E-3</v>
      </c>
      <c r="I9" s="77">
        <v>0.14598319301871027</v>
      </c>
      <c r="J9" s="86">
        <v>52.231747901935172</v>
      </c>
      <c r="L9" s="90">
        <f>D9+E9+F9</f>
        <v>93.741971789572929</v>
      </c>
      <c r="M9" s="83">
        <f>D9/100*I9</f>
        <v>0.1085182880076053</v>
      </c>
      <c r="N9" s="30"/>
      <c r="O9" s="30"/>
      <c r="P9" s="22">
        <f t="shared" si="0"/>
        <v>93.744484792218572</v>
      </c>
      <c r="Q9" s="12"/>
    </row>
    <row r="10" spans="2:17" ht="15" customHeight="1" x14ac:dyDescent="0.15">
      <c r="B10" s="71"/>
      <c r="C10" s="21" t="s">
        <v>24</v>
      </c>
      <c r="D10" s="77">
        <v>74.724581939315087</v>
      </c>
      <c r="E10" s="78">
        <v>18.416064281047607</v>
      </c>
      <c r="F10" s="77">
        <v>0.66828967154630081</v>
      </c>
      <c r="G10" s="95">
        <v>6.0711364168606323</v>
      </c>
      <c r="H10" s="77">
        <v>2.0564279789711355E-3</v>
      </c>
      <c r="I10" s="77">
        <v>0.11787126325133176</v>
      </c>
      <c r="J10" s="86">
        <v>67.06691385516298</v>
      </c>
      <c r="L10" s="90">
        <f>D10+E10+F10</f>
        <v>93.808935891909002</v>
      </c>
      <c r="M10" s="83">
        <f>D10/100*I10</f>
        <v>8.807880869114719E-2</v>
      </c>
      <c r="N10" s="30"/>
      <c r="O10" s="30"/>
      <c r="P10" s="22">
        <f t="shared" si="0"/>
        <v>93.810992319887973</v>
      </c>
      <c r="Q10" s="12"/>
    </row>
    <row r="11" spans="2:17" ht="15" customHeight="1" x14ac:dyDescent="0.15">
      <c r="B11" s="71"/>
      <c r="C11" s="21" t="s">
        <v>25</v>
      </c>
      <c r="D11" s="77">
        <v>76.300298265954964</v>
      </c>
      <c r="E11" s="78">
        <v>16.921885000679048</v>
      </c>
      <c r="F11" s="77">
        <v>0.76348327836157759</v>
      </c>
      <c r="G11" s="95">
        <v>5.9096530035403063</v>
      </c>
      <c r="H11" s="77">
        <v>1.8767628594688888E-3</v>
      </c>
      <c r="I11" s="77">
        <v>0.10280368860470913</v>
      </c>
      <c r="J11" s="86">
        <v>81.97487392467292</v>
      </c>
      <c r="L11" s="90">
        <f>D11+E11+F11</f>
        <v>93.985666544995581</v>
      </c>
      <c r="M11" s="83">
        <f>D11/100*I11</f>
        <v>7.843952103379663E-2</v>
      </c>
      <c r="N11" s="30"/>
      <c r="O11" s="30"/>
      <c r="P11" s="22">
        <f t="shared" si="0"/>
        <v>93.987543307855049</v>
      </c>
      <c r="Q11" s="12"/>
    </row>
    <row r="12" spans="2:17" ht="15" customHeight="1" x14ac:dyDescent="0.15">
      <c r="B12" s="71"/>
      <c r="C12" s="21" t="s">
        <v>26</v>
      </c>
      <c r="D12" s="77">
        <v>77.929286468289718</v>
      </c>
      <c r="E12" s="78">
        <v>15.228871809612244</v>
      </c>
      <c r="F12" s="77">
        <v>0.97505080192589166</v>
      </c>
      <c r="G12" s="95">
        <v>5.7802503242196721</v>
      </c>
      <c r="H12" s="77">
        <v>1.6097589867947793E-3</v>
      </c>
      <c r="I12" s="77">
        <v>8.4930836965434645E-2</v>
      </c>
      <c r="J12" s="86">
        <v>96.809584496399168</v>
      </c>
      <c r="L12" s="90">
        <f>D12+E12+F12</f>
        <v>94.13320907982785</v>
      </c>
      <c r="M12" s="83">
        <f>D12/100*I12</f>
        <v>6.6185995238709661E-2</v>
      </c>
      <c r="N12" s="30"/>
      <c r="O12" s="30"/>
      <c r="P12" s="22">
        <f t="shared" si="0"/>
        <v>94.134818838814638</v>
      </c>
      <c r="Q12" s="12"/>
    </row>
    <row r="13" spans="2:17" ht="15" customHeight="1" x14ac:dyDescent="0.15">
      <c r="B13" s="71"/>
      <c r="C13" s="21" t="s">
        <v>27</v>
      </c>
      <c r="D13" s="77">
        <v>78.779015504265132</v>
      </c>
      <c r="E13" s="78">
        <v>13.927063643287871</v>
      </c>
      <c r="F13" s="77">
        <v>1.3395973342494993</v>
      </c>
      <c r="G13" s="95">
        <v>5.8718610639658406</v>
      </c>
      <c r="H13" s="77">
        <v>1.5305910262629174E-3</v>
      </c>
      <c r="I13" s="77">
        <v>8.0931863205431567E-2</v>
      </c>
      <c r="J13" s="86">
        <v>111.35401498507785</v>
      </c>
      <c r="L13" s="90">
        <f>D13+E13+F13</f>
        <v>94.045676481802502</v>
      </c>
      <c r="M13" s="83">
        <f>D13/100*I13</f>
        <v>6.375732506249758E-2</v>
      </c>
      <c r="N13" s="30"/>
      <c r="O13" s="93" t="s">
        <v>50</v>
      </c>
      <c r="P13" s="22">
        <f t="shared" si="0"/>
        <v>94.047207072828769</v>
      </c>
      <c r="Q13" s="12"/>
    </row>
    <row r="14" spans="2:17" ht="15" customHeight="1" x14ac:dyDescent="0.15">
      <c r="B14" s="72"/>
      <c r="C14" s="23"/>
      <c r="D14" s="79"/>
      <c r="E14" s="80"/>
      <c r="F14" s="79"/>
      <c r="G14" s="96"/>
      <c r="H14" s="79"/>
      <c r="I14" s="79"/>
      <c r="J14" s="87"/>
      <c r="L14" s="90"/>
      <c r="M14" s="83"/>
      <c r="N14" s="31"/>
      <c r="O14" s="31"/>
      <c r="P14" s="22"/>
      <c r="Q14" s="12"/>
    </row>
    <row r="15" spans="2:17" x14ac:dyDescent="0.15">
      <c r="B15" s="70" t="s">
        <v>5</v>
      </c>
      <c r="C15" s="21" t="s">
        <v>21</v>
      </c>
      <c r="D15" s="77">
        <v>81.559412154084129</v>
      </c>
      <c r="E15" s="78">
        <v>0.17599501482885377</v>
      </c>
      <c r="F15" s="77">
        <v>0.22547250234023578</v>
      </c>
      <c r="G15" s="95">
        <v>4.4556964619725896</v>
      </c>
      <c r="H15" s="77">
        <v>13.423588374140756</v>
      </c>
      <c r="I15" s="77">
        <v>0.1598354926334512</v>
      </c>
      <c r="J15" s="86">
        <v>24.320972658501098</v>
      </c>
      <c r="L15" s="90">
        <f>D15+E15+F15</f>
        <v>81.960879671253224</v>
      </c>
      <c r="M15" s="83">
        <f>D15/100*I15</f>
        <v>0.13036088820542724</v>
      </c>
      <c r="N15" s="31"/>
      <c r="O15" s="22">
        <f>SUM(D15:G15)</f>
        <v>86.416576133225817</v>
      </c>
      <c r="P15" s="22">
        <f>D15+E15+F15+H15</f>
        <v>95.384468045393987</v>
      </c>
      <c r="Q15" s="12"/>
    </row>
    <row r="16" spans="2:17" ht="15" customHeight="1" x14ac:dyDescent="0.15">
      <c r="B16" s="71"/>
      <c r="C16" s="21" t="s">
        <v>22</v>
      </c>
      <c r="D16" s="77">
        <v>87.654523594460827</v>
      </c>
      <c r="E16" s="78">
        <v>0.35859204157533631</v>
      </c>
      <c r="F16" s="77">
        <v>0.25640430739507153</v>
      </c>
      <c r="G16" s="95">
        <v>4.4814828364378556</v>
      </c>
      <c r="H16" s="77">
        <v>7.1526086761271035</v>
      </c>
      <c r="I16" s="85">
        <v>9.6388544003637638E-2</v>
      </c>
      <c r="J16" s="86">
        <v>39.951023198649864</v>
      </c>
      <c r="L16" s="90">
        <f>D16+E16+F16</f>
        <v>88.269519943431234</v>
      </c>
      <c r="M16" s="83">
        <f>D16/100*I16</f>
        <v>8.4488919046025818E-2</v>
      </c>
      <c r="N16" s="31"/>
      <c r="O16" s="22">
        <f t="shared" ref="O16:O21" si="1">SUM(D16:G16)</f>
        <v>92.751002779869083</v>
      </c>
      <c r="P16" s="22">
        <f t="shared" ref="P16:P21" si="2">D16+E16+F16+H16</f>
        <v>95.422128619558336</v>
      </c>
      <c r="Q16" s="12"/>
    </row>
    <row r="17" spans="1:17" ht="15" customHeight="1" x14ac:dyDescent="0.15">
      <c r="B17" s="71"/>
      <c r="C17" s="21" t="s">
        <v>23</v>
      </c>
      <c r="D17" s="77">
        <v>88.943012639266414</v>
      </c>
      <c r="E17" s="78">
        <v>0.5412621074084345</v>
      </c>
      <c r="F17" s="77">
        <v>0.29361626307030114</v>
      </c>
      <c r="G17" s="95">
        <v>5.1814262522555135</v>
      </c>
      <c r="H17" s="77">
        <v>4.968090070975884</v>
      </c>
      <c r="I17" s="77">
        <v>7.2592667022614327E-2</v>
      </c>
      <c r="J17" s="86">
        <v>56.078697874384822</v>
      </c>
      <c r="L17" s="90">
        <f t="shared" ref="L17:L21" si="3">D17+E17+F17</f>
        <v>89.777891009745147</v>
      </c>
      <c r="M17" s="83">
        <f t="shared" ref="M17:M21" si="4">D17/100*I17</f>
        <v>6.4566105005104443E-2</v>
      </c>
      <c r="N17" s="31"/>
      <c r="O17" s="22">
        <f t="shared" si="1"/>
        <v>94.959317262000667</v>
      </c>
      <c r="P17" s="22">
        <f t="shared" si="2"/>
        <v>94.745981080721037</v>
      </c>
      <c r="Q17" s="12"/>
    </row>
    <row r="18" spans="1:17" ht="15" customHeight="1" x14ac:dyDescent="0.15">
      <c r="B18" s="71"/>
      <c r="C18" s="21" t="s">
        <v>24</v>
      </c>
      <c r="D18" s="77">
        <v>89.882223213888523</v>
      </c>
      <c r="E18" s="78">
        <v>0.62890123270941833</v>
      </c>
      <c r="F18" s="77">
        <v>0.37082278720929629</v>
      </c>
      <c r="G18" s="95">
        <v>5.2235038019905646</v>
      </c>
      <c r="H18" s="77">
        <v>3.8314333938603977</v>
      </c>
      <c r="I18" s="77">
        <v>6.3115570341719635E-2</v>
      </c>
      <c r="J18" s="86">
        <v>72.024579547130728</v>
      </c>
      <c r="L18" s="90">
        <f t="shared" si="3"/>
        <v>90.881947233807239</v>
      </c>
      <c r="M18" s="83">
        <f t="shared" si="4"/>
        <v>5.6729677817263263E-2</v>
      </c>
      <c r="N18" s="31"/>
      <c r="O18" s="22">
        <f t="shared" si="1"/>
        <v>96.105451035797799</v>
      </c>
      <c r="P18" s="22">
        <f t="shared" si="2"/>
        <v>94.713380627667632</v>
      </c>
      <c r="Q18" s="12"/>
    </row>
    <row r="19" spans="1:17" ht="15" customHeight="1" x14ac:dyDescent="0.15">
      <c r="B19" s="71"/>
      <c r="C19" s="21" t="s">
        <v>25</v>
      </c>
      <c r="D19" s="77">
        <v>90.393578374562139</v>
      </c>
      <c r="E19" s="78">
        <v>0.74018620369835908</v>
      </c>
      <c r="F19" s="77">
        <v>0.5226784515184324</v>
      </c>
      <c r="G19" s="95">
        <v>5.1661510112974343</v>
      </c>
      <c r="H19" s="77">
        <v>3.1060472200530991</v>
      </c>
      <c r="I19" s="77">
        <v>7.1358738870413579E-2</v>
      </c>
      <c r="J19" s="86">
        <v>87.449181580790352</v>
      </c>
      <c r="L19" s="90">
        <f t="shared" si="3"/>
        <v>91.656443029778927</v>
      </c>
      <c r="M19" s="83">
        <f t="shared" si="4"/>
        <v>6.4503717547926442E-2</v>
      </c>
      <c r="N19" s="31"/>
      <c r="O19" s="22">
        <f t="shared" si="1"/>
        <v>96.822594041076357</v>
      </c>
      <c r="P19" s="22">
        <f t="shared" si="2"/>
        <v>94.762490249832027</v>
      </c>
      <c r="Q19" s="12"/>
    </row>
    <row r="20" spans="1:17" ht="15" customHeight="1" x14ac:dyDescent="0.15">
      <c r="B20" s="71"/>
      <c r="C20" s="21" t="s">
        <v>26</v>
      </c>
      <c r="D20" s="77">
        <v>90.653209664447971</v>
      </c>
      <c r="E20" s="78">
        <v>0.77363657976663225</v>
      </c>
      <c r="F20" s="77">
        <v>0.75229128159345504</v>
      </c>
      <c r="G20" s="95">
        <v>5.1509998184853769</v>
      </c>
      <c r="H20" s="77">
        <v>2.6133270631538039</v>
      </c>
      <c r="I20" s="77">
        <v>5.6535592552743236E-2</v>
      </c>
      <c r="J20" s="86">
        <v>102.76408436223679</v>
      </c>
      <c r="L20" s="90">
        <f>D20+E20+F20</f>
        <v>92.179137525808059</v>
      </c>
      <c r="M20" s="83">
        <f t="shared" si="4"/>
        <v>5.1251329251876358E-2</v>
      </c>
      <c r="N20" s="31"/>
      <c r="O20" s="22">
        <f t="shared" si="1"/>
        <v>97.330137344293433</v>
      </c>
      <c r="P20" s="22">
        <f t="shared" si="2"/>
        <v>94.792464588961863</v>
      </c>
      <c r="Q20" s="12"/>
    </row>
    <row r="21" spans="1:17" ht="15" customHeight="1" x14ac:dyDescent="0.15">
      <c r="B21" s="72"/>
      <c r="C21" s="23" t="s">
        <v>27</v>
      </c>
      <c r="D21" s="81">
        <v>90.408270116507879</v>
      </c>
      <c r="E21" s="82">
        <v>0.78712362787562973</v>
      </c>
      <c r="F21" s="81">
        <v>1.0715784690793033</v>
      </c>
      <c r="G21" s="97">
        <v>5.3707055698189343</v>
      </c>
      <c r="H21" s="81">
        <v>2.3081448625762113</v>
      </c>
      <c r="I21" s="81">
        <v>5.4177354141993747E-2</v>
      </c>
      <c r="J21" s="87">
        <v>117.56639731970968</v>
      </c>
      <c r="L21" s="91">
        <f t="shared" si="3"/>
        <v>92.266972213462807</v>
      </c>
      <c r="M21" s="92">
        <f t="shared" si="4"/>
        <v>4.8980808674670778E-2</v>
      </c>
      <c r="N21" s="34"/>
      <c r="O21" s="24">
        <f t="shared" si="1"/>
        <v>97.637677783281745</v>
      </c>
      <c r="P21" s="24">
        <f t="shared" si="2"/>
        <v>94.575117076039021</v>
      </c>
      <c r="Q21" s="12"/>
    </row>
    <row r="22" spans="1:17" ht="108" customHeight="1" x14ac:dyDescent="0.15">
      <c r="B22" s="68" t="s">
        <v>57</v>
      </c>
      <c r="C22" s="69"/>
      <c r="D22" s="69"/>
      <c r="E22" s="69"/>
      <c r="F22" s="69"/>
      <c r="G22" s="69"/>
      <c r="H22" s="69"/>
      <c r="I22" s="69"/>
      <c r="J22" s="69"/>
    </row>
    <row r="25" spans="1:17" x14ac:dyDescent="0.15">
      <c r="A25" s="35"/>
      <c r="B25" s="36"/>
      <c r="C25" s="36"/>
      <c r="D25" s="36"/>
      <c r="E25" s="36"/>
      <c r="F25" s="36"/>
      <c r="G25" s="36"/>
      <c r="H25" s="36"/>
      <c r="I25" s="36"/>
      <c r="J25" s="36"/>
      <c r="K25" s="36"/>
    </row>
    <row r="26" spans="1:17" x14ac:dyDescent="0.15">
      <c r="A26" s="36"/>
      <c r="B26" s="36"/>
      <c r="C26" s="36"/>
      <c r="D26" s="36"/>
      <c r="E26" s="36"/>
      <c r="F26" s="36"/>
      <c r="G26" s="36"/>
      <c r="H26" s="36"/>
      <c r="I26" s="36"/>
      <c r="J26" s="36"/>
      <c r="K26" s="36"/>
    </row>
    <row r="27" spans="1:17" x14ac:dyDescent="0.15">
      <c r="A27" s="36"/>
      <c r="B27" s="36"/>
      <c r="C27" s="36"/>
      <c r="D27" s="36"/>
      <c r="E27" s="36"/>
      <c r="F27" s="36"/>
      <c r="G27" s="36"/>
      <c r="H27" s="36"/>
      <c r="I27" s="36"/>
      <c r="J27" s="36"/>
      <c r="K27" s="36"/>
    </row>
    <row r="28" spans="1:17" x14ac:dyDescent="0.15">
      <c r="A28" s="36"/>
      <c r="B28" s="36"/>
      <c r="C28" s="36"/>
      <c r="D28" s="36"/>
      <c r="E28" s="36"/>
      <c r="F28" s="36"/>
      <c r="G28" s="36"/>
      <c r="H28" s="36"/>
      <c r="I28" s="36"/>
      <c r="J28" s="36"/>
      <c r="K28" s="36"/>
    </row>
    <row r="29" spans="1:17" x14ac:dyDescent="0.15">
      <c r="A29" s="36"/>
      <c r="B29" s="36"/>
      <c r="C29" s="36"/>
      <c r="D29" s="36"/>
      <c r="E29" s="36"/>
      <c r="F29" s="36"/>
      <c r="G29" s="36"/>
      <c r="H29" s="36"/>
      <c r="I29" s="36"/>
      <c r="J29" s="36"/>
      <c r="K29" s="36"/>
    </row>
    <row r="30" spans="1:17" x14ac:dyDescent="0.15">
      <c r="A30" s="36"/>
      <c r="B30" s="36"/>
      <c r="C30" s="36"/>
      <c r="D30" s="36"/>
      <c r="E30" s="36"/>
      <c r="F30" s="36"/>
      <c r="G30" s="36"/>
      <c r="H30" s="36"/>
      <c r="I30" s="36"/>
      <c r="J30" s="36"/>
      <c r="K30" s="36"/>
    </row>
    <row r="31" spans="1:17" x14ac:dyDescent="0.15">
      <c r="A31" s="36"/>
      <c r="B31" s="36"/>
      <c r="C31" s="36"/>
      <c r="D31" s="36"/>
      <c r="E31" s="36"/>
      <c r="F31" s="36"/>
      <c r="G31" s="36"/>
      <c r="H31" s="36"/>
      <c r="I31" s="36"/>
      <c r="J31" s="36"/>
      <c r="K31" s="36"/>
    </row>
    <row r="32" spans="1:17" x14ac:dyDescent="0.15">
      <c r="A32" s="36"/>
      <c r="B32" s="36"/>
      <c r="C32" s="36"/>
      <c r="D32" s="36"/>
      <c r="E32" s="36"/>
      <c r="F32" s="36"/>
      <c r="G32" s="36"/>
      <c r="H32" s="36"/>
      <c r="I32" s="36"/>
      <c r="J32" s="36"/>
      <c r="K32" s="36"/>
    </row>
    <row r="33" spans="1:11" x14ac:dyDescent="0.15">
      <c r="A33" s="36"/>
      <c r="B33" s="36"/>
      <c r="C33" s="36"/>
      <c r="D33" s="36"/>
      <c r="E33" s="36"/>
      <c r="F33" s="36"/>
      <c r="G33" s="36"/>
      <c r="H33" s="36"/>
      <c r="I33" s="36"/>
      <c r="J33" s="36"/>
      <c r="K33" s="36"/>
    </row>
    <row r="34" spans="1:11" x14ac:dyDescent="0.15">
      <c r="A34" s="36"/>
      <c r="B34" s="36"/>
      <c r="C34" s="36"/>
      <c r="D34" s="36"/>
      <c r="E34" s="36"/>
      <c r="F34" s="36"/>
      <c r="G34" s="36"/>
      <c r="H34" s="36"/>
      <c r="I34" s="36"/>
      <c r="J34" s="36"/>
      <c r="K34" s="36"/>
    </row>
    <row r="35" spans="1:11" x14ac:dyDescent="0.15">
      <c r="A35" s="36"/>
      <c r="B35" s="36"/>
      <c r="C35" s="36"/>
      <c r="D35" s="36"/>
      <c r="E35" s="36"/>
      <c r="F35" s="36"/>
      <c r="G35" s="36"/>
      <c r="H35" s="36"/>
      <c r="I35" s="36"/>
      <c r="J35" s="36"/>
      <c r="K35" s="36"/>
    </row>
  </sheetData>
  <mergeCells count="4">
    <mergeCell ref="A25:K35"/>
    <mergeCell ref="B22:J22"/>
    <mergeCell ref="B7:B14"/>
    <mergeCell ref="B15:B2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2:AA42"/>
  <sheetViews>
    <sheetView showGridLines="0" workbookViewId="0"/>
  </sheetViews>
  <sheetFormatPr baseColWidth="10" defaultColWidth="10.83203125" defaultRowHeight="11" x14ac:dyDescent="0.15"/>
  <cols>
    <col min="1" max="1" width="2.33203125" style="2" customWidth="1"/>
    <col min="2" max="2" width="6.5" style="2" customWidth="1"/>
    <col min="3" max="11" width="5.6640625" style="2" bestFit="1" customWidth="1"/>
    <col min="12" max="12" width="3.33203125" style="2" bestFit="1" customWidth="1"/>
    <col min="13" max="13" width="3.5" style="2" bestFit="1" customWidth="1"/>
    <col min="14" max="22" width="3.33203125" style="2" bestFit="1" customWidth="1"/>
    <col min="23" max="16384" width="10.83203125" style="2"/>
  </cols>
  <sheetData>
    <row r="2" spans="2:27" x14ac:dyDescent="0.15">
      <c r="B2" s="1" t="s">
        <v>46</v>
      </c>
      <c r="X2" s="15"/>
      <c r="Y2" s="14"/>
      <c r="Z2" s="14"/>
      <c r="AA2" s="14"/>
    </row>
    <row r="3" spans="2:27" x14ac:dyDescent="0.15">
      <c r="B3" s="4"/>
    </row>
    <row r="4" spans="2:27" x14ac:dyDescent="0.15">
      <c r="B4" s="9"/>
      <c r="C4" s="98" t="s">
        <v>36</v>
      </c>
      <c r="D4" s="98" t="s">
        <v>21</v>
      </c>
      <c r="E4" s="98" t="s">
        <v>22</v>
      </c>
      <c r="F4" s="98" t="s">
        <v>23</v>
      </c>
      <c r="G4" s="98" t="s">
        <v>24</v>
      </c>
      <c r="H4" s="98" t="s">
        <v>25</v>
      </c>
      <c r="I4" s="98" t="s">
        <v>26</v>
      </c>
      <c r="J4" s="98" t="s">
        <v>27</v>
      </c>
      <c r="K4" s="98" t="s">
        <v>37</v>
      </c>
    </row>
    <row r="5" spans="2:27" x14ac:dyDescent="0.15">
      <c r="B5" s="99">
        <v>1942</v>
      </c>
      <c r="C5" s="100">
        <v>2.2908E-3</v>
      </c>
      <c r="D5" s="100">
        <v>4.2709999999999996E-3</v>
      </c>
      <c r="E5" s="100">
        <v>1.0880300000000001E-2</v>
      </c>
      <c r="F5" s="100">
        <v>7.4877700000000005E-2</v>
      </c>
      <c r="G5" s="100">
        <v>0.25864819999999999</v>
      </c>
      <c r="H5" s="100">
        <v>0.61002920000000005</v>
      </c>
      <c r="I5" s="100">
        <v>1.1227308</v>
      </c>
      <c r="J5" s="100">
        <v>2.0794733999999999</v>
      </c>
      <c r="K5" s="100">
        <v>4.4369353</v>
      </c>
      <c r="L5" s="5"/>
      <c r="M5" s="5"/>
      <c r="N5" s="5"/>
      <c r="O5" s="5"/>
      <c r="P5" s="5"/>
      <c r="Q5" s="5"/>
      <c r="R5" s="5"/>
      <c r="S5" s="5"/>
      <c r="T5" s="5"/>
      <c r="U5" s="5"/>
      <c r="V5" s="5"/>
    </row>
    <row r="6" spans="2:27" x14ac:dyDescent="0.15">
      <c r="B6" s="99"/>
      <c r="C6" s="100"/>
      <c r="D6" s="100"/>
      <c r="E6" s="100"/>
      <c r="F6" s="100"/>
      <c r="G6" s="100"/>
      <c r="H6" s="100"/>
      <c r="I6" s="100"/>
      <c r="J6" s="100"/>
      <c r="K6" s="100"/>
      <c r="L6" s="5"/>
      <c r="M6" s="5"/>
      <c r="N6" s="5"/>
      <c r="O6" s="5"/>
      <c r="P6" s="5"/>
      <c r="Q6" s="5"/>
      <c r="R6" s="5"/>
      <c r="S6" s="5"/>
      <c r="T6" s="5"/>
      <c r="U6" s="5"/>
      <c r="V6" s="5"/>
    </row>
    <row r="7" spans="2:27" x14ac:dyDescent="0.15">
      <c r="B7" s="99">
        <v>1946</v>
      </c>
      <c r="C7" s="100">
        <v>8.2877507044588103E-4</v>
      </c>
      <c r="D7" s="100">
        <v>9.5941212221669729E-3</v>
      </c>
      <c r="E7" s="100">
        <v>6.2355833029449144E-2</v>
      </c>
      <c r="F7" s="100">
        <v>0.22978949848671806</v>
      </c>
      <c r="G7" s="100">
        <v>0.5221097725963989</v>
      </c>
      <c r="H7" s="100">
        <v>0.97076512617640009</v>
      </c>
      <c r="I7" s="100">
        <v>1.6932008789190316</v>
      </c>
      <c r="J7" s="100">
        <v>2.6576123258375222</v>
      </c>
      <c r="K7" s="100">
        <v>4.8202367581266001</v>
      </c>
      <c r="L7" s="5"/>
      <c r="M7" s="5"/>
      <c r="N7" s="5"/>
      <c r="O7" s="5"/>
      <c r="P7" s="5"/>
      <c r="Q7" s="5"/>
      <c r="R7" s="5"/>
      <c r="S7" s="5"/>
      <c r="T7" s="5"/>
      <c r="U7" s="5"/>
      <c r="V7" s="5"/>
    </row>
    <row r="8" spans="2:27" x14ac:dyDescent="0.15">
      <c r="B8" s="99"/>
      <c r="C8" s="100"/>
      <c r="D8" s="100"/>
      <c r="E8" s="100"/>
      <c r="F8" s="100"/>
      <c r="G8" s="100"/>
      <c r="H8" s="100"/>
      <c r="I8" s="100"/>
      <c r="J8" s="100"/>
      <c r="K8" s="100"/>
      <c r="L8" s="5"/>
      <c r="M8" s="5"/>
      <c r="N8" s="5"/>
      <c r="O8" s="5"/>
      <c r="P8" s="5"/>
      <c r="Q8" s="5"/>
      <c r="R8" s="5"/>
      <c r="S8" s="5"/>
      <c r="T8" s="5"/>
      <c r="U8" s="5"/>
      <c r="V8" s="5"/>
    </row>
    <row r="9" spans="2:27" x14ac:dyDescent="0.15">
      <c r="B9" s="99">
        <v>1950</v>
      </c>
      <c r="C9" s="100">
        <v>2.9566804434694037E-3</v>
      </c>
      <c r="D9" s="100">
        <v>4.9416016022878637E-2</v>
      </c>
      <c r="E9" s="100">
        <v>0.24391213218330762</v>
      </c>
      <c r="F9" s="100">
        <v>0.57195164744878868</v>
      </c>
      <c r="G9" s="100">
        <v>1.0141239325698415</v>
      </c>
      <c r="H9" s="100">
        <v>1.671747851972281</v>
      </c>
      <c r="I9" s="100">
        <v>2.4217921434136875</v>
      </c>
      <c r="J9" s="100">
        <v>3.3241987276589438</v>
      </c>
      <c r="K9" s="100">
        <v>4.8022701624487452</v>
      </c>
      <c r="L9" s="5"/>
      <c r="M9" s="5"/>
      <c r="N9" s="5"/>
      <c r="O9" s="5"/>
      <c r="P9" s="10"/>
      <c r="Q9" s="5"/>
      <c r="R9" s="5"/>
      <c r="S9" s="5"/>
      <c r="T9" s="5"/>
      <c r="U9" s="5"/>
      <c r="V9" s="5"/>
    </row>
    <row r="10" spans="2:27" x14ac:dyDescent="0.15">
      <c r="B10" s="99"/>
      <c r="C10" s="100"/>
      <c r="D10" s="100"/>
      <c r="E10" s="100"/>
      <c r="F10" s="100"/>
      <c r="G10" s="100"/>
      <c r="H10" s="100"/>
      <c r="I10" s="100"/>
      <c r="J10" s="100"/>
      <c r="K10" s="100"/>
      <c r="L10" s="5"/>
      <c r="M10" s="5"/>
      <c r="N10" s="5"/>
      <c r="O10" s="5"/>
      <c r="P10" s="5"/>
      <c r="Q10" s="5"/>
      <c r="R10" s="5"/>
      <c r="S10" s="5"/>
      <c r="T10" s="5"/>
      <c r="U10" s="5"/>
      <c r="V10" s="5"/>
    </row>
    <row r="11" spans="2:27" x14ac:dyDescent="0.15">
      <c r="B11" s="99">
        <v>1954</v>
      </c>
      <c r="C11" s="100">
        <v>2.184050674607944E-2</v>
      </c>
      <c r="D11" s="100">
        <v>0.23657953122426548</v>
      </c>
      <c r="E11" s="100">
        <v>0.6009282425695196</v>
      </c>
      <c r="F11" s="100">
        <v>1.0949837448753388</v>
      </c>
      <c r="G11" s="100">
        <v>1.7076579533071594</v>
      </c>
      <c r="H11" s="100">
        <v>2.4371445401604279</v>
      </c>
      <c r="I11" s="100">
        <v>3.1091417335265232</v>
      </c>
      <c r="J11" s="100">
        <v>3.8145320244358998</v>
      </c>
      <c r="K11" s="100">
        <v>4.9961178305156055</v>
      </c>
      <c r="L11" s="5"/>
      <c r="M11" s="5"/>
      <c r="N11" s="5"/>
      <c r="O11" s="5"/>
      <c r="P11" s="5"/>
      <c r="Q11" s="5"/>
      <c r="R11" s="5"/>
      <c r="S11" s="5"/>
      <c r="T11" s="5"/>
      <c r="U11" s="5"/>
      <c r="V11" s="5"/>
    </row>
    <row r="12" spans="2:27" x14ac:dyDescent="0.15">
      <c r="B12" s="99">
        <v>1956</v>
      </c>
      <c r="C12" s="100">
        <v>7.8539930650443512E-2</v>
      </c>
      <c r="D12" s="100">
        <v>0.42638738857440295</v>
      </c>
      <c r="E12" s="100">
        <v>0.89590693045524505</v>
      </c>
      <c r="F12" s="100">
        <v>1.4542622181555949</v>
      </c>
      <c r="G12" s="100">
        <v>2.2058225941830973</v>
      </c>
      <c r="H12" s="100">
        <v>2.8990738900817687</v>
      </c>
      <c r="I12" s="100">
        <v>3.5993303047259682</v>
      </c>
      <c r="J12" s="100">
        <v>4.2711434731711062</v>
      </c>
      <c r="K12" s="100">
        <v>5.3889592603617666</v>
      </c>
      <c r="L12" s="5"/>
      <c r="M12" s="5"/>
      <c r="N12" s="5"/>
      <c r="O12" s="5"/>
      <c r="P12" s="5"/>
      <c r="Q12" s="5"/>
      <c r="R12" s="5"/>
      <c r="S12" s="5"/>
      <c r="T12" s="5"/>
      <c r="U12" s="5"/>
      <c r="V12" s="5"/>
    </row>
    <row r="13" spans="2:27" x14ac:dyDescent="0.15">
      <c r="B13" s="99">
        <v>1958</v>
      </c>
      <c r="C13" s="100">
        <v>0.18590279859928072</v>
      </c>
      <c r="D13" s="100">
        <v>0.65541645438306784</v>
      </c>
      <c r="E13" s="100">
        <v>1.1949771808838154</v>
      </c>
      <c r="F13" s="100">
        <v>1.8165867885823344</v>
      </c>
      <c r="G13" s="100">
        <v>2.5483924578185078</v>
      </c>
      <c r="H13" s="100">
        <v>3.1792170850657375</v>
      </c>
      <c r="I13" s="100">
        <v>3.7639101539202944</v>
      </c>
      <c r="J13" s="100">
        <v>4.4771424549879129</v>
      </c>
      <c r="K13" s="100"/>
      <c r="L13" s="5"/>
      <c r="M13" s="5"/>
      <c r="N13" s="5"/>
      <c r="O13" s="5"/>
      <c r="P13" s="5"/>
      <c r="Q13" s="5"/>
      <c r="R13" s="5"/>
      <c r="S13" s="5"/>
      <c r="T13" s="5"/>
      <c r="U13" s="5"/>
      <c r="V13" s="5"/>
    </row>
    <row r="14" spans="2:27" x14ac:dyDescent="0.15">
      <c r="B14" s="99">
        <v>1960</v>
      </c>
      <c r="C14" s="100">
        <v>0.26752253956196986</v>
      </c>
      <c r="D14" s="100">
        <v>0.86768476869434896</v>
      </c>
      <c r="E14" s="100">
        <v>1.4320156649048414</v>
      </c>
      <c r="F14" s="100">
        <v>2.1986594489281366</v>
      </c>
      <c r="G14" s="100">
        <v>2.9274376803498363</v>
      </c>
      <c r="H14" s="100">
        <v>3.582071790152765</v>
      </c>
      <c r="I14" s="100">
        <v>4.1394943014411147</v>
      </c>
      <c r="J14" s="100">
        <v>4.9048143314027124</v>
      </c>
      <c r="K14" s="100"/>
      <c r="L14" s="5"/>
      <c r="M14" s="5"/>
      <c r="N14" s="5"/>
      <c r="O14" s="5"/>
      <c r="P14" s="5"/>
      <c r="Q14" s="5"/>
      <c r="R14" s="5"/>
      <c r="S14" s="5"/>
      <c r="T14" s="5"/>
      <c r="U14" s="5"/>
      <c r="V14" s="5"/>
    </row>
    <row r="15" spans="2:27" x14ac:dyDescent="0.15">
      <c r="B15" s="99">
        <v>1962</v>
      </c>
      <c r="C15" s="100">
        <v>0.38808316806304638</v>
      </c>
      <c r="D15" s="100">
        <v>0.99828891315027257</v>
      </c>
      <c r="E15" s="100">
        <v>1.6450197219080509</v>
      </c>
      <c r="F15" s="100">
        <v>2.5129452323993315</v>
      </c>
      <c r="G15" s="100">
        <v>3.2228396226814833</v>
      </c>
      <c r="H15" s="100">
        <v>3.8499848035876942</v>
      </c>
      <c r="I15" s="100">
        <v>4.4475762620437083</v>
      </c>
      <c r="J15" s="100">
        <v>5.2550893456385017</v>
      </c>
      <c r="K15" s="100"/>
      <c r="L15" s="5"/>
      <c r="M15" s="5"/>
      <c r="N15" s="5"/>
      <c r="O15" s="5"/>
      <c r="P15" s="5"/>
      <c r="Q15" s="5"/>
      <c r="R15" s="5"/>
      <c r="S15" s="5"/>
      <c r="T15" s="5"/>
      <c r="U15" s="5"/>
      <c r="V15" s="5"/>
    </row>
    <row r="16" spans="2:27" x14ac:dyDescent="0.15">
      <c r="B16" s="99">
        <v>1964</v>
      </c>
      <c r="C16" s="100">
        <v>0.35521505842113377</v>
      </c>
      <c r="D16" s="100">
        <v>1.0214841688375591</v>
      </c>
      <c r="E16" s="100">
        <v>1.8421611314210191</v>
      </c>
      <c r="F16" s="100">
        <v>2.6534811547701773</v>
      </c>
      <c r="G16" s="100">
        <v>3.3514822353923077</v>
      </c>
      <c r="H16" s="100">
        <v>3.9134547496316894</v>
      </c>
      <c r="I16" s="100">
        <v>4.59989901282382</v>
      </c>
      <c r="J16" s="100"/>
      <c r="K16" s="100"/>
      <c r="L16" s="5"/>
      <c r="M16" s="5"/>
      <c r="N16" s="5"/>
      <c r="O16" s="5"/>
      <c r="P16" s="5"/>
      <c r="Q16" s="5"/>
      <c r="R16" s="5"/>
      <c r="S16" s="5"/>
      <c r="T16" s="5"/>
      <c r="U16" s="5"/>
      <c r="V16" s="5"/>
    </row>
    <row r="17" spans="2:22" x14ac:dyDescent="0.15">
      <c r="B17" s="99">
        <v>1966</v>
      </c>
      <c r="C17" s="100">
        <v>0.36140188713315197</v>
      </c>
      <c r="D17" s="100">
        <v>1.0479554486241178</v>
      </c>
      <c r="E17" s="100">
        <v>2.0029901449952692</v>
      </c>
      <c r="F17" s="100">
        <v>2.7680942478744051</v>
      </c>
      <c r="G17" s="100">
        <v>3.4672991854046584</v>
      </c>
      <c r="H17" s="100">
        <v>4.0538508669735336</v>
      </c>
      <c r="I17" s="100">
        <v>4.7806313186364013</v>
      </c>
      <c r="J17" s="101"/>
      <c r="K17" s="101"/>
    </row>
    <row r="18" spans="2:22" x14ac:dyDescent="0.15">
      <c r="B18" s="99">
        <v>1968</v>
      </c>
      <c r="C18" s="100">
        <v>0.29738185485784818</v>
      </c>
      <c r="D18" s="100">
        <v>1.135501618349233</v>
      </c>
      <c r="E18" s="100">
        <v>2.0404235556504817</v>
      </c>
      <c r="F18" s="100">
        <v>2.7602867336370975</v>
      </c>
      <c r="G18" s="100">
        <v>3.374589833675838</v>
      </c>
      <c r="H18" s="100">
        <v>4.0430463233115521</v>
      </c>
      <c r="I18" s="101"/>
      <c r="J18" s="101"/>
      <c r="K18" s="101"/>
    </row>
    <row r="19" spans="2:22" x14ac:dyDescent="0.15">
      <c r="B19" s="99">
        <v>1970</v>
      </c>
      <c r="C19" s="100">
        <v>0.21671300004606397</v>
      </c>
      <c r="D19" s="100">
        <v>1.1316609807109717</v>
      </c>
      <c r="E19" s="100">
        <v>1.9430175425772882</v>
      </c>
      <c r="F19" s="100">
        <v>2.7040382096026656</v>
      </c>
      <c r="G19" s="100">
        <v>3.2972482965207601</v>
      </c>
      <c r="H19" s="100">
        <v>4.002582759890621</v>
      </c>
      <c r="I19" s="101"/>
      <c r="J19" s="101"/>
      <c r="K19" s="101"/>
    </row>
    <row r="20" spans="2:22" x14ac:dyDescent="0.15">
      <c r="B20" s="99">
        <v>1972</v>
      </c>
      <c r="C20" s="100">
        <v>0.20233664972578747</v>
      </c>
      <c r="D20" s="100">
        <v>0.99502104708033046</v>
      </c>
      <c r="E20" s="100">
        <v>1.7107790161847618</v>
      </c>
      <c r="F20" s="100">
        <v>2.4485608760444513</v>
      </c>
      <c r="G20" s="100">
        <v>3.1197247232571952</v>
      </c>
      <c r="H20" s="100">
        <v>3.8347931108711517</v>
      </c>
      <c r="I20" s="101"/>
      <c r="J20" s="101"/>
      <c r="K20" s="101"/>
    </row>
    <row r="21" spans="2:22" x14ac:dyDescent="0.15">
      <c r="B21" s="99">
        <v>1974</v>
      </c>
      <c r="C21" s="100">
        <v>0.17300960737370139</v>
      </c>
      <c r="D21" s="100">
        <v>0.82496174870132466</v>
      </c>
      <c r="E21" s="100">
        <v>1.5432426025358874</v>
      </c>
      <c r="F21" s="100">
        <v>2.1789305148576004</v>
      </c>
      <c r="G21" s="100">
        <v>2.8856130556705053</v>
      </c>
      <c r="H21" s="101"/>
      <c r="I21" s="101"/>
      <c r="J21" s="101"/>
      <c r="K21" s="101"/>
    </row>
    <row r="22" spans="2:22" x14ac:dyDescent="0.15">
      <c r="B22" s="99">
        <v>1976</v>
      </c>
      <c r="C22" s="100">
        <v>0.12775722917794982</v>
      </c>
      <c r="D22" s="100">
        <v>0.66218233123068571</v>
      </c>
      <c r="E22" s="100">
        <v>1.4142239643399503</v>
      </c>
      <c r="F22" s="100">
        <v>2.0529447157709213</v>
      </c>
      <c r="G22" s="100">
        <v>2.7655574410356092</v>
      </c>
      <c r="H22" s="101"/>
      <c r="I22" s="101"/>
      <c r="J22" s="101"/>
      <c r="K22" s="101"/>
    </row>
    <row r="23" spans="2:22" x14ac:dyDescent="0.15">
      <c r="B23" s="99">
        <v>1978</v>
      </c>
      <c r="C23" s="100">
        <v>0.14398132718041748</v>
      </c>
      <c r="D23" s="100">
        <v>0.72144377924317815</v>
      </c>
      <c r="E23" s="100">
        <v>1.3926902951766484</v>
      </c>
      <c r="F23" s="100">
        <v>2.1177734467142715</v>
      </c>
      <c r="G23" s="101"/>
      <c r="H23" s="101"/>
      <c r="I23" s="101"/>
      <c r="J23" s="101"/>
      <c r="K23" s="101"/>
    </row>
    <row r="24" spans="2:22" x14ac:dyDescent="0.15">
      <c r="B24" s="99">
        <v>1980</v>
      </c>
      <c r="C24" s="100">
        <v>0.11371045062320231</v>
      </c>
      <c r="D24" s="100">
        <v>0.74908239659296705</v>
      </c>
      <c r="E24" s="100">
        <v>1.4033461754166789</v>
      </c>
      <c r="F24" s="100">
        <v>2.1675494326176268</v>
      </c>
      <c r="G24" s="101"/>
      <c r="H24" s="101"/>
      <c r="I24" s="101"/>
      <c r="J24" s="101"/>
      <c r="K24" s="101"/>
    </row>
    <row r="25" spans="2:22" x14ac:dyDescent="0.15">
      <c r="B25" s="99">
        <v>1982</v>
      </c>
      <c r="C25" s="100">
        <v>0.12756325191856716</v>
      </c>
      <c r="D25" s="100">
        <v>0.74716776198313217</v>
      </c>
      <c r="E25" s="100">
        <v>1.500138777281433</v>
      </c>
      <c r="F25" s="100">
        <v>2.2572719275107618</v>
      </c>
      <c r="G25" s="101"/>
      <c r="H25" s="101"/>
      <c r="I25" s="101"/>
      <c r="J25" s="101"/>
      <c r="K25" s="101"/>
    </row>
    <row r="26" spans="2:22" x14ac:dyDescent="0.15">
      <c r="B26" s="99">
        <v>1984</v>
      </c>
      <c r="C26" s="100">
        <v>0.13590021642924055</v>
      </c>
      <c r="D26" s="100">
        <v>0.73374904367348248</v>
      </c>
      <c r="E26" s="100">
        <v>1.5611826291307307</v>
      </c>
      <c r="F26" s="101"/>
      <c r="G26" s="101"/>
      <c r="H26" s="101"/>
      <c r="I26" s="101"/>
      <c r="J26" s="101"/>
      <c r="K26" s="101"/>
    </row>
    <row r="27" spans="2:22" x14ac:dyDescent="0.15">
      <c r="B27" s="99">
        <v>1986</v>
      </c>
      <c r="C27" s="100">
        <v>0.12123322885616432</v>
      </c>
      <c r="D27" s="100">
        <v>0.82996586600930977</v>
      </c>
      <c r="E27" s="100">
        <v>1.6857987107121062</v>
      </c>
      <c r="F27" s="101"/>
      <c r="G27" s="101"/>
      <c r="H27" s="101"/>
      <c r="I27" s="101"/>
      <c r="J27" s="101"/>
      <c r="K27" s="101"/>
    </row>
    <row r="28" spans="2:22" x14ac:dyDescent="0.15">
      <c r="B28" s="99">
        <v>1988</v>
      </c>
      <c r="C28" s="100">
        <v>0.11375746869642021</v>
      </c>
      <c r="D28" s="100">
        <v>0.92760718241803919</v>
      </c>
      <c r="E28" s="101"/>
      <c r="F28" s="101"/>
      <c r="G28" s="101"/>
      <c r="H28" s="101"/>
      <c r="I28" s="101"/>
      <c r="J28" s="101"/>
      <c r="K28" s="101"/>
    </row>
    <row r="29" spans="2:22" x14ac:dyDescent="0.15">
      <c r="B29" s="99">
        <v>1990</v>
      </c>
      <c r="C29" s="100">
        <v>0.16195569224353631</v>
      </c>
      <c r="D29" s="100">
        <v>0.97592852027152255</v>
      </c>
      <c r="E29" s="101"/>
      <c r="F29" s="101"/>
      <c r="G29" s="101"/>
      <c r="H29" s="101"/>
      <c r="I29" s="101"/>
      <c r="J29" s="101"/>
      <c r="K29" s="101"/>
    </row>
    <row r="30" spans="2:22" x14ac:dyDescent="0.15">
      <c r="B30" s="99">
        <v>1992</v>
      </c>
      <c r="C30" s="100">
        <v>0.19281781091331227</v>
      </c>
      <c r="D30" s="100">
        <v>0.99244319346531207</v>
      </c>
      <c r="E30" s="101"/>
      <c r="F30" s="101"/>
      <c r="G30" s="101"/>
      <c r="H30" s="101"/>
      <c r="I30" s="101"/>
      <c r="J30" s="101"/>
      <c r="K30" s="101"/>
    </row>
    <row r="31" spans="2:22" x14ac:dyDescent="0.15">
      <c r="B31" s="99">
        <v>1994</v>
      </c>
      <c r="C31" s="100">
        <v>0.16249634265307017</v>
      </c>
      <c r="D31" s="101"/>
      <c r="E31" s="101"/>
      <c r="F31" s="101"/>
      <c r="G31" s="101"/>
      <c r="H31" s="101"/>
      <c r="I31" s="101"/>
      <c r="J31" s="101"/>
      <c r="K31" s="101"/>
    </row>
    <row r="32" spans="2:22" ht="130" customHeight="1" x14ac:dyDescent="0.15">
      <c r="B32" s="103" t="s">
        <v>58</v>
      </c>
      <c r="C32" s="103"/>
      <c r="D32" s="103"/>
      <c r="E32" s="103"/>
      <c r="F32" s="103"/>
      <c r="G32" s="103"/>
      <c r="H32" s="103"/>
      <c r="I32" s="103"/>
      <c r="J32" s="103"/>
      <c r="K32" s="103"/>
      <c r="L32" s="102"/>
      <c r="M32" s="102"/>
      <c r="N32" s="102"/>
      <c r="O32" s="102"/>
      <c r="P32" s="102"/>
      <c r="Q32" s="102"/>
      <c r="R32" s="102"/>
      <c r="S32" s="102"/>
      <c r="T32" s="102"/>
      <c r="U32" s="102"/>
      <c r="V32" s="102"/>
    </row>
    <row r="33" spans="2:22" x14ac:dyDescent="0.15">
      <c r="B33" s="102"/>
      <c r="C33" s="102"/>
      <c r="D33" s="102"/>
      <c r="E33" s="102"/>
      <c r="F33" s="102"/>
      <c r="G33" s="102"/>
      <c r="H33" s="102"/>
      <c r="I33" s="102"/>
      <c r="J33" s="102"/>
      <c r="K33" s="102"/>
      <c r="L33" s="102"/>
      <c r="M33" s="102"/>
      <c r="N33" s="102"/>
      <c r="O33" s="102"/>
      <c r="P33" s="102"/>
      <c r="Q33" s="102"/>
      <c r="R33" s="102"/>
      <c r="S33" s="102"/>
      <c r="T33" s="102"/>
      <c r="U33" s="102"/>
      <c r="V33" s="102"/>
    </row>
    <row r="34" spans="2:22" x14ac:dyDescent="0.15">
      <c r="B34" s="102"/>
      <c r="C34" s="102"/>
      <c r="D34" s="102"/>
      <c r="E34" s="102"/>
      <c r="F34" s="102"/>
      <c r="G34" s="102"/>
      <c r="H34" s="102"/>
      <c r="I34" s="102"/>
      <c r="J34" s="102"/>
      <c r="K34" s="102"/>
      <c r="L34" s="102"/>
      <c r="M34" s="102"/>
      <c r="N34" s="102"/>
      <c r="O34" s="102"/>
      <c r="P34" s="102"/>
      <c r="Q34" s="102"/>
      <c r="R34" s="102"/>
      <c r="S34" s="102"/>
      <c r="T34" s="102"/>
      <c r="U34" s="102"/>
      <c r="V34" s="102"/>
    </row>
    <row r="35" spans="2:22" x14ac:dyDescent="0.15">
      <c r="B35" s="102"/>
      <c r="C35" s="102"/>
      <c r="D35" s="102"/>
      <c r="E35" s="102"/>
      <c r="F35" s="102"/>
      <c r="G35" s="102"/>
      <c r="H35" s="102"/>
      <c r="I35" s="102"/>
      <c r="J35" s="102"/>
      <c r="K35" s="102"/>
      <c r="L35" s="102"/>
      <c r="M35" s="102"/>
      <c r="N35" s="102"/>
      <c r="O35" s="102"/>
      <c r="P35" s="102"/>
      <c r="Q35" s="102"/>
      <c r="R35" s="102"/>
      <c r="S35" s="102"/>
      <c r="T35" s="102"/>
      <c r="U35" s="102"/>
      <c r="V35" s="102"/>
    </row>
    <row r="36" spans="2:22" x14ac:dyDescent="0.15">
      <c r="B36" s="102"/>
      <c r="C36" s="102"/>
      <c r="D36" s="102"/>
      <c r="E36" s="102"/>
      <c r="F36" s="102"/>
      <c r="G36" s="102"/>
      <c r="H36" s="102"/>
      <c r="I36" s="102"/>
      <c r="J36" s="102"/>
      <c r="K36" s="102"/>
      <c r="L36" s="102"/>
      <c r="M36" s="102"/>
      <c r="N36" s="102"/>
      <c r="O36" s="102"/>
      <c r="P36" s="102"/>
      <c r="Q36" s="102"/>
      <c r="R36" s="102"/>
      <c r="S36" s="102"/>
      <c r="T36" s="102"/>
      <c r="U36" s="102"/>
      <c r="V36" s="102"/>
    </row>
    <row r="37" spans="2:22" x14ac:dyDescent="0.15">
      <c r="B37" s="102"/>
      <c r="C37" s="102"/>
      <c r="D37" s="102"/>
      <c r="E37" s="102"/>
      <c r="F37" s="102"/>
      <c r="G37" s="102"/>
      <c r="H37" s="102"/>
      <c r="I37" s="102"/>
      <c r="J37" s="102"/>
      <c r="K37" s="102"/>
      <c r="L37" s="102"/>
      <c r="M37" s="102"/>
      <c r="N37" s="102"/>
      <c r="O37" s="102"/>
      <c r="P37" s="102"/>
      <c r="Q37" s="102"/>
      <c r="R37" s="102"/>
      <c r="S37" s="102"/>
      <c r="T37" s="102"/>
      <c r="U37" s="102"/>
      <c r="V37" s="102"/>
    </row>
    <row r="38" spans="2:22" x14ac:dyDescent="0.15">
      <c r="B38" s="102"/>
      <c r="C38" s="102"/>
      <c r="D38" s="102"/>
      <c r="E38" s="102"/>
      <c r="F38" s="102"/>
      <c r="G38" s="102"/>
      <c r="H38" s="102"/>
      <c r="I38" s="102"/>
      <c r="J38" s="102"/>
      <c r="K38" s="102"/>
      <c r="L38" s="102"/>
      <c r="M38" s="102"/>
      <c r="N38" s="102"/>
      <c r="O38" s="102"/>
      <c r="P38" s="102"/>
      <c r="Q38" s="102"/>
      <c r="R38" s="102"/>
      <c r="S38" s="102"/>
      <c r="T38" s="102"/>
      <c r="U38" s="102"/>
      <c r="V38" s="102"/>
    </row>
    <row r="39" spans="2:22" x14ac:dyDescent="0.15">
      <c r="B39" s="102"/>
      <c r="C39" s="102"/>
      <c r="D39" s="102"/>
      <c r="E39" s="102"/>
      <c r="F39" s="102"/>
      <c r="G39" s="102"/>
      <c r="H39" s="102"/>
      <c r="I39" s="102"/>
      <c r="J39" s="102"/>
      <c r="K39" s="102"/>
      <c r="L39" s="102"/>
      <c r="M39" s="102"/>
      <c r="N39" s="102"/>
      <c r="O39" s="102"/>
      <c r="P39" s="102"/>
      <c r="Q39" s="102"/>
      <c r="R39" s="102"/>
      <c r="S39" s="102"/>
      <c r="T39" s="102"/>
      <c r="U39" s="102"/>
      <c r="V39" s="102"/>
    </row>
    <row r="40" spans="2:22" x14ac:dyDescent="0.15">
      <c r="B40" s="102"/>
      <c r="C40" s="102"/>
      <c r="D40" s="102"/>
      <c r="E40" s="102"/>
      <c r="F40" s="102"/>
      <c r="G40" s="102"/>
      <c r="H40" s="102"/>
      <c r="I40" s="102"/>
      <c r="J40" s="102"/>
      <c r="K40" s="102"/>
      <c r="L40" s="102"/>
      <c r="M40" s="102"/>
      <c r="N40" s="102"/>
      <c r="O40" s="102"/>
      <c r="P40" s="102"/>
      <c r="Q40" s="102"/>
      <c r="R40" s="102"/>
      <c r="S40" s="102"/>
      <c r="T40" s="102"/>
      <c r="U40" s="102"/>
      <c r="V40" s="102"/>
    </row>
    <row r="41" spans="2:22" x14ac:dyDescent="0.15">
      <c r="B41" s="102"/>
      <c r="C41" s="102"/>
      <c r="D41" s="102"/>
      <c r="E41" s="102"/>
      <c r="F41" s="102"/>
      <c r="G41" s="102"/>
      <c r="H41" s="102"/>
      <c r="I41" s="102"/>
      <c r="J41" s="102"/>
      <c r="K41" s="102"/>
      <c r="L41" s="102"/>
      <c r="M41" s="102"/>
      <c r="N41" s="102"/>
      <c r="O41" s="102"/>
      <c r="P41" s="102"/>
      <c r="Q41" s="102"/>
      <c r="R41" s="102"/>
      <c r="S41" s="102"/>
      <c r="T41" s="102"/>
      <c r="U41" s="102"/>
      <c r="V41" s="102"/>
    </row>
    <row r="42" spans="2:22" x14ac:dyDescent="0.15">
      <c r="B42" s="102"/>
      <c r="C42" s="102"/>
      <c r="D42" s="102"/>
      <c r="E42" s="102"/>
      <c r="F42" s="102"/>
      <c r="G42" s="102"/>
      <c r="H42" s="102"/>
      <c r="I42" s="102"/>
      <c r="J42" s="102"/>
      <c r="K42" s="102"/>
      <c r="L42" s="102"/>
      <c r="M42" s="102"/>
      <c r="N42" s="102"/>
      <c r="O42" s="102"/>
      <c r="P42" s="102"/>
      <c r="Q42" s="102"/>
      <c r="R42" s="102"/>
      <c r="S42" s="102"/>
      <c r="T42" s="102"/>
      <c r="U42" s="102"/>
      <c r="V42" s="102"/>
    </row>
  </sheetData>
  <mergeCells count="1">
    <mergeCell ref="B32:K32"/>
  </mergeCells>
  <pageMargins left="0.70866141732283472" right="0.70866141732283472" top="0.74803149606299213" bottom="0.74803149606299213" header="0.31496062992125984" footer="0.31496062992125984"/>
  <pageSetup paperSize="9" scale="81"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2:J170"/>
  <sheetViews>
    <sheetView showGridLines="0" workbookViewId="0"/>
  </sheetViews>
  <sheetFormatPr baseColWidth="10" defaultColWidth="20.5" defaultRowHeight="11" x14ac:dyDescent="0.15"/>
  <cols>
    <col min="1" max="1" width="2.33203125" style="2" customWidth="1"/>
    <col min="2" max="2" width="4.83203125" style="2" customWidth="1"/>
    <col min="3" max="3" width="12.1640625" style="2" customWidth="1"/>
    <col min="4" max="4" width="7.5" style="2" customWidth="1"/>
    <col min="5" max="5" width="10.83203125" style="2" customWidth="1"/>
    <col min="6" max="6" width="14" style="2" customWidth="1"/>
    <col min="7" max="7" width="9" style="2" customWidth="1"/>
    <col min="8" max="8" width="14.1640625" style="2" customWidth="1"/>
    <col min="9" max="9" width="7.1640625" style="2" customWidth="1"/>
    <col min="10" max="10" width="5" style="2" bestFit="1" customWidth="1"/>
    <col min="11" max="11" width="2.83203125" style="2" customWidth="1"/>
    <col min="12" max="16384" width="20.5" style="2"/>
  </cols>
  <sheetData>
    <row r="2" spans="2:10" x14ac:dyDescent="0.15">
      <c r="B2" s="1" t="s">
        <v>47</v>
      </c>
    </row>
    <row r="3" spans="2:10" x14ac:dyDescent="0.15">
      <c r="B3" s="1"/>
    </row>
    <row r="4" spans="2:10" x14ac:dyDescent="0.15">
      <c r="B4" s="58" t="s">
        <v>6</v>
      </c>
      <c r="C4" s="58"/>
      <c r="D4" s="58"/>
      <c r="E4" s="58"/>
      <c r="F4" s="58"/>
      <c r="G4" s="58"/>
      <c r="H4" s="58"/>
    </row>
    <row r="6" spans="2:10" ht="55" customHeight="1" x14ac:dyDescent="0.15">
      <c r="B6" s="104" t="s">
        <v>59</v>
      </c>
      <c r="C6" s="51" t="s">
        <v>15</v>
      </c>
      <c r="D6" s="51" t="s">
        <v>16</v>
      </c>
      <c r="E6" s="51" t="s">
        <v>17</v>
      </c>
      <c r="F6" s="51" t="s">
        <v>18</v>
      </c>
      <c r="G6" s="51" t="s">
        <v>19</v>
      </c>
      <c r="H6" s="51" t="s">
        <v>20</v>
      </c>
    </row>
    <row r="7" spans="2:10" x14ac:dyDescent="0.15">
      <c r="B7" s="43">
        <v>22</v>
      </c>
      <c r="C7" s="105">
        <v>2.0822590447032097</v>
      </c>
      <c r="D7" s="105">
        <v>0.21773875500757622</v>
      </c>
      <c r="E7" s="105">
        <v>0.13394401893019492</v>
      </c>
      <c r="F7" s="105">
        <v>9.3405566971791511E-3</v>
      </c>
      <c r="G7" s="105">
        <v>0</v>
      </c>
      <c r="H7" s="105">
        <v>3.7362226788716606E-4</v>
      </c>
      <c r="J7" s="6"/>
    </row>
    <row r="8" spans="2:10" x14ac:dyDescent="0.15">
      <c r="B8" s="43">
        <v>23</v>
      </c>
      <c r="C8" s="105">
        <v>2.4646755985221134</v>
      </c>
      <c r="D8" s="105">
        <v>0.23947132449093966</v>
      </c>
      <c r="E8" s="105">
        <v>0.15075280735620736</v>
      </c>
      <c r="F8" s="105">
        <v>1.0274612366897067E-2</v>
      </c>
      <c r="G8" s="105">
        <v>0</v>
      </c>
      <c r="H8" s="105">
        <v>4.9816302384955474E-4</v>
      </c>
      <c r="J8" s="6"/>
    </row>
    <row r="9" spans="2:10" x14ac:dyDescent="0.15">
      <c r="B9" s="43">
        <v>24</v>
      </c>
      <c r="C9" s="105">
        <v>2.5388277977720661</v>
      </c>
      <c r="D9" s="105">
        <v>0.27710025706940872</v>
      </c>
      <c r="E9" s="105">
        <v>0.1632409940017138</v>
      </c>
      <c r="F9" s="105">
        <v>1.326478149100257E-2</v>
      </c>
      <c r="G9" s="105">
        <v>0</v>
      </c>
      <c r="H9" s="105">
        <v>2.0565552699228792E-4</v>
      </c>
      <c r="J9" s="6"/>
    </row>
    <row r="10" spans="2:10" x14ac:dyDescent="0.15">
      <c r="B10" s="43">
        <v>25</v>
      </c>
      <c r="C10" s="105">
        <v>2.7623848807404725</v>
      </c>
      <c r="D10" s="105">
        <v>0.29214795772636393</v>
      </c>
      <c r="E10" s="105">
        <v>0.18114025706940876</v>
      </c>
      <c r="F10" s="105">
        <v>1.3059125964010283E-2</v>
      </c>
      <c r="G10" s="105">
        <v>0</v>
      </c>
      <c r="H10" s="105">
        <v>1.1170561918327081E-3</v>
      </c>
      <c r="J10" s="6"/>
    </row>
    <row r="11" spans="2:10" x14ac:dyDescent="0.15">
      <c r="B11" s="43">
        <v>26</v>
      </c>
      <c r="C11" s="105">
        <v>2.7087422786495705</v>
      </c>
      <c r="D11" s="105">
        <v>0.32284227381905523</v>
      </c>
      <c r="E11" s="105">
        <v>0.17358068433694324</v>
      </c>
      <c r="F11" s="105">
        <v>1.5795473119094898E-2</v>
      </c>
      <c r="G11" s="105">
        <v>0</v>
      </c>
      <c r="H11" s="105">
        <v>1.4323037377270216E-3</v>
      </c>
      <c r="J11" s="6"/>
    </row>
    <row r="12" spans="2:10" x14ac:dyDescent="0.15">
      <c r="B12" s="43">
        <v>27</v>
      </c>
      <c r="C12" s="105">
        <v>2.7881514275222723</v>
      </c>
      <c r="D12" s="105">
        <v>0.35007688021762445</v>
      </c>
      <c r="E12" s="105">
        <v>0.16446009439130252</v>
      </c>
      <c r="F12" s="105">
        <v>1.9521144002212689E-2</v>
      </c>
      <c r="G12" s="105">
        <v>0</v>
      </c>
      <c r="H12" s="105">
        <v>5.0025913770435602E-4</v>
      </c>
      <c r="J12" s="6"/>
    </row>
    <row r="13" spans="2:10" x14ac:dyDescent="0.15">
      <c r="B13" s="43">
        <v>28</v>
      </c>
      <c r="C13" s="105">
        <v>2.6809286226407796</v>
      </c>
      <c r="D13" s="105">
        <v>0.4273448322795616</v>
      </c>
      <c r="E13" s="105">
        <v>0.15837065819735624</v>
      </c>
      <c r="F13" s="105">
        <v>1.7156800190438828E-2</v>
      </c>
      <c r="G13" s="105">
        <v>0</v>
      </c>
      <c r="H13" s="105">
        <v>6.0127476952421318E-4</v>
      </c>
      <c r="J13" s="6"/>
    </row>
    <row r="14" spans="2:10" x14ac:dyDescent="0.15">
      <c r="B14" s="43">
        <v>29</v>
      </c>
      <c r="C14" s="105">
        <v>2.7302209398256023</v>
      </c>
      <c r="D14" s="105">
        <v>0.41958750579868831</v>
      </c>
      <c r="E14" s="105">
        <v>0.16164494366147436</v>
      </c>
      <c r="F14" s="105">
        <v>1.7470149503634722E-2</v>
      </c>
      <c r="G14" s="105">
        <v>0</v>
      </c>
      <c r="H14" s="105">
        <v>1.7741125357634841E-4</v>
      </c>
      <c r="J14" s="6"/>
    </row>
    <row r="15" spans="2:10" x14ac:dyDescent="0.15">
      <c r="B15" s="43">
        <v>30</v>
      </c>
      <c r="C15" s="105">
        <v>2.6504849595610112</v>
      </c>
      <c r="D15" s="105">
        <v>0.44508431939778537</v>
      </c>
      <c r="E15" s="105">
        <v>0.16646883165360213</v>
      </c>
      <c r="F15" s="105">
        <v>1.9316457800359385E-2</v>
      </c>
      <c r="G15" s="105">
        <v>0</v>
      </c>
      <c r="H15" s="105">
        <v>7.8856103023516251E-5</v>
      </c>
      <c r="J15" s="6"/>
    </row>
    <row r="16" spans="2:10" x14ac:dyDescent="0.15">
      <c r="B16" s="43">
        <v>31</v>
      </c>
      <c r="C16" s="105">
        <v>2.6921513795340566</v>
      </c>
      <c r="D16" s="105">
        <v>0.44852009373315088</v>
      </c>
      <c r="E16" s="105">
        <v>0.15330645141221849</v>
      </c>
      <c r="F16" s="105">
        <v>2.3371081852861245E-2</v>
      </c>
      <c r="G16" s="105">
        <v>0</v>
      </c>
      <c r="H16" s="105">
        <v>3.5441489361702125E-4</v>
      </c>
      <c r="J16" s="6"/>
    </row>
    <row r="17" spans="2:10" x14ac:dyDescent="0.15">
      <c r="B17" s="43">
        <v>32</v>
      </c>
      <c r="C17" s="105">
        <v>2.6263708714645193</v>
      </c>
      <c r="D17" s="105">
        <v>0.4896315939347024</v>
      </c>
      <c r="E17" s="105">
        <v>0.15452794652383128</v>
      </c>
      <c r="F17" s="105">
        <v>2.7068605648309027E-2</v>
      </c>
      <c r="G17" s="105">
        <v>0</v>
      </c>
      <c r="H17" s="105">
        <v>1.6078777189888303E-5</v>
      </c>
      <c r="J17" s="6"/>
    </row>
    <row r="18" spans="2:10" x14ac:dyDescent="0.15">
      <c r="B18" s="43">
        <v>33</v>
      </c>
      <c r="C18" s="105">
        <v>2.6815158334489744</v>
      </c>
      <c r="D18" s="105">
        <v>0.45763323350099083</v>
      </c>
      <c r="E18" s="105">
        <v>0.1570858099810569</v>
      </c>
      <c r="F18" s="105">
        <v>2.5040474713981426E-2</v>
      </c>
      <c r="G18" s="105">
        <v>0</v>
      </c>
      <c r="H18" s="105">
        <v>1.6078777189888303E-5</v>
      </c>
      <c r="J18" s="6"/>
    </row>
    <row r="19" spans="2:10" x14ac:dyDescent="0.15">
      <c r="B19" s="43">
        <v>34</v>
      </c>
      <c r="C19" s="105">
        <v>2.6727672014738815</v>
      </c>
      <c r="D19" s="105">
        <v>0.45850348637240873</v>
      </c>
      <c r="E19" s="105">
        <v>0.14404968417715347</v>
      </c>
      <c r="F19" s="105">
        <v>2.2874165825979946E-2</v>
      </c>
      <c r="G19" s="105">
        <v>0</v>
      </c>
      <c r="H19" s="105">
        <v>2.3096191889304636E-4</v>
      </c>
      <c r="J19" s="6"/>
    </row>
    <row r="20" spans="2:10" x14ac:dyDescent="0.15">
      <c r="B20" s="43">
        <v>35</v>
      </c>
      <c r="C20" s="105">
        <v>2.7295226123681395</v>
      </c>
      <c r="D20" s="105">
        <v>0.43013236211974326</v>
      </c>
      <c r="E20" s="105">
        <v>0.14315263321565114</v>
      </c>
      <c r="F20" s="105">
        <v>2.6794336593554558E-2</v>
      </c>
      <c r="G20" s="105">
        <v>0</v>
      </c>
      <c r="H20" s="105">
        <v>1.7965536795507342E-4</v>
      </c>
      <c r="J20" s="6"/>
    </row>
    <row r="21" spans="2:10" x14ac:dyDescent="0.15">
      <c r="B21" s="43">
        <v>36</v>
      </c>
      <c r="C21" s="105">
        <v>2.7338931195460465</v>
      </c>
      <c r="D21" s="105">
        <v>0.41408694652600231</v>
      </c>
      <c r="E21" s="105">
        <v>0.14258123953098828</v>
      </c>
      <c r="F21" s="105">
        <v>2.1420700303538352E-2</v>
      </c>
      <c r="G21" s="105">
        <v>0</v>
      </c>
      <c r="H21" s="105">
        <v>6.9169417276514515E-4</v>
      </c>
      <c r="J21" s="6"/>
    </row>
    <row r="22" spans="2:10" x14ac:dyDescent="0.15">
      <c r="B22" s="43">
        <v>37</v>
      </c>
      <c r="C22" s="105">
        <v>2.7850806706328175</v>
      </c>
      <c r="D22" s="105">
        <v>0.38941874630935147</v>
      </c>
      <c r="E22" s="105">
        <v>0.12791579225817831</v>
      </c>
      <c r="F22" s="105">
        <v>2.7972752713579296E-2</v>
      </c>
      <c r="G22" s="105">
        <v>0</v>
      </c>
      <c r="H22" s="105">
        <v>4.1724701336877455E-4</v>
      </c>
      <c r="J22" s="6"/>
    </row>
    <row r="23" spans="2:10" x14ac:dyDescent="0.15">
      <c r="B23" s="43">
        <v>38</v>
      </c>
      <c r="C23" s="105">
        <v>2.7467971783336438</v>
      </c>
      <c r="D23" s="105">
        <v>0.40583590769494793</v>
      </c>
      <c r="E23" s="105">
        <v>0.13777914397203481</v>
      </c>
      <c r="F23" s="105">
        <v>2.6545195457106176E-2</v>
      </c>
      <c r="G23" s="105">
        <v>0</v>
      </c>
      <c r="H23" s="105">
        <v>8.1869055361352726E-4</v>
      </c>
      <c r="J23" s="6"/>
    </row>
    <row r="24" spans="2:10" x14ac:dyDescent="0.15">
      <c r="B24" s="43">
        <v>39</v>
      </c>
      <c r="C24" s="105">
        <v>2.7960125473353292</v>
      </c>
      <c r="D24" s="105">
        <v>0.36724272800984742</v>
      </c>
      <c r="E24" s="105">
        <v>0.13591318223396689</v>
      </c>
      <c r="F24" s="105">
        <v>3.2973600421328846E-2</v>
      </c>
      <c r="G24" s="105">
        <v>0</v>
      </c>
      <c r="H24" s="105">
        <v>8.5949486736456953E-4</v>
      </c>
      <c r="J24" s="6"/>
    </row>
    <row r="25" spans="2:10" x14ac:dyDescent="0.15">
      <c r="B25" s="43">
        <v>40</v>
      </c>
      <c r="C25" s="105">
        <v>2.7903807611272722</v>
      </c>
      <c r="D25" s="105">
        <v>0.34965220641151451</v>
      </c>
      <c r="E25" s="105">
        <v>0.13755348380765456</v>
      </c>
      <c r="F25" s="105">
        <v>3.0230985356208846E-2</v>
      </c>
      <c r="G25" s="105">
        <v>0</v>
      </c>
      <c r="H25" s="105">
        <v>1.124009813542689E-3</v>
      </c>
      <c r="J25" s="6"/>
    </row>
    <row r="26" spans="2:10" x14ac:dyDescent="0.15">
      <c r="B26" s="43">
        <v>41</v>
      </c>
      <c r="C26" s="105">
        <v>2.8402699932382331</v>
      </c>
      <c r="D26" s="105">
        <v>0.30289062426383984</v>
      </c>
      <c r="E26" s="105">
        <v>0.12698076168040834</v>
      </c>
      <c r="F26" s="105">
        <v>3.6906164114644681E-2</v>
      </c>
      <c r="G26" s="105">
        <v>0</v>
      </c>
      <c r="H26" s="105">
        <v>1.8199744797801339E-4</v>
      </c>
      <c r="J26" s="6"/>
    </row>
    <row r="27" spans="2:10" x14ac:dyDescent="0.15">
      <c r="B27" s="43">
        <v>42</v>
      </c>
      <c r="C27" s="105">
        <v>2.8161619610531856</v>
      </c>
      <c r="D27" s="105">
        <v>0.29292663928041385</v>
      </c>
      <c r="E27" s="105">
        <v>0.12321219426200608</v>
      </c>
      <c r="F27" s="105">
        <v>3.7104866958687949E-2</v>
      </c>
      <c r="G27" s="105">
        <v>0</v>
      </c>
      <c r="H27" s="105">
        <v>6.4356689543206848E-4</v>
      </c>
      <c r="J27" s="6"/>
    </row>
    <row r="28" spans="2:10" x14ac:dyDescent="0.15">
      <c r="B28" s="43">
        <v>43</v>
      </c>
      <c r="C28" s="105">
        <v>2.8701748008002856</v>
      </c>
      <c r="D28" s="105">
        <v>0.23777642483913355</v>
      </c>
      <c r="E28" s="105">
        <v>0.12459714611942349</v>
      </c>
      <c r="F28" s="105">
        <v>4.1326125860192242E-2</v>
      </c>
      <c r="G28" s="105">
        <v>0</v>
      </c>
      <c r="H28" s="105">
        <v>5.5318967584819842E-4</v>
      </c>
      <c r="J28" s="6"/>
    </row>
    <row r="29" spans="2:10" x14ac:dyDescent="0.15">
      <c r="B29" s="43">
        <v>44</v>
      </c>
      <c r="C29" s="105">
        <v>2.8626380547063892</v>
      </c>
      <c r="D29" s="105">
        <v>0.20926671861575655</v>
      </c>
      <c r="E29" s="105">
        <v>0.14552040999820176</v>
      </c>
      <c r="F29" s="105">
        <v>3.9741053767308035E-2</v>
      </c>
      <c r="G29" s="105">
        <v>0</v>
      </c>
      <c r="H29" s="105">
        <v>4.8259665527782767E-4</v>
      </c>
      <c r="J29" s="6"/>
    </row>
    <row r="30" spans="2:10" x14ac:dyDescent="0.15">
      <c r="B30" s="43">
        <v>45</v>
      </c>
      <c r="C30" s="105">
        <v>2.8989719932054374</v>
      </c>
      <c r="D30" s="105">
        <v>0.17425754096722629</v>
      </c>
      <c r="E30" s="105">
        <v>0.13115557553956836</v>
      </c>
      <c r="F30" s="105">
        <v>4.7032374100719428E-2</v>
      </c>
      <c r="G30" s="105">
        <v>0</v>
      </c>
      <c r="H30" s="105">
        <v>4.4776438848920859E-4</v>
      </c>
      <c r="J30" s="6"/>
    </row>
    <row r="31" spans="2:10" x14ac:dyDescent="0.15">
      <c r="B31" s="43">
        <v>46</v>
      </c>
      <c r="C31" s="105">
        <v>2.8850910208577831</v>
      </c>
      <c r="D31" s="105">
        <v>0.14648913940116221</v>
      </c>
      <c r="E31" s="105">
        <v>0.13027033436092009</v>
      </c>
      <c r="F31" s="105">
        <v>5.888117692125281E-2</v>
      </c>
      <c r="G31" s="105">
        <v>0</v>
      </c>
      <c r="H31" s="105">
        <v>6.4465405592747309E-4</v>
      </c>
      <c r="J31" s="6"/>
    </row>
    <row r="32" spans="2:10" x14ac:dyDescent="0.15">
      <c r="B32" s="43">
        <v>47</v>
      </c>
      <c r="C32" s="105">
        <v>2.8979248354769083</v>
      </c>
      <c r="D32" s="105">
        <v>0.11500562498099672</v>
      </c>
      <c r="E32" s="105">
        <v>0.13718933381981818</v>
      </c>
      <c r="F32" s="105">
        <v>6.875855149138009E-2</v>
      </c>
      <c r="G32" s="105">
        <v>9.4134817112118294E-6</v>
      </c>
      <c r="H32" s="105">
        <v>1.2953981574386573E-3</v>
      </c>
      <c r="J32" s="6"/>
    </row>
    <row r="33" spans="2:10" x14ac:dyDescent="0.15">
      <c r="B33" s="43">
        <v>48</v>
      </c>
      <c r="C33" s="105">
        <v>2.8780531879523004</v>
      </c>
      <c r="D33" s="105">
        <v>9.8916053508437685E-2</v>
      </c>
      <c r="E33" s="105">
        <v>0.13358543663705919</v>
      </c>
      <c r="F33" s="105">
        <v>6.6962110907373001E-2</v>
      </c>
      <c r="G33" s="105">
        <v>0</v>
      </c>
      <c r="H33" s="105">
        <v>4.7932283880045489E-4</v>
      </c>
      <c r="J33" s="6"/>
    </row>
    <row r="34" spans="2:10" x14ac:dyDescent="0.15">
      <c r="B34" s="43">
        <v>49</v>
      </c>
      <c r="C34" s="105">
        <v>2.8866560206867926</v>
      </c>
      <c r="D34" s="105">
        <v>7.4355680685084177E-2</v>
      </c>
      <c r="E34" s="105">
        <v>0.1281384734197509</v>
      </c>
      <c r="F34" s="105">
        <v>7.8818715954652729E-2</v>
      </c>
      <c r="G34" s="105">
        <v>0</v>
      </c>
      <c r="H34" s="105">
        <v>1.7599683265880558E-4</v>
      </c>
      <c r="J34" s="6"/>
    </row>
    <row r="35" spans="2:10" x14ac:dyDescent="0.15">
      <c r="B35" s="43">
        <v>50</v>
      </c>
      <c r="C35" s="105">
        <v>2.8476248577023733</v>
      </c>
      <c r="D35" s="105">
        <v>6.1716661481115459E-2</v>
      </c>
      <c r="E35" s="105">
        <v>0.14564723000054905</v>
      </c>
      <c r="F35" s="105">
        <v>9.5638646388111051E-2</v>
      </c>
      <c r="G35" s="105">
        <v>0</v>
      </c>
      <c r="H35" s="105">
        <v>7.858013506835777E-4</v>
      </c>
      <c r="J35" s="6"/>
    </row>
    <row r="36" spans="2:10" x14ac:dyDescent="0.15">
      <c r="B36" s="43">
        <v>51</v>
      </c>
      <c r="C36" s="105">
        <v>2.8484353472880164</v>
      </c>
      <c r="D36" s="105">
        <v>4.4632047580387545E-2</v>
      </c>
      <c r="E36" s="105">
        <v>0.14187497329402213</v>
      </c>
      <c r="F36" s="105">
        <v>0.10920925749403204</v>
      </c>
      <c r="G36" s="105">
        <v>0</v>
      </c>
      <c r="H36" s="105">
        <v>3.2331752339443662E-4</v>
      </c>
      <c r="J36" s="6"/>
    </row>
    <row r="37" spans="2:10" x14ac:dyDescent="0.15">
      <c r="B37" s="43">
        <v>52</v>
      </c>
      <c r="C37" s="105">
        <v>2.8134777652115801</v>
      </c>
      <c r="D37" s="105">
        <v>3.1404023177652118E-2</v>
      </c>
      <c r="E37" s="105">
        <v>0.15097388026209496</v>
      </c>
      <c r="F37" s="105">
        <v>0.11843740338489464</v>
      </c>
      <c r="G37" s="105">
        <v>0</v>
      </c>
      <c r="H37" s="105">
        <v>1.0953630733327349E-3</v>
      </c>
      <c r="J37" s="6"/>
    </row>
    <row r="38" spans="2:10" x14ac:dyDescent="0.15">
      <c r="B38" s="43">
        <v>53</v>
      </c>
      <c r="C38" s="105">
        <v>2.8075996492488176</v>
      </c>
      <c r="D38" s="105">
        <v>2.0245007082859479E-2</v>
      </c>
      <c r="E38" s="105">
        <v>0.15188247441192312</v>
      </c>
      <c r="F38" s="105">
        <v>0.13157758225095267</v>
      </c>
      <c r="G38" s="105">
        <v>0</v>
      </c>
      <c r="H38" s="105">
        <v>8.9274914706410479E-4</v>
      </c>
      <c r="J38" s="6"/>
    </row>
    <row r="39" spans="2:10" x14ac:dyDescent="0.15">
      <c r="B39" s="43">
        <v>54</v>
      </c>
      <c r="C39" s="105">
        <v>2.6999465515829608</v>
      </c>
      <c r="D39" s="105">
        <v>2.5211903710953741E-2</v>
      </c>
      <c r="E39" s="105">
        <v>0.17420379646155457</v>
      </c>
      <c r="F39" s="105">
        <v>0.13774245302934349</v>
      </c>
      <c r="G39" s="105">
        <v>1.9191279482603106E-5</v>
      </c>
      <c r="H39" s="105">
        <v>4.6797436045061257E-4</v>
      </c>
      <c r="J39" s="6"/>
    </row>
    <row r="40" spans="2:10" x14ac:dyDescent="0.15">
      <c r="B40" s="43">
        <v>55</v>
      </c>
      <c r="C40" s="105">
        <v>2.6654429365033638</v>
      </c>
      <c r="D40" s="105">
        <v>1.898419040666962E-2</v>
      </c>
      <c r="E40" s="105">
        <v>0.17928682021630135</v>
      </c>
      <c r="F40" s="105">
        <v>0.15410949536085444</v>
      </c>
      <c r="G40" s="105">
        <v>4.4797049388171082E-5</v>
      </c>
      <c r="H40" s="105">
        <v>4.5991662984805115E-4</v>
      </c>
      <c r="J40" s="6"/>
    </row>
    <row r="41" spans="2:10" x14ac:dyDescent="0.15">
      <c r="B41" s="43">
        <v>56</v>
      </c>
      <c r="C41" s="105">
        <v>2.6354540706035472</v>
      </c>
      <c r="D41" s="105">
        <v>1.4250854075158614E-2</v>
      </c>
      <c r="E41" s="105">
        <v>0.16915568570034162</v>
      </c>
      <c r="F41" s="105">
        <v>0.15698479475082699</v>
      </c>
      <c r="G41" s="105">
        <v>0</v>
      </c>
      <c r="H41" s="105">
        <v>1.5718282088823818E-3</v>
      </c>
      <c r="J41" s="6"/>
    </row>
    <row r="42" spans="2:10" x14ac:dyDescent="0.15">
      <c r="B42" s="43">
        <v>57</v>
      </c>
      <c r="C42" s="105">
        <v>2.5840685988331846</v>
      </c>
      <c r="D42" s="105">
        <v>1.0975971521803619E-2</v>
      </c>
      <c r="E42" s="105">
        <v>0.18032354395332739</v>
      </c>
      <c r="F42" s="105">
        <v>0.17804805695639275</v>
      </c>
      <c r="G42" s="105">
        <v>0</v>
      </c>
      <c r="H42" s="105">
        <v>8.7266488677939286E-4</v>
      </c>
      <c r="J42" s="6"/>
    </row>
    <row r="43" spans="2:10" x14ac:dyDescent="0.15">
      <c r="B43" s="43">
        <v>58</v>
      </c>
      <c r="C43" s="105">
        <v>2.477180424274112</v>
      </c>
      <c r="D43" s="105">
        <v>5.9850579931481403E-3</v>
      </c>
      <c r="E43" s="105">
        <v>0.19571436826680974</v>
      </c>
      <c r="F43" s="105">
        <v>0.20146117967556859</v>
      </c>
      <c r="G43" s="105">
        <v>0</v>
      </c>
      <c r="H43" s="105">
        <v>2.1138502497213851E-3</v>
      </c>
      <c r="J43" s="6"/>
    </row>
    <row r="44" spans="2:10" x14ac:dyDescent="0.15">
      <c r="B44" s="43">
        <v>59</v>
      </c>
      <c r="C44" s="105">
        <v>2.380300760854213</v>
      </c>
      <c r="D44" s="105">
        <v>4.251151353491571E-3</v>
      </c>
      <c r="E44" s="105">
        <v>0.23534799008064683</v>
      </c>
      <c r="F44" s="105">
        <v>0.22911621897597267</v>
      </c>
      <c r="G44" s="105">
        <v>0</v>
      </c>
      <c r="H44" s="105">
        <v>3.2783149603017483E-3</v>
      </c>
      <c r="J44" s="6"/>
    </row>
    <row r="45" spans="2:10" x14ac:dyDescent="0.15">
      <c r="B45" s="43">
        <v>60</v>
      </c>
      <c r="C45" s="105">
        <v>2.0724929913313845</v>
      </c>
      <c r="D45" s="105">
        <v>5.2169788949490157E-3</v>
      </c>
      <c r="E45" s="105">
        <v>0.30590598898637789</v>
      </c>
      <c r="F45" s="105">
        <v>0.28992174531657577</v>
      </c>
      <c r="G45" s="105">
        <v>0</v>
      </c>
      <c r="H45" s="105">
        <v>1.8638842779226939E-3</v>
      </c>
      <c r="J45" s="6"/>
    </row>
    <row r="46" spans="2:10" x14ac:dyDescent="0.15">
      <c r="B46" s="43">
        <v>61</v>
      </c>
      <c r="C46" s="105">
        <v>1.8688158203452319</v>
      </c>
      <c r="D46" s="105">
        <v>4.5248868778280547E-3</v>
      </c>
      <c r="E46" s="105">
        <v>0.3574660633484163</v>
      </c>
      <c r="F46" s="105">
        <v>0.33092006033182503</v>
      </c>
      <c r="G46" s="105">
        <v>0</v>
      </c>
      <c r="H46" s="105">
        <v>2.0110608345902461E-3</v>
      </c>
      <c r="J46" s="6"/>
    </row>
    <row r="47" spans="2:10" x14ac:dyDescent="0.15">
      <c r="B47" s="43">
        <v>62</v>
      </c>
      <c r="C47" s="105">
        <v>1.9385406073037748</v>
      </c>
      <c r="D47" s="105">
        <v>3.0505443643822649E-3</v>
      </c>
      <c r="E47" s="105">
        <v>0.20880450218271709</v>
      </c>
      <c r="F47" s="105">
        <v>2.3878398990164623E-2</v>
      </c>
      <c r="G47" s="105">
        <v>0</v>
      </c>
      <c r="H47" s="105">
        <v>9.5093357176668602E-4</v>
      </c>
      <c r="J47" s="6"/>
    </row>
    <row r="49" spans="2:10" x14ac:dyDescent="0.15">
      <c r="B49" s="58" t="s">
        <v>5</v>
      </c>
      <c r="C49" s="58"/>
      <c r="D49" s="58"/>
      <c r="E49" s="58"/>
      <c r="F49" s="58"/>
      <c r="G49" s="58"/>
      <c r="H49" s="58"/>
    </row>
    <row r="51" spans="2:10" ht="49" customHeight="1" x14ac:dyDescent="0.15">
      <c r="B51" s="104" t="s">
        <v>59</v>
      </c>
      <c r="C51" s="51" t="s">
        <v>15</v>
      </c>
      <c r="D51" s="51" t="s">
        <v>16</v>
      </c>
      <c r="E51" s="51" t="s">
        <v>17</v>
      </c>
      <c r="F51" s="51" t="s">
        <v>18</v>
      </c>
      <c r="G51" s="51" t="s">
        <v>19</v>
      </c>
      <c r="H51" s="51" t="s">
        <v>20</v>
      </c>
    </row>
    <row r="52" spans="2:10" x14ac:dyDescent="0.15">
      <c r="B52" s="106">
        <v>22</v>
      </c>
      <c r="C52" s="107">
        <v>2.2526930783847985</v>
      </c>
      <c r="D52" s="107">
        <v>4.0380047505938245E-3</v>
      </c>
      <c r="E52" s="107">
        <v>0.14369221430456589</v>
      </c>
      <c r="F52" s="107">
        <v>7.1258907363420431E-3</v>
      </c>
      <c r="G52" s="107">
        <v>0</v>
      </c>
      <c r="H52" s="107">
        <v>2.9489311163895487E-3</v>
      </c>
      <c r="J52" s="6"/>
    </row>
    <row r="53" spans="2:10" x14ac:dyDescent="0.15">
      <c r="B53" s="106">
        <v>23</v>
      </c>
      <c r="C53" s="107">
        <v>2.672762529229348</v>
      </c>
      <c r="D53" s="107">
        <v>6.5914489311163895E-3</v>
      </c>
      <c r="E53" s="107">
        <v>0.15709665498812359</v>
      </c>
      <c r="F53" s="107">
        <v>5.9382422802850355E-3</v>
      </c>
      <c r="G53" s="107">
        <v>0</v>
      </c>
      <c r="H53" s="107">
        <v>1.840855106888361E-3</v>
      </c>
      <c r="J53" s="6"/>
    </row>
    <row r="54" spans="2:10" x14ac:dyDescent="0.15">
      <c r="B54" s="106">
        <v>24</v>
      </c>
      <c r="C54" s="107">
        <v>2.6762912152917058</v>
      </c>
      <c r="D54" s="107">
        <v>8.1227436823104685E-3</v>
      </c>
      <c r="E54" s="107">
        <v>0.18470094074519769</v>
      </c>
      <c r="F54" s="107">
        <v>8.3233052547131963E-3</v>
      </c>
      <c r="G54" s="107">
        <v>0</v>
      </c>
      <c r="H54" s="107">
        <v>1.7809867629362264E-3</v>
      </c>
      <c r="J54" s="6"/>
    </row>
    <row r="55" spans="2:10" x14ac:dyDescent="0.15">
      <c r="B55" s="106">
        <v>25</v>
      </c>
      <c r="C55" s="107">
        <v>2.9388044645006008</v>
      </c>
      <c r="D55" s="107">
        <v>6.417970316887284E-3</v>
      </c>
      <c r="E55" s="107">
        <v>0.17207349478539916</v>
      </c>
      <c r="F55" s="107">
        <v>7.9221821099077425E-3</v>
      </c>
      <c r="G55" s="107">
        <v>0</v>
      </c>
      <c r="H55" s="107">
        <v>2.4067388688327317E-3</v>
      </c>
      <c r="J55" s="6"/>
    </row>
    <row r="56" spans="2:10" x14ac:dyDescent="0.15">
      <c r="B56" s="106">
        <v>26</v>
      </c>
      <c r="C56" s="107">
        <v>2.9004841654726148</v>
      </c>
      <c r="D56" s="107">
        <v>1.2743976927245507E-2</v>
      </c>
      <c r="E56" s="107">
        <v>0.16742423059436229</v>
      </c>
      <c r="F56" s="107">
        <v>5.9725551789699925E-3</v>
      </c>
      <c r="G56" s="107">
        <v>0</v>
      </c>
      <c r="H56" s="107">
        <v>1.6876084979747037E-3</v>
      </c>
      <c r="J56" s="6"/>
    </row>
    <row r="57" spans="2:10" x14ac:dyDescent="0.15">
      <c r="B57" s="106">
        <v>27</v>
      </c>
      <c r="C57" s="107">
        <v>3.0311835691355982</v>
      </c>
      <c r="D57" s="107">
        <v>1.2048441762420434E-2</v>
      </c>
      <c r="E57" s="107">
        <v>0.16777828283872037</v>
      </c>
      <c r="F57" s="107">
        <v>7.0058692237744899E-3</v>
      </c>
      <c r="G57" s="107">
        <v>0</v>
      </c>
      <c r="H57" s="107">
        <v>6.2143506654542438E-4</v>
      </c>
      <c r="J57" s="6"/>
    </row>
    <row r="58" spans="2:10" x14ac:dyDescent="0.15">
      <c r="B58" s="106">
        <v>28</v>
      </c>
      <c r="C58" s="107">
        <v>2.9790747205778949</v>
      </c>
      <c r="D58" s="107">
        <v>1.5207185139824454E-2</v>
      </c>
      <c r="E58" s="107">
        <v>0.17596389274455107</v>
      </c>
      <c r="F58" s="107">
        <v>1.0716472749540722E-2</v>
      </c>
      <c r="G58" s="107">
        <v>0</v>
      </c>
      <c r="H58" s="107">
        <v>1.7350479689732599E-3</v>
      </c>
      <c r="J58" s="6"/>
    </row>
    <row r="59" spans="2:10" x14ac:dyDescent="0.15">
      <c r="B59" s="106">
        <v>29</v>
      </c>
      <c r="C59" s="107">
        <v>3.0663047564128743</v>
      </c>
      <c r="D59" s="107">
        <v>1.9323671497584537E-2</v>
      </c>
      <c r="E59" s="107">
        <v>0.15647883921888822</v>
      </c>
      <c r="F59" s="107">
        <v>1.0219738722188201E-2</v>
      </c>
      <c r="G59" s="107">
        <v>0</v>
      </c>
      <c r="H59" s="107">
        <v>9.4202898550724637E-4</v>
      </c>
      <c r="J59" s="6"/>
    </row>
    <row r="60" spans="2:10" x14ac:dyDescent="0.15">
      <c r="B60" s="106">
        <v>30</v>
      </c>
      <c r="C60" s="107">
        <v>2.977509768933758</v>
      </c>
      <c r="D60" s="107">
        <v>2.2590091552756594E-2</v>
      </c>
      <c r="E60" s="107">
        <v>0.15937371232574743</v>
      </c>
      <c r="F60" s="107">
        <v>1.2226021411414644E-2</v>
      </c>
      <c r="G60" s="107">
        <v>0</v>
      </c>
      <c r="H60" s="107">
        <v>1.2999021047081806E-3</v>
      </c>
      <c r="J60" s="6"/>
    </row>
    <row r="61" spans="2:10" x14ac:dyDescent="0.15">
      <c r="B61" s="106">
        <v>31</v>
      </c>
      <c r="C61" s="107">
        <v>3.054151337920072</v>
      </c>
      <c r="D61" s="107">
        <v>2.0195401450849294E-2</v>
      </c>
      <c r="E61" s="107">
        <v>0.1479590227092093</v>
      </c>
      <c r="F61" s="107">
        <v>1.1812671775177008E-2</v>
      </c>
      <c r="G61" s="107">
        <v>0</v>
      </c>
      <c r="H61" s="107">
        <v>2.7338126353724905E-4</v>
      </c>
      <c r="J61" s="6"/>
    </row>
    <row r="62" spans="2:10" x14ac:dyDescent="0.15">
      <c r="B62" s="106">
        <v>32</v>
      </c>
      <c r="C62" s="107">
        <v>3.0010871550777041</v>
      </c>
      <c r="D62" s="107">
        <v>3.4622892067453843E-2</v>
      </c>
      <c r="E62" s="107">
        <v>0.1462363871022794</v>
      </c>
      <c r="F62" s="107">
        <v>1.5184602092733033E-2</v>
      </c>
      <c r="G62" s="107">
        <v>0</v>
      </c>
      <c r="H62" s="107">
        <v>1.1519631371796103E-3</v>
      </c>
      <c r="J62" s="6"/>
    </row>
    <row r="63" spans="2:10" x14ac:dyDescent="0.15">
      <c r="B63" s="106">
        <v>33</v>
      </c>
      <c r="C63" s="107">
        <v>3.0331571469712957</v>
      </c>
      <c r="D63" s="107">
        <v>2.9666890659498905E-2</v>
      </c>
      <c r="E63" s="107">
        <v>0.15134075709577294</v>
      </c>
      <c r="F63" s="107">
        <v>1.7841605068637804E-2</v>
      </c>
      <c r="G63" s="107">
        <v>0</v>
      </c>
      <c r="H63" s="107">
        <v>1.7279447057694155E-3</v>
      </c>
      <c r="J63" s="6"/>
    </row>
    <row r="64" spans="2:10" x14ac:dyDescent="0.15">
      <c r="B64" s="106">
        <v>34</v>
      </c>
      <c r="C64" s="107">
        <v>3.0087984406858617</v>
      </c>
      <c r="D64" s="107">
        <v>2.4861830278489479E-2</v>
      </c>
      <c r="E64" s="107">
        <v>0.15959884495249019</v>
      </c>
      <c r="F64" s="107">
        <v>1.6340279146435419E-2</v>
      </c>
      <c r="G64" s="107">
        <v>0</v>
      </c>
      <c r="H64" s="107">
        <v>3.0905362549943561E-4</v>
      </c>
      <c r="J64" s="6"/>
    </row>
    <row r="65" spans="2:10" x14ac:dyDescent="0.15">
      <c r="B65" s="106">
        <v>35</v>
      </c>
      <c r="C65" s="107">
        <v>3.0447338183096013</v>
      </c>
      <c r="D65" s="107">
        <v>2.3802342157237519E-2</v>
      </c>
      <c r="E65" s="107">
        <v>0.15217133356030199</v>
      </c>
      <c r="F65" s="107">
        <v>1.953125E-2</v>
      </c>
      <c r="G65" s="107">
        <v>0</v>
      </c>
      <c r="H65" s="107">
        <v>8.2872007597477066E-4</v>
      </c>
      <c r="J65" s="6"/>
    </row>
    <row r="66" spans="2:10" x14ac:dyDescent="0.15">
      <c r="B66" s="106">
        <v>36</v>
      </c>
      <c r="C66" s="107">
        <v>2.9947614037673076</v>
      </c>
      <c r="D66" s="107">
        <v>3.0130431027036369E-2</v>
      </c>
      <c r="E66" s="107">
        <v>0.15389792718582559</v>
      </c>
      <c r="F66" s="107">
        <v>1.8484927010451759E-2</v>
      </c>
      <c r="G66" s="107">
        <v>0</v>
      </c>
      <c r="H66" s="107">
        <v>1.6451040856871383E-3</v>
      </c>
      <c r="J66" s="6"/>
    </row>
    <row r="67" spans="2:10" x14ac:dyDescent="0.15">
      <c r="B67" s="106">
        <v>37</v>
      </c>
      <c r="C67" s="107">
        <v>3.0299574632109429</v>
      </c>
      <c r="D67" s="107">
        <v>3.3405327573794094E-2</v>
      </c>
      <c r="E67" s="107">
        <v>0.15651343412527</v>
      </c>
      <c r="F67" s="107">
        <v>2.4967602591792655E-2</v>
      </c>
      <c r="G67" s="107">
        <v>0</v>
      </c>
      <c r="H67" s="107">
        <v>6.9506436285097194E-4</v>
      </c>
      <c r="J67" s="6"/>
    </row>
    <row r="68" spans="2:10" x14ac:dyDescent="0.15">
      <c r="B68" s="106">
        <v>38</v>
      </c>
      <c r="C68" s="107">
        <v>3.0144850001624839</v>
      </c>
      <c r="D68" s="107">
        <v>2.933426924301805E-2</v>
      </c>
      <c r="E68" s="107">
        <v>0.15352778373553619</v>
      </c>
      <c r="F68" s="107">
        <v>2.4665119815937761E-2</v>
      </c>
      <c r="G68" s="107">
        <v>0</v>
      </c>
      <c r="H68" s="107">
        <v>1.3509259656443154E-3</v>
      </c>
      <c r="J68" s="6"/>
    </row>
    <row r="69" spans="2:10" x14ac:dyDescent="0.15">
      <c r="B69" s="106">
        <v>39</v>
      </c>
      <c r="C69" s="107">
        <v>3.0413746771447951</v>
      </c>
      <c r="D69" s="107">
        <v>2.5165941372782451E-2</v>
      </c>
      <c r="E69" s="107">
        <v>0.14047956743019097</v>
      </c>
      <c r="F69" s="107">
        <v>3.0679755654872264E-2</v>
      </c>
      <c r="G69" s="107">
        <v>0</v>
      </c>
      <c r="H69" s="107">
        <v>2.0853139210367104E-4</v>
      </c>
      <c r="J69" s="6"/>
    </row>
    <row r="70" spans="2:10" x14ac:dyDescent="0.15">
      <c r="B70" s="106">
        <v>40</v>
      </c>
      <c r="C70" s="107">
        <v>3.012962882168265</v>
      </c>
      <c r="D70" s="107">
        <v>2.9676934635612322E-2</v>
      </c>
      <c r="E70" s="107">
        <v>0.15566003005259205</v>
      </c>
      <c r="F70" s="107">
        <v>3.4475248727468898E-2</v>
      </c>
      <c r="G70" s="107">
        <v>0</v>
      </c>
      <c r="H70" s="107">
        <v>1.4140279864763336E-3</v>
      </c>
      <c r="J70" s="6"/>
    </row>
    <row r="71" spans="2:10" x14ac:dyDescent="0.15">
      <c r="B71" s="106">
        <v>41</v>
      </c>
      <c r="C71" s="107">
        <v>3.0444185280305551</v>
      </c>
      <c r="D71" s="107">
        <v>2.434897057441008E-2</v>
      </c>
      <c r="E71" s="107">
        <v>0.13539569427470152</v>
      </c>
      <c r="F71" s="107">
        <v>3.5451015178160079E-2</v>
      </c>
      <c r="G71" s="107">
        <v>0</v>
      </c>
      <c r="H71" s="107">
        <v>7.5740998401805011E-4</v>
      </c>
      <c r="J71" s="6"/>
    </row>
    <row r="72" spans="2:10" x14ac:dyDescent="0.15">
      <c r="B72" s="106">
        <v>42</v>
      </c>
      <c r="C72" s="107">
        <v>2.9923419529692401</v>
      </c>
      <c r="D72" s="107">
        <v>2.7763652682537193E-2</v>
      </c>
      <c r="E72" s="107">
        <v>0.15329584685200878</v>
      </c>
      <c r="F72" s="107">
        <v>3.1808902304967634E-2</v>
      </c>
      <c r="G72" s="107">
        <v>0</v>
      </c>
      <c r="H72" s="107">
        <v>1.8641639475842336E-4</v>
      </c>
      <c r="J72" s="6"/>
    </row>
    <row r="73" spans="2:10" x14ac:dyDescent="0.15">
      <c r="B73" s="106">
        <v>43</v>
      </c>
      <c r="C73" s="107">
        <v>3.0215833733252784</v>
      </c>
      <c r="D73" s="107">
        <v>2.5926969130735961E-2</v>
      </c>
      <c r="E73" s="107">
        <v>0.14897720459400776</v>
      </c>
      <c r="F73" s="107">
        <v>3.74216275575881E-2</v>
      </c>
      <c r="G73" s="107">
        <v>0</v>
      </c>
      <c r="H73" s="107">
        <v>1.8826083160155771E-4</v>
      </c>
      <c r="J73" s="6"/>
    </row>
    <row r="74" spans="2:10" x14ac:dyDescent="0.15">
      <c r="B74" s="106">
        <v>44</v>
      </c>
      <c r="C74" s="107">
        <v>3.0263313074688569</v>
      </c>
      <c r="D74" s="107">
        <v>2.8147170269817327E-2</v>
      </c>
      <c r="E74" s="107">
        <v>0.14482011247043927</v>
      </c>
      <c r="F74" s="107">
        <v>4.8349254231607172E-2</v>
      </c>
      <c r="G74" s="107">
        <v>0</v>
      </c>
      <c r="H74" s="107">
        <v>6.3864002011060827E-4</v>
      </c>
      <c r="J74" s="6"/>
    </row>
    <row r="75" spans="2:10" x14ac:dyDescent="0.15">
      <c r="B75" s="106">
        <v>45</v>
      </c>
      <c r="C75" s="107">
        <v>3.0464727669645062</v>
      </c>
      <c r="D75" s="107">
        <v>2.2637618887863791E-2</v>
      </c>
      <c r="E75" s="107">
        <v>0.13511322653694538</v>
      </c>
      <c r="F75" s="107">
        <v>5.3342279627610498E-2</v>
      </c>
      <c r="G75" s="107">
        <v>0</v>
      </c>
      <c r="H75" s="107">
        <v>8.5561771366266881E-4</v>
      </c>
      <c r="J75" s="6"/>
    </row>
    <row r="76" spans="2:10" x14ac:dyDescent="0.15">
      <c r="B76" s="106">
        <v>46</v>
      </c>
      <c r="C76" s="107">
        <v>3.0013134072763306</v>
      </c>
      <c r="D76" s="107">
        <v>2.3884204804367183E-2</v>
      </c>
      <c r="E76" s="107">
        <v>0.16017745740952777</v>
      </c>
      <c r="F76" s="107">
        <v>5.3051594323583508E-2</v>
      </c>
      <c r="G76" s="107">
        <v>0</v>
      </c>
      <c r="H76" s="107">
        <v>1.0763800700877831E-4</v>
      </c>
      <c r="J76" s="6"/>
    </row>
    <row r="77" spans="2:10" x14ac:dyDescent="0.15">
      <c r="B77" s="106">
        <v>47</v>
      </c>
      <c r="C77" s="107">
        <v>3.0352327025243935</v>
      </c>
      <c r="D77" s="107">
        <v>1.9055349144067511E-2</v>
      </c>
      <c r="E77" s="107">
        <v>0.14288266182081941</v>
      </c>
      <c r="F77" s="107">
        <v>5.9585402270912191E-2</v>
      </c>
      <c r="G77" s="107">
        <v>0</v>
      </c>
      <c r="H77" s="107">
        <v>4.3759279836105418E-4</v>
      </c>
      <c r="J77" s="6"/>
    </row>
    <row r="78" spans="2:10" x14ac:dyDescent="0.15">
      <c r="B78" s="106">
        <v>48</v>
      </c>
      <c r="C78" s="107">
        <v>2.9621918593933096</v>
      </c>
      <c r="D78" s="107">
        <v>1.4777909136970106E-2</v>
      </c>
      <c r="E78" s="107">
        <v>0.15400495411811069</v>
      </c>
      <c r="F78" s="107">
        <v>7.5054429146538981E-2</v>
      </c>
      <c r="G78" s="107">
        <v>3.09744975510894E-4</v>
      </c>
      <c r="H78" s="107">
        <v>1.2964406350278669E-3</v>
      </c>
      <c r="J78" s="6"/>
    </row>
    <row r="79" spans="2:10" x14ac:dyDescent="0.15">
      <c r="B79" s="106">
        <v>49</v>
      </c>
      <c r="C79" s="107">
        <v>2.9865710454865497</v>
      </c>
      <c r="D79" s="107">
        <v>1.4871144909167723E-2</v>
      </c>
      <c r="E79" s="107">
        <v>0.13593783035253251</v>
      </c>
      <c r="F79" s="107">
        <v>8.1453316434305034E-2</v>
      </c>
      <c r="G79" s="107">
        <v>6.7596113223488207E-6</v>
      </c>
      <c r="H79" s="107">
        <v>7.0574144486692007E-4</v>
      </c>
      <c r="J79" s="6"/>
    </row>
    <row r="80" spans="2:10" x14ac:dyDescent="0.15">
      <c r="B80" s="106">
        <v>50</v>
      </c>
      <c r="C80" s="107">
        <v>2.9488527114561793</v>
      </c>
      <c r="D80" s="107">
        <v>1.7591675882020315E-2</v>
      </c>
      <c r="E80" s="107">
        <v>0.14503498939510612</v>
      </c>
      <c r="F80" s="107">
        <v>7.157684452781686E-2</v>
      </c>
      <c r="G80" s="107">
        <v>0</v>
      </c>
      <c r="H80" s="107">
        <v>2.5156358015041773E-4</v>
      </c>
      <c r="J80" s="6"/>
    </row>
    <row r="81" spans="2:10" x14ac:dyDescent="0.15">
      <c r="B81" s="106">
        <v>51</v>
      </c>
      <c r="C81" s="107">
        <v>2.9535326667477801</v>
      </c>
      <c r="D81" s="107">
        <v>1.4287700757839115E-2</v>
      </c>
      <c r="E81" s="107">
        <v>0.14044070546246729</v>
      </c>
      <c r="F81" s="107">
        <v>8.1003036049502888E-2</v>
      </c>
      <c r="G81" s="107">
        <v>0</v>
      </c>
      <c r="H81" s="107">
        <v>3.0576913717583255E-4</v>
      </c>
      <c r="J81" s="6"/>
    </row>
    <row r="82" spans="2:10" x14ac:dyDescent="0.15">
      <c r="B82" s="106">
        <v>52</v>
      </c>
      <c r="C82" s="107">
        <v>2.9059960882550659</v>
      </c>
      <c r="D82" s="107">
        <v>7.7787381158167671E-3</v>
      </c>
      <c r="E82" s="107">
        <v>0.15683958513396715</v>
      </c>
      <c r="F82" s="107">
        <v>0.10363007778738116</v>
      </c>
      <c r="G82" s="107">
        <v>0</v>
      </c>
      <c r="H82" s="107">
        <v>6.6978133102852202E-4</v>
      </c>
      <c r="J82" s="6"/>
    </row>
    <row r="83" spans="2:10" x14ac:dyDescent="0.15">
      <c r="B83" s="106">
        <v>53</v>
      </c>
      <c r="C83" s="107">
        <v>2.8871427969282286</v>
      </c>
      <c r="D83" s="107">
        <v>9.1806686298285117E-3</v>
      </c>
      <c r="E83" s="107">
        <v>0.16347548934695999</v>
      </c>
      <c r="F83" s="107">
        <v>0.11406547722154858</v>
      </c>
      <c r="G83" s="107">
        <v>0</v>
      </c>
      <c r="H83" s="107">
        <v>1.4477775853109301E-3</v>
      </c>
      <c r="J83" s="6"/>
    </row>
    <row r="84" spans="2:10" x14ac:dyDescent="0.15">
      <c r="B84" s="106">
        <v>54</v>
      </c>
      <c r="C84" s="107">
        <v>2.8785584129529025</v>
      </c>
      <c r="D84" s="107">
        <v>1.1732307228006639E-2</v>
      </c>
      <c r="E84" s="107">
        <v>0.16514948317489059</v>
      </c>
      <c r="F84" s="107">
        <v>0.11723253357476988</v>
      </c>
      <c r="G84" s="107">
        <v>0</v>
      </c>
      <c r="H84" s="107">
        <v>1.8900094311151347E-3</v>
      </c>
      <c r="J84" s="6"/>
    </row>
    <row r="85" spans="2:10" x14ac:dyDescent="0.15">
      <c r="B85" s="106">
        <v>55</v>
      </c>
      <c r="C85" s="107">
        <v>2.8608690488990085</v>
      </c>
      <c r="D85" s="107">
        <v>1.1516933877241248E-2</v>
      </c>
      <c r="E85" s="107">
        <v>0.16026232805236695</v>
      </c>
      <c r="F85" s="107">
        <v>0.13127682383075609</v>
      </c>
      <c r="G85" s="107">
        <v>1.2655345792619866E-5</v>
      </c>
      <c r="H85" s="107">
        <v>2.2126972772981693E-3</v>
      </c>
      <c r="J85" s="6"/>
    </row>
    <row r="86" spans="2:10" x14ac:dyDescent="0.15">
      <c r="B86" s="106">
        <v>56</v>
      </c>
      <c r="C86" s="107">
        <v>2.7900170402205284</v>
      </c>
      <c r="D86" s="107">
        <v>9.3768314123852323E-3</v>
      </c>
      <c r="E86" s="107">
        <v>0.18782965422934167</v>
      </c>
      <c r="F86" s="107">
        <v>0.14075014651299081</v>
      </c>
      <c r="G86" s="107">
        <v>1.0099628833757623E-4</v>
      </c>
      <c r="H86" s="107">
        <v>2.7972144081960452E-3</v>
      </c>
      <c r="J86" s="6"/>
    </row>
    <row r="87" spans="2:10" x14ac:dyDescent="0.15">
      <c r="B87" s="106">
        <v>57</v>
      </c>
      <c r="C87" s="107">
        <v>2.7719335771204969</v>
      </c>
      <c r="D87" s="107">
        <v>9.3975665248788205E-3</v>
      </c>
      <c r="E87" s="107">
        <v>0.19418656642595705</v>
      </c>
      <c r="F87" s="107">
        <v>0.15827480462953802</v>
      </c>
      <c r="G87" s="107">
        <v>0</v>
      </c>
      <c r="H87" s="107">
        <v>2.260507468592343E-3</v>
      </c>
      <c r="J87" s="6"/>
    </row>
    <row r="88" spans="2:10" x14ac:dyDescent="0.15">
      <c r="B88" s="106">
        <v>58</v>
      </c>
      <c r="C88" s="107">
        <v>2.7457603736913447</v>
      </c>
      <c r="D88" s="107">
        <v>9.701602234308394E-3</v>
      </c>
      <c r="E88" s="107">
        <v>0.20644509541775452</v>
      </c>
      <c r="F88" s="107">
        <v>0.18076957878060332</v>
      </c>
      <c r="G88" s="107">
        <v>1.6799311228239642E-4</v>
      </c>
      <c r="H88" s="107">
        <v>3.4410640497072949E-3</v>
      </c>
      <c r="J88" s="6"/>
    </row>
    <row r="89" spans="2:10" x14ac:dyDescent="0.15">
      <c r="B89" s="106">
        <v>59</v>
      </c>
      <c r="C89" s="107">
        <v>2.6537813319135832</v>
      </c>
      <c r="D89" s="107">
        <v>1.0012995590021091E-2</v>
      </c>
      <c r="E89" s="107">
        <v>0.25149797964734372</v>
      </c>
      <c r="F89" s="107">
        <v>0.20584425735002343</v>
      </c>
      <c r="G89" s="107">
        <v>1.7043396748972069E-4</v>
      </c>
      <c r="H89" s="107">
        <v>1.8035516308400263E-3</v>
      </c>
      <c r="J89" s="6"/>
    </row>
    <row r="90" spans="2:10" x14ac:dyDescent="0.15">
      <c r="B90" s="106">
        <v>60</v>
      </c>
      <c r="C90" s="107">
        <v>2.2362428929765885</v>
      </c>
      <c r="D90" s="107">
        <v>1.0312151616499442E-2</v>
      </c>
      <c r="E90" s="107">
        <v>0.32171028428093645</v>
      </c>
      <c r="F90" s="107">
        <v>0.29751950947603123</v>
      </c>
      <c r="G90" s="107">
        <v>0</v>
      </c>
      <c r="H90" s="107">
        <v>2.0339409141583052E-3</v>
      </c>
      <c r="J90" s="6"/>
    </row>
    <row r="91" spans="2:10" x14ac:dyDescent="0.15">
      <c r="B91" s="106">
        <v>61</v>
      </c>
      <c r="C91" s="107">
        <v>1.9962829078306223</v>
      </c>
      <c r="D91" s="107">
        <v>1.0963557751698579E-2</v>
      </c>
      <c r="E91" s="107">
        <v>0.37218051266213709</v>
      </c>
      <c r="F91" s="107">
        <v>0.3477455219271155</v>
      </c>
      <c r="G91" s="107">
        <v>0</v>
      </c>
      <c r="H91" s="107">
        <v>2.486961087090797E-3</v>
      </c>
      <c r="J91" s="6"/>
    </row>
    <row r="92" spans="2:10" x14ac:dyDescent="0.15">
      <c r="B92" s="106">
        <v>62</v>
      </c>
      <c r="C92" s="107">
        <v>2.0919762686753072</v>
      </c>
      <c r="D92" s="107">
        <v>2.4780223022007196E-3</v>
      </c>
      <c r="E92" s="107">
        <v>0.22909906189155702</v>
      </c>
      <c r="F92" s="107">
        <v>2.7553247979231813E-2</v>
      </c>
      <c r="G92" s="107">
        <v>0</v>
      </c>
      <c r="H92" s="107">
        <v>9.6389167502507536E-4</v>
      </c>
      <c r="J92" s="6"/>
    </row>
    <row r="93" spans="2:10" x14ac:dyDescent="0.15">
      <c r="B93" s="103" t="s">
        <v>60</v>
      </c>
      <c r="C93" s="56"/>
      <c r="D93" s="56"/>
      <c r="E93" s="56"/>
      <c r="F93" s="56"/>
      <c r="G93" s="56"/>
      <c r="H93" s="56"/>
      <c r="I93" s="56"/>
      <c r="J93" s="56"/>
    </row>
    <row r="94" spans="2:10" x14ac:dyDescent="0.15">
      <c r="B94" s="56"/>
      <c r="C94" s="56"/>
      <c r="D94" s="56"/>
      <c r="E94" s="56"/>
      <c r="F94" s="56"/>
      <c r="G94" s="56"/>
      <c r="H94" s="56"/>
      <c r="I94" s="56"/>
      <c r="J94" s="56"/>
    </row>
    <row r="95" spans="2:10" x14ac:dyDescent="0.15">
      <c r="B95" s="56"/>
      <c r="C95" s="56"/>
      <c r="D95" s="56"/>
      <c r="E95" s="56"/>
      <c r="F95" s="56"/>
      <c r="G95" s="56"/>
      <c r="H95" s="56"/>
      <c r="I95" s="56"/>
      <c r="J95" s="56"/>
    </row>
    <row r="96" spans="2:10" x14ac:dyDescent="0.15">
      <c r="B96" s="56"/>
      <c r="C96" s="56"/>
      <c r="D96" s="56"/>
      <c r="E96" s="56"/>
      <c r="F96" s="56"/>
      <c r="G96" s="56"/>
      <c r="H96" s="56"/>
      <c r="I96" s="56"/>
      <c r="J96" s="56"/>
    </row>
    <row r="97" spans="2:10" x14ac:dyDescent="0.15">
      <c r="B97" s="56"/>
      <c r="C97" s="56"/>
      <c r="D97" s="56"/>
      <c r="E97" s="56"/>
      <c r="F97" s="56"/>
      <c r="G97" s="56"/>
      <c r="H97" s="56"/>
      <c r="I97" s="56"/>
      <c r="J97" s="56"/>
    </row>
    <row r="98" spans="2:10" x14ac:dyDescent="0.15">
      <c r="B98" s="56"/>
      <c r="C98" s="56"/>
      <c r="D98" s="56"/>
      <c r="E98" s="56"/>
      <c r="F98" s="56"/>
      <c r="G98" s="56"/>
      <c r="H98" s="56"/>
      <c r="I98" s="56"/>
      <c r="J98" s="56"/>
    </row>
    <row r="99" spans="2:10" x14ac:dyDescent="0.15">
      <c r="B99" s="56"/>
      <c r="C99" s="56"/>
      <c r="D99" s="56"/>
      <c r="E99" s="56"/>
      <c r="F99" s="56"/>
      <c r="G99" s="56"/>
      <c r="H99" s="56"/>
      <c r="I99" s="56"/>
      <c r="J99" s="56"/>
    </row>
    <row r="100" spans="2:10" x14ac:dyDescent="0.15">
      <c r="B100" s="56"/>
      <c r="C100" s="56"/>
      <c r="D100" s="56"/>
      <c r="E100" s="56"/>
      <c r="F100" s="56"/>
      <c r="G100" s="56"/>
      <c r="H100" s="56"/>
      <c r="I100" s="56"/>
      <c r="J100" s="56"/>
    </row>
    <row r="101" spans="2:10" x14ac:dyDescent="0.15">
      <c r="B101" s="56"/>
      <c r="C101" s="56"/>
      <c r="D101" s="56"/>
      <c r="E101" s="56"/>
      <c r="F101" s="56"/>
      <c r="G101" s="56"/>
      <c r="H101" s="56"/>
      <c r="I101" s="56"/>
      <c r="J101" s="56"/>
    </row>
    <row r="102" spans="2:10" x14ac:dyDescent="0.15">
      <c r="B102" s="56"/>
      <c r="C102" s="56"/>
      <c r="D102" s="56"/>
      <c r="E102" s="56"/>
      <c r="F102" s="56"/>
      <c r="G102" s="56"/>
      <c r="H102" s="56"/>
      <c r="I102" s="56"/>
      <c r="J102" s="56"/>
    </row>
    <row r="103" spans="2:10" x14ac:dyDescent="0.15">
      <c r="B103" s="56"/>
      <c r="C103" s="56"/>
      <c r="D103" s="56"/>
      <c r="E103" s="56"/>
      <c r="F103" s="56"/>
      <c r="G103" s="56"/>
      <c r="H103" s="56"/>
      <c r="I103" s="56"/>
      <c r="J103" s="56"/>
    </row>
    <row r="104" spans="2:10" x14ac:dyDescent="0.15">
      <c r="B104" s="56"/>
      <c r="C104" s="56"/>
      <c r="D104" s="56"/>
      <c r="E104" s="56"/>
      <c r="F104" s="56"/>
      <c r="G104" s="56"/>
      <c r="H104" s="56"/>
      <c r="I104" s="56"/>
      <c r="J104" s="56"/>
    </row>
    <row r="105" spans="2:10" x14ac:dyDescent="0.15">
      <c r="B105" s="56"/>
      <c r="C105" s="56"/>
      <c r="D105" s="56"/>
      <c r="E105" s="56"/>
      <c r="F105" s="56"/>
      <c r="G105" s="56"/>
      <c r="H105" s="56"/>
      <c r="I105" s="56"/>
      <c r="J105" s="56"/>
    </row>
    <row r="106" spans="2:10" x14ac:dyDescent="0.15">
      <c r="B106" s="56"/>
      <c r="C106" s="56"/>
      <c r="D106" s="56"/>
      <c r="E106" s="56"/>
      <c r="F106" s="56"/>
      <c r="G106" s="56"/>
      <c r="H106" s="56"/>
      <c r="I106" s="56"/>
      <c r="J106" s="56"/>
    </row>
    <row r="107" spans="2:10" x14ac:dyDescent="0.15">
      <c r="C107" s="7"/>
    </row>
    <row r="108" spans="2:10" x14ac:dyDescent="0.15">
      <c r="C108" s="7"/>
    </row>
    <row r="109" spans="2:10" x14ac:dyDescent="0.15">
      <c r="C109" s="7"/>
    </row>
    <row r="110" spans="2:10" x14ac:dyDescent="0.15">
      <c r="C110" s="7"/>
    </row>
    <row r="111" spans="2:10" x14ac:dyDescent="0.15">
      <c r="C111" s="7"/>
    </row>
    <row r="112" spans="2:10" x14ac:dyDescent="0.15">
      <c r="C112" s="7"/>
    </row>
    <row r="113" spans="3:3" x14ac:dyDescent="0.15">
      <c r="C113" s="7"/>
    </row>
    <row r="114" spans="3:3" x14ac:dyDescent="0.15">
      <c r="C114" s="7"/>
    </row>
    <row r="115" spans="3:3" x14ac:dyDescent="0.15">
      <c r="C115" s="7"/>
    </row>
    <row r="116" spans="3:3" x14ac:dyDescent="0.15">
      <c r="C116" s="7"/>
    </row>
    <row r="117" spans="3:3" x14ac:dyDescent="0.15">
      <c r="C117" s="7"/>
    </row>
    <row r="118" spans="3:3" x14ac:dyDescent="0.15">
      <c r="C118" s="7"/>
    </row>
    <row r="119" spans="3:3" x14ac:dyDescent="0.15">
      <c r="C119" s="7"/>
    </row>
    <row r="120" spans="3:3" x14ac:dyDescent="0.15">
      <c r="C120" s="7"/>
    </row>
    <row r="121" spans="3:3" x14ac:dyDescent="0.15">
      <c r="C121" s="7"/>
    </row>
    <row r="122" spans="3:3" x14ac:dyDescent="0.15">
      <c r="C122" s="7"/>
    </row>
    <row r="123" spans="3:3" x14ac:dyDescent="0.15">
      <c r="C123" s="7"/>
    </row>
    <row r="124" spans="3:3" x14ac:dyDescent="0.15">
      <c r="C124" s="7"/>
    </row>
    <row r="125" spans="3:3" x14ac:dyDescent="0.15">
      <c r="C125" s="7"/>
    </row>
    <row r="126" spans="3:3" x14ac:dyDescent="0.15">
      <c r="C126" s="7"/>
    </row>
    <row r="127" spans="3:3" x14ac:dyDescent="0.15">
      <c r="C127" s="7"/>
    </row>
    <row r="128" spans="3:3" x14ac:dyDescent="0.15">
      <c r="C128" s="7"/>
    </row>
    <row r="129" spans="3:3" x14ac:dyDescent="0.15">
      <c r="C129" s="7"/>
    </row>
    <row r="130" spans="3:3" x14ac:dyDescent="0.15">
      <c r="C130" s="7"/>
    </row>
    <row r="131" spans="3:3" x14ac:dyDescent="0.15">
      <c r="C131" s="7"/>
    </row>
    <row r="132" spans="3:3" x14ac:dyDescent="0.15">
      <c r="C132" s="7"/>
    </row>
    <row r="133" spans="3:3" x14ac:dyDescent="0.15">
      <c r="C133" s="7"/>
    </row>
    <row r="134" spans="3:3" x14ac:dyDescent="0.15">
      <c r="C134" s="7"/>
    </row>
    <row r="135" spans="3:3" x14ac:dyDescent="0.15">
      <c r="C135" s="7"/>
    </row>
    <row r="136" spans="3:3" x14ac:dyDescent="0.15">
      <c r="C136" s="7"/>
    </row>
    <row r="137" spans="3:3" x14ac:dyDescent="0.15">
      <c r="C137" s="7"/>
    </row>
    <row r="138" spans="3:3" x14ac:dyDescent="0.15">
      <c r="C138" s="7"/>
    </row>
    <row r="139" spans="3:3" x14ac:dyDescent="0.15">
      <c r="C139" s="7"/>
    </row>
    <row r="140" spans="3:3" x14ac:dyDescent="0.15">
      <c r="C140" s="7"/>
    </row>
    <row r="141" spans="3:3" x14ac:dyDescent="0.15">
      <c r="C141" s="7"/>
    </row>
    <row r="142" spans="3:3" x14ac:dyDescent="0.15">
      <c r="C142" s="7"/>
    </row>
    <row r="143" spans="3:3" x14ac:dyDescent="0.15">
      <c r="C143" s="7"/>
    </row>
    <row r="144" spans="3:3" x14ac:dyDescent="0.15">
      <c r="C144" s="7"/>
    </row>
    <row r="145" spans="3:3" x14ac:dyDescent="0.15">
      <c r="C145" s="7"/>
    </row>
    <row r="146" spans="3:3" x14ac:dyDescent="0.15">
      <c r="C146" s="7"/>
    </row>
    <row r="147" spans="3:3" x14ac:dyDescent="0.15">
      <c r="C147" s="7"/>
    </row>
    <row r="148" spans="3:3" x14ac:dyDescent="0.15">
      <c r="C148" s="7"/>
    </row>
    <row r="149" spans="3:3" x14ac:dyDescent="0.15">
      <c r="C149" s="7"/>
    </row>
    <row r="150" spans="3:3" x14ac:dyDescent="0.15">
      <c r="C150" s="7"/>
    </row>
    <row r="151" spans="3:3" x14ac:dyDescent="0.15">
      <c r="C151" s="7"/>
    </row>
    <row r="152" spans="3:3" x14ac:dyDescent="0.15">
      <c r="C152" s="7"/>
    </row>
    <row r="153" spans="3:3" x14ac:dyDescent="0.15">
      <c r="C153" s="7"/>
    </row>
    <row r="154" spans="3:3" x14ac:dyDescent="0.15">
      <c r="C154" s="7"/>
    </row>
    <row r="155" spans="3:3" x14ac:dyDescent="0.15">
      <c r="C155" s="7"/>
    </row>
    <row r="156" spans="3:3" x14ac:dyDescent="0.15">
      <c r="C156" s="7"/>
    </row>
    <row r="157" spans="3:3" x14ac:dyDescent="0.15">
      <c r="C157" s="7"/>
    </row>
    <row r="158" spans="3:3" x14ac:dyDescent="0.15">
      <c r="C158" s="7"/>
    </row>
    <row r="159" spans="3:3" x14ac:dyDescent="0.15">
      <c r="C159" s="7"/>
    </row>
    <row r="160" spans="3:3" x14ac:dyDescent="0.15">
      <c r="C160" s="7"/>
    </row>
    <row r="161" spans="3:3" x14ac:dyDescent="0.15">
      <c r="C161" s="7"/>
    </row>
    <row r="162" spans="3:3" x14ac:dyDescent="0.15">
      <c r="C162" s="7"/>
    </row>
    <row r="163" spans="3:3" x14ac:dyDescent="0.15">
      <c r="C163" s="7"/>
    </row>
    <row r="164" spans="3:3" x14ac:dyDescent="0.15">
      <c r="C164" s="7"/>
    </row>
    <row r="165" spans="3:3" x14ac:dyDescent="0.15">
      <c r="C165" s="7"/>
    </row>
    <row r="166" spans="3:3" x14ac:dyDescent="0.15">
      <c r="C166" s="7"/>
    </row>
    <row r="167" spans="3:3" x14ac:dyDescent="0.15">
      <c r="C167" s="7"/>
    </row>
    <row r="168" spans="3:3" x14ac:dyDescent="0.15">
      <c r="C168" s="7"/>
    </row>
    <row r="169" spans="3:3" x14ac:dyDescent="0.15">
      <c r="C169" s="7"/>
    </row>
    <row r="170" spans="3:3" x14ac:dyDescent="0.15">
      <c r="C170" s="7"/>
    </row>
  </sheetData>
  <mergeCells count="3">
    <mergeCell ref="B93:J106"/>
    <mergeCell ref="B4:H4"/>
    <mergeCell ref="B49:H49"/>
  </mergeCells>
  <pageMargins left="0.70866141732283472" right="0.70866141732283472" top="0.74803149606299213" bottom="0.74803149606299213" header="0.31496062992125984" footer="0.31496062992125984"/>
  <pageSetup paperSize="9" scale="36" orientation="landscape"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5</vt:i4>
      </vt:variant>
    </vt:vector>
  </HeadingPairs>
  <TitlesOfParts>
    <vt:vector size="5" baseType="lpstr">
      <vt:lpstr>F12_Graphique 1</vt:lpstr>
      <vt:lpstr>F12_Graphique 2</vt:lpstr>
      <vt:lpstr>F12_Graphique 3</vt:lpstr>
      <vt:lpstr>F12_Graphique 4</vt:lpstr>
      <vt:lpstr>F12_Graphique 5</vt:lpstr>
    </vt:vector>
  </TitlesOfParts>
  <Company>MSS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Utilisateur de Microsoft Office</cp:lastModifiedBy>
  <dcterms:created xsi:type="dcterms:W3CDTF">2016-07-22T08:59:31Z</dcterms:created>
  <dcterms:modified xsi:type="dcterms:W3CDTF">2022-05-14T21:36:27Z</dcterms:modified>
</cp:coreProperties>
</file>