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justineduhe/Dropbox (NDBD)/2 - Production/DREES - ER/1 - En cours/7 - ER 1236 - 100% santé/Support/BAT/"/>
    </mc:Choice>
  </mc:AlternateContent>
  <xr:revisionPtr revIDLastSave="0" documentId="13_ncr:1_{B93B04BF-4AB4-274D-A744-C280D6AB9ED0}" xr6:coauthVersionLast="47" xr6:coauthVersionMax="47" xr10:uidLastSave="{00000000-0000-0000-0000-000000000000}"/>
  <bookViews>
    <workbookView xWindow="0" yWindow="500" windowWidth="33600" windowHeight="20500" tabRatio="882" activeTab="1" xr2:uid="{00000000-000D-0000-FFFF-FFFF00000000}"/>
  </bookViews>
  <sheets>
    <sheet name="Graphique 1" sheetId="28" r:id="rId1"/>
    <sheet name="Graphique 2" sheetId="1" r:id="rId2"/>
    <sheet name="Graphique 3" sheetId="26" r:id="rId3"/>
    <sheet name="Graphique 4" sheetId="9" r:id="rId4"/>
    <sheet name="Graphique 5" sheetId="15" r:id="rId5"/>
    <sheet name="Tableau 1" sheetId="30" r:id="rId6"/>
    <sheet name="Graph compl A" sheetId="32" r:id="rId7"/>
    <sheet name="Tab compl A"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7" i="32" l="1"/>
  <c r="AL8" i="32"/>
  <c r="AL9" i="32"/>
  <c r="AL10" i="32"/>
  <c r="AL11" i="32"/>
  <c r="AL12" i="32"/>
  <c r="AL13" i="32"/>
  <c r="AL14" i="32"/>
  <c r="AL15" i="32"/>
  <c r="AL16" i="32"/>
  <c r="AL17" i="32"/>
  <c r="AL18" i="32"/>
  <c r="AL19" i="32"/>
  <c r="AL20" i="32"/>
  <c r="AL21" i="32"/>
  <c r="AL22" i="32"/>
  <c r="AL23" i="32"/>
  <c r="AL24" i="32"/>
  <c r="AL25" i="32"/>
  <c r="AL6" i="32"/>
  <c r="AH7" i="32"/>
  <c r="AH8" i="32"/>
  <c r="AH9" i="32"/>
  <c r="AH10" i="32"/>
  <c r="AH11" i="32"/>
  <c r="AH12" i="32"/>
  <c r="AH13" i="32"/>
  <c r="AH14" i="32"/>
  <c r="AH15" i="32"/>
  <c r="AH16" i="32"/>
  <c r="AH17" i="32"/>
  <c r="AH18" i="32"/>
  <c r="AH19" i="32"/>
  <c r="AH20" i="32"/>
  <c r="AH21" i="32"/>
  <c r="AH22" i="32"/>
  <c r="AH23" i="32"/>
  <c r="AH24" i="32"/>
  <c r="AH25" i="32"/>
  <c r="AH6" i="32"/>
  <c r="AD7" i="32"/>
  <c r="AD8" i="32"/>
  <c r="AD9" i="32"/>
  <c r="AD10" i="32"/>
  <c r="AD11" i="32"/>
  <c r="AD12" i="32"/>
  <c r="AD13" i="32"/>
  <c r="AD14" i="32"/>
  <c r="AD15" i="32"/>
  <c r="AD16" i="32"/>
  <c r="AD17" i="32"/>
  <c r="AD18" i="32"/>
  <c r="AD19" i="32"/>
  <c r="AD20" i="32"/>
  <c r="AD21" i="32"/>
  <c r="AD22" i="32"/>
  <c r="AD23" i="32"/>
  <c r="AD24" i="32"/>
  <c r="AD25" i="32"/>
  <c r="AD6" i="32"/>
  <c r="AN26" i="32"/>
  <c r="AJ26" i="32"/>
  <c r="AF26" i="32"/>
  <c r="AN25" i="32"/>
  <c r="AJ25" i="32"/>
  <c r="AF25" i="32"/>
  <c r="AN24" i="32"/>
  <c r="AJ24" i="32"/>
  <c r="AF24" i="32"/>
  <c r="AN23" i="32"/>
  <c r="AJ23" i="32"/>
  <c r="AF23" i="32"/>
  <c r="AN22" i="32"/>
  <c r="AJ22" i="32"/>
  <c r="AF22" i="32"/>
  <c r="AN21" i="32"/>
  <c r="AJ21" i="32"/>
  <c r="AF21" i="32"/>
  <c r="AN20" i="32"/>
  <c r="AJ20" i="32"/>
  <c r="AF20" i="32"/>
  <c r="AN19" i="32"/>
  <c r="AJ19" i="32"/>
  <c r="AF19" i="32"/>
  <c r="AN18" i="32"/>
  <c r="AJ18" i="32"/>
  <c r="AF18" i="32"/>
  <c r="AN17" i="32"/>
  <c r="AJ17" i="32"/>
  <c r="AF17" i="32"/>
  <c r="AN16" i="32"/>
  <c r="AJ16" i="32"/>
  <c r="AF16" i="32"/>
  <c r="AN15" i="32"/>
  <c r="AJ15" i="32"/>
  <c r="AF15" i="32"/>
  <c r="AN14" i="32"/>
  <c r="AJ14" i="32"/>
  <c r="AF14" i="32"/>
  <c r="AN13" i="32"/>
  <c r="AJ13" i="32"/>
  <c r="AF13" i="32"/>
  <c r="AN12" i="32"/>
  <c r="AJ12" i="32"/>
  <c r="AF12" i="32"/>
  <c r="AN11" i="32"/>
  <c r="AJ11" i="32"/>
  <c r="AF11" i="32"/>
  <c r="AN10" i="32"/>
  <c r="AJ10" i="32"/>
  <c r="AF10" i="32"/>
  <c r="AN9" i="32"/>
  <c r="AJ9" i="32"/>
  <c r="AF9" i="32"/>
  <c r="AN8" i="32"/>
  <c r="AJ8" i="32"/>
  <c r="AF8" i="32"/>
  <c r="AN7" i="32"/>
  <c r="AJ7" i="32"/>
  <c r="AF7" i="32"/>
  <c r="AN6" i="32"/>
  <c r="AJ6" i="32"/>
  <c r="AF6" i="32"/>
  <c r="N26" i="32"/>
  <c r="J26" i="32"/>
  <c r="F26" i="32"/>
  <c r="N25" i="32"/>
  <c r="J25" i="32"/>
  <c r="F25" i="32"/>
  <c r="N24" i="32"/>
  <c r="J24" i="32"/>
  <c r="F24" i="32"/>
  <c r="N23" i="32"/>
  <c r="J23" i="32"/>
  <c r="F23" i="32"/>
  <c r="N22" i="32"/>
  <c r="J22" i="32"/>
  <c r="F22" i="32"/>
  <c r="N21" i="32"/>
  <c r="J21" i="32"/>
  <c r="F21" i="32"/>
  <c r="N20" i="32"/>
  <c r="J20" i="32"/>
  <c r="F20" i="32"/>
  <c r="N19" i="32"/>
  <c r="J19" i="32"/>
  <c r="F19" i="32"/>
  <c r="N18" i="32"/>
  <c r="J18" i="32"/>
  <c r="F18" i="32"/>
  <c r="N17" i="32"/>
  <c r="J17" i="32"/>
  <c r="F17" i="32"/>
  <c r="N16" i="32"/>
  <c r="J16" i="32"/>
  <c r="F16" i="32"/>
  <c r="N15" i="32"/>
  <c r="J15" i="32"/>
  <c r="F15" i="32"/>
  <c r="N14" i="32"/>
  <c r="J14" i="32"/>
  <c r="F14" i="32"/>
  <c r="N13" i="32"/>
  <c r="J13" i="32"/>
  <c r="F13" i="32"/>
  <c r="N12" i="32"/>
  <c r="J12" i="32"/>
  <c r="F12" i="32"/>
  <c r="N11" i="32"/>
  <c r="J11" i="32"/>
  <c r="F11" i="32"/>
  <c r="N10" i="32"/>
  <c r="J10" i="32"/>
  <c r="F10" i="32"/>
  <c r="N9" i="32"/>
  <c r="J9" i="32"/>
  <c r="F9" i="32"/>
  <c r="N8" i="32"/>
  <c r="J8" i="32"/>
  <c r="F8" i="32"/>
  <c r="N7" i="32"/>
  <c r="J7" i="32"/>
  <c r="F7" i="32"/>
  <c r="N6" i="32"/>
  <c r="J6" i="32"/>
  <c r="F6" i="32"/>
  <c r="D12" i="9" l="1"/>
  <c r="E12" i="9"/>
  <c r="F12" i="9"/>
  <c r="G12" i="9"/>
  <c r="H12" i="9"/>
  <c r="C12" i="9"/>
</calcChain>
</file>

<file path=xl/sharedStrings.xml><?xml version="1.0" encoding="utf-8"?>
<sst xmlns="http://schemas.openxmlformats.org/spreadsheetml/2006/main" count="305" uniqueCount="105">
  <si>
    <t>Paris</t>
  </si>
  <si>
    <t>Quintile de niveau de vie</t>
  </si>
  <si>
    <t>&lt; 30 ans</t>
  </si>
  <si>
    <t>30 à 44 ans</t>
  </si>
  <si>
    <t>45 à 64 ans</t>
  </si>
  <si>
    <t>65 ou +</t>
  </si>
  <si>
    <t>Très bon</t>
  </si>
  <si>
    <t>A entendu parler et sait approximativement qui peut en bénéficier</t>
  </si>
  <si>
    <t>A entendu parler mais ne sait pas qui peut en bénéficier</t>
  </si>
  <si>
    <t>A entendu parler et sait précisément qui peut en bénéficier</t>
  </si>
  <si>
    <t>RSA</t>
  </si>
  <si>
    <t>Allocations familiales</t>
  </si>
  <si>
    <t>APA</t>
  </si>
  <si>
    <t>AAH</t>
  </si>
  <si>
    <t>ASPA</t>
  </si>
  <si>
    <t>Aides au logement</t>
  </si>
  <si>
    <t>AME</t>
  </si>
  <si>
    <t>100% santé (2020)</t>
  </si>
  <si>
    <t>100 % santé (2021)</t>
  </si>
  <si>
    <t>A entendu parler</t>
  </si>
  <si>
    <t>***</t>
  </si>
  <si>
    <t/>
  </si>
  <si>
    <t>*</t>
  </si>
  <si>
    <t>**</t>
  </si>
  <si>
    <t>Constante</t>
  </si>
  <si>
    <t>Paramètre</t>
  </si>
  <si>
    <t>Connaissance</t>
  </si>
  <si>
    <t>Recours</t>
  </si>
  <si>
    <t>Femme</t>
  </si>
  <si>
    <t>&lt; 20 000 habitants</t>
  </si>
  <si>
    <t>20 000 à 99 999 habitants</t>
  </si>
  <si>
    <t>Couple</t>
  </si>
  <si>
    <t>65 ans ou plus</t>
  </si>
  <si>
    <t>Locataire (secteur social)</t>
  </si>
  <si>
    <t>Locataire (secteur privé)</t>
  </si>
  <si>
    <t>IC</t>
  </si>
  <si>
    <t>en ont entendu parler, mais ne savent pas qui peut en bénéficier</t>
  </si>
  <si>
    <t>Intention de recours parmi les personnes qui…</t>
  </si>
  <si>
    <t>en ont entendu parler et savent approximativement qui peut en bénéficier</t>
  </si>
  <si>
    <t>en ont entendu parler et savent précisément qui peut en bénéficier</t>
  </si>
  <si>
    <t>Besoin</t>
  </si>
  <si>
    <t>Ensemble</t>
  </si>
  <si>
    <t>Intention de recours = A/(A+B+C+D)</t>
  </si>
  <si>
    <t>Signif.</t>
  </si>
  <si>
    <t>Examen ou traitement médical</t>
  </si>
  <si>
    <t>Lunettes ou verres</t>
  </si>
  <si>
    <t>Soins dentaires</t>
  </si>
  <si>
    <t>Appareil auditif</t>
  </si>
  <si>
    <t>Renoncement pour raisons financières</t>
  </si>
  <si>
    <t>Année</t>
  </si>
  <si>
    <t>Graphique 1 - Connaissance des aides et prestations sociales en 2020</t>
  </si>
  <si>
    <t>En %</t>
  </si>
  <si>
    <t>CSS gratuite (ex-CMU-C)</t>
  </si>
  <si>
    <t>CSS payante (ex-ACS)</t>
  </si>
  <si>
    <r>
      <t>Prime d</t>
    </r>
    <r>
      <rPr>
        <sz val="8"/>
        <rFont val="Arial"/>
        <family val="2"/>
      </rPr>
      <t>’</t>
    </r>
    <r>
      <rPr>
        <sz val="8"/>
        <rFont val="Marianne"/>
      </rPr>
      <t>activité</t>
    </r>
  </si>
  <si>
    <t>Graphique 2 - Connaissance du panier 100 % santé par quintile de niveau de vie</t>
  </si>
  <si>
    <t>n’ont pas entendu parler du dispositif</t>
  </si>
  <si>
    <t>Graphique 4 - Intention de recours au 100 % santé par quintile niveau de vie</t>
  </si>
  <si>
    <t>E : N’envisage pas d’en bénéficier car n’en a pas besoin</t>
  </si>
  <si>
    <t>A : Envisage d’en bénéficier</t>
  </si>
  <si>
    <t>C : N’envisage pas d’en bénéficier car les équipements ne conviennent pas</t>
  </si>
  <si>
    <t>B : N’envisage pas d’en bénéficier car suppose ses revenus trop élevés</t>
  </si>
  <si>
    <t>D : N’envisage pas d’en bénéficier pour une autre raison</t>
  </si>
  <si>
    <r>
      <rPr>
        <sz val="8"/>
        <color theme="1"/>
        <rFont val="Calibri"/>
        <family val="2"/>
      </rPr>
      <t>É</t>
    </r>
    <r>
      <rPr>
        <sz val="8"/>
        <color theme="1"/>
        <rFont val="Marianne"/>
      </rPr>
      <t>tat de santé</t>
    </r>
  </si>
  <si>
    <t>Tableau 1 - Besoin d’équipements ou de traitements médicaux et renoncement pour raisons financières</t>
  </si>
  <si>
    <t>20 % les plus modestes</t>
  </si>
  <si>
    <t>20 % les plus aisés</t>
  </si>
  <si>
    <r>
      <rPr>
        <sz val="8"/>
        <color theme="1"/>
        <rFont val="Calibri"/>
        <family val="2"/>
      </rPr>
      <t>Â</t>
    </r>
    <r>
      <rPr>
        <sz val="8"/>
        <color theme="1"/>
        <rFont val="Marianne"/>
      </rPr>
      <t>ge</t>
    </r>
  </si>
  <si>
    <t>Ecart-type</t>
  </si>
  <si>
    <t>100 000 habitants ou plus</t>
  </si>
  <si>
    <t>2 enfants ou plus</t>
  </si>
  <si>
    <t>Tableau complémentaire A - Intention de recours selon l’âge</t>
  </si>
  <si>
    <r>
      <rPr>
        <b/>
        <sz val="8"/>
        <color theme="1"/>
        <rFont val="Marianne"/>
      </rPr>
      <t>Lecture &gt;</t>
    </r>
    <r>
      <rPr>
        <sz val="8"/>
        <color theme="1"/>
        <rFont val="Marianne"/>
      </rPr>
      <t xml:space="preserve"> En 2021, parmi les Français de moins de 30 ans, 53 % n’envisagent pas de bénéficier du panier 100 % santé parce qu’ils jugent ne pas avoir besoin de ce type d’équipements et 27 % envisagent d’en bénéficier. Les autres ne comptent pas en bénéficier soit parce qu’ils jugent que les équipements proposés ne leur conviennent pas (4 %), soit parce qu’ils supposent que leurs revenus sont trop élevés (11 %), soit pour une autre raison (4 %). Leurs intentions de recours sont donc de 58 % (= 27% / (27 % + 4 % + 11 % + 4 %)).
</t>
    </r>
    <r>
      <rPr>
        <b/>
        <sz val="8"/>
        <color theme="1"/>
        <rFont val="Marianne"/>
      </rPr>
      <t>Champ &gt;</t>
    </r>
    <r>
      <rPr>
        <sz val="8"/>
        <color theme="1"/>
        <rFont val="Marianne"/>
      </rPr>
      <t xml:space="preserve"> Personnes âgées de 18 ans ou plus résidant en France métropolitaine.
</t>
    </r>
    <r>
      <rPr>
        <b/>
        <sz val="8"/>
        <color theme="1"/>
        <rFont val="Marianne"/>
      </rPr>
      <t>Source &gt;</t>
    </r>
    <r>
      <rPr>
        <sz val="8"/>
        <color theme="1"/>
        <rFont val="Marianne"/>
      </rPr>
      <t xml:space="preserve"> DREES, Baromètre d’opinion 2021.</t>
    </r>
  </si>
  <si>
    <t>Bon</t>
  </si>
  <si>
    <t>Moyen</t>
  </si>
  <si>
    <t>Mauvais ou très mauvais</t>
  </si>
  <si>
    <t>Besoin au cours des douze derniers mois</t>
  </si>
  <si>
    <t>&lt; bac</t>
  </si>
  <si>
    <t>&gt; bac</t>
  </si>
  <si>
    <t xml:space="preserve">Graphique complémentaire A - Caractéristiques associées à la connaissance, au besoin et à l’intention de recours au panier 100 % santé  </t>
  </si>
  <si>
    <t>Nombre d’enfants (réf : aucun)</t>
  </si>
  <si>
    <t>bac</t>
  </si>
  <si>
    <t>Un enfant</t>
  </si>
  <si>
    <r>
      <rPr>
        <sz val="8"/>
        <rFont val="Calibri"/>
        <family val="2"/>
      </rPr>
      <t>Â</t>
    </r>
    <r>
      <rPr>
        <sz val="8"/>
        <rFont val="Marianne"/>
      </rPr>
      <t>ge
(réf : moins de 30 ans)</t>
    </r>
  </si>
  <si>
    <t>Statut d’occupation 
du logement
(réf : propriétaire)</t>
  </si>
  <si>
    <t>Sexe
(réf : homme)</t>
  </si>
  <si>
    <t>Diplôme
(réf : aucun diplôme)</t>
  </si>
  <si>
    <t>Taille d’agglomération
(réf : rural)</t>
  </si>
  <si>
    <t>Couple
(réf : personne seule)</t>
  </si>
  <si>
    <t>Quintile de niveau de vie
(réf : premier quintile)</t>
  </si>
  <si>
    <r>
      <rPr>
        <b/>
        <sz val="8"/>
        <color theme="1"/>
        <rFont val="Marianne"/>
      </rPr>
      <t>Note &gt;</t>
    </r>
    <r>
      <rPr>
        <sz val="8"/>
        <color theme="1"/>
        <rFont val="Marianne"/>
      </rPr>
      <t xml:space="preserve"> Paramètres estimés à partir d’une régressions linéaires de la connaissance (à gauche), du besoin d’un équipement (au milieu) et de l’intention de recours (à droite) au panier 100 % santé sur le sexe, le niveau de diplôme, la taille d’agglomération, le statut conjugal, le nombre d’enfants, le niveau de vie, l’âge et le statut d’occupation du logement. La personne de référence est un homme célibataire sans diplôme ni enfants, âgé de moins de 30 ans, propriétaire de son logement en milieu rural et qui appartient aux 20 % des Français les plus modestes. Cette personne de référence a 17 % de chances d’avoir entendu parler du panier 100 % santé, 62 % de chances d’exprimer un besoin de lunettes, de prothèses dentaires ou d’un appareil auditif, et, sous réserve d’exprimer ce besoin, 70 % de chances d’avoir l’intention d’y recourir. Les segments noirs représentent les intervalles de confiance autour du paramètre estimé et la ligne verticale en tirets noirs marque la position de la personne de référence. Lorsque cette dernière se situe en dehors de ce segment, la caractéristique associée est significativement corrélée avec l’attitude d’intérêt (connaissance, besoin ou intention de recours).
</t>
    </r>
    <r>
      <rPr>
        <b/>
        <sz val="8"/>
        <color theme="1"/>
        <rFont val="Marianne"/>
      </rPr>
      <t>Lecture &gt;</t>
    </r>
    <r>
      <rPr>
        <sz val="8"/>
        <color theme="1"/>
        <rFont val="Marianne"/>
      </rPr>
      <t xml:space="preserve"> Toutes choses égales par ailleurs, la probabilité pour une femme d’avoir entendu parler du panier 100 % santé est supérieure de 10 points à celle d’un homme et celle d’avoir besoin d’un équipement du type de ceux proposés par ce panier est supérieure de 6 points. Parmi les personnes qui expriment un tel besoin, être une femme est associé à une intention de recours de 7 points plus élevée.
</t>
    </r>
    <r>
      <rPr>
        <b/>
        <sz val="8"/>
        <color theme="1"/>
        <rFont val="Marianne"/>
      </rPr>
      <t>Champ &gt;</t>
    </r>
    <r>
      <rPr>
        <sz val="8"/>
        <color theme="1"/>
        <rFont val="Marianne"/>
      </rPr>
      <t xml:space="preserve"> Personnes âgées de 18 ans ou plus résidant en France métropolitaine.
</t>
    </r>
    <r>
      <rPr>
        <b/>
        <sz val="8"/>
        <color theme="1"/>
        <rFont val="Marianne"/>
      </rPr>
      <t>Source &gt;</t>
    </r>
    <r>
      <rPr>
        <sz val="8"/>
        <color theme="1"/>
        <rFont val="Marianne"/>
      </rPr>
      <t xml:space="preserve"> DREES, Baromètre d’opinion 2021.</t>
    </r>
  </si>
  <si>
    <t>Variable</t>
  </si>
  <si>
    <t>Modalité</t>
  </si>
  <si>
    <r>
      <rPr>
        <b/>
        <sz val="8"/>
        <color theme="1"/>
        <rFont val="Marianne"/>
      </rPr>
      <t xml:space="preserve">Lecture &gt; </t>
    </r>
    <r>
      <rPr>
        <sz val="8"/>
        <color theme="1"/>
        <rFont val="Marianne"/>
      </rPr>
      <t>En 2021, parmi les 20 % des Français les plus modestes, 49 % ont entendu parler du panier 100 % santé : 17 % déclarent savoir précisément qui peut en bénéficier, 22 % déclarent savoir approximativement qui peut en bénéficier et 10 % ne savent pas qui peut en bénéficier.</t>
    </r>
    <r>
      <rPr>
        <b/>
        <sz val="8"/>
        <color theme="1"/>
        <rFont val="Marianne"/>
      </rPr>
      <t xml:space="preserve">
Champ &gt; </t>
    </r>
    <r>
      <rPr>
        <sz val="8"/>
        <color theme="1"/>
        <rFont val="Marianne"/>
      </rPr>
      <t xml:space="preserve">Personnes âgées de 18 ans ou plus résidant en France métropolitaine.
</t>
    </r>
    <r>
      <rPr>
        <b/>
        <sz val="8"/>
        <color theme="1"/>
        <rFont val="Marianne"/>
      </rPr>
      <t>Source &gt;</t>
    </r>
    <r>
      <rPr>
        <sz val="8"/>
        <color theme="1"/>
        <rFont val="Marianne"/>
      </rPr>
      <t xml:space="preserve"> DREES, Baromètre d’opinion 2020-2021.</t>
    </r>
  </si>
  <si>
    <r>
      <t xml:space="preserve">RSA : revenu de solidarité active ; CSS : complémentaire santé solidaire ; AAH : allocation aux adultes handicapés ; ASPA : allocation de solidarité aux personnes âgées ; APA : allocation personnalisée d’autonomie ; AME : aide médicale de l’État.
</t>
    </r>
    <r>
      <rPr>
        <b/>
        <sz val="8"/>
        <rFont val="Marianne"/>
      </rPr>
      <t>Lecture &gt;</t>
    </r>
    <r>
      <rPr>
        <sz val="8"/>
        <rFont val="Marianne"/>
      </rPr>
      <t xml:space="preserve"> Fin 2021, 53 % des Français ont entendu parler du panier 100 % santé : 18 % déclarent savoir précisément qui peut en bénéficier, 25 % déclarent le savoir approximativement et 10 % ne savent pas qui peut en bénéficier.
</t>
    </r>
    <r>
      <rPr>
        <b/>
        <sz val="8"/>
        <rFont val="Marianne"/>
      </rPr>
      <t>Champ &gt;</t>
    </r>
    <r>
      <rPr>
        <sz val="8"/>
        <rFont val="Marianne"/>
      </rPr>
      <t xml:space="preserve"> Personnes âgées de 18 ans ou plus résidant en France métropolitaine.
</t>
    </r>
    <r>
      <rPr>
        <b/>
        <sz val="8"/>
        <rFont val="Marianne"/>
      </rPr>
      <t>Source &gt;</t>
    </r>
    <r>
      <rPr>
        <sz val="8"/>
        <rFont val="Marianne"/>
      </rPr>
      <t xml:space="preserve"> DREES, Baromètre d’opinion 2020-2021.</t>
    </r>
  </si>
  <si>
    <r>
      <rPr>
        <b/>
        <sz val="8"/>
        <color theme="1"/>
        <rFont val="Marianne"/>
      </rPr>
      <t xml:space="preserve">Lecture &gt; </t>
    </r>
    <r>
      <rPr>
        <sz val="8"/>
        <color theme="1"/>
        <rFont val="Marianne"/>
      </rPr>
      <t>En 2021, parmi les Français qui auraient besoin de lunettes, de prothèses dentaires ou d’audioprothèses, 41 % de ceux qui n’ont pas entendu parler du 100 % santé ont l’intention de recourir à ce dispositif dans l’année à venir.</t>
    </r>
    <r>
      <rPr>
        <b/>
        <sz val="8"/>
        <color theme="1"/>
        <rFont val="Marianne"/>
      </rPr>
      <t xml:space="preserve">
Champ &gt;</t>
    </r>
    <r>
      <rPr>
        <sz val="8"/>
        <color theme="1"/>
        <rFont val="Marianne"/>
      </rPr>
      <t xml:space="preserve"> Personnes âgées de 18 ans ou plus résidant en France métropolitaine, qui déclarent avoir besoin de lunettes, de prothèses dentaires ou d’audioprothèses.
</t>
    </r>
    <r>
      <rPr>
        <b/>
        <sz val="8"/>
        <color theme="1"/>
        <rFont val="Marianne"/>
      </rPr>
      <t>Source &gt;</t>
    </r>
    <r>
      <rPr>
        <sz val="8"/>
        <color theme="1"/>
        <rFont val="Marianne"/>
      </rPr>
      <t xml:space="preserve"> DREES, Baromètre d’opinion 2021.</t>
    </r>
  </si>
  <si>
    <r>
      <rPr>
        <b/>
        <sz val="8"/>
        <color theme="1"/>
        <rFont val="Marianne"/>
      </rPr>
      <t>Lecture &gt;</t>
    </r>
    <r>
      <rPr>
        <sz val="8"/>
        <color theme="1"/>
        <rFont val="Marianne"/>
      </rPr>
      <t xml:space="preserve"> En 2021, parmi les 20 % des Français les plus modestes, 29 % n’envisagent pas de bénéficier du panier 100 % santé parce qu’ils jugent ne pas avoir besoin de ce type d’équipements et 51 % envisagent d’en bénéficier. Les autres ne comptent pas en bénéficier soit parce qu’ils jugent que les équipements proposés ne leur conviennent pas (4 %), soit parce qu’ils supposent que leurs revenus sont trop élevés (7 %), soit pour une autre raison (9 %). Leurs intentions de recours sont donc de 72 % (= 51% / (51 % + 4 % + 7 % + 9 %)).</t>
    </r>
  </si>
  <si>
    <r>
      <rPr>
        <b/>
        <sz val="8"/>
        <color theme="1"/>
        <rFont val="Marianne"/>
      </rPr>
      <t>Champ &gt;</t>
    </r>
    <r>
      <rPr>
        <sz val="8"/>
        <color theme="1"/>
        <rFont val="Marianne"/>
      </rPr>
      <t xml:space="preserve"> Personnes âgées de 18 ans ou plus résidant en France métropolitaine.</t>
    </r>
  </si>
  <si>
    <r>
      <rPr>
        <b/>
        <sz val="8"/>
        <color theme="1"/>
        <rFont val="Marianne"/>
      </rPr>
      <t>Source &gt;</t>
    </r>
    <r>
      <rPr>
        <sz val="8"/>
        <color theme="1"/>
        <rFont val="Marianne"/>
      </rPr>
      <t xml:space="preserve"> DREES, Baromètre d’opinion 2021.</t>
    </r>
  </si>
  <si>
    <t>Graphique 3 - Intention de recours au 100 % santé des personnes qui ont besoin d’équipements selon le degré de connaissance du dispositif</t>
  </si>
  <si>
    <t>Lecture &gt; En 2021, parmi les Français qui s’estiment en très bonne santé, 42 % n’envisagent pas de bénéficier du panier 100 % santé parce qu’ils jugent ne pas avoir besoin de ce type d’équipements et 24 % envisagent d’en bénéficier. Les autres ne comptent pas en bénéficier soit parce qu’ils jugent que les équipements proposés ne leur conviennent pas (6 %), soit parce qu’ils supposent que leurs revenus sont trop élevés (22 %), soit pour une autre raison (5 %). Leurs intentions de recours sont donc de 42 % (= 24 % / (24 % + 6 % + 22 % + 5 %)).</t>
  </si>
  <si>
    <r>
      <rPr>
        <b/>
        <sz val="8"/>
        <color theme="1"/>
        <rFont val="Marianne"/>
      </rPr>
      <t xml:space="preserve">Champ &gt; </t>
    </r>
    <r>
      <rPr>
        <sz val="8"/>
        <color theme="1"/>
        <rFont val="Marianne"/>
      </rPr>
      <t>Personnes âgées de 18 ans ou plus résidant en France métropolitaine.</t>
    </r>
  </si>
  <si>
    <t>Graphique 5 - Intention de recours au 100 % santé selon l’état de santé déclaré</t>
  </si>
  <si>
    <r>
      <rPr>
        <b/>
        <sz val="8"/>
        <rFont val="Marianne"/>
      </rPr>
      <t>Lecture &gt;</t>
    </r>
    <r>
      <rPr>
        <sz val="8"/>
        <rFont val="Marianne"/>
      </rPr>
      <t xml:space="preserve"> 63 % des Français déclarent avoir eu besoin de lunettes ou de verres au cours des douze derniers mois. Parmi eux, 7 % ont dû y renoncer pour des raisons financières. Parmi les 20 % les plus modestes, 18 % de ceux qui expriment ce besoin de lunettes ou de verres ont dû y renoncer pour des raisons financières.</t>
    </r>
    <r>
      <rPr>
        <b/>
        <sz val="8"/>
        <rFont val="Marianne"/>
      </rPr>
      <t xml:space="preserve">
Champ &gt; </t>
    </r>
    <r>
      <rPr>
        <sz val="8"/>
        <rFont val="Marianne"/>
      </rPr>
      <t>Personnes âgées de 18 ans ou plus résidant en France métropolitaine.</t>
    </r>
    <r>
      <rPr>
        <b/>
        <sz val="8"/>
        <rFont val="Marianne"/>
      </rPr>
      <t xml:space="preserve">
Source &gt;</t>
    </r>
    <r>
      <rPr>
        <sz val="8"/>
        <rFont val="Marianne"/>
      </rPr>
      <t xml:space="preserve"> DREES, Baromètre d’opinion 2021.</t>
    </r>
  </si>
  <si>
    <t>Raj : Equipements/Besoins médicaux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</si>
</sst>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_ ;\-#,##0\ "/>
  </numFmts>
  <fonts count="9" x14ac:knownFonts="1">
    <font>
      <sz val="11"/>
      <color theme="1"/>
      <name val="Calibri"/>
      <family val="2"/>
      <scheme val="minor"/>
    </font>
    <font>
      <sz val="11"/>
      <color theme="1"/>
      <name val="Calibri"/>
      <family val="2"/>
      <scheme val="minor"/>
    </font>
    <font>
      <sz val="8"/>
      <color theme="1"/>
      <name val="Marianne"/>
    </font>
    <font>
      <b/>
      <sz val="8"/>
      <color theme="1"/>
      <name val="Marianne"/>
    </font>
    <font>
      <sz val="8"/>
      <color theme="1"/>
      <name val="Calibri"/>
      <family val="2"/>
    </font>
    <font>
      <sz val="8"/>
      <name val="Marianne"/>
    </font>
    <font>
      <sz val="8"/>
      <name val="Arial"/>
      <family val="2"/>
    </font>
    <font>
      <b/>
      <sz val="8"/>
      <name val="Marianne"/>
    </font>
    <font>
      <sz val="8"/>
      <name val="Calibri"/>
      <family val="2"/>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thin">
        <color auto="1"/>
      </left>
      <right style="thin">
        <color auto="1"/>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bottom/>
      <diagonal/>
    </border>
    <border>
      <left style="thin">
        <color auto="1"/>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16">
    <xf numFmtId="0" fontId="0" fillId="0" borderId="0" xfId="0"/>
    <xf numFmtId="0" fontId="2" fillId="0" borderId="0" xfId="0" applyFont="1"/>
    <xf numFmtId="0" fontId="3" fillId="0" borderId="0" xfId="0" applyFont="1" applyAlignment="1"/>
    <xf numFmtId="0" fontId="2" fillId="0" borderId="0" xfId="0" applyFont="1" applyAlignment="1"/>
    <xf numFmtId="0" fontId="2" fillId="0" borderId="1" xfId="0" applyFont="1" applyBorder="1"/>
    <xf numFmtId="0" fontId="2" fillId="0" borderId="4" xfId="0" applyFont="1" applyBorder="1"/>
    <xf numFmtId="0" fontId="3" fillId="0" borderId="0" xfId="0" applyFont="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wrapText="1"/>
    </xf>
    <xf numFmtId="9" fontId="2" fillId="0" borderId="0" xfId="0" applyNumberFormat="1"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4" xfId="0" applyNumberFormat="1" applyFont="1" applyBorder="1" applyAlignment="1">
      <alignment horizontal="center" vertical="center"/>
    </xf>
    <xf numFmtId="1" fontId="2" fillId="0" borderId="0" xfId="0" applyNumberFormat="1" applyFont="1" applyBorder="1" applyAlignment="1">
      <alignment horizontal="center" vertical="center"/>
    </xf>
    <xf numFmtId="0" fontId="2" fillId="0" borderId="5" xfId="0" applyFont="1" applyBorder="1"/>
    <xf numFmtId="0" fontId="2" fillId="0" borderId="14" xfId="0" applyFont="1" applyBorder="1"/>
    <xf numFmtId="0" fontId="2" fillId="0" borderId="16" xfId="0" applyFont="1" applyBorder="1"/>
    <xf numFmtId="1" fontId="2" fillId="0" borderId="14" xfId="0" applyNumberFormat="1" applyFont="1" applyBorder="1" applyAlignment="1">
      <alignment horizontal="center" vertical="center"/>
    </xf>
    <xf numFmtId="1" fontId="2" fillId="0" borderId="15" xfId="0" applyNumberFormat="1" applyFont="1" applyBorder="1" applyAlignment="1">
      <alignment horizontal="center" vertical="center"/>
    </xf>
    <xf numFmtId="0" fontId="2" fillId="0" borderId="16" xfId="0" applyFont="1" applyBorder="1" applyAlignment="1">
      <alignment horizontal="left"/>
    </xf>
    <xf numFmtId="1" fontId="2" fillId="0" borderId="0" xfId="0" applyNumberFormat="1" applyFont="1" applyAlignment="1">
      <alignment horizontal="center" vertical="center"/>
    </xf>
    <xf numFmtId="165" fontId="2" fillId="0" borderId="1" xfId="2" applyNumberFormat="1" applyFont="1" applyBorder="1" applyAlignment="1">
      <alignment horizontal="center" vertical="center"/>
    </xf>
    <xf numFmtId="165" fontId="2" fillId="0" borderId="2" xfId="2" applyNumberFormat="1" applyFont="1" applyBorder="1" applyAlignment="1">
      <alignment horizontal="center" vertical="center"/>
    </xf>
    <xf numFmtId="165" fontId="2" fillId="0" borderId="3" xfId="2" applyNumberFormat="1" applyFont="1" applyBorder="1" applyAlignment="1">
      <alignment horizontal="center" vertical="center"/>
    </xf>
    <xf numFmtId="165" fontId="2" fillId="0" borderId="4" xfId="2" applyNumberFormat="1" applyFont="1" applyBorder="1" applyAlignment="1">
      <alignment horizontal="center" vertical="center"/>
    </xf>
    <xf numFmtId="165" fontId="2" fillId="0" borderId="0" xfId="2" applyNumberFormat="1" applyFont="1" applyBorder="1" applyAlignment="1">
      <alignment horizontal="center" vertical="center"/>
    </xf>
    <xf numFmtId="165" fontId="2" fillId="0" borderId="5" xfId="2" applyNumberFormat="1" applyFont="1" applyBorder="1" applyAlignment="1">
      <alignment horizontal="center" vertical="center"/>
    </xf>
    <xf numFmtId="9" fontId="2" fillId="0" borderId="0" xfId="1" applyFont="1" applyAlignment="1">
      <alignment horizontal="center" vertical="center"/>
    </xf>
    <xf numFmtId="9" fontId="2" fillId="0" borderId="0" xfId="1" applyFont="1"/>
    <xf numFmtId="0" fontId="3" fillId="0" borderId="0" xfId="0" applyFont="1" applyAlignment="1">
      <alignment vertical="center"/>
    </xf>
    <xf numFmtId="0" fontId="2" fillId="0" borderId="0" xfId="0" applyFont="1" applyAlignment="1">
      <alignment horizontal="justify" vertical="center"/>
    </xf>
    <xf numFmtId="0" fontId="2" fillId="0" borderId="0" xfId="0" applyFont="1" applyAlignment="1">
      <alignment horizontal="right"/>
    </xf>
    <xf numFmtId="0" fontId="2" fillId="0" borderId="19" xfId="0" applyFont="1" applyBorder="1" applyAlignment="1">
      <alignment horizontal="left" vertical="center" wrapText="1"/>
    </xf>
    <xf numFmtId="0" fontId="2" fillId="0" borderId="19" xfId="0" applyFont="1" applyBorder="1" applyAlignment="1">
      <alignment wrapText="1"/>
    </xf>
    <xf numFmtId="0" fontId="2" fillId="0" borderId="18" xfId="0" applyFont="1" applyBorder="1" applyAlignment="1">
      <alignment wrapText="1"/>
    </xf>
    <xf numFmtId="0" fontId="2" fillId="0" borderId="13" xfId="0" applyFont="1" applyBorder="1" applyAlignment="1">
      <alignment wrapText="1"/>
    </xf>
    <xf numFmtId="0" fontId="2" fillId="0" borderId="20" xfId="0" applyFont="1" applyBorder="1"/>
    <xf numFmtId="0" fontId="2" fillId="0" borderId="4" xfId="0" applyFont="1" applyBorder="1" applyAlignment="1">
      <alignment horizontal="center" vertical="center"/>
    </xf>
    <xf numFmtId="1" fontId="2" fillId="0" borderId="0" xfId="0" applyNumberFormat="1" applyFont="1"/>
    <xf numFmtId="1" fontId="2" fillId="0" borderId="2" xfId="1" applyNumberFormat="1" applyFont="1" applyBorder="1" applyAlignment="1">
      <alignment horizontal="center" vertical="center"/>
    </xf>
    <xf numFmtId="1" fontId="2" fillId="0" borderId="18" xfId="0" applyNumberFormat="1" applyFont="1" applyBorder="1" applyAlignment="1">
      <alignment horizontal="center" vertical="center"/>
    </xf>
    <xf numFmtId="1" fontId="2" fillId="0" borderId="0" xfId="1" applyNumberFormat="1" applyFont="1" applyBorder="1" applyAlignment="1">
      <alignment horizontal="center" vertical="center"/>
    </xf>
    <xf numFmtId="1" fontId="2" fillId="0" borderId="17" xfId="0" applyNumberFormat="1" applyFont="1" applyBorder="1" applyAlignment="1">
      <alignment horizontal="center" vertical="center"/>
    </xf>
    <xf numFmtId="1" fontId="2" fillId="0" borderId="19" xfId="1" applyNumberFormat="1" applyFont="1" applyBorder="1" applyAlignment="1">
      <alignment horizontal="center" vertical="center"/>
    </xf>
    <xf numFmtId="1" fontId="2" fillId="0" borderId="18" xfId="1" applyNumberFormat="1" applyFont="1" applyBorder="1" applyAlignment="1">
      <alignment horizontal="center" vertical="center"/>
    </xf>
    <xf numFmtId="1" fontId="2" fillId="0" borderId="21" xfId="0" applyNumberFormat="1" applyFont="1" applyBorder="1"/>
    <xf numFmtId="1" fontId="2" fillId="0" borderId="22" xfId="0" applyNumberFormat="1" applyFont="1" applyBorder="1"/>
    <xf numFmtId="1" fontId="2" fillId="0" borderId="13" xfId="1" applyNumberFormat="1" applyFont="1" applyBorder="1" applyAlignment="1">
      <alignment horizontal="center" vertical="center"/>
    </xf>
    <xf numFmtId="1" fontId="2" fillId="0" borderId="21" xfId="0" applyNumberFormat="1" applyFont="1" applyBorder="1" applyAlignment="1">
      <alignment horizontal="center" vertical="center"/>
    </xf>
    <xf numFmtId="1" fontId="2" fillId="0" borderId="22" xfId="0" applyNumberFormat="1" applyFont="1" applyBorder="1" applyAlignment="1">
      <alignment horizontal="center" vertical="center"/>
    </xf>
    <xf numFmtId="0" fontId="5" fillId="0" borderId="0" xfId="0" applyFont="1" applyAlignment="1">
      <alignment horizontal="right"/>
    </xf>
    <xf numFmtId="0" fontId="5" fillId="0" borderId="1" xfId="0" applyFont="1" applyBorder="1" applyAlignment="1">
      <alignment horizontal="center" vertical="center" wrapText="1"/>
    </xf>
    <xf numFmtId="0" fontId="5" fillId="0" borderId="2" xfId="0" applyFont="1" applyBorder="1"/>
    <xf numFmtId="0" fontId="5" fillId="0" borderId="0" xfId="0" applyFont="1" applyBorder="1"/>
    <xf numFmtId="0" fontId="5" fillId="0" borderId="4" xfId="0" applyFont="1" applyBorder="1" applyAlignment="1">
      <alignment horizontal="center" vertical="center" wrapText="1"/>
    </xf>
    <xf numFmtId="1" fontId="2" fillId="0" borderId="6" xfId="0" applyNumberFormat="1"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xf numFmtId="0" fontId="2" fillId="0" borderId="3" xfId="0" applyFont="1" applyBorder="1"/>
    <xf numFmtId="0" fontId="2" fillId="0" borderId="6" xfId="0" applyFont="1" applyBorder="1"/>
    <xf numFmtId="0" fontId="2" fillId="0" borderId="8" xfId="0" applyFont="1" applyBorder="1"/>
    <xf numFmtId="1" fontId="2" fillId="0" borderId="7" xfId="1" applyNumberFormat="1" applyFont="1" applyBorder="1" applyAlignment="1">
      <alignment horizontal="center" vertical="center"/>
    </xf>
    <xf numFmtId="1" fontId="2" fillId="0" borderId="13" xfId="0" applyNumberFormat="1" applyFont="1" applyBorder="1" applyAlignment="1">
      <alignment horizontal="center" vertical="center"/>
    </xf>
    <xf numFmtId="0" fontId="2" fillId="0" borderId="18" xfId="0" applyFont="1" applyBorder="1"/>
    <xf numFmtId="0" fontId="2" fillId="0" borderId="17" xfId="0" applyFont="1" applyBorder="1"/>
    <xf numFmtId="0" fontId="2" fillId="0" borderId="13" xfId="0" applyFont="1" applyBorder="1"/>
    <xf numFmtId="1" fontId="2" fillId="0" borderId="17" xfId="1" applyNumberFormat="1" applyFont="1" applyBorder="1" applyAlignment="1">
      <alignment horizontal="center" vertical="center"/>
    </xf>
    <xf numFmtId="0" fontId="2"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65" fontId="2" fillId="0" borderId="6" xfId="2" applyNumberFormat="1" applyFont="1" applyBorder="1" applyAlignment="1">
      <alignment horizontal="center" vertical="center"/>
    </xf>
    <xf numFmtId="165" fontId="2" fillId="0" borderId="7" xfId="2" applyNumberFormat="1" applyFont="1" applyBorder="1" applyAlignment="1">
      <alignment horizontal="center" vertical="center"/>
    </xf>
    <xf numFmtId="165" fontId="2" fillId="0" borderId="8" xfId="2" applyNumberFormat="1" applyFont="1" applyBorder="1" applyAlignment="1">
      <alignment horizontal="center" vertical="center"/>
    </xf>
    <xf numFmtId="0" fontId="2" fillId="0" borderId="18" xfId="0" applyFont="1" applyBorder="1" applyAlignment="1">
      <alignment horizontal="center" vertical="center" wrapText="1"/>
    </xf>
    <xf numFmtId="0" fontId="5" fillId="0" borderId="17" xfId="0" applyFont="1" applyBorder="1"/>
    <xf numFmtId="0" fontId="5" fillId="0" borderId="13" xfId="0" applyFont="1" applyBorder="1"/>
    <xf numFmtId="0" fontId="5" fillId="0" borderId="0" xfId="0" applyFont="1" applyAlignment="1">
      <alignment wrapText="1"/>
    </xf>
    <xf numFmtId="0" fontId="5" fillId="0" borderId="0" xfId="0" applyFont="1" applyAlignment="1"/>
    <xf numFmtId="0" fontId="2" fillId="0" borderId="0" xfId="0" applyFont="1" applyAlignment="1">
      <alignment horizontal="justify" vertical="center" wrapText="1"/>
    </xf>
    <xf numFmtId="0" fontId="2" fillId="0" borderId="0" xfId="0" applyFont="1" applyAlignment="1"/>
    <xf numFmtId="0" fontId="2" fillId="0" borderId="0" xfId="0" applyFont="1" applyAlignment="1">
      <alignment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wrapText="1"/>
    </xf>
    <xf numFmtId="0" fontId="5" fillId="0" borderId="0" xfId="0" applyFont="1" applyBorder="1" applyAlignment="1"/>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wrapText="1"/>
    </xf>
    <xf numFmtId="0" fontId="2" fillId="0" borderId="17" xfId="0" applyFont="1" applyBorder="1" applyAlignment="1">
      <alignment wrapText="1"/>
    </xf>
    <xf numFmtId="0" fontId="2" fillId="0" borderId="0" xfId="0" applyFont="1" applyAlignment="1">
      <alignment horizontal="left" wrapText="1"/>
    </xf>
    <xf numFmtId="0" fontId="2" fillId="0" borderId="0" xfId="0" applyFont="1" applyAlignment="1">
      <alignment horizontal="center"/>
    </xf>
    <xf numFmtId="0" fontId="3" fillId="0" borderId="0" xfId="0" applyFont="1" applyAlignment="1">
      <alignment horizontal="center"/>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32"/>
  <sheetViews>
    <sheetView showGridLines="0" zoomScaleNormal="100" workbookViewId="0">
      <selection sqref="A1:I18"/>
    </sheetView>
  </sheetViews>
  <sheetFormatPr baseColWidth="10" defaultColWidth="11.5" defaultRowHeight="11" x14ac:dyDescent="0.15"/>
  <cols>
    <col min="1" max="1" width="3.5" style="1" customWidth="1"/>
    <col min="2" max="2" width="40" style="1" customWidth="1"/>
    <col min="3" max="3" width="29.33203125" style="1" customWidth="1"/>
    <col min="4" max="4" width="24.5" style="1" customWidth="1"/>
    <col min="5" max="5" width="25.6640625" style="1" customWidth="1"/>
    <col min="6" max="16384" width="11.5" style="1"/>
  </cols>
  <sheetData>
    <row r="2" spans="2:15" x14ac:dyDescent="0.15">
      <c r="B2" s="2" t="s">
        <v>50</v>
      </c>
      <c r="I2" s="3"/>
      <c r="J2" s="3"/>
      <c r="K2" s="3"/>
      <c r="L2" s="3"/>
      <c r="M2" s="3"/>
      <c r="N2" s="3"/>
      <c r="O2" s="3"/>
    </row>
    <row r="3" spans="2:15" x14ac:dyDescent="0.15">
      <c r="B3" s="2"/>
      <c r="F3" s="55" t="s">
        <v>51</v>
      </c>
      <c r="I3" s="3"/>
      <c r="J3" s="3"/>
      <c r="K3" s="3"/>
      <c r="L3" s="3"/>
      <c r="M3" s="3"/>
      <c r="N3" s="3"/>
      <c r="O3" s="3"/>
    </row>
    <row r="4" spans="2:15" ht="36" x14ac:dyDescent="0.15">
      <c r="C4" s="85" t="s">
        <v>9</v>
      </c>
      <c r="D4" s="85" t="s">
        <v>7</v>
      </c>
      <c r="E4" s="85" t="s">
        <v>8</v>
      </c>
      <c r="F4" s="85" t="s">
        <v>19</v>
      </c>
    </row>
    <row r="5" spans="2:15" x14ac:dyDescent="0.15">
      <c r="B5" s="73" t="s">
        <v>11</v>
      </c>
      <c r="C5" s="49">
        <v>47.463193612371981</v>
      </c>
      <c r="D5" s="49">
        <v>45.075061521249594</v>
      </c>
      <c r="E5" s="49">
        <v>4.5627727171595085</v>
      </c>
      <c r="F5" s="45">
        <v>97.10102785078108</v>
      </c>
    </row>
    <row r="6" spans="2:15" x14ac:dyDescent="0.15">
      <c r="B6" s="74" t="s">
        <v>15</v>
      </c>
      <c r="C6" s="76">
        <v>42.645560351532538</v>
      </c>
      <c r="D6" s="76">
        <v>46.812045588367468</v>
      </c>
      <c r="E6" s="76">
        <v>6.1942139713052606</v>
      </c>
      <c r="F6" s="47">
        <v>95.651819911205266</v>
      </c>
    </row>
    <row r="7" spans="2:15" x14ac:dyDescent="0.15">
      <c r="B7" s="86" t="s">
        <v>10</v>
      </c>
      <c r="C7" s="76">
        <v>39.440060293026782</v>
      </c>
      <c r="D7" s="76">
        <v>48.396826083169948</v>
      </c>
      <c r="E7" s="76">
        <v>7.1372045434233939</v>
      </c>
      <c r="F7" s="47">
        <v>94.974090919620124</v>
      </c>
    </row>
    <row r="8" spans="2:15" x14ac:dyDescent="0.15">
      <c r="B8" s="86" t="s">
        <v>52</v>
      </c>
      <c r="C8" s="76">
        <v>28.665833421386537</v>
      </c>
      <c r="D8" s="76">
        <v>39.52660444932161</v>
      </c>
      <c r="E8" s="76">
        <v>8.534888735679024</v>
      </c>
      <c r="F8" s="47">
        <v>76.727326606387166</v>
      </c>
    </row>
    <row r="9" spans="2:15" x14ac:dyDescent="0.15">
      <c r="B9" s="86" t="s">
        <v>13</v>
      </c>
      <c r="C9" s="76">
        <v>25.729785200984672</v>
      </c>
      <c r="D9" s="76">
        <v>40.134995402417275</v>
      </c>
      <c r="E9" s="76">
        <v>8.0474020690903796</v>
      </c>
      <c r="F9" s="47">
        <v>73.912182672492335</v>
      </c>
    </row>
    <row r="10" spans="2:15" x14ac:dyDescent="0.15">
      <c r="B10" s="86" t="s">
        <v>54</v>
      </c>
      <c r="C10" s="76">
        <v>26.7179336692293</v>
      </c>
      <c r="D10" s="76">
        <v>36.893451567169187</v>
      </c>
      <c r="E10" s="76">
        <v>9.8061871231284119</v>
      </c>
      <c r="F10" s="47">
        <v>73.417572359526901</v>
      </c>
    </row>
    <row r="11" spans="2:15" x14ac:dyDescent="0.15">
      <c r="B11" s="86" t="s">
        <v>14</v>
      </c>
      <c r="C11" s="76">
        <v>19.264479578235452</v>
      </c>
      <c r="D11" s="76">
        <v>35.699549747424243</v>
      </c>
      <c r="E11" s="76">
        <v>7.3781893257848719</v>
      </c>
      <c r="F11" s="47">
        <v>62.342218651444561</v>
      </c>
    </row>
    <row r="12" spans="2:15" x14ac:dyDescent="0.15">
      <c r="B12" s="86" t="s">
        <v>18</v>
      </c>
      <c r="C12" s="76">
        <v>18.08948009559472</v>
      </c>
      <c r="D12" s="76">
        <v>25.460742938934889</v>
      </c>
      <c r="E12" s="76">
        <v>9.8358336407697706</v>
      </c>
      <c r="F12" s="47">
        <v>53.386056675299386</v>
      </c>
    </row>
    <row r="13" spans="2:15" x14ac:dyDescent="0.15">
      <c r="B13" s="86" t="s">
        <v>17</v>
      </c>
      <c r="C13" s="76">
        <v>13.71563556522514</v>
      </c>
      <c r="D13" s="76">
        <v>23.167396778124129</v>
      </c>
      <c r="E13" s="76">
        <v>4.7451871305287039</v>
      </c>
      <c r="F13" s="47">
        <v>41.628219473877976</v>
      </c>
    </row>
    <row r="14" spans="2:15" x14ac:dyDescent="0.15">
      <c r="B14" s="86" t="s">
        <v>12</v>
      </c>
      <c r="C14" s="76">
        <v>13.433253125297171</v>
      </c>
      <c r="D14" s="76">
        <v>20.978169481963395</v>
      </c>
      <c r="E14" s="76">
        <v>5.0078395478374702</v>
      </c>
      <c r="F14" s="47">
        <v>39.419262155098032</v>
      </c>
    </row>
    <row r="15" spans="2:15" x14ac:dyDescent="0.15">
      <c r="B15" s="86" t="s">
        <v>16</v>
      </c>
      <c r="C15" s="76">
        <v>11.058035303612531</v>
      </c>
      <c r="D15" s="76">
        <v>18.658668851297669</v>
      </c>
      <c r="E15" s="76">
        <v>5.4724488610834054</v>
      </c>
      <c r="F15" s="47">
        <v>35.189153015993604</v>
      </c>
    </row>
    <row r="16" spans="2:15" x14ac:dyDescent="0.15">
      <c r="B16" s="87" t="s">
        <v>53</v>
      </c>
      <c r="C16" s="52">
        <v>9.3345315504336668</v>
      </c>
      <c r="D16" s="52">
        <v>15.224966274633623</v>
      </c>
      <c r="E16" s="52">
        <v>3.447057467919449</v>
      </c>
      <c r="F16" s="72">
        <v>28.006555292986739</v>
      </c>
    </row>
    <row r="18" spans="2:9" ht="77" customHeight="1" x14ac:dyDescent="0.15">
      <c r="B18" s="88" t="s">
        <v>94</v>
      </c>
      <c r="C18" s="89"/>
      <c r="D18" s="89"/>
      <c r="E18" s="89"/>
      <c r="F18" s="89"/>
      <c r="G18" s="89"/>
      <c r="H18" s="89"/>
      <c r="I18" s="89"/>
    </row>
    <row r="20" spans="2:9" x14ac:dyDescent="0.15">
      <c r="C20" s="43"/>
      <c r="D20" s="43"/>
      <c r="E20" s="43"/>
      <c r="F20" s="43"/>
    </row>
    <row r="21" spans="2:9" x14ac:dyDescent="0.15">
      <c r="C21" s="43"/>
      <c r="D21" s="43"/>
      <c r="E21" s="43"/>
      <c r="F21" s="43"/>
    </row>
    <row r="22" spans="2:9" x14ac:dyDescent="0.15">
      <c r="C22" s="43"/>
      <c r="D22" s="43"/>
      <c r="E22" s="43"/>
      <c r="F22" s="43"/>
    </row>
    <row r="23" spans="2:9" x14ac:dyDescent="0.15">
      <c r="C23" s="43"/>
      <c r="D23" s="43"/>
      <c r="E23" s="43"/>
      <c r="F23" s="43"/>
    </row>
    <row r="24" spans="2:9" x14ac:dyDescent="0.15">
      <c r="C24" s="43"/>
      <c r="D24" s="43"/>
      <c r="E24" s="43"/>
      <c r="F24" s="43"/>
    </row>
    <row r="25" spans="2:9" x14ac:dyDescent="0.15">
      <c r="C25" s="43"/>
      <c r="D25" s="43"/>
      <c r="E25" s="43"/>
      <c r="F25" s="43"/>
    </row>
    <row r="26" spans="2:9" x14ac:dyDescent="0.15">
      <c r="C26" s="43"/>
      <c r="D26" s="43"/>
      <c r="E26" s="43"/>
      <c r="F26" s="43"/>
    </row>
    <row r="27" spans="2:9" x14ac:dyDescent="0.15">
      <c r="C27" s="43"/>
      <c r="D27" s="43"/>
      <c r="E27" s="43"/>
      <c r="F27" s="43"/>
    </row>
    <row r="28" spans="2:9" x14ac:dyDescent="0.15">
      <c r="C28" s="43"/>
      <c r="D28" s="43"/>
      <c r="E28" s="43"/>
      <c r="F28" s="43"/>
    </row>
    <row r="29" spans="2:9" x14ac:dyDescent="0.15">
      <c r="C29" s="43"/>
      <c r="D29" s="43"/>
      <c r="E29" s="43"/>
      <c r="F29" s="43"/>
    </row>
    <row r="30" spans="2:9" x14ac:dyDescent="0.15">
      <c r="C30" s="43"/>
      <c r="D30" s="43"/>
      <c r="E30" s="43"/>
      <c r="F30" s="43"/>
    </row>
    <row r="31" spans="2:9" x14ac:dyDescent="0.15">
      <c r="C31" s="43"/>
      <c r="D31" s="43"/>
      <c r="E31" s="43"/>
      <c r="F31" s="43"/>
    </row>
    <row r="32" spans="2:9" ht="95.25" customHeight="1" x14ac:dyDescent="0.15"/>
  </sheetData>
  <sortState xmlns:xlrd2="http://schemas.microsoft.com/office/spreadsheetml/2017/richdata2" ref="B3:F14">
    <sortCondition descending="1" ref="F3:F14"/>
  </sortState>
  <mergeCells count="1">
    <mergeCell ref="B18:I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3"/>
  <sheetViews>
    <sheetView showGridLines="0" tabSelected="1" workbookViewId="0"/>
  </sheetViews>
  <sheetFormatPr baseColWidth="10" defaultColWidth="11.5" defaultRowHeight="11" x14ac:dyDescent="0.15"/>
  <cols>
    <col min="1" max="1" width="3.5" style="1" customWidth="1"/>
    <col min="2" max="3" width="11.5" style="1"/>
    <col min="4" max="4" width="18.6640625" style="1" customWidth="1"/>
    <col min="5" max="5" width="21.5" style="1" customWidth="1"/>
    <col min="6" max="6" width="19" style="1" customWidth="1"/>
    <col min="7" max="16384" width="11.5" style="1"/>
  </cols>
  <sheetData>
    <row r="2" spans="2:9" x14ac:dyDescent="0.15">
      <c r="B2" s="6" t="s">
        <v>55</v>
      </c>
    </row>
    <row r="3" spans="2:9" x14ac:dyDescent="0.15">
      <c r="B3" s="6"/>
      <c r="G3" s="36" t="s">
        <v>51</v>
      </c>
    </row>
    <row r="4" spans="2:9" s="9" customFormat="1" ht="36" x14ac:dyDescent="0.15">
      <c r="B4" s="66" t="s">
        <v>1</v>
      </c>
      <c r="C4" s="66" t="s">
        <v>49</v>
      </c>
      <c r="D4" s="66" t="s">
        <v>9</v>
      </c>
      <c r="E4" s="66" t="s">
        <v>7</v>
      </c>
      <c r="F4" s="66" t="s">
        <v>8</v>
      </c>
      <c r="G4" s="66" t="s">
        <v>19</v>
      </c>
    </row>
    <row r="5" spans="2:9" x14ac:dyDescent="0.15">
      <c r="B5" s="73">
        <v>1</v>
      </c>
      <c r="C5" s="68">
        <v>2020</v>
      </c>
      <c r="D5" s="49">
        <v>12.453384598087631</v>
      </c>
      <c r="E5" s="44">
        <v>18.28317098245892</v>
      </c>
      <c r="F5" s="49">
        <v>4.0619012915909023</v>
      </c>
      <c r="G5" s="45">
        <v>34.79845687213745</v>
      </c>
    </row>
    <row r="6" spans="2:9" x14ac:dyDescent="0.15">
      <c r="B6" s="74"/>
      <c r="C6" s="19">
        <v>2021</v>
      </c>
      <c r="D6" s="76">
        <v>16.543784368533977</v>
      </c>
      <c r="E6" s="46">
        <v>22.286405649360823</v>
      </c>
      <c r="F6" s="76">
        <v>9.7769520462204103</v>
      </c>
      <c r="G6" s="47">
        <v>48.607142064115209</v>
      </c>
    </row>
    <row r="7" spans="2:9" x14ac:dyDescent="0.15">
      <c r="B7" s="74">
        <v>2</v>
      </c>
      <c r="C7" s="19">
        <v>2020</v>
      </c>
      <c r="D7" s="76">
        <v>11.208715757730644</v>
      </c>
      <c r="E7" s="46">
        <v>21.467558085950088</v>
      </c>
      <c r="F7" s="76">
        <v>5.6666719237024239</v>
      </c>
      <c r="G7" s="47">
        <v>38.342945767383156</v>
      </c>
    </row>
    <row r="8" spans="2:9" x14ac:dyDescent="0.15">
      <c r="B8" s="74"/>
      <c r="C8" s="19">
        <v>2021</v>
      </c>
      <c r="D8" s="76">
        <v>16.578800472928144</v>
      </c>
      <c r="E8" s="46">
        <v>26.262527347498853</v>
      </c>
      <c r="F8" s="76">
        <v>10.247464476643792</v>
      </c>
      <c r="G8" s="47">
        <v>53.088792297070796</v>
      </c>
    </row>
    <row r="9" spans="2:9" x14ac:dyDescent="0.15">
      <c r="B9" s="74">
        <v>3</v>
      </c>
      <c r="C9" s="19">
        <v>2020</v>
      </c>
      <c r="D9" s="76">
        <v>11.758568287907108</v>
      </c>
      <c r="E9" s="46">
        <v>24.262814587467524</v>
      </c>
      <c r="F9" s="76">
        <v>4.408670397709888</v>
      </c>
      <c r="G9" s="47">
        <v>40.430053273084518</v>
      </c>
    </row>
    <row r="10" spans="2:9" x14ac:dyDescent="0.15">
      <c r="B10" s="74"/>
      <c r="C10" s="19">
        <v>2021</v>
      </c>
      <c r="D10" s="76">
        <v>18.73716174607226</v>
      </c>
      <c r="E10" s="46">
        <v>24.355361852846329</v>
      </c>
      <c r="F10" s="76">
        <v>9.2235694083552868</v>
      </c>
      <c r="G10" s="47">
        <v>52.316093007273878</v>
      </c>
    </row>
    <row r="11" spans="2:9" x14ac:dyDescent="0.15">
      <c r="B11" s="74">
        <v>4</v>
      </c>
      <c r="C11" s="19">
        <v>2020</v>
      </c>
      <c r="D11" s="76">
        <v>14.854857966134047</v>
      </c>
      <c r="E11" s="46">
        <v>24.209003629032708</v>
      </c>
      <c r="F11" s="76">
        <v>5.7439653733759837</v>
      </c>
      <c r="G11" s="47">
        <v>44.807826968542741</v>
      </c>
    </row>
    <row r="12" spans="2:9" x14ac:dyDescent="0.15">
      <c r="B12" s="74"/>
      <c r="C12" s="19">
        <v>2021</v>
      </c>
      <c r="D12" s="76">
        <v>15.375301761003875</v>
      </c>
      <c r="E12" s="46">
        <v>29.003982806259394</v>
      </c>
      <c r="F12" s="76">
        <v>10.94147295806601</v>
      </c>
      <c r="G12" s="47">
        <v>55.320757525329277</v>
      </c>
    </row>
    <row r="13" spans="2:9" x14ac:dyDescent="0.15">
      <c r="B13" s="74">
        <v>5</v>
      </c>
      <c r="C13" s="19">
        <v>2020</v>
      </c>
      <c r="D13" s="76">
        <v>18.309645328733904</v>
      </c>
      <c r="E13" s="46">
        <v>27.63141518861773</v>
      </c>
      <c r="F13" s="76">
        <v>3.8448578762302787</v>
      </c>
      <c r="G13" s="47">
        <v>49.785918393581916</v>
      </c>
    </row>
    <row r="14" spans="2:9" x14ac:dyDescent="0.15">
      <c r="B14" s="75"/>
      <c r="C14" s="70">
        <v>2021</v>
      </c>
      <c r="D14" s="52">
        <v>23.242681586717744</v>
      </c>
      <c r="E14" s="71">
        <v>25.370165592040557</v>
      </c>
      <c r="F14" s="52">
        <v>8.9810747677471525</v>
      </c>
      <c r="G14" s="72">
        <v>57.593921946505453</v>
      </c>
    </row>
    <row r="16" spans="2:9" ht="64" customHeight="1" x14ac:dyDescent="0.15">
      <c r="B16" s="90" t="s">
        <v>93</v>
      </c>
      <c r="C16" s="91"/>
      <c r="D16" s="91"/>
      <c r="E16" s="91"/>
      <c r="F16" s="91"/>
      <c r="G16" s="91"/>
      <c r="H16" s="91"/>
      <c r="I16" s="91"/>
    </row>
    <row r="31" spans="9:9" ht="67.5" customHeight="1" x14ac:dyDescent="0.15"/>
    <row r="32" spans="9:9" x14ac:dyDescent="0.15">
      <c r="I32" s="35"/>
    </row>
    <row r="33" spans="9:9" x14ac:dyDescent="0.15">
      <c r="I33" s="35"/>
    </row>
  </sheetData>
  <mergeCells count="1">
    <mergeCell ref="B16:I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24"/>
  <sheetViews>
    <sheetView showGridLines="0" workbookViewId="0"/>
  </sheetViews>
  <sheetFormatPr baseColWidth="10" defaultColWidth="11.5" defaultRowHeight="11" x14ac:dyDescent="0.15"/>
  <cols>
    <col min="1" max="1" width="3.6640625" style="1" customWidth="1"/>
    <col min="2" max="2" width="39.5" style="9" customWidth="1"/>
    <col min="3" max="16384" width="11.5" style="1"/>
  </cols>
  <sheetData>
    <row r="2" spans="2:8" x14ac:dyDescent="0.15">
      <c r="B2" s="34" t="s">
        <v>99</v>
      </c>
    </row>
    <row r="3" spans="2:8" x14ac:dyDescent="0.15">
      <c r="B3" s="34"/>
    </row>
    <row r="4" spans="2:8" x14ac:dyDescent="0.15">
      <c r="C4" s="55" t="s">
        <v>51</v>
      </c>
      <c r="E4" s="34"/>
    </row>
    <row r="5" spans="2:8" ht="12" x14ac:dyDescent="0.15">
      <c r="B5" s="38" t="s">
        <v>37</v>
      </c>
      <c r="C5" s="67"/>
    </row>
    <row r="6" spans="2:8" ht="12" x14ac:dyDescent="0.15">
      <c r="B6" s="37" t="s">
        <v>56</v>
      </c>
      <c r="C6" s="48">
        <v>40.989158581850823</v>
      </c>
    </row>
    <row r="7" spans="2:8" ht="24" x14ac:dyDescent="0.15">
      <c r="B7" s="37" t="s">
        <v>36</v>
      </c>
      <c r="C7" s="48">
        <v>47.069280127173705</v>
      </c>
    </row>
    <row r="8" spans="2:8" ht="24" x14ac:dyDescent="0.15">
      <c r="B8" s="37" t="s">
        <v>38</v>
      </c>
      <c r="C8" s="48">
        <v>51.201628775812189</v>
      </c>
    </row>
    <row r="9" spans="2:8" ht="24" x14ac:dyDescent="0.15">
      <c r="B9" s="37" t="s">
        <v>39</v>
      </c>
      <c r="C9" s="48">
        <v>61.420237414126689</v>
      </c>
    </row>
    <row r="10" spans="2:8" ht="12" x14ac:dyDescent="0.15">
      <c r="B10" s="37" t="s">
        <v>41</v>
      </c>
      <c r="C10" s="48">
        <v>48.965415361763888</v>
      </c>
    </row>
    <row r="12" spans="2:8" ht="46" customHeight="1" x14ac:dyDescent="0.15">
      <c r="B12" s="92" t="s">
        <v>95</v>
      </c>
      <c r="C12" s="91"/>
      <c r="D12" s="91"/>
      <c r="E12" s="91"/>
      <c r="F12" s="91"/>
      <c r="G12" s="91"/>
      <c r="H12" s="91"/>
    </row>
    <row r="24" ht="80.25" customHeight="1" x14ac:dyDescent="0.15"/>
  </sheetData>
  <mergeCells count="1">
    <mergeCell ref="B12:H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33"/>
  <sheetViews>
    <sheetView showGridLines="0" zoomScaleNormal="100" workbookViewId="0"/>
  </sheetViews>
  <sheetFormatPr baseColWidth="10" defaultColWidth="11.5" defaultRowHeight="11" x14ac:dyDescent="0.15"/>
  <cols>
    <col min="1" max="1" width="3" style="1" customWidth="1"/>
    <col min="2" max="2" width="64.5" style="1" customWidth="1"/>
    <col min="3" max="16384" width="11.5" style="1"/>
  </cols>
  <sheetData>
    <row r="2" spans="2:19" x14ac:dyDescent="0.15">
      <c r="B2" s="6" t="s">
        <v>57</v>
      </c>
    </row>
    <row r="3" spans="2:19" x14ac:dyDescent="0.15">
      <c r="H3" s="55" t="s">
        <v>51</v>
      </c>
    </row>
    <row r="4" spans="2:19" x14ac:dyDescent="0.15">
      <c r="C4" s="93" t="s">
        <v>1</v>
      </c>
      <c r="D4" s="94"/>
      <c r="E4" s="94"/>
      <c r="F4" s="94"/>
      <c r="G4" s="95"/>
      <c r="H4" s="96" t="s">
        <v>41</v>
      </c>
    </row>
    <row r="5" spans="2:19" x14ac:dyDescent="0.15">
      <c r="C5" s="12">
        <v>1</v>
      </c>
      <c r="D5" s="13">
        <v>2</v>
      </c>
      <c r="E5" s="13">
        <v>3</v>
      </c>
      <c r="F5" s="13">
        <v>4</v>
      </c>
      <c r="G5" s="14">
        <v>5</v>
      </c>
      <c r="H5" s="97"/>
    </row>
    <row r="6" spans="2:19" ht="12" x14ac:dyDescent="0.15">
      <c r="B6" s="38" t="s">
        <v>58</v>
      </c>
      <c r="C6" s="48">
        <v>29.476362412162853</v>
      </c>
      <c r="D6" s="48">
        <v>25.634019808770308</v>
      </c>
      <c r="E6" s="48">
        <v>31.261471971426424</v>
      </c>
      <c r="F6" s="48">
        <v>28.916167192446878</v>
      </c>
      <c r="G6" s="48">
        <v>25.706632397856609</v>
      </c>
      <c r="H6" s="48">
        <v>28.206193103525152</v>
      </c>
    </row>
    <row r="7" spans="2:19" ht="12" x14ac:dyDescent="0.15">
      <c r="B7" s="38" t="s">
        <v>59</v>
      </c>
      <c r="C7" s="48">
        <v>50.94416261175877</v>
      </c>
      <c r="D7" s="48">
        <v>42.44648157185533</v>
      </c>
      <c r="E7" s="48">
        <v>31.880192977040377</v>
      </c>
      <c r="F7" s="48">
        <v>29.549622877016603</v>
      </c>
      <c r="G7" s="48">
        <v>21.057309277032704</v>
      </c>
      <c r="H7" s="48">
        <v>35.154135750881601</v>
      </c>
    </row>
    <row r="8" spans="2:19" ht="15.75" customHeight="1" x14ac:dyDescent="0.15">
      <c r="B8" s="38" t="s">
        <v>60</v>
      </c>
      <c r="C8" s="48">
        <v>3.9778313485192278</v>
      </c>
      <c r="D8" s="48">
        <v>7.6292524894395291</v>
      </c>
      <c r="E8" s="48">
        <v>7.4374684819515089</v>
      </c>
      <c r="F8" s="48">
        <v>10.272764271256632</v>
      </c>
      <c r="G8" s="48">
        <v>12.703872080497128</v>
      </c>
      <c r="H8" s="48">
        <v>8.4042706159476968</v>
      </c>
      <c r="N8" s="33"/>
      <c r="O8" s="33"/>
      <c r="P8" s="33"/>
      <c r="Q8" s="33"/>
      <c r="R8" s="33"/>
      <c r="S8" s="33"/>
    </row>
    <row r="9" spans="2:19" ht="12" x14ac:dyDescent="0.15">
      <c r="B9" s="38" t="s">
        <v>61</v>
      </c>
      <c r="C9" s="48">
        <v>6.7054600395923218</v>
      </c>
      <c r="D9" s="48">
        <v>14.999623172957447</v>
      </c>
      <c r="E9" s="48">
        <v>21.921079038888248</v>
      </c>
      <c r="F9" s="48">
        <v>25.7978339490253</v>
      </c>
      <c r="G9" s="48">
        <v>35.332693323719219</v>
      </c>
      <c r="H9" s="48">
        <v>20.965938335179953</v>
      </c>
      <c r="N9" s="33"/>
      <c r="O9" s="33"/>
      <c r="P9" s="33"/>
      <c r="Q9" s="33"/>
      <c r="R9" s="33"/>
      <c r="S9" s="33"/>
    </row>
    <row r="10" spans="2:19" ht="12" x14ac:dyDescent="0.15">
      <c r="B10" s="39" t="s">
        <v>62</v>
      </c>
      <c r="C10" s="49">
        <v>8.8961835879667301</v>
      </c>
      <c r="D10" s="49">
        <v>9.2906229569774101</v>
      </c>
      <c r="E10" s="49">
        <v>7.4997875306934585</v>
      </c>
      <c r="F10" s="49">
        <v>5.4636117102545931</v>
      </c>
      <c r="G10" s="49">
        <v>5.1994929208942953</v>
      </c>
      <c r="H10" s="49">
        <v>7.2694621944655635</v>
      </c>
      <c r="N10" s="33"/>
      <c r="O10" s="33"/>
      <c r="P10" s="33"/>
      <c r="Q10" s="33"/>
      <c r="R10" s="33"/>
      <c r="S10" s="33"/>
    </row>
    <row r="11" spans="2:19" x14ac:dyDescent="0.15">
      <c r="B11" s="41"/>
      <c r="C11" s="50"/>
      <c r="D11" s="50"/>
      <c r="E11" s="50"/>
      <c r="F11" s="50"/>
      <c r="G11" s="50"/>
      <c r="H11" s="51"/>
      <c r="N11" s="33"/>
      <c r="O11" s="33"/>
      <c r="P11" s="33"/>
      <c r="Q11" s="33"/>
      <c r="R11" s="33"/>
      <c r="S11" s="33"/>
    </row>
    <row r="12" spans="2:19" ht="12" x14ac:dyDescent="0.15">
      <c r="B12" s="40" t="s">
        <v>42</v>
      </c>
      <c r="C12" s="52">
        <f>100*C7/(C7+C8+C9+C10)</f>
        <v>72.237003583809624</v>
      </c>
      <c r="D12" s="52">
        <f t="shared" ref="D12:H12" si="0">100*D7/(D7+D8+D9+D10)</f>
        <v>57.077821690382578</v>
      </c>
      <c r="E12" s="52">
        <f t="shared" si="0"/>
        <v>46.378928806546824</v>
      </c>
      <c r="F12" s="52">
        <f t="shared" si="0"/>
        <v>41.570103510058281</v>
      </c>
      <c r="G12" s="52">
        <f t="shared" si="0"/>
        <v>28.343457776472103</v>
      </c>
      <c r="H12" s="52">
        <f t="shared" si="0"/>
        <v>48.965415361763924</v>
      </c>
      <c r="N12" s="33"/>
      <c r="O12" s="33"/>
      <c r="P12" s="33"/>
      <c r="Q12" s="33"/>
      <c r="R12" s="33"/>
      <c r="S12" s="33"/>
    </row>
    <row r="13" spans="2:19" x14ac:dyDescent="0.15">
      <c r="B13" s="9"/>
      <c r="C13" s="33"/>
      <c r="D13" s="33"/>
      <c r="E13" s="33"/>
      <c r="F13" s="33"/>
      <c r="G13" s="33"/>
    </row>
    <row r="14" spans="2:19" ht="36" customHeight="1" x14ac:dyDescent="0.15">
      <c r="B14" s="92" t="s">
        <v>96</v>
      </c>
      <c r="C14" s="92"/>
      <c r="D14" s="92"/>
      <c r="E14" s="92"/>
      <c r="F14" s="92"/>
      <c r="G14" s="92"/>
      <c r="H14" s="92"/>
    </row>
    <row r="15" spans="2:19" ht="12" customHeight="1" x14ac:dyDescent="0.15">
      <c r="B15" s="92" t="s">
        <v>97</v>
      </c>
      <c r="C15" s="92"/>
      <c r="D15" s="92"/>
      <c r="E15" s="92"/>
      <c r="F15" s="92"/>
      <c r="G15" s="92"/>
      <c r="H15" s="92"/>
    </row>
    <row r="16" spans="2:19" ht="12" customHeight="1" x14ac:dyDescent="0.15">
      <c r="B16" s="92" t="s">
        <v>98</v>
      </c>
      <c r="C16" s="92"/>
      <c r="D16" s="92"/>
      <c r="E16" s="92"/>
      <c r="F16" s="92"/>
      <c r="G16" s="92"/>
      <c r="H16" s="92"/>
    </row>
    <row r="33" spans="10:17" ht="93" customHeight="1" x14ac:dyDescent="0.15">
      <c r="J33" s="92"/>
      <c r="K33" s="91"/>
      <c r="L33" s="91"/>
      <c r="M33" s="91"/>
      <c r="N33" s="91"/>
      <c r="O33" s="91"/>
      <c r="P33" s="91"/>
      <c r="Q33" s="91"/>
    </row>
  </sheetData>
  <mergeCells count="6">
    <mergeCell ref="C4:G4"/>
    <mergeCell ref="H4:H5"/>
    <mergeCell ref="J33:Q33"/>
    <mergeCell ref="B14:H14"/>
    <mergeCell ref="B15:H15"/>
    <mergeCell ref="B16: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34"/>
  <sheetViews>
    <sheetView showGridLines="0" zoomScaleNormal="100" workbookViewId="0"/>
  </sheetViews>
  <sheetFormatPr baseColWidth="10" defaultColWidth="11.5" defaultRowHeight="11" x14ac:dyDescent="0.15"/>
  <cols>
    <col min="1" max="1" width="2.83203125" style="1" customWidth="1"/>
    <col min="2" max="2" width="68.1640625" style="1" customWidth="1"/>
    <col min="3" max="5" width="11.5" style="1"/>
    <col min="6" max="6" width="15.1640625" style="1" customWidth="1"/>
    <col min="7" max="16384" width="11.5" style="1"/>
  </cols>
  <sheetData>
    <row r="2" spans="2:7" x14ac:dyDescent="0.15">
      <c r="B2" s="6" t="s">
        <v>102</v>
      </c>
    </row>
    <row r="3" spans="2:7" x14ac:dyDescent="0.15">
      <c r="G3" s="55" t="s">
        <v>51</v>
      </c>
    </row>
    <row r="4" spans="2:7" x14ac:dyDescent="0.15">
      <c r="C4" s="93" t="s">
        <v>63</v>
      </c>
      <c r="D4" s="94"/>
      <c r="E4" s="94"/>
      <c r="F4" s="95"/>
      <c r="G4" s="98" t="s">
        <v>41</v>
      </c>
    </row>
    <row r="5" spans="2:7" ht="24" x14ac:dyDescent="0.15">
      <c r="C5" s="77" t="s">
        <v>6</v>
      </c>
      <c r="D5" s="78" t="s">
        <v>73</v>
      </c>
      <c r="E5" s="78" t="s">
        <v>74</v>
      </c>
      <c r="F5" s="79" t="s">
        <v>75</v>
      </c>
      <c r="G5" s="99"/>
    </row>
    <row r="6" spans="2:7" ht="12" x14ac:dyDescent="0.15">
      <c r="B6" s="38" t="s">
        <v>58</v>
      </c>
      <c r="C6" s="48">
        <v>41.891070517039104</v>
      </c>
      <c r="D6" s="48">
        <v>26.843448938096238</v>
      </c>
      <c r="E6" s="48">
        <v>15.7624248139788</v>
      </c>
      <c r="F6" s="48">
        <v>14.514813858804748</v>
      </c>
      <c r="G6" s="48">
        <v>28.206193103525152</v>
      </c>
    </row>
    <row r="7" spans="2:7" ht="12" x14ac:dyDescent="0.15">
      <c r="B7" s="38" t="s">
        <v>59</v>
      </c>
      <c r="C7" s="48">
        <v>24.128447215156097</v>
      </c>
      <c r="D7" s="48">
        <v>34.311633281010799</v>
      </c>
      <c r="E7" s="48">
        <v>48.319244212226018</v>
      </c>
      <c r="F7" s="48">
        <v>54.633475759335667</v>
      </c>
      <c r="G7" s="48">
        <v>35.154135750881601</v>
      </c>
    </row>
    <row r="8" spans="2:7" ht="12" x14ac:dyDescent="0.15">
      <c r="B8" s="38" t="s">
        <v>60</v>
      </c>
      <c r="C8" s="48">
        <v>6.2956656369504245</v>
      </c>
      <c r="D8" s="48">
        <v>9.739113166175656</v>
      </c>
      <c r="E8" s="48">
        <v>7.9911582639331149</v>
      </c>
      <c r="F8" s="48">
        <v>7.4810778565779525</v>
      </c>
      <c r="G8" s="48">
        <v>8.4042706159476968</v>
      </c>
    </row>
    <row r="9" spans="2:7" ht="12" x14ac:dyDescent="0.15">
      <c r="B9" s="38" t="s">
        <v>61</v>
      </c>
      <c r="C9" s="48">
        <v>22.442425067521423</v>
      </c>
      <c r="D9" s="48">
        <v>22.529538961572502</v>
      </c>
      <c r="E9" s="48">
        <v>17.580031895525629</v>
      </c>
      <c r="F9" s="48">
        <v>9.3693548035711842</v>
      </c>
      <c r="G9" s="48">
        <v>20.965938335179953</v>
      </c>
    </row>
    <row r="10" spans="2:7" ht="12" x14ac:dyDescent="0.15">
      <c r="B10" s="39" t="s">
        <v>62</v>
      </c>
      <c r="C10" s="49">
        <v>5.2423915633329736</v>
      </c>
      <c r="D10" s="49">
        <v>6.5762656531448043</v>
      </c>
      <c r="E10" s="49">
        <v>10.347140814336482</v>
      </c>
      <c r="F10" s="49">
        <v>14.001277721710437</v>
      </c>
      <c r="G10" s="49">
        <v>7.2694621944655635</v>
      </c>
    </row>
    <row r="11" spans="2:7" x14ac:dyDescent="0.15">
      <c r="B11" s="41"/>
      <c r="C11" s="50"/>
      <c r="D11" s="50"/>
      <c r="E11" s="50"/>
      <c r="F11" s="50"/>
      <c r="G11" s="51"/>
    </row>
    <row r="12" spans="2:7" ht="12" x14ac:dyDescent="0.15">
      <c r="B12" s="40" t="s">
        <v>42</v>
      </c>
      <c r="C12" s="52">
        <v>41.522787340680914</v>
      </c>
      <c r="D12" s="52">
        <v>46.901655125836797</v>
      </c>
      <c r="E12" s="52">
        <v>57.360677946300051</v>
      </c>
      <c r="F12" s="52">
        <v>63.909875178955524</v>
      </c>
      <c r="G12" s="52">
        <v>48.965415361763917</v>
      </c>
    </row>
    <row r="13" spans="2:7" x14ac:dyDescent="0.15">
      <c r="B13" s="9"/>
      <c r="C13" s="32"/>
      <c r="D13" s="32"/>
      <c r="E13" s="32"/>
      <c r="F13" s="32"/>
    </row>
    <row r="14" spans="2:7" ht="37" customHeight="1" x14ac:dyDescent="0.15">
      <c r="B14" s="92" t="s">
        <v>100</v>
      </c>
      <c r="C14" s="92"/>
      <c r="D14" s="92"/>
      <c r="E14" s="92"/>
      <c r="F14" s="92"/>
      <c r="G14" s="92"/>
    </row>
    <row r="15" spans="2:7" ht="12" customHeight="1" x14ac:dyDescent="0.15">
      <c r="B15" s="92" t="s">
        <v>101</v>
      </c>
      <c r="C15" s="92"/>
      <c r="D15" s="92"/>
      <c r="E15" s="92"/>
      <c r="F15" s="92"/>
      <c r="G15" s="92"/>
    </row>
    <row r="16" spans="2:7" ht="12" customHeight="1" x14ac:dyDescent="0.15">
      <c r="B16" s="92" t="s">
        <v>98</v>
      </c>
      <c r="C16" s="92"/>
      <c r="D16" s="92"/>
      <c r="E16" s="92"/>
      <c r="F16" s="92"/>
      <c r="G16" s="92"/>
    </row>
    <row r="17" spans="3:7" x14ac:dyDescent="0.15">
      <c r="C17" s="43"/>
      <c r="D17" s="43"/>
      <c r="E17" s="43"/>
      <c r="F17" s="43"/>
      <c r="G17" s="43"/>
    </row>
    <row r="18" spans="3:7" x14ac:dyDescent="0.15">
      <c r="C18" s="43"/>
      <c r="D18" s="43"/>
      <c r="E18" s="43"/>
      <c r="F18" s="43"/>
      <c r="G18" s="43"/>
    </row>
    <row r="19" spans="3:7" x14ac:dyDescent="0.15">
      <c r="C19" s="43"/>
      <c r="D19" s="43"/>
      <c r="E19" s="43"/>
      <c r="F19" s="43"/>
      <c r="G19" s="43"/>
    </row>
    <row r="20" spans="3:7" x14ac:dyDescent="0.15">
      <c r="C20" s="43"/>
      <c r="D20" s="43"/>
      <c r="E20" s="43"/>
      <c r="F20" s="43"/>
      <c r="G20" s="43"/>
    </row>
    <row r="21" spans="3:7" x14ac:dyDescent="0.15">
      <c r="C21" s="43"/>
      <c r="D21" s="43"/>
      <c r="E21" s="43"/>
      <c r="F21" s="43"/>
      <c r="G21" s="43"/>
    </row>
    <row r="34" spans="9:16" ht="96.75" customHeight="1" x14ac:dyDescent="0.15">
      <c r="I34" s="88"/>
      <c r="J34" s="89"/>
      <c r="K34" s="89"/>
      <c r="L34" s="89"/>
      <c r="M34" s="89"/>
      <c r="N34" s="89"/>
      <c r="O34" s="89"/>
      <c r="P34" s="89"/>
    </row>
  </sheetData>
  <mergeCells count="6">
    <mergeCell ref="C4:F4"/>
    <mergeCell ref="G4:G5"/>
    <mergeCell ref="I34:P34"/>
    <mergeCell ref="B14:G14"/>
    <mergeCell ref="B15:G15"/>
    <mergeCell ref="B16:G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10"/>
  <sheetViews>
    <sheetView showGridLines="0" workbookViewId="0"/>
  </sheetViews>
  <sheetFormatPr baseColWidth="10" defaultColWidth="11.5" defaultRowHeight="11" x14ac:dyDescent="0.15"/>
  <cols>
    <col min="1" max="1" width="3.1640625" style="1" customWidth="1"/>
    <col min="2" max="2" width="29.5" style="1" customWidth="1"/>
    <col min="3" max="3" width="13" style="1" customWidth="1"/>
    <col min="4" max="4" width="11.5" style="1"/>
    <col min="5" max="5" width="12.5" style="1" customWidth="1"/>
    <col min="6" max="6" width="12.1640625" style="1" customWidth="1"/>
    <col min="7" max="16384" width="11.5" style="1"/>
  </cols>
  <sheetData>
    <row r="2" spans="2:6" x14ac:dyDescent="0.15">
      <c r="B2" s="6" t="s">
        <v>64</v>
      </c>
    </row>
    <row r="3" spans="2:6" x14ac:dyDescent="0.15">
      <c r="B3" s="6"/>
      <c r="F3" s="36" t="s">
        <v>51</v>
      </c>
    </row>
    <row r="4" spans="2:6" ht="15" customHeight="1" x14ac:dyDescent="0.15">
      <c r="B4" s="96" t="s">
        <v>104</v>
      </c>
      <c r="C4" s="102" t="s">
        <v>76</v>
      </c>
      <c r="D4" s="100" t="s">
        <v>48</v>
      </c>
      <c r="E4" s="101"/>
      <c r="F4" s="98"/>
    </row>
    <row r="5" spans="2:6" ht="28.5" customHeight="1" x14ac:dyDescent="0.15">
      <c r="B5" s="97"/>
      <c r="C5" s="103"/>
      <c r="D5" s="77" t="s">
        <v>41</v>
      </c>
      <c r="E5" s="80" t="s">
        <v>65</v>
      </c>
      <c r="F5" s="81" t="s">
        <v>66</v>
      </c>
    </row>
    <row r="6" spans="2:6" x14ac:dyDescent="0.15">
      <c r="B6" s="4" t="s">
        <v>45</v>
      </c>
      <c r="C6" s="26">
        <v>62.804924966494013</v>
      </c>
      <c r="D6" s="26">
        <v>7.2591133672992445</v>
      </c>
      <c r="E6" s="27">
        <v>18.129481905523072</v>
      </c>
      <c r="F6" s="28">
        <v>1.8504152489923296</v>
      </c>
    </row>
    <row r="7" spans="2:6" x14ac:dyDescent="0.15">
      <c r="B7" s="5" t="s">
        <v>46</v>
      </c>
      <c r="C7" s="29">
        <v>72.962296627175988</v>
      </c>
      <c r="D7" s="29">
        <v>14.079857089500925</v>
      </c>
      <c r="E7" s="30">
        <v>25.231464062265502</v>
      </c>
      <c r="F7" s="31">
        <v>4.506891391170929</v>
      </c>
    </row>
    <row r="8" spans="2:6" x14ac:dyDescent="0.15">
      <c r="B8" s="5" t="s">
        <v>47</v>
      </c>
      <c r="C8" s="29">
        <v>23.570496155207678</v>
      </c>
      <c r="D8" s="29">
        <v>6.4927867980321672</v>
      </c>
      <c r="E8" s="30">
        <v>7.8212140342008327</v>
      </c>
      <c r="F8" s="31">
        <v>4.4409554587357514</v>
      </c>
    </row>
    <row r="9" spans="2:6" x14ac:dyDescent="0.15">
      <c r="B9" s="69" t="s">
        <v>44</v>
      </c>
      <c r="C9" s="82">
        <v>73.000825907045225</v>
      </c>
      <c r="D9" s="82">
        <v>12.918348534324359</v>
      </c>
      <c r="E9" s="83">
        <v>24.634006271727486</v>
      </c>
      <c r="F9" s="84">
        <v>4.5955522374958315</v>
      </c>
    </row>
    <row r="10" spans="2:6" ht="83.25" customHeight="1" x14ac:dyDescent="0.15">
      <c r="B10" s="104" t="s">
        <v>103</v>
      </c>
      <c r="C10" s="105"/>
      <c r="D10" s="105"/>
      <c r="E10" s="105"/>
      <c r="F10" s="105"/>
    </row>
  </sheetData>
  <mergeCells count="4">
    <mergeCell ref="D4:F4"/>
    <mergeCell ref="C4:C5"/>
    <mergeCell ref="B10:F10"/>
    <mergeCell ref="B4: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O48"/>
  <sheetViews>
    <sheetView showGridLines="0" zoomScale="101" zoomScaleNormal="85" workbookViewId="0"/>
  </sheetViews>
  <sheetFormatPr baseColWidth="10" defaultColWidth="11.5" defaultRowHeight="11" x14ac:dyDescent="0.15"/>
  <cols>
    <col min="1" max="1" width="5.1640625" style="1" customWidth="1"/>
    <col min="2" max="2" width="24" style="1" customWidth="1"/>
    <col min="3" max="3" width="25.33203125" style="1" customWidth="1"/>
    <col min="4" max="4" width="8.5" style="1" bestFit="1" customWidth="1"/>
    <col min="5" max="5" width="8.1640625" style="1" bestFit="1" customWidth="1"/>
    <col min="6" max="6" width="5" style="1" customWidth="1"/>
    <col min="7" max="7" width="5.33203125" style="63" bestFit="1" customWidth="1"/>
    <col min="8" max="8" width="8.5" style="1" bestFit="1" customWidth="1"/>
    <col min="9" max="9" width="8.1640625" style="1" bestFit="1" customWidth="1"/>
    <col min="10" max="10" width="5.6640625" style="1" customWidth="1"/>
    <col min="11" max="11" width="5.33203125" style="63" bestFit="1" customWidth="1"/>
    <col min="12" max="12" width="8.5" style="1" bestFit="1" customWidth="1"/>
    <col min="13" max="13" width="8.1640625" style="1" bestFit="1" customWidth="1"/>
    <col min="14" max="14" width="6.1640625" style="1" customWidth="1"/>
    <col min="15" max="15" width="5.33203125" style="63" bestFit="1" customWidth="1"/>
    <col min="16" max="28" width="11.5" style="1"/>
    <col min="29" max="29" width="25.83203125" style="1" customWidth="1"/>
    <col min="30" max="16384" width="11.5" style="1"/>
  </cols>
  <sheetData>
    <row r="2" spans="2:41" x14ac:dyDescent="0.15">
      <c r="B2" s="115" t="s">
        <v>79</v>
      </c>
      <c r="C2" s="114"/>
      <c r="D2" s="114"/>
      <c r="E2" s="114"/>
      <c r="F2" s="114"/>
      <c r="G2" s="114"/>
      <c r="H2" s="114"/>
      <c r="I2" s="114"/>
    </row>
    <row r="3" spans="2:41" ht="12" thickBot="1" x14ac:dyDescent="0.2">
      <c r="Q3" s="6"/>
    </row>
    <row r="4" spans="2:41" ht="12" thickTop="1" x14ac:dyDescent="0.15">
      <c r="D4" s="110" t="s">
        <v>26</v>
      </c>
      <c r="E4" s="106"/>
      <c r="F4" s="106"/>
      <c r="G4" s="107"/>
      <c r="H4" s="110" t="s">
        <v>40</v>
      </c>
      <c r="I4" s="106"/>
      <c r="J4" s="106"/>
      <c r="K4" s="107"/>
      <c r="L4" s="106" t="s">
        <v>27</v>
      </c>
      <c r="M4" s="106"/>
      <c r="N4" s="106"/>
      <c r="O4" s="107"/>
      <c r="AD4" s="110" t="s">
        <v>26</v>
      </c>
      <c r="AE4" s="106"/>
      <c r="AF4" s="106"/>
      <c r="AG4" s="107"/>
      <c r="AH4" s="110" t="s">
        <v>40</v>
      </c>
      <c r="AI4" s="106"/>
      <c r="AJ4" s="106"/>
      <c r="AK4" s="107"/>
      <c r="AL4" s="106" t="s">
        <v>27</v>
      </c>
      <c r="AM4" s="106"/>
      <c r="AN4" s="106"/>
      <c r="AO4" s="107"/>
    </row>
    <row r="5" spans="2:41" x14ac:dyDescent="0.15">
      <c r="B5" s="64" t="s">
        <v>91</v>
      </c>
      <c r="C5" s="65" t="s">
        <v>92</v>
      </c>
      <c r="D5" s="42" t="s">
        <v>25</v>
      </c>
      <c r="E5" s="8" t="s">
        <v>68</v>
      </c>
      <c r="F5" s="8" t="s">
        <v>35</v>
      </c>
      <c r="G5" s="11" t="s">
        <v>43</v>
      </c>
      <c r="H5" s="12" t="s">
        <v>25</v>
      </c>
      <c r="I5" s="13" t="s">
        <v>68</v>
      </c>
      <c r="J5" s="13" t="s">
        <v>35</v>
      </c>
      <c r="K5" s="14" t="s">
        <v>43</v>
      </c>
      <c r="L5" s="13" t="s">
        <v>25</v>
      </c>
      <c r="M5" s="13" t="s">
        <v>68</v>
      </c>
      <c r="N5" s="13" t="s">
        <v>35</v>
      </c>
      <c r="O5" s="14" t="s">
        <v>43</v>
      </c>
      <c r="AD5" s="42" t="s">
        <v>25</v>
      </c>
      <c r="AE5" s="8" t="s">
        <v>68</v>
      </c>
      <c r="AF5" s="8" t="s">
        <v>35</v>
      </c>
      <c r="AG5" s="11" t="s">
        <v>43</v>
      </c>
      <c r="AH5" s="12" t="s">
        <v>25</v>
      </c>
      <c r="AI5" s="13" t="s">
        <v>68</v>
      </c>
      <c r="AJ5" s="13" t="s">
        <v>35</v>
      </c>
      <c r="AK5" s="14" t="s">
        <v>43</v>
      </c>
      <c r="AL5" s="13" t="s">
        <v>25</v>
      </c>
      <c r="AM5" s="13" t="s">
        <v>68</v>
      </c>
      <c r="AN5" s="13" t="s">
        <v>35</v>
      </c>
      <c r="AO5" s="14" t="s">
        <v>43</v>
      </c>
    </row>
    <row r="6" spans="2:41" ht="24" x14ac:dyDescent="0.15">
      <c r="B6" s="56" t="s">
        <v>85</v>
      </c>
      <c r="C6" s="57" t="s">
        <v>28</v>
      </c>
      <c r="D6" s="15">
        <v>9.6038083616336891</v>
      </c>
      <c r="E6" s="16">
        <v>1.5825565010934799</v>
      </c>
      <c r="F6" s="16">
        <f>1.96*E6</f>
        <v>3.1018107421432206</v>
      </c>
      <c r="G6" s="61" t="s">
        <v>20</v>
      </c>
      <c r="H6" s="17">
        <v>6.4886254982165799</v>
      </c>
      <c r="I6" s="18">
        <v>1.4432122166019501</v>
      </c>
      <c r="J6" s="18">
        <f>1.96*I6</f>
        <v>2.8286959445398221</v>
      </c>
      <c r="K6" s="11" t="s">
        <v>20</v>
      </c>
      <c r="L6" s="18">
        <v>5.3487412295748804</v>
      </c>
      <c r="M6" s="18">
        <v>1.89828515201686</v>
      </c>
      <c r="N6" s="18">
        <f>1.96*M6</f>
        <v>3.7206388979530454</v>
      </c>
      <c r="O6" s="61" t="s">
        <v>20</v>
      </c>
      <c r="AB6" s="56" t="s">
        <v>85</v>
      </c>
      <c r="AC6" s="57" t="s">
        <v>28</v>
      </c>
      <c r="AD6" s="15">
        <f>$D$26+D6</f>
        <v>26.338398917317591</v>
      </c>
      <c r="AE6" s="16">
        <v>1.5825565010934799</v>
      </c>
      <c r="AF6" s="16">
        <f>1.96*AE6</f>
        <v>3.1018107421432206</v>
      </c>
      <c r="AG6" s="61" t="s">
        <v>20</v>
      </c>
      <c r="AH6" s="17">
        <f>H6+$H$26</f>
        <v>68.916382811970081</v>
      </c>
      <c r="AI6" s="18">
        <v>1.4432122166019501</v>
      </c>
      <c r="AJ6" s="18">
        <f>1.96*AI6</f>
        <v>2.8286959445398221</v>
      </c>
      <c r="AK6" s="19" t="s">
        <v>20</v>
      </c>
      <c r="AL6" s="18">
        <f>L6+$L$26</f>
        <v>75.584931214631482</v>
      </c>
      <c r="AM6" s="18">
        <v>1.89828515201686</v>
      </c>
      <c r="AN6" s="18">
        <f>1.96*AM6</f>
        <v>3.7206388979530454</v>
      </c>
      <c r="AO6" s="61" t="s">
        <v>20</v>
      </c>
    </row>
    <row r="7" spans="2:41" x14ac:dyDescent="0.15">
      <c r="B7" s="108" t="s">
        <v>86</v>
      </c>
      <c r="C7" s="58" t="s">
        <v>77</v>
      </c>
      <c r="D7" s="17">
        <v>11.7597415260439</v>
      </c>
      <c r="E7" s="18">
        <v>3.84831975759991</v>
      </c>
      <c r="F7" s="18">
        <f t="shared" ref="F7:F26" si="0">1.96*E7</f>
        <v>7.5427067248958233</v>
      </c>
      <c r="G7" s="11" t="s">
        <v>20</v>
      </c>
      <c r="H7" s="17">
        <v>-8.0562351771341305</v>
      </c>
      <c r="I7" s="18">
        <v>3.5234913586068299</v>
      </c>
      <c r="J7" s="18">
        <f t="shared" ref="J7:J26" si="1">1.96*I7</f>
        <v>6.9060430628693865</v>
      </c>
      <c r="K7" s="11" t="s">
        <v>23</v>
      </c>
      <c r="L7" s="18">
        <v>-6.10605535704034</v>
      </c>
      <c r="M7" s="18">
        <v>4.2676634882002196</v>
      </c>
      <c r="N7" s="18">
        <f t="shared" ref="N7:N26" si="2">1.96*M7</f>
        <v>8.3646204368724302</v>
      </c>
      <c r="O7" s="11" t="s">
        <v>21</v>
      </c>
      <c r="AB7" s="108" t="s">
        <v>86</v>
      </c>
      <c r="AC7" s="58" t="s">
        <v>77</v>
      </c>
      <c r="AD7" s="17">
        <f t="shared" ref="AD7:AD25" si="3">$D$26+D7</f>
        <v>28.494332081727801</v>
      </c>
      <c r="AE7" s="18">
        <v>3.84831975759991</v>
      </c>
      <c r="AF7" s="18">
        <f t="shared" ref="AF7:AF26" si="4">1.96*AE7</f>
        <v>7.5427067248958233</v>
      </c>
      <c r="AG7" s="11" t="s">
        <v>20</v>
      </c>
      <c r="AH7" s="17">
        <f t="shared" ref="AH7:AH25" si="5">H7+$H$26</f>
        <v>54.371522136619376</v>
      </c>
      <c r="AI7" s="18">
        <v>3.5234913586068299</v>
      </c>
      <c r="AJ7" s="18">
        <f t="shared" ref="AJ7:AJ26" si="6">1.96*AI7</f>
        <v>6.9060430628693865</v>
      </c>
      <c r="AK7" s="19" t="s">
        <v>23</v>
      </c>
      <c r="AL7" s="18">
        <f t="shared" ref="AL7:AL25" si="7">L7+$L$26</f>
        <v>64.130134628016265</v>
      </c>
      <c r="AM7" s="18">
        <v>4.2676634882002196</v>
      </c>
      <c r="AN7" s="18">
        <f t="shared" ref="AN7:AN26" si="8">1.96*AM7</f>
        <v>8.3646204368724302</v>
      </c>
      <c r="AO7" s="11" t="s">
        <v>21</v>
      </c>
    </row>
    <row r="8" spans="2:41" x14ac:dyDescent="0.15">
      <c r="B8" s="108"/>
      <c r="C8" s="58" t="s">
        <v>81</v>
      </c>
      <c r="D8" s="17">
        <v>15.437767751144101</v>
      </c>
      <c r="E8" s="18">
        <v>3.91525365343669</v>
      </c>
      <c r="F8" s="18">
        <f t="shared" si="0"/>
        <v>7.6738971607359119</v>
      </c>
      <c r="G8" s="11" t="s">
        <v>20</v>
      </c>
      <c r="H8" s="17">
        <v>-7.0695077456575204</v>
      </c>
      <c r="I8" s="18">
        <v>3.5851787769639301</v>
      </c>
      <c r="J8" s="18">
        <f t="shared" si="1"/>
        <v>7.0269504028493026</v>
      </c>
      <c r="K8" s="11" t="s">
        <v>23</v>
      </c>
      <c r="L8" s="18">
        <v>-17.203790782731399</v>
      </c>
      <c r="M8" s="18">
        <v>4.3877484014012103</v>
      </c>
      <c r="N8" s="18">
        <f t="shared" si="2"/>
        <v>8.5999868667463719</v>
      </c>
      <c r="O8" s="11" t="s">
        <v>20</v>
      </c>
      <c r="AB8" s="108"/>
      <c r="AC8" s="58" t="s">
        <v>81</v>
      </c>
      <c r="AD8" s="17">
        <f t="shared" si="3"/>
        <v>32.172358306828002</v>
      </c>
      <c r="AE8" s="18">
        <v>3.91525365343669</v>
      </c>
      <c r="AF8" s="18">
        <f t="shared" si="4"/>
        <v>7.6738971607359119</v>
      </c>
      <c r="AG8" s="11" t="s">
        <v>20</v>
      </c>
      <c r="AH8" s="17">
        <f t="shared" si="5"/>
        <v>55.358249568095985</v>
      </c>
      <c r="AI8" s="18">
        <v>3.5851787769639301</v>
      </c>
      <c r="AJ8" s="18">
        <f t="shared" si="6"/>
        <v>7.0269504028493026</v>
      </c>
      <c r="AK8" s="19" t="s">
        <v>23</v>
      </c>
      <c r="AL8" s="18">
        <f t="shared" si="7"/>
        <v>53.032399202325195</v>
      </c>
      <c r="AM8" s="18">
        <v>4.3877484014012103</v>
      </c>
      <c r="AN8" s="18">
        <f t="shared" si="8"/>
        <v>8.5999868667463719</v>
      </c>
      <c r="AO8" s="11" t="s">
        <v>20</v>
      </c>
    </row>
    <row r="9" spans="2:41" x14ac:dyDescent="0.15">
      <c r="B9" s="108"/>
      <c r="C9" s="58" t="s">
        <v>78</v>
      </c>
      <c r="D9" s="17">
        <v>21.1366521495138</v>
      </c>
      <c r="E9" s="18">
        <v>4.2589455088014203</v>
      </c>
      <c r="F9" s="18">
        <f t="shared" si="0"/>
        <v>8.3475331972507831</v>
      </c>
      <c r="G9" s="11" t="s">
        <v>20</v>
      </c>
      <c r="H9" s="17">
        <v>-4.7239030803114099</v>
      </c>
      <c r="I9" s="18">
        <v>3.8909738307045498</v>
      </c>
      <c r="J9" s="18">
        <f t="shared" si="1"/>
        <v>7.6263087081809173</v>
      </c>
      <c r="K9" s="11" t="s">
        <v>21</v>
      </c>
      <c r="L9" s="18">
        <v>-21.8907913646817</v>
      </c>
      <c r="M9" s="18">
        <v>4.8340864666481398</v>
      </c>
      <c r="N9" s="18">
        <f t="shared" si="2"/>
        <v>9.4748094746303533</v>
      </c>
      <c r="O9" s="11" t="s">
        <v>20</v>
      </c>
      <c r="AB9" s="108"/>
      <c r="AC9" s="58" t="s">
        <v>78</v>
      </c>
      <c r="AD9" s="17">
        <f t="shared" si="3"/>
        <v>37.871242705197702</v>
      </c>
      <c r="AE9" s="18">
        <v>4.2589455088014203</v>
      </c>
      <c r="AF9" s="18">
        <f t="shared" si="4"/>
        <v>8.3475331972507831</v>
      </c>
      <c r="AG9" s="11" t="s">
        <v>20</v>
      </c>
      <c r="AH9" s="17">
        <f t="shared" si="5"/>
        <v>57.703854233442094</v>
      </c>
      <c r="AI9" s="18">
        <v>3.8909738307045498</v>
      </c>
      <c r="AJ9" s="18">
        <f t="shared" si="6"/>
        <v>7.6263087081809173</v>
      </c>
      <c r="AK9" s="19" t="s">
        <v>21</v>
      </c>
      <c r="AL9" s="18">
        <f t="shared" si="7"/>
        <v>48.345398620374894</v>
      </c>
      <c r="AM9" s="18">
        <v>4.8340864666481398</v>
      </c>
      <c r="AN9" s="18">
        <f t="shared" si="8"/>
        <v>9.4748094746303533</v>
      </c>
      <c r="AO9" s="11" t="s">
        <v>20</v>
      </c>
    </row>
    <row r="10" spans="2:41" x14ac:dyDescent="0.15">
      <c r="B10" s="108" t="s">
        <v>87</v>
      </c>
      <c r="C10" s="58" t="s">
        <v>29</v>
      </c>
      <c r="D10" s="17">
        <v>3.3701389790613399</v>
      </c>
      <c r="E10" s="18">
        <v>2.4300513093670002</v>
      </c>
      <c r="F10" s="18">
        <f t="shared" si="0"/>
        <v>4.7629005663593205</v>
      </c>
      <c r="G10" s="11" t="s">
        <v>21</v>
      </c>
      <c r="H10" s="17">
        <v>-7.4925322240793397</v>
      </c>
      <c r="I10" s="18">
        <v>2.2072647885030401</v>
      </c>
      <c r="J10" s="18">
        <f t="shared" si="1"/>
        <v>4.3262389854659586</v>
      </c>
      <c r="K10" s="11" t="s">
        <v>20</v>
      </c>
      <c r="L10" s="18">
        <v>-2.4434027076110501</v>
      </c>
      <c r="M10" s="18">
        <v>2.9511815687123399</v>
      </c>
      <c r="N10" s="18">
        <f t="shared" si="2"/>
        <v>5.784315874676186</v>
      </c>
      <c r="O10" s="11" t="s">
        <v>21</v>
      </c>
      <c r="AB10" s="108" t="s">
        <v>87</v>
      </c>
      <c r="AC10" s="58" t="s">
        <v>29</v>
      </c>
      <c r="AD10" s="17">
        <f t="shared" si="3"/>
        <v>20.104729534745243</v>
      </c>
      <c r="AE10" s="18">
        <v>2.4300513093670002</v>
      </c>
      <c r="AF10" s="18">
        <f t="shared" si="4"/>
        <v>4.7629005663593205</v>
      </c>
      <c r="AG10" s="11" t="s">
        <v>21</v>
      </c>
      <c r="AH10" s="17">
        <f t="shared" si="5"/>
        <v>54.935225089674162</v>
      </c>
      <c r="AI10" s="18">
        <v>2.2072647885030401</v>
      </c>
      <c r="AJ10" s="18">
        <f t="shared" si="6"/>
        <v>4.3262389854659586</v>
      </c>
      <c r="AK10" s="19" t="s">
        <v>20</v>
      </c>
      <c r="AL10" s="18">
        <f t="shared" si="7"/>
        <v>67.792787277445541</v>
      </c>
      <c r="AM10" s="18">
        <v>2.9511815687123399</v>
      </c>
      <c r="AN10" s="18">
        <f t="shared" si="8"/>
        <v>5.784315874676186</v>
      </c>
      <c r="AO10" s="11" t="s">
        <v>21</v>
      </c>
    </row>
    <row r="11" spans="2:41" x14ac:dyDescent="0.15">
      <c r="B11" s="108"/>
      <c r="C11" s="58" t="s">
        <v>30</v>
      </c>
      <c r="D11" s="17">
        <v>11.7535657483006</v>
      </c>
      <c r="E11" s="18">
        <v>2.7379086848558698</v>
      </c>
      <c r="F11" s="18">
        <f t="shared" si="0"/>
        <v>5.3663010223175043</v>
      </c>
      <c r="G11" s="11" t="s">
        <v>20</v>
      </c>
      <c r="H11" s="17">
        <v>-2.4195582549340999</v>
      </c>
      <c r="I11" s="18">
        <v>2.4491897427467402</v>
      </c>
      <c r="J11" s="18">
        <f t="shared" si="1"/>
        <v>4.8004118957836104</v>
      </c>
      <c r="K11" s="11" t="s">
        <v>21</v>
      </c>
      <c r="L11" s="18">
        <v>-8.0844439470481095</v>
      </c>
      <c r="M11" s="18">
        <v>3.2050168537804899</v>
      </c>
      <c r="N11" s="18">
        <f t="shared" si="2"/>
        <v>6.2818330334097601</v>
      </c>
      <c r="O11" s="11" t="s">
        <v>23</v>
      </c>
      <c r="AB11" s="108"/>
      <c r="AC11" s="58" t="s">
        <v>30</v>
      </c>
      <c r="AD11" s="17">
        <f t="shared" si="3"/>
        <v>28.488156303984503</v>
      </c>
      <c r="AE11" s="18">
        <v>2.7379086848558698</v>
      </c>
      <c r="AF11" s="18">
        <f t="shared" si="4"/>
        <v>5.3663010223175043</v>
      </c>
      <c r="AG11" s="11" t="s">
        <v>20</v>
      </c>
      <c r="AH11" s="17">
        <f t="shared" si="5"/>
        <v>60.0081990588194</v>
      </c>
      <c r="AI11" s="18">
        <v>2.4491897427467402</v>
      </c>
      <c r="AJ11" s="18">
        <f t="shared" si="6"/>
        <v>4.8004118957836104</v>
      </c>
      <c r="AK11" s="19" t="s">
        <v>21</v>
      </c>
      <c r="AL11" s="18">
        <f t="shared" si="7"/>
        <v>62.15174603800849</v>
      </c>
      <c r="AM11" s="18">
        <v>3.2050168537804899</v>
      </c>
      <c r="AN11" s="18">
        <f t="shared" si="8"/>
        <v>6.2818330334097601</v>
      </c>
      <c r="AO11" s="11" t="s">
        <v>23</v>
      </c>
    </row>
    <row r="12" spans="2:41" x14ac:dyDescent="0.15">
      <c r="B12" s="108"/>
      <c r="C12" s="58" t="s">
        <v>69</v>
      </c>
      <c r="D12" s="17">
        <v>7.3443265017488004</v>
      </c>
      <c r="E12" s="18">
        <v>2.1795045881290398</v>
      </c>
      <c r="F12" s="18">
        <f t="shared" si="0"/>
        <v>4.2718289927329183</v>
      </c>
      <c r="G12" s="11" t="s">
        <v>20</v>
      </c>
      <c r="H12" s="17">
        <v>-0.68742219316608899</v>
      </c>
      <c r="I12" s="18">
        <v>1.9678415746173701</v>
      </c>
      <c r="J12" s="18">
        <f t="shared" si="1"/>
        <v>3.8569694862500454</v>
      </c>
      <c r="K12" s="11" t="s">
        <v>21</v>
      </c>
      <c r="L12" s="18">
        <v>0.28366296786065898</v>
      </c>
      <c r="M12" s="18">
        <v>2.56084497755498</v>
      </c>
      <c r="N12" s="18">
        <f t="shared" si="2"/>
        <v>5.0192561560077609</v>
      </c>
      <c r="O12" s="11" t="s">
        <v>21</v>
      </c>
      <c r="AB12" s="108"/>
      <c r="AC12" s="58" t="s">
        <v>69</v>
      </c>
      <c r="AD12" s="17">
        <f t="shared" si="3"/>
        <v>24.078917057432701</v>
      </c>
      <c r="AE12" s="18">
        <v>2.1795045881290398</v>
      </c>
      <c r="AF12" s="18">
        <f t="shared" si="4"/>
        <v>4.2718289927329183</v>
      </c>
      <c r="AG12" s="11" t="s">
        <v>20</v>
      </c>
      <c r="AH12" s="17">
        <f t="shared" si="5"/>
        <v>61.740335120587417</v>
      </c>
      <c r="AI12" s="18">
        <v>1.9678415746173701</v>
      </c>
      <c r="AJ12" s="18">
        <f t="shared" si="6"/>
        <v>3.8569694862500454</v>
      </c>
      <c r="AK12" s="19" t="s">
        <v>21</v>
      </c>
      <c r="AL12" s="18">
        <f t="shared" si="7"/>
        <v>70.519852952917262</v>
      </c>
      <c r="AM12" s="18">
        <v>2.56084497755498</v>
      </c>
      <c r="AN12" s="18">
        <f t="shared" si="8"/>
        <v>5.0192561560077609</v>
      </c>
      <c r="AO12" s="11" t="s">
        <v>21</v>
      </c>
    </row>
    <row r="13" spans="2:41" x14ac:dyDescent="0.15">
      <c r="B13" s="108"/>
      <c r="C13" s="58" t="s">
        <v>0</v>
      </c>
      <c r="D13" s="17">
        <v>1.79242363547788</v>
      </c>
      <c r="E13" s="18">
        <v>2.6296489217629699</v>
      </c>
      <c r="F13" s="18">
        <f t="shared" si="0"/>
        <v>5.1541118866554214</v>
      </c>
      <c r="G13" s="11" t="s">
        <v>21</v>
      </c>
      <c r="H13" s="17">
        <v>3.2257665725485798</v>
      </c>
      <c r="I13" s="18">
        <v>2.4279917151227002</v>
      </c>
      <c r="J13" s="18">
        <f t="shared" si="1"/>
        <v>4.7588637616404919</v>
      </c>
      <c r="K13" s="11" t="s">
        <v>21</v>
      </c>
      <c r="L13" s="18">
        <v>9.5749679763723794</v>
      </c>
      <c r="M13" s="18">
        <v>3.1046880167565698</v>
      </c>
      <c r="N13" s="18">
        <f t="shared" si="2"/>
        <v>6.0851885128428771</v>
      </c>
      <c r="O13" s="11" t="s">
        <v>20</v>
      </c>
      <c r="AB13" s="108"/>
      <c r="AC13" s="58" t="s">
        <v>0</v>
      </c>
      <c r="AD13" s="17">
        <f t="shared" si="3"/>
        <v>18.527014191161783</v>
      </c>
      <c r="AE13" s="18">
        <v>2.6296489217629699</v>
      </c>
      <c r="AF13" s="18">
        <f t="shared" si="4"/>
        <v>5.1541118866554214</v>
      </c>
      <c r="AG13" s="11" t="s">
        <v>21</v>
      </c>
      <c r="AH13" s="17">
        <f t="shared" si="5"/>
        <v>65.653523886302082</v>
      </c>
      <c r="AI13" s="18">
        <v>2.4279917151227002</v>
      </c>
      <c r="AJ13" s="18">
        <f t="shared" si="6"/>
        <v>4.7588637616404919</v>
      </c>
      <c r="AK13" s="19" t="s">
        <v>21</v>
      </c>
      <c r="AL13" s="18">
        <f t="shared" si="7"/>
        <v>79.811157961428975</v>
      </c>
      <c r="AM13" s="18">
        <v>3.1046880167565698</v>
      </c>
      <c r="AN13" s="18">
        <f t="shared" si="8"/>
        <v>6.0851885128428771</v>
      </c>
      <c r="AO13" s="11" t="s">
        <v>20</v>
      </c>
    </row>
    <row r="14" spans="2:41" ht="24" customHeight="1" x14ac:dyDescent="0.15">
      <c r="B14" s="59" t="s">
        <v>88</v>
      </c>
      <c r="C14" s="58" t="s">
        <v>31</v>
      </c>
      <c r="D14" s="17">
        <v>-0.20849417714180299</v>
      </c>
      <c r="E14" s="18">
        <v>1.7898037589428499</v>
      </c>
      <c r="F14" s="18">
        <f t="shared" si="0"/>
        <v>3.5080153675279857</v>
      </c>
      <c r="G14" s="11" t="s">
        <v>21</v>
      </c>
      <c r="H14" s="17">
        <v>-7.9913288531426003</v>
      </c>
      <c r="I14" s="18">
        <v>1.63090540191245</v>
      </c>
      <c r="J14" s="18">
        <f t="shared" si="1"/>
        <v>3.196574587748402</v>
      </c>
      <c r="K14" s="11" t="s">
        <v>20</v>
      </c>
      <c r="L14" s="18">
        <v>6.0540569051283404</v>
      </c>
      <c r="M14" s="18">
        <v>2.1361134843943401</v>
      </c>
      <c r="N14" s="18">
        <f t="shared" si="2"/>
        <v>4.1867824294129061</v>
      </c>
      <c r="O14" s="11" t="s">
        <v>20</v>
      </c>
      <c r="AB14" s="59" t="s">
        <v>88</v>
      </c>
      <c r="AC14" s="58" t="s">
        <v>31</v>
      </c>
      <c r="AD14" s="17">
        <f t="shared" si="3"/>
        <v>16.5260963785421</v>
      </c>
      <c r="AE14" s="18">
        <v>1.7898037589428499</v>
      </c>
      <c r="AF14" s="18">
        <f t="shared" si="4"/>
        <v>3.5080153675279857</v>
      </c>
      <c r="AG14" s="11" t="s">
        <v>21</v>
      </c>
      <c r="AH14" s="17">
        <f t="shared" si="5"/>
        <v>54.436428460610905</v>
      </c>
      <c r="AI14" s="18">
        <v>1.63090540191245</v>
      </c>
      <c r="AJ14" s="18">
        <f t="shared" si="6"/>
        <v>3.196574587748402</v>
      </c>
      <c r="AK14" s="19" t="s">
        <v>20</v>
      </c>
      <c r="AL14" s="18">
        <f t="shared" si="7"/>
        <v>76.290246890184932</v>
      </c>
      <c r="AM14" s="18">
        <v>2.1361134843943401</v>
      </c>
      <c r="AN14" s="18">
        <f t="shared" si="8"/>
        <v>4.1867824294129061</v>
      </c>
      <c r="AO14" s="11" t="s">
        <v>20</v>
      </c>
    </row>
    <row r="15" spans="2:41" x14ac:dyDescent="0.15">
      <c r="B15" s="109" t="s">
        <v>80</v>
      </c>
      <c r="C15" s="58" t="s">
        <v>82</v>
      </c>
      <c r="D15" s="17">
        <v>0.53969333636861205</v>
      </c>
      <c r="E15" s="18">
        <v>2.4357651390267798</v>
      </c>
      <c r="F15" s="18">
        <f t="shared" si="0"/>
        <v>4.774099672492488</v>
      </c>
      <c r="G15" s="11" t="s">
        <v>21</v>
      </c>
      <c r="H15" s="17">
        <v>-7.2889404248109599</v>
      </c>
      <c r="I15" s="18">
        <v>2.22032814741784</v>
      </c>
      <c r="J15" s="18">
        <f t="shared" si="1"/>
        <v>4.3518431689389665</v>
      </c>
      <c r="K15" s="11" t="s">
        <v>20</v>
      </c>
      <c r="L15" s="18">
        <v>0.69615588922883198</v>
      </c>
      <c r="M15" s="18">
        <v>3.02427777919331</v>
      </c>
      <c r="N15" s="18">
        <f t="shared" si="2"/>
        <v>5.9275844472188872</v>
      </c>
      <c r="O15" s="11" t="s">
        <v>21</v>
      </c>
      <c r="AB15" s="109" t="s">
        <v>80</v>
      </c>
      <c r="AC15" s="58" t="s">
        <v>82</v>
      </c>
      <c r="AD15" s="17">
        <f t="shared" si="3"/>
        <v>17.274283892052512</v>
      </c>
      <c r="AE15" s="18">
        <v>2.4357651390267798</v>
      </c>
      <c r="AF15" s="18">
        <f t="shared" si="4"/>
        <v>4.774099672492488</v>
      </c>
      <c r="AG15" s="11" t="s">
        <v>21</v>
      </c>
      <c r="AH15" s="17">
        <f t="shared" si="5"/>
        <v>55.138816888942543</v>
      </c>
      <c r="AI15" s="18">
        <v>2.22032814741784</v>
      </c>
      <c r="AJ15" s="18">
        <f t="shared" si="6"/>
        <v>4.3518431689389665</v>
      </c>
      <c r="AK15" s="19" t="s">
        <v>20</v>
      </c>
      <c r="AL15" s="18">
        <f t="shared" si="7"/>
        <v>70.932345874285431</v>
      </c>
      <c r="AM15" s="18">
        <v>3.02427777919331</v>
      </c>
      <c r="AN15" s="18">
        <f t="shared" si="8"/>
        <v>5.9275844472188872</v>
      </c>
      <c r="AO15" s="11" t="s">
        <v>21</v>
      </c>
    </row>
    <row r="16" spans="2:41" x14ac:dyDescent="0.15">
      <c r="B16" s="109"/>
      <c r="C16" s="58" t="s">
        <v>70</v>
      </c>
      <c r="D16" s="17">
        <v>0.98453900904714797</v>
      </c>
      <c r="E16" s="18">
        <v>2.42312424883418</v>
      </c>
      <c r="F16" s="18">
        <f t="shared" si="0"/>
        <v>4.749323527714993</v>
      </c>
      <c r="G16" s="11" t="s">
        <v>21</v>
      </c>
      <c r="H16" s="17">
        <v>-5.7463756630922598</v>
      </c>
      <c r="I16" s="18">
        <v>2.21070208861914</v>
      </c>
      <c r="J16" s="18">
        <f t="shared" si="1"/>
        <v>4.3329760936935147</v>
      </c>
      <c r="K16" s="11" t="s">
        <v>20</v>
      </c>
      <c r="L16" s="18">
        <v>5.1420689307298604</v>
      </c>
      <c r="M16" s="18">
        <v>3.0448271145672101</v>
      </c>
      <c r="N16" s="18">
        <f t="shared" si="2"/>
        <v>5.9678611445517316</v>
      </c>
      <c r="O16" s="11" t="s">
        <v>22</v>
      </c>
      <c r="AB16" s="109"/>
      <c r="AC16" s="58" t="s">
        <v>70</v>
      </c>
      <c r="AD16" s="17">
        <f t="shared" si="3"/>
        <v>17.719129564731048</v>
      </c>
      <c r="AE16" s="18">
        <v>2.42312424883418</v>
      </c>
      <c r="AF16" s="18">
        <f t="shared" si="4"/>
        <v>4.749323527714993</v>
      </c>
      <c r="AG16" s="11" t="s">
        <v>21</v>
      </c>
      <c r="AH16" s="17">
        <f t="shared" si="5"/>
        <v>56.681381650661244</v>
      </c>
      <c r="AI16" s="18">
        <v>2.21070208861914</v>
      </c>
      <c r="AJ16" s="18">
        <f t="shared" si="6"/>
        <v>4.3329760936935147</v>
      </c>
      <c r="AK16" s="19" t="s">
        <v>20</v>
      </c>
      <c r="AL16" s="18">
        <f t="shared" si="7"/>
        <v>75.378258915786461</v>
      </c>
      <c r="AM16" s="18">
        <v>3.0448271145672101</v>
      </c>
      <c r="AN16" s="18">
        <f t="shared" si="8"/>
        <v>5.9678611445517316</v>
      </c>
      <c r="AO16" s="11" t="s">
        <v>22</v>
      </c>
    </row>
    <row r="17" spans="2:41" x14ac:dyDescent="0.15">
      <c r="B17" s="108" t="s">
        <v>89</v>
      </c>
      <c r="C17" s="58">
        <v>2</v>
      </c>
      <c r="D17" s="17">
        <v>-0.37136130182438298</v>
      </c>
      <c r="E17" s="18">
        <v>2.4848539702013501</v>
      </c>
      <c r="F17" s="18">
        <f t="shared" si="0"/>
        <v>4.8703137815946462</v>
      </c>
      <c r="G17" s="11" t="s">
        <v>21</v>
      </c>
      <c r="H17" s="17">
        <v>0.55352191427298003</v>
      </c>
      <c r="I17" s="18">
        <v>2.2686241500788999</v>
      </c>
      <c r="J17" s="18">
        <f t="shared" si="1"/>
        <v>4.4465033341546434</v>
      </c>
      <c r="K17" s="11" t="s">
        <v>21</v>
      </c>
      <c r="L17" s="18">
        <v>-10.854927654825801</v>
      </c>
      <c r="M17" s="18">
        <v>2.9588859375560101</v>
      </c>
      <c r="N17" s="18">
        <f t="shared" si="2"/>
        <v>5.7994164376097794</v>
      </c>
      <c r="O17" s="11" t="s">
        <v>20</v>
      </c>
      <c r="AB17" s="108" t="s">
        <v>89</v>
      </c>
      <c r="AC17" s="58">
        <v>2</v>
      </c>
      <c r="AD17" s="17">
        <f t="shared" si="3"/>
        <v>16.363229253859519</v>
      </c>
      <c r="AE17" s="18">
        <v>2.4848539702013501</v>
      </c>
      <c r="AF17" s="18">
        <f t="shared" si="4"/>
        <v>4.8703137815946462</v>
      </c>
      <c r="AG17" s="11" t="s">
        <v>21</v>
      </c>
      <c r="AH17" s="17">
        <f t="shared" si="5"/>
        <v>62.98127922802648</v>
      </c>
      <c r="AI17" s="18">
        <v>2.2686241500788999</v>
      </c>
      <c r="AJ17" s="18">
        <f t="shared" si="6"/>
        <v>4.4465033341546434</v>
      </c>
      <c r="AK17" s="19" t="s">
        <v>21</v>
      </c>
      <c r="AL17" s="18">
        <f t="shared" si="7"/>
        <v>59.381262330230797</v>
      </c>
      <c r="AM17" s="18">
        <v>2.9588859375560101</v>
      </c>
      <c r="AN17" s="18">
        <f t="shared" si="8"/>
        <v>5.7994164376097794</v>
      </c>
      <c r="AO17" s="11" t="s">
        <v>20</v>
      </c>
    </row>
    <row r="18" spans="2:41" x14ac:dyDescent="0.15">
      <c r="B18" s="108"/>
      <c r="C18" s="58">
        <v>3</v>
      </c>
      <c r="D18" s="17">
        <v>0.16495468431182</v>
      </c>
      <c r="E18" s="18">
        <v>2.53176225233288</v>
      </c>
      <c r="F18" s="18">
        <f t="shared" si="0"/>
        <v>4.9622540145724443</v>
      </c>
      <c r="G18" s="11" t="s">
        <v>21</v>
      </c>
      <c r="H18" s="17">
        <v>-3.1428290705200501</v>
      </c>
      <c r="I18" s="18">
        <v>2.2997200143651302</v>
      </c>
      <c r="J18" s="18">
        <f t="shared" si="1"/>
        <v>4.5074512281556549</v>
      </c>
      <c r="K18" s="11" t="s">
        <v>21</v>
      </c>
      <c r="L18" s="18">
        <v>-18.606855194984899</v>
      </c>
      <c r="M18" s="18">
        <v>3.0812669209808199</v>
      </c>
      <c r="N18" s="18">
        <f t="shared" si="2"/>
        <v>6.0392831651224066</v>
      </c>
      <c r="O18" s="11" t="s">
        <v>20</v>
      </c>
      <c r="AB18" s="108"/>
      <c r="AC18" s="58">
        <v>3</v>
      </c>
      <c r="AD18" s="17">
        <f t="shared" si="3"/>
        <v>16.899545239995721</v>
      </c>
      <c r="AE18" s="18">
        <v>2.53176225233288</v>
      </c>
      <c r="AF18" s="18">
        <f t="shared" si="4"/>
        <v>4.9622540145724443</v>
      </c>
      <c r="AG18" s="11" t="s">
        <v>21</v>
      </c>
      <c r="AH18" s="17">
        <f t="shared" si="5"/>
        <v>59.284928243233452</v>
      </c>
      <c r="AI18" s="18">
        <v>2.2997200143651302</v>
      </c>
      <c r="AJ18" s="18">
        <f t="shared" si="6"/>
        <v>4.5074512281556549</v>
      </c>
      <c r="AK18" s="19" t="s">
        <v>21</v>
      </c>
      <c r="AL18" s="18">
        <f t="shared" si="7"/>
        <v>51.629334790071695</v>
      </c>
      <c r="AM18" s="18">
        <v>3.0812669209808199</v>
      </c>
      <c r="AN18" s="18">
        <f t="shared" si="8"/>
        <v>6.0392831651224066</v>
      </c>
      <c r="AO18" s="11" t="s">
        <v>20</v>
      </c>
    </row>
    <row r="19" spans="2:41" x14ac:dyDescent="0.15">
      <c r="B19" s="108"/>
      <c r="C19" s="58">
        <v>4</v>
      </c>
      <c r="D19" s="17">
        <v>0.84548975171554996</v>
      </c>
      <c r="E19" s="18">
        <v>2.6773826391928401</v>
      </c>
      <c r="F19" s="18">
        <f t="shared" si="0"/>
        <v>5.2476699728179668</v>
      </c>
      <c r="G19" s="11" t="s">
        <v>21</v>
      </c>
      <c r="H19" s="17">
        <v>-4.5845621369868299</v>
      </c>
      <c r="I19" s="18">
        <v>2.4481621518825798</v>
      </c>
      <c r="J19" s="18">
        <f t="shared" si="1"/>
        <v>4.7983978176898567</v>
      </c>
      <c r="K19" s="11" t="s">
        <v>22</v>
      </c>
      <c r="L19" s="18">
        <v>-19.364560386914299</v>
      </c>
      <c r="M19" s="18">
        <v>3.2871934367392099</v>
      </c>
      <c r="N19" s="18">
        <f t="shared" si="2"/>
        <v>6.442899136008851</v>
      </c>
      <c r="O19" s="11" t="s">
        <v>20</v>
      </c>
      <c r="AB19" s="108"/>
      <c r="AC19" s="58">
        <v>4</v>
      </c>
      <c r="AD19" s="17">
        <f t="shared" si="3"/>
        <v>17.580080307399452</v>
      </c>
      <c r="AE19" s="18">
        <v>2.6773826391928401</v>
      </c>
      <c r="AF19" s="18">
        <f t="shared" si="4"/>
        <v>5.2476699728179668</v>
      </c>
      <c r="AG19" s="11" t="s">
        <v>21</v>
      </c>
      <c r="AH19" s="17">
        <f t="shared" si="5"/>
        <v>57.84319517676667</v>
      </c>
      <c r="AI19" s="18">
        <v>2.4481621518825798</v>
      </c>
      <c r="AJ19" s="18">
        <f t="shared" si="6"/>
        <v>4.7983978176898567</v>
      </c>
      <c r="AK19" s="19" t="s">
        <v>22</v>
      </c>
      <c r="AL19" s="18">
        <f t="shared" si="7"/>
        <v>50.871629598142299</v>
      </c>
      <c r="AM19" s="18">
        <v>3.2871934367392099</v>
      </c>
      <c r="AN19" s="18">
        <f t="shared" si="8"/>
        <v>6.442899136008851</v>
      </c>
      <c r="AO19" s="11" t="s">
        <v>20</v>
      </c>
    </row>
    <row r="20" spans="2:41" x14ac:dyDescent="0.15">
      <c r="B20" s="108"/>
      <c r="C20" s="58">
        <v>5</v>
      </c>
      <c r="D20" s="17">
        <v>0.46554803709779302</v>
      </c>
      <c r="E20" s="18">
        <v>2.9197165341832099</v>
      </c>
      <c r="F20" s="18">
        <f t="shared" si="0"/>
        <v>5.7226444069990912</v>
      </c>
      <c r="G20" s="11" t="s">
        <v>21</v>
      </c>
      <c r="H20" s="17">
        <v>-4.3680061572818198</v>
      </c>
      <c r="I20" s="18">
        <v>2.65397562148625</v>
      </c>
      <c r="J20" s="18">
        <f t="shared" si="1"/>
        <v>5.2017922181130496</v>
      </c>
      <c r="K20" s="11" t="s">
        <v>22</v>
      </c>
      <c r="L20" s="18">
        <v>-28.8446979472515</v>
      </c>
      <c r="M20" s="18">
        <v>3.58226608202007</v>
      </c>
      <c r="N20" s="18">
        <f t="shared" si="2"/>
        <v>7.0212415207593368</v>
      </c>
      <c r="O20" s="11" t="s">
        <v>20</v>
      </c>
      <c r="AB20" s="108"/>
      <c r="AC20" s="58">
        <v>5</v>
      </c>
      <c r="AD20" s="17">
        <f t="shared" si="3"/>
        <v>17.200138592781695</v>
      </c>
      <c r="AE20" s="18">
        <v>2.9197165341832099</v>
      </c>
      <c r="AF20" s="18">
        <f t="shared" si="4"/>
        <v>5.7226444069990912</v>
      </c>
      <c r="AG20" s="11" t="s">
        <v>21</v>
      </c>
      <c r="AH20" s="17">
        <f t="shared" si="5"/>
        <v>58.059751156471684</v>
      </c>
      <c r="AI20" s="18">
        <v>2.65397562148625</v>
      </c>
      <c r="AJ20" s="18">
        <f t="shared" si="6"/>
        <v>5.2017922181130496</v>
      </c>
      <c r="AK20" s="19" t="s">
        <v>22</v>
      </c>
      <c r="AL20" s="18">
        <f t="shared" si="7"/>
        <v>41.391492037805094</v>
      </c>
      <c r="AM20" s="18">
        <v>3.58226608202007</v>
      </c>
      <c r="AN20" s="18">
        <f t="shared" si="8"/>
        <v>7.0212415207593368</v>
      </c>
      <c r="AO20" s="11" t="s">
        <v>20</v>
      </c>
    </row>
    <row r="21" spans="2:41" x14ac:dyDescent="0.15">
      <c r="B21" s="108" t="s">
        <v>83</v>
      </c>
      <c r="C21" s="58" t="s">
        <v>3</v>
      </c>
      <c r="D21" s="17">
        <v>10.9965989130366</v>
      </c>
      <c r="E21" s="18">
        <v>2.6793178740558701</v>
      </c>
      <c r="F21" s="18">
        <f t="shared" si="0"/>
        <v>5.2514630331495056</v>
      </c>
      <c r="G21" s="11" t="s">
        <v>20</v>
      </c>
      <c r="H21" s="17">
        <v>14.807178639081</v>
      </c>
      <c r="I21" s="18">
        <v>2.4384759614031202</v>
      </c>
      <c r="J21" s="18">
        <f t="shared" si="1"/>
        <v>4.7794128843501156</v>
      </c>
      <c r="K21" s="11" t="s">
        <v>20</v>
      </c>
      <c r="L21" s="18">
        <v>-5.3801299862837704</v>
      </c>
      <c r="M21" s="18">
        <v>3.60630938943663</v>
      </c>
      <c r="N21" s="18">
        <f t="shared" si="2"/>
        <v>7.0683664032957951</v>
      </c>
      <c r="O21" s="11" t="s">
        <v>21</v>
      </c>
      <c r="AB21" s="108" t="s">
        <v>83</v>
      </c>
      <c r="AC21" s="58" t="s">
        <v>3</v>
      </c>
      <c r="AD21" s="17">
        <f t="shared" si="3"/>
        <v>27.731189468720501</v>
      </c>
      <c r="AE21" s="18">
        <v>2.6793178740558701</v>
      </c>
      <c r="AF21" s="18">
        <f t="shared" si="4"/>
        <v>5.2514630331495056</v>
      </c>
      <c r="AG21" s="11" t="s">
        <v>20</v>
      </c>
      <c r="AH21" s="17">
        <f t="shared" si="5"/>
        <v>77.234935952834505</v>
      </c>
      <c r="AI21" s="18">
        <v>2.4384759614031202</v>
      </c>
      <c r="AJ21" s="18">
        <f t="shared" si="6"/>
        <v>4.7794128843501156</v>
      </c>
      <c r="AK21" s="19" t="s">
        <v>20</v>
      </c>
      <c r="AL21" s="18">
        <f t="shared" si="7"/>
        <v>64.856059998772821</v>
      </c>
      <c r="AM21" s="18">
        <v>3.60630938943663</v>
      </c>
      <c r="AN21" s="18">
        <f t="shared" si="8"/>
        <v>7.0683664032957951</v>
      </c>
      <c r="AO21" s="11" t="s">
        <v>21</v>
      </c>
    </row>
    <row r="22" spans="2:41" x14ac:dyDescent="0.15">
      <c r="B22" s="108"/>
      <c r="C22" s="58" t="s">
        <v>4</v>
      </c>
      <c r="D22" s="17">
        <v>21.692596680323799</v>
      </c>
      <c r="E22" s="18">
        <v>2.5739800557658801</v>
      </c>
      <c r="F22" s="18">
        <f t="shared" si="0"/>
        <v>5.045000909301125</v>
      </c>
      <c r="G22" s="11" t="s">
        <v>20</v>
      </c>
      <c r="H22" s="17">
        <v>27.715780313022702</v>
      </c>
      <c r="I22" s="18">
        <v>2.3341003913604901</v>
      </c>
      <c r="J22" s="18">
        <f t="shared" si="1"/>
        <v>4.5748367670665608</v>
      </c>
      <c r="K22" s="11" t="s">
        <v>20</v>
      </c>
      <c r="L22" s="18">
        <v>-5.3429627302979101</v>
      </c>
      <c r="M22" s="18">
        <v>3.3599741070319298</v>
      </c>
      <c r="N22" s="18">
        <f t="shared" si="2"/>
        <v>6.5855492497825825</v>
      </c>
      <c r="O22" s="11" t="s">
        <v>21</v>
      </c>
      <c r="AB22" s="108"/>
      <c r="AC22" s="58" t="s">
        <v>4</v>
      </c>
      <c r="AD22" s="17">
        <f t="shared" si="3"/>
        <v>38.427187236007697</v>
      </c>
      <c r="AE22" s="18">
        <v>2.5739800557658801</v>
      </c>
      <c r="AF22" s="18">
        <f t="shared" si="4"/>
        <v>5.045000909301125</v>
      </c>
      <c r="AG22" s="11" t="s">
        <v>20</v>
      </c>
      <c r="AH22" s="17">
        <f t="shared" si="5"/>
        <v>90.143537626776208</v>
      </c>
      <c r="AI22" s="18">
        <v>2.3341003913604901</v>
      </c>
      <c r="AJ22" s="18">
        <f t="shared" si="6"/>
        <v>4.5748367670665608</v>
      </c>
      <c r="AK22" s="19" t="s">
        <v>20</v>
      </c>
      <c r="AL22" s="18">
        <f t="shared" si="7"/>
        <v>64.893227254758685</v>
      </c>
      <c r="AM22" s="18">
        <v>3.3599741070319298</v>
      </c>
      <c r="AN22" s="18">
        <f t="shared" si="8"/>
        <v>6.5855492497825825</v>
      </c>
      <c r="AO22" s="11" t="s">
        <v>21</v>
      </c>
    </row>
    <row r="23" spans="2:41" x14ac:dyDescent="0.15">
      <c r="B23" s="108"/>
      <c r="C23" s="58" t="s">
        <v>32</v>
      </c>
      <c r="D23" s="17">
        <v>16.732152160319099</v>
      </c>
      <c r="E23" s="18">
        <v>2.90969004427969</v>
      </c>
      <c r="F23" s="18">
        <f t="shared" si="0"/>
        <v>5.702992486788192</v>
      </c>
      <c r="G23" s="11" t="s">
        <v>20</v>
      </c>
      <c r="H23" s="17">
        <v>35.105278997947501</v>
      </c>
      <c r="I23" s="18">
        <v>2.63338268310829</v>
      </c>
      <c r="J23" s="18">
        <f t="shared" si="1"/>
        <v>5.1614300588922486</v>
      </c>
      <c r="K23" s="11" t="s">
        <v>20</v>
      </c>
      <c r="L23" s="18">
        <v>-0.95798670182341406</v>
      </c>
      <c r="M23" s="18">
        <v>3.6487693269623702</v>
      </c>
      <c r="N23" s="18">
        <f t="shared" si="2"/>
        <v>7.1515878808462459</v>
      </c>
      <c r="O23" s="11" t="s">
        <v>21</v>
      </c>
      <c r="AB23" s="108"/>
      <c r="AC23" s="58" t="s">
        <v>32</v>
      </c>
      <c r="AD23" s="17">
        <f t="shared" si="3"/>
        <v>33.466742716002997</v>
      </c>
      <c r="AE23" s="18">
        <v>2.90969004427969</v>
      </c>
      <c r="AF23" s="18">
        <f t="shared" si="4"/>
        <v>5.702992486788192</v>
      </c>
      <c r="AG23" s="11" t="s">
        <v>20</v>
      </c>
      <c r="AH23" s="17">
        <f t="shared" si="5"/>
        <v>97.533036311701011</v>
      </c>
      <c r="AI23" s="18">
        <v>2.63338268310829</v>
      </c>
      <c r="AJ23" s="18">
        <f t="shared" si="6"/>
        <v>5.1614300588922486</v>
      </c>
      <c r="AK23" s="19" t="s">
        <v>20</v>
      </c>
      <c r="AL23" s="18">
        <f t="shared" si="7"/>
        <v>69.278203283233182</v>
      </c>
      <c r="AM23" s="18">
        <v>3.6487693269623702</v>
      </c>
      <c r="AN23" s="18">
        <f t="shared" si="8"/>
        <v>7.1515878808462459</v>
      </c>
      <c r="AO23" s="11" t="s">
        <v>21</v>
      </c>
    </row>
    <row r="24" spans="2:41" ht="12.75" customHeight="1" x14ac:dyDescent="0.15">
      <c r="B24" s="108" t="s">
        <v>84</v>
      </c>
      <c r="C24" s="58" t="s">
        <v>33</v>
      </c>
      <c r="D24" s="17">
        <v>2.0730749673482198</v>
      </c>
      <c r="E24" s="18">
        <v>2.3811756504835002</v>
      </c>
      <c r="F24" s="18">
        <f t="shared" si="0"/>
        <v>4.6671042749476603</v>
      </c>
      <c r="G24" s="11" t="s">
        <v>21</v>
      </c>
      <c r="H24" s="17">
        <v>8.5706239693523294</v>
      </c>
      <c r="I24" s="18">
        <v>2.1658724560875799</v>
      </c>
      <c r="J24" s="18">
        <f t="shared" si="1"/>
        <v>4.2451100139316562</v>
      </c>
      <c r="K24" s="11" t="s">
        <v>20</v>
      </c>
      <c r="L24" s="18">
        <v>9.9862856862269904</v>
      </c>
      <c r="M24" s="18">
        <v>2.7246990505369002</v>
      </c>
      <c r="N24" s="18">
        <f t="shared" si="2"/>
        <v>5.3404101390523246</v>
      </c>
      <c r="O24" s="11" t="s">
        <v>20</v>
      </c>
      <c r="AB24" s="108" t="s">
        <v>84</v>
      </c>
      <c r="AC24" s="58" t="s">
        <v>33</v>
      </c>
      <c r="AD24" s="17">
        <f t="shared" si="3"/>
        <v>18.807665523032121</v>
      </c>
      <c r="AE24" s="18">
        <v>2.3811756504835002</v>
      </c>
      <c r="AF24" s="18">
        <f t="shared" si="4"/>
        <v>4.6671042749476603</v>
      </c>
      <c r="AG24" s="11" t="s">
        <v>21</v>
      </c>
      <c r="AH24" s="17">
        <f t="shared" si="5"/>
        <v>70.998381283105829</v>
      </c>
      <c r="AI24" s="18">
        <v>2.1658724560875799</v>
      </c>
      <c r="AJ24" s="18">
        <f t="shared" si="6"/>
        <v>4.2451100139316562</v>
      </c>
      <c r="AK24" s="19" t="s">
        <v>20</v>
      </c>
      <c r="AL24" s="18">
        <f t="shared" si="7"/>
        <v>80.22247567128359</v>
      </c>
      <c r="AM24" s="18">
        <v>2.7246990505369002</v>
      </c>
      <c r="AN24" s="18">
        <f t="shared" si="8"/>
        <v>5.3404101390523246</v>
      </c>
      <c r="AO24" s="11" t="s">
        <v>20</v>
      </c>
    </row>
    <row r="25" spans="2:41" ht="25.5" customHeight="1" x14ac:dyDescent="0.15">
      <c r="B25" s="108"/>
      <c r="C25" s="58" t="s">
        <v>34</v>
      </c>
      <c r="D25" s="17">
        <v>-3.4223548311651699</v>
      </c>
      <c r="E25" s="18">
        <v>2.1041588637335802</v>
      </c>
      <c r="F25" s="18">
        <f t="shared" si="0"/>
        <v>4.124151372917817</v>
      </c>
      <c r="G25" s="11" t="s">
        <v>21</v>
      </c>
      <c r="H25" s="17">
        <v>-1.8605579172197799</v>
      </c>
      <c r="I25" s="18">
        <v>1.9143991611290301</v>
      </c>
      <c r="J25" s="18">
        <f t="shared" si="1"/>
        <v>3.7522223558128989</v>
      </c>
      <c r="K25" s="11" t="s">
        <v>21</v>
      </c>
      <c r="L25" s="18">
        <v>5.4069871217924801</v>
      </c>
      <c r="M25" s="18">
        <v>2.54759419508642</v>
      </c>
      <c r="N25" s="18">
        <f t="shared" si="2"/>
        <v>4.9932846223693828</v>
      </c>
      <c r="O25" s="11" t="s">
        <v>23</v>
      </c>
      <c r="AB25" s="108"/>
      <c r="AC25" s="58" t="s">
        <v>34</v>
      </c>
      <c r="AD25" s="60">
        <f t="shared" si="3"/>
        <v>13.312235724518732</v>
      </c>
      <c r="AE25" s="18">
        <v>2.1041588637335802</v>
      </c>
      <c r="AF25" s="18">
        <f t="shared" si="4"/>
        <v>4.124151372917817</v>
      </c>
      <c r="AG25" s="11" t="s">
        <v>21</v>
      </c>
      <c r="AH25" s="17">
        <f t="shared" si="5"/>
        <v>60.567199396533724</v>
      </c>
      <c r="AI25" s="18">
        <v>1.9143991611290301</v>
      </c>
      <c r="AJ25" s="18">
        <f t="shared" si="6"/>
        <v>3.7522223558128989</v>
      </c>
      <c r="AK25" s="19" t="s">
        <v>21</v>
      </c>
      <c r="AL25" s="18">
        <f t="shared" si="7"/>
        <v>75.64317710684908</v>
      </c>
      <c r="AM25" s="18">
        <v>2.54759419508642</v>
      </c>
      <c r="AN25" s="18">
        <f t="shared" si="8"/>
        <v>4.9932846223693828</v>
      </c>
      <c r="AO25" s="11" t="s">
        <v>23</v>
      </c>
    </row>
    <row r="26" spans="2:41" ht="12" thickBot="1" x14ac:dyDescent="0.2">
      <c r="B26" s="20"/>
      <c r="C26" s="21" t="s">
        <v>24</v>
      </c>
      <c r="D26" s="22">
        <v>16.734590555683901</v>
      </c>
      <c r="E26" s="23">
        <v>5.1178257511204501</v>
      </c>
      <c r="F26" s="23">
        <f t="shared" si="0"/>
        <v>10.030938472196082</v>
      </c>
      <c r="G26" s="62" t="s">
        <v>20</v>
      </c>
      <c r="H26" s="22">
        <v>62.427757313753503</v>
      </c>
      <c r="I26" s="23">
        <v>4.6519598172473504</v>
      </c>
      <c r="J26" s="23">
        <f t="shared" si="1"/>
        <v>9.1178412418048058</v>
      </c>
      <c r="K26" s="62" t="s">
        <v>20</v>
      </c>
      <c r="L26" s="23">
        <v>70.236189985056598</v>
      </c>
      <c r="M26" s="23">
        <v>6.0408051083896499</v>
      </c>
      <c r="N26" s="23">
        <f t="shared" si="2"/>
        <v>11.839978012443714</v>
      </c>
      <c r="O26" s="62" t="s">
        <v>20</v>
      </c>
      <c r="AB26" s="20"/>
      <c r="AC26" s="21" t="s">
        <v>24</v>
      </c>
      <c r="AD26" s="22">
        <v>16.734590555683901</v>
      </c>
      <c r="AE26" s="23">
        <v>5.1178257511204501</v>
      </c>
      <c r="AF26" s="23">
        <f t="shared" si="4"/>
        <v>10.030938472196082</v>
      </c>
      <c r="AG26" s="62" t="s">
        <v>20</v>
      </c>
      <c r="AH26" s="22">
        <v>62.427757313753503</v>
      </c>
      <c r="AI26" s="23">
        <v>4.6519598172473504</v>
      </c>
      <c r="AJ26" s="23">
        <f t="shared" si="6"/>
        <v>9.1178412418048058</v>
      </c>
      <c r="AK26" s="24" t="s">
        <v>20</v>
      </c>
      <c r="AL26" s="23">
        <v>70.236189985056598</v>
      </c>
      <c r="AM26" s="23">
        <v>6.0408051083896499</v>
      </c>
      <c r="AN26" s="23">
        <f t="shared" si="8"/>
        <v>11.839978012443714</v>
      </c>
      <c r="AO26" s="62" t="s">
        <v>20</v>
      </c>
    </row>
    <row r="27" spans="2:41" ht="12" thickTop="1" x14ac:dyDescent="0.15">
      <c r="D27" s="25"/>
      <c r="E27" s="25"/>
    </row>
    <row r="28" spans="2:41" ht="134" customHeight="1" x14ac:dyDescent="0.15">
      <c r="B28" s="92" t="s">
        <v>90</v>
      </c>
      <c r="C28" s="91"/>
      <c r="D28" s="91"/>
      <c r="E28" s="91"/>
      <c r="F28" s="91"/>
      <c r="G28" s="91"/>
      <c r="H28" s="91"/>
      <c r="I28" s="91"/>
      <c r="J28" s="91"/>
      <c r="K28" s="91"/>
      <c r="L28" s="91"/>
    </row>
    <row r="48" ht="165" customHeight="1" x14ac:dyDescent="0.15"/>
  </sheetData>
  <mergeCells count="20">
    <mergeCell ref="B2:I2"/>
    <mergeCell ref="B15:B16"/>
    <mergeCell ref="D4:G4"/>
    <mergeCell ref="H4:K4"/>
    <mergeCell ref="L4:O4"/>
    <mergeCell ref="B7:B9"/>
    <mergeCell ref="B10:B13"/>
    <mergeCell ref="AB21:AB23"/>
    <mergeCell ref="B17:B20"/>
    <mergeCell ref="B21:B23"/>
    <mergeCell ref="B24:B25"/>
    <mergeCell ref="B28:L28"/>
    <mergeCell ref="AB24:AB25"/>
    <mergeCell ref="AL4:AO4"/>
    <mergeCell ref="AB7:AB9"/>
    <mergeCell ref="AB10:AB13"/>
    <mergeCell ref="AB15:AB16"/>
    <mergeCell ref="AB17:AB20"/>
    <mergeCell ref="AD4:AG4"/>
    <mergeCell ref="AH4:AK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Q37"/>
  <sheetViews>
    <sheetView showGridLines="0" zoomScaleNormal="100" workbookViewId="0"/>
  </sheetViews>
  <sheetFormatPr baseColWidth="10" defaultColWidth="11.5" defaultRowHeight="11" x14ac:dyDescent="0.15"/>
  <cols>
    <col min="1" max="1" width="3.33203125" style="1" customWidth="1"/>
    <col min="2" max="2" width="60.1640625" style="1" customWidth="1"/>
    <col min="3" max="16384" width="11.5" style="1"/>
  </cols>
  <sheetData>
    <row r="2" spans="2:7" x14ac:dyDescent="0.15">
      <c r="B2" s="6" t="s">
        <v>71</v>
      </c>
    </row>
    <row r="3" spans="2:7" ht="12" thickBot="1" x14ac:dyDescent="0.2">
      <c r="G3" s="55" t="s">
        <v>51</v>
      </c>
    </row>
    <row r="4" spans="2:7" ht="12" thickTop="1" x14ac:dyDescent="0.15">
      <c r="C4" s="110" t="s">
        <v>67</v>
      </c>
      <c r="D4" s="106"/>
      <c r="E4" s="106"/>
      <c r="F4" s="106"/>
      <c r="G4" s="111" t="s">
        <v>41</v>
      </c>
    </row>
    <row r="5" spans="2:7" x14ac:dyDescent="0.15">
      <c r="C5" s="7" t="s">
        <v>2</v>
      </c>
      <c r="D5" s="8" t="s">
        <v>3</v>
      </c>
      <c r="E5" s="8" t="s">
        <v>4</v>
      </c>
      <c r="F5" s="8" t="s">
        <v>5</v>
      </c>
      <c r="G5" s="112"/>
    </row>
    <row r="6" spans="2:7" ht="12" x14ac:dyDescent="0.15">
      <c r="B6" s="38" t="s">
        <v>58</v>
      </c>
      <c r="C6" s="48">
        <v>53.238723990355574</v>
      </c>
      <c r="D6" s="48">
        <v>35.511003638188711</v>
      </c>
      <c r="E6" s="48">
        <v>20.712404017383729</v>
      </c>
      <c r="F6" s="48">
        <v>12.848339422800251</v>
      </c>
      <c r="G6" s="48">
        <v>28.206193103525152</v>
      </c>
    </row>
    <row r="7" spans="2:7" ht="12" x14ac:dyDescent="0.15">
      <c r="B7" s="38" t="s">
        <v>59</v>
      </c>
      <c r="C7" s="48">
        <v>27.305047093958983</v>
      </c>
      <c r="D7" s="48">
        <v>30.87292284789574</v>
      </c>
      <c r="E7" s="48">
        <v>36.784478262978837</v>
      </c>
      <c r="F7" s="48">
        <v>43.373449891443492</v>
      </c>
      <c r="G7" s="48">
        <v>35.154135750881601</v>
      </c>
    </row>
    <row r="8" spans="2:7" ht="12" x14ac:dyDescent="0.15">
      <c r="B8" s="38" t="s">
        <v>60</v>
      </c>
      <c r="C8" s="48">
        <v>4.3214426355106923</v>
      </c>
      <c r="D8" s="48">
        <v>6.217674511858891</v>
      </c>
      <c r="E8" s="48">
        <v>9.9993204668233702</v>
      </c>
      <c r="F8" s="48">
        <v>11.450585549202904</v>
      </c>
      <c r="G8" s="48">
        <v>8.4042706159476968</v>
      </c>
    </row>
    <row r="9" spans="2:7" ht="12" x14ac:dyDescent="0.15">
      <c r="B9" s="38" t="s">
        <v>61</v>
      </c>
      <c r="C9" s="48">
        <v>11.46070483876594</v>
      </c>
      <c r="D9" s="48">
        <v>22.011061543931493</v>
      </c>
      <c r="E9" s="48">
        <v>25.099685826524848</v>
      </c>
      <c r="F9" s="48">
        <v>20.413378096282848</v>
      </c>
      <c r="G9" s="48">
        <v>20.965938335179953</v>
      </c>
    </row>
    <row r="10" spans="2:7" ht="12" x14ac:dyDescent="0.15">
      <c r="B10" s="39" t="s">
        <v>62</v>
      </c>
      <c r="C10" s="49">
        <v>3.674081441408803</v>
      </c>
      <c r="D10" s="49">
        <v>5.387337458125149</v>
      </c>
      <c r="E10" s="49">
        <v>7.4041114262891981</v>
      </c>
      <c r="F10" s="49">
        <v>11.914247040270622</v>
      </c>
      <c r="G10" s="49">
        <v>7.2694621944655635</v>
      </c>
    </row>
    <row r="11" spans="2:7" x14ac:dyDescent="0.15">
      <c r="B11" s="41"/>
      <c r="C11" s="53"/>
      <c r="D11" s="53"/>
      <c r="E11" s="53"/>
      <c r="F11" s="53"/>
      <c r="G11" s="54"/>
    </row>
    <row r="12" spans="2:7" ht="12" x14ac:dyDescent="0.15">
      <c r="B12" s="40" t="s">
        <v>42</v>
      </c>
      <c r="C12" s="52">
        <v>58.392433705888124</v>
      </c>
      <c r="D12" s="52">
        <v>47.873163779267443</v>
      </c>
      <c r="E12" s="52">
        <v>46.393736380964071</v>
      </c>
      <c r="F12" s="52">
        <v>49.767783659179763</v>
      </c>
      <c r="G12" s="52">
        <v>48.965415361763917</v>
      </c>
    </row>
    <row r="13" spans="2:7" x14ac:dyDescent="0.15">
      <c r="B13" s="9"/>
      <c r="C13" s="10"/>
      <c r="D13" s="10"/>
      <c r="E13" s="10"/>
      <c r="F13" s="10"/>
    </row>
    <row r="14" spans="2:7" ht="78" customHeight="1" x14ac:dyDescent="0.15">
      <c r="B14" s="113" t="s">
        <v>72</v>
      </c>
      <c r="C14" s="113"/>
      <c r="D14" s="113"/>
      <c r="E14" s="113"/>
      <c r="F14" s="113"/>
      <c r="G14" s="113"/>
    </row>
    <row r="37" spans="9:17" ht="70.5" customHeight="1" x14ac:dyDescent="0.15">
      <c r="I37" s="92"/>
      <c r="J37" s="91"/>
      <c r="K37" s="91"/>
      <c r="L37" s="91"/>
      <c r="M37" s="91"/>
      <c r="N37" s="91"/>
      <c r="O37" s="91"/>
      <c r="P37" s="91"/>
      <c r="Q37" s="91"/>
    </row>
  </sheetData>
  <mergeCells count="4">
    <mergeCell ref="G4:G5"/>
    <mergeCell ref="C4:F4"/>
    <mergeCell ref="I37:Q37"/>
    <mergeCell ref="B14:G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Graphique 1</vt:lpstr>
      <vt:lpstr>Graphique 2</vt:lpstr>
      <vt:lpstr>Graphique 3</vt:lpstr>
      <vt:lpstr>Graphique 4</vt:lpstr>
      <vt:lpstr>Graphique 5</vt:lpstr>
      <vt:lpstr>Tableau 1</vt:lpstr>
      <vt:lpstr>Graph compl A</vt:lpstr>
      <vt:lpstr>Tab compl A</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LARDEUX, Raphael (DREES/SEEE/BRE)</dc:creator>
  <cp:lastModifiedBy>Microsoft Office User</cp:lastModifiedBy>
  <dcterms:created xsi:type="dcterms:W3CDTF">2022-03-22T09:44:44Z</dcterms:created>
  <dcterms:modified xsi:type="dcterms:W3CDTF">2022-07-06T09:21:44Z</dcterms:modified>
</cp:coreProperties>
</file>