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2022/DREES/ONS/MEL/Excel/"/>
    </mc:Choice>
  </mc:AlternateContent>
  <bookViews>
    <workbookView xWindow="0" yWindow="460" windowWidth="13980" windowHeight="16540"/>
  </bookViews>
  <sheets>
    <sheet name="F05_graphique1" sheetId="14" r:id="rId1"/>
    <sheet name="F05_graphique2" sheetId="12" r:id="rId2"/>
    <sheet name="F05_graphique3" sheetId="9" r:id="rId3"/>
    <sheet name="F05_tableau-compl-A" sheetId="10" r:id="rId4"/>
  </sheets>
  <calcPr calcId="191029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9" l="1"/>
  <c r="E7" i="9"/>
  <c r="I7" i="9"/>
  <c r="E8" i="9"/>
  <c r="I8" i="9"/>
  <c r="E9" i="9"/>
  <c r="E10" i="9"/>
  <c r="I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C25" i="9"/>
  <c r="E25" i="9"/>
  <c r="I6" i="9"/>
  <c r="E5" i="9"/>
  <c r="D25" i="9"/>
  <c r="D7" i="9"/>
  <c r="H7" i="9"/>
  <c r="D8" i="9"/>
  <c r="H8" i="9"/>
  <c r="D9" i="9"/>
  <c r="D10" i="9"/>
  <c r="H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6" i="9"/>
  <c r="H6" i="9"/>
  <c r="E16" i="10"/>
  <c r="F16" i="10"/>
  <c r="G16" i="10"/>
  <c r="H16" i="10"/>
  <c r="D12" i="10"/>
  <c r="D8" i="10"/>
  <c r="D16" i="10"/>
</calcChain>
</file>

<file path=xl/sharedStrings.xml><?xml version="1.0" encoding="utf-8"?>
<sst xmlns="http://schemas.openxmlformats.org/spreadsheetml/2006/main" count="125" uniqueCount="69">
  <si>
    <t>Circle Size</t>
  </si>
  <si>
    <t>X Value</t>
  </si>
  <si>
    <t>Y Value</t>
  </si>
  <si>
    <t>Label</t>
  </si>
  <si>
    <t>Ensemble</t>
  </si>
  <si>
    <t>15-24 ans</t>
  </si>
  <si>
    <t>25-34 ans</t>
  </si>
  <si>
    <t>Hommes</t>
  </si>
  <si>
    <t>Femmes</t>
  </si>
  <si>
    <t>35-64 ans</t>
  </si>
  <si>
    <t>65 ans ou plus</t>
  </si>
  <si>
    <t>Marge d'erreur pensées suicidaires</t>
  </si>
  <si>
    <t>Mai 2020</t>
  </si>
  <si>
    <t>Nov. 2020</t>
  </si>
  <si>
    <t>Juil. 2021</t>
  </si>
  <si>
    <t>Comorbidités</t>
  </si>
  <si>
    <t>Total anxiété généralisée</t>
  </si>
  <si>
    <t>Total syndromes dépressifs majeurs</t>
  </si>
  <si>
    <t>Total comportements boulimiques</t>
  </si>
  <si>
    <t>Total pensées suicidaires</t>
  </si>
  <si>
    <t>Anxiété généralisée seule</t>
  </si>
  <si>
    <t>Comportements boulimiques seuls</t>
  </si>
  <si>
    <t>Syndromes dépressifs majeurs seuls</t>
  </si>
  <si>
    <t>Anxiété généralisée et syndromes dépressifs majeurs</t>
  </si>
  <si>
    <t>Pensées suicidaires seules</t>
  </si>
  <si>
    <t>Anxiété généralisée et syndromes dépressifs majeurs et pensées suicidaires</t>
  </si>
  <si>
    <t>Anxiété généralisée et comportements boulimiques</t>
  </si>
  <si>
    <t>Anxiété généralisée et comportements boulimiques et syndrome dépressif majeur</t>
  </si>
  <si>
    <t>Anxiété généralisée et pensées suicidaires</t>
  </si>
  <si>
    <t>Syndrome dépressif majeur et pensées suicidaires</t>
  </si>
  <si>
    <t>Syndrome dépressif majeur et comportements boulimiques</t>
  </si>
  <si>
    <t>Syndrome dépressif majeur et anxiété généralisée et comportements boulimiques et pensées suicidaires</t>
  </si>
  <si>
    <t>Comportements boulimiques et pensées suicidaires</t>
  </si>
  <si>
    <t>Anxiété généralisée et comportements boulimiques et pensées suicidaires</t>
  </si>
  <si>
    <t>Syndrome dépressif majeur et comportements boulimiques et pensées suicidaires</t>
  </si>
  <si>
    <t>Aucun troubles</t>
  </si>
  <si>
    <t>Valeur relative</t>
  </si>
  <si>
    <t>% de la population</t>
  </si>
  <si>
    <t>Total des personnes avec au moins un problème</t>
  </si>
  <si>
    <t>Tentatives de suicide (n)</t>
  </si>
  <si>
    <t>Pensées suicidaires (%)</t>
  </si>
  <si>
    <t>Moyen envisagé (%)</t>
  </si>
  <si>
    <r>
      <t xml:space="preserve">
</t>
    </r>
    <r>
      <rPr>
        <b/>
        <sz val="8"/>
        <color theme="1"/>
        <rFont val="Marianne"/>
      </rPr>
      <t/>
    </r>
  </si>
  <si>
    <t>Syndromes mineurs – hommes</t>
  </si>
  <si>
    <t>Syndromes majeurs – hommes</t>
  </si>
  <si>
    <t>Tous syndromes dépressifs – hommes</t>
  </si>
  <si>
    <t>Marge d'erreur tous syndromes dépressifs – hommes</t>
  </si>
  <si>
    <t>Syndromes mineurs – femmes</t>
  </si>
  <si>
    <t>Syndromes majeurs –femmes</t>
  </si>
  <si>
    <t>Tous syndromes dépressifs – femmes</t>
  </si>
  <si>
    <t>Marge d'erreur tous syndromes dépressifs – femmes</t>
  </si>
  <si>
    <t>Syndromes majeurs – hommes et femmes</t>
  </si>
  <si>
    <t>Syndromes mineurs – hommes et femmes</t>
  </si>
  <si>
    <t>Tous syndromes dépressifs – hommes et femmes</t>
  </si>
  <si>
    <t>Marge d'erreur tous syndromes dépressifs – hommes et femmes</t>
  </si>
  <si>
    <t>Sexe</t>
  </si>
  <si>
    <t>Âge</t>
  </si>
  <si>
    <t>Tableau complémentaire A. Prévalence des pensées suicidaires (PS) et nombre de personnes déclarant avoir commis une tentative de suicide entre décembre 2020 et juillet 2021, par âge et sexes</t>
  </si>
  <si>
    <t>Aucun syndrome</t>
  </si>
  <si>
    <t>Un syndrome</t>
  </si>
  <si>
    <t>Deux syndromes</t>
  </si>
  <si>
    <t>Trois syndromes</t>
  </si>
  <si>
    <t>Graphique 3 • Prévalences croisées des pensées suicidaires, syndromes dépressifs majeurs, de l'anxiété généralisée (TAG) et des comportements boulimiques chez les 16 ans ou plus</t>
  </si>
  <si>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2,5 % des hommes âgés de 15 ans ou plus (plus ou moins 0,2 %) déclarent avoir pensé à se suicider entre décembre 2020 et juillet 2021, 62,9 % d'entre eux ont été jusqu'à imaginer le moyen de s'y prendre. Cela concerne 6,5 % (plus ou moins 0,9 %) des femmes âgées de 15 à 24 ans et 1,5 % (plus ou moins 0,4 %) des hommes âgés de 65 ans ou plus. 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>Personnes âgées de 15</t>
    </r>
    <r>
      <rPr>
        <strike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ans ou plus, résidant en France métropolitaine, Martinique, Guadeloupe et La Réunion, hors prisons, maisons de retraite et Ehpad.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EpiCov (Inserm-DREES), volet 3 - Juillet 2021 (n = 85 074)</t>
    </r>
  </si>
  <si>
    <t>Graphique 1 • Prévalence des syndromes dépressifs majeurs et mineurs en 2014, 2019, mai 2020, novembre 2020 et juillet 2021, par sexe et âge</t>
  </si>
  <si>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Les syndromes dépressifs sont détectés par l’algorithme du PHQ-9 (encadré 2). En 2014, l’outil de mesure utilisé était le PHQ-8, très similaire au PHQ-9 (une question de moins). Son utilisation à la place du PHQ-9 n’impacte pas les proportions de plus de 0,5 %. 
</t>
    </r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En juillet 2021, 4 % des hommes de 16 ans ou plus sont détectés avec un syndrome dépressif majeur et 5 % avec un syndrome dépressif mineur. Au total, 9 % d’entre eux présentent un syndrome dépressif, qu’il soit mineur ou majeur (avec une incertitude de plus ou moins 0,4 %).
</t>
    </r>
    <r>
      <rPr>
        <b/>
        <sz val="8"/>
        <color theme="1"/>
        <rFont val="Arial"/>
        <family val="2"/>
      </rPr>
      <t xml:space="preserve">Champ • </t>
    </r>
    <r>
      <rPr>
        <sz val="8"/>
        <color theme="1"/>
        <rFont val="Arial"/>
        <family val="2"/>
      </rPr>
      <t xml:space="preserve">Pour EHIS 2014 et 2019 : personnes âgées de 15 ans ou plus, résidant en France métropolitaine et vivant en logement ordinaire. Pour EpiCov : personnes de 15 ans ou plus en 2020, puis de 16 ans ou plus en 2021, résidant en France métropolitaine, en Guadeloupe, en Martinique et à La Réunion, hors prisons, maisons de retraite et Ehpad.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EHIS 2014 et 2019 ;  EpiCov (Inserm-DREES) – volets 1, 2 et 3 : mai 2020, novembre 2020 et juillet 2021.</t>
    </r>
  </si>
  <si>
    <t>Graphique 2 • Prévalence du nombre de syndromes dépressifs détectés par individu entre mai 2020, novembre 2020 et juillet 2021, par âge et sexe</t>
  </si>
  <si>
    <r>
      <rPr>
        <b/>
        <sz val="8"/>
        <color theme="1"/>
        <rFont val="Arial"/>
        <family val="2"/>
      </rPr>
      <t>Note •</t>
    </r>
    <r>
      <rPr>
        <sz val="8"/>
        <color theme="1"/>
        <rFont val="Arial"/>
        <family val="2"/>
      </rPr>
      <t xml:space="preserve"> Les syndromes dépressifs sont détectés en mobilisant l’algorithme du </t>
    </r>
    <r>
      <rPr>
        <i/>
        <sz val="8"/>
        <color theme="1"/>
        <rFont val="Arial"/>
        <family val="2"/>
      </rPr>
      <t>Patient Health Questionnaire</t>
    </r>
    <r>
      <rPr>
        <sz val="8"/>
        <color theme="1"/>
        <rFont val="Arial"/>
        <family val="2"/>
      </rPr>
      <t xml:space="preserve">, Depression Module à 9 questions (PHQ-9). 
</t>
    </r>
    <r>
      <rPr>
        <b/>
        <sz val="8"/>
        <color theme="1"/>
        <rFont val="Arial"/>
        <family val="2"/>
      </rPr>
      <t xml:space="preserve">Lecture • </t>
    </r>
    <r>
      <rPr>
        <sz val="8"/>
        <color theme="1"/>
        <rFont val="Arial"/>
        <family val="2"/>
      </rPr>
      <t xml:space="preserve">Lors des trois premiers volets d’EpiCov, 75 % de la population n’a présenté aucun syndrome dépressif, 17 % a été détectée avec un syndrome dépressif lors d’un volet, 6 % lors de deux volets et 2 % lors des trois volets.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Personnes âgées de 15 ans ou plus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2020, résidant en France métropolitaine, en Martinique, en Guadeloupe ou à La Réunion, hors prisons, maisons de retraite et Ehpad.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EpiCov (Inserm-DREES) – volets 1, 2 et 3 : mai 2020, novembre 2020 et juillet 2021.</t>
    </r>
  </si>
  <si>
    <r>
      <t xml:space="preserve">
</t>
    </r>
    <r>
      <rPr>
        <b/>
        <sz val="8"/>
        <color theme="1"/>
        <rFont val="Arial"/>
        <family val="2"/>
      </rPr>
      <t xml:space="preserve">Note • </t>
    </r>
    <r>
      <rPr>
        <sz val="8"/>
        <color theme="1"/>
        <rFont val="Arial"/>
        <family val="2"/>
      </rPr>
      <t xml:space="preserve">Les syndromes dépressifs majeurs sont détectés en mobilisant l’algorithme du PHQ-9. Le trouble anxieux généralisé est identifié par un score au GAD-7 de 10 ou plus. Les comportements boulimiques sont identifiés par le questionnaire PHQ-ED (encadré 2).
</t>
    </r>
    <r>
      <rPr>
        <b/>
        <sz val="8"/>
        <color theme="1"/>
        <rFont val="Arial"/>
        <family val="2"/>
      </rPr>
      <t>Lecture •</t>
    </r>
    <r>
      <rPr>
        <sz val="8"/>
        <color theme="1"/>
        <rFont val="Arial"/>
        <family val="2"/>
      </rPr>
      <t xml:space="preserve"> 7,7 % des personnes âgées de 16 ans ou plus présentent un trouble anxieux généralisé. Parmi elles, 3,5 % présentent ce trouble de façon isolée, 2,1 % le partagent avec un syndrome dépressif majeur et 0,7 % avec un syndrome dépressif majeur et des pensées suicidaires.
</t>
    </r>
    <r>
      <rPr>
        <b/>
        <sz val="8"/>
        <color theme="1"/>
        <rFont val="Arial"/>
        <family val="2"/>
      </rPr>
      <t>Champ •</t>
    </r>
    <r>
      <rPr>
        <sz val="8"/>
        <color theme="1"/>
        <rFont val="Arial"/>
        <family val="2"/>
      </rPr>
      <t xml:space="preserve"> Personnes âgées de 16 ans ou plus, résidant en France métropolitaine, en Martinique, en Guadeloupe ou à La Réunion, hors prisons, maisons de retraite et Ehpad.
</t>
    </r>
    <r>
      <rPr>
        <b/>
        <sz val="8"/>
        <color theme="1"/>
        <rFont val="Arial"/>
        <family val="2"/>
      </rPr>
      <t>Sources •</t>
    </r>
    <r>
      <rPr>
        <sz val="8"/>
        <color theme="1"/>
        <rFont val="Arial"/>
        <family val="2"/>
      </rPr>
      <t xml:space="preserve"> EpiCov (Inserm-DREES) – volet 3 :  juillet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</si>
</sst>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"/>
    <numFmt numFmtId="168" formatCode="_-* #,##0.0\ _€_-;\-* #,##0.0\ _€_-;_-* &quot;-&quot;??\ _€_-;_-@_-"/>
    <numFmt numFmtId="169" formatCode="_-* #,##0\ _€_-;\-* #,##0\ _€_-;_-* &quot;-&quot;??\ _€_-;_-@_-"/>
    <numFmt numFmtId="170" formatCode="_-* #,##0.0\ _€_-;\-* #,##0.0\ _€_-;_-* &quot;-&quot;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Marianne"/>
    </font>
    <font>
      <sz val="11"/>
      <color rgb="FF000000"/>
      <name val="Liberation Sans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trike/>
      <sz val="8"/>
      <color theme="1"/>
      <name val="Arial"/>
      <family val="2"/>
    </font>
    <font>
      <sz val="8"/>
      <name val="Arial"/>
      <family val="2"/>
    </font>
    <font>
      <sz val="9"/>
      <color rgb="FF44546A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8" fontId="8" fillId="0" borderId="1" xfId="0" applyNumberFormat="1" applyFont="1" applyBorder="1" applyAlignment="1">
      <alignment horizontal="right" vertical="center" indent="2"/>
    </xf>
    <xf numFmtId="167" fontId="2" fillId="0" borderId="0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Fill="1" applyBorder="1"/>
    <xf numFmtId="167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 indent="3"/>
    </xf>
    <xf numFmtId="0" fontId="12" fillId="0" borderId="0" xfId="0" applyFont="1" applyFill="1" applyBorder="1"/>
    <xf numFmtId="167" fontId="13" fillId="0" borderId="0" xfId="0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166" fontId="6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0" fontId="2" fillId="0" borderId="0" xfId="0" applyFont="1" applyFill="1" applyAlignment="1"/>
    <xf numFmtId="1" fontId="2" fillId="0" borderId="0" xfId="0" applyNumberFormat="1" applyFont="1" applyFill="1"/>
    <xf numFmtId="167" fontId="2" fillId="0" borderId="1" xfId="0" applyNumberFormat="1" applyFont="1" applyFill="1" applyBorder="1" applyAlignment="1">
      <alignment horizontal="right" vertical="center" indent="3"/>
    </xf>
    <xf numFmtId="0" fontId="11" fillId="0" borderId="0" xfId="0" applyFont="1" applyFill="1" applyAlignment="1">
      <alignment vertical="center"/>
    </xf>
    <xf numFmtId="0" fontId="14" fillId="0" borderId="0" xfId="3" applyFont="1" applyFill="1" applyBorder="1"/>
    <xf numFmtId="167" fontId="14" fillId="0" borderId="0" xfId="3" applyNumberFormat="1" applyFont="1" applyFill="1" applyBorder="1" applyAlignment="1">
      <alignment horizontal="center"/>
    </xf>
    <xf numFmtId="11" fontId="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11" fontId="14" fillId="0" borderId="0" xfId="3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right" indent="5"/>
    </xf>
    <xf numFmtId="167" fontId="7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8" fontId="2" fillId="0" borderId="0" xfId="0" applyNumberFormat="1" applyFont="1" applyFill="1"/>
    <xf numFmtId="165" fontId="2" fillId="0" borderId="0" xfId="2" applyNumberFormat="1" applyFont="1" applyFill="1"/>
    <xf numFmtId="170" fontId="2" fillId="0" borderId="0" xfId="0" applyNumberFormat="1" applyFont="1" applyFill="1"/>
    <xf numFmtId="9" fontId="2" fillId="0" borderId="0" xfId="1" applyFont="1" applyFill="1"/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1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166" fontId="6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167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 vertical="center"/>
    </xf>
    <xf numFmtId="169" fontId="2" fillId="0" borderId="1" xfId="0" applyNumberFormat="1" applyFont="1" applyBorder="1" applyAlignment="1">
      <alignment horizontal="right" vertical="center" indent="2"/>
    </xf>
    <xf numFmtId="167" fontId="2" fillId="0" borderId="1" xfId="0" applyNumberFormat="1" applyFont="1" applyBorder="1" applyAlignment="1">
      <alignment horizontal="center" vertical="center"/>
    </xf>
  </cellXfs>
  <cellStyles count="4">
    <cellStyle name="Milliers" xfId="2" builtinId="3"/>
    <cellStyle name="Normal" xfId="0" builtinId="0"/>
    <cellStyle name="Normal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05"/>
  <sheetViews>
    <sheetView showGridLines="0" tabSelected="1" workbookViewId="0"/>
  </sheetViews>
  <sheetFormatPr baseColWidth="10" defaultColWidth="9.1640625" defaultRowHeight="11" x14ac:dyDescent="0.15"/>
  <cols>
    <col min="1" max="1" width="3.5" style="14" customWidth="1"/>
    <col min="2" max="2" width="37.1640625" style="14" customWidth="1"/>
    <col min="3" max="3" width="8.6640625" style="14" customWidth="1"/>
    <col min="4" max="4" width="2" style="14" hidden="1" customWidth="1"/>
    <col min="5" max="9" width="8.6640625" style="14" customWidth="1"/>
    <col min="10" max="10" width="2" style="14" hidden="1" customWidth="1"/>
    <col min="11" max="15" width="8.6640625" style="14" customWidth="1"/>
    <col min="16" max="16" width="2" style="14" hidden="1" customWidth="1"/>
    <col min="17" max="21" width="8.6640625" style="14" customWidth="1"/>
    <col min="22" max="22" width="2" style="14" hidden="1" customWidth="1"/>
    <col min="23" max="27" width="8.6640625" style="14" customWidth="1"/>
    <col min="28" max="28" width="2" style="14" hidden="1" customWidth="1"/>
    <col min="29" max="32" width="8.6640625" style="14" customWidth="1"/>
    <col min="33" max="16384" width="9.1640625" style="14"/>
  </cols>
  <sheetData>
    <row r="2" spans="1:35" ht="26.25" customHeight="1" x14ac:dyDescent="0.15">
      <c r="B2" s="15" t="s">
        <v>64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</row>
    <row r="3" spans="1:35" ht="12" x14ac:dyDescent="0.15">
      <c r="B3" s="8"/>
      <c r="C3" s="40" t="s">
        <v>4</v>
      </c>
      <c r="D3" s="40"/>
      <c r="E3" s="40"/>
      <c r="F3" s="40"/>
      <c r="G3" s="40"/>
      <c r="H3" s="40"/>
      <c r="I3" s="40" t="s">
        <v>5</v>
      </c>
      <c r="J3" s="40"/>
      <c r="K3" s="40"/>
      <c r="L3" s="40"/>
      <c r="M3" s="40"/>
      <c r="N3" s="40"/>
      <c r="O3" s="40" t="s">
        <v>6</v>
      </c>
      <c r="P3" s="40"/>
      <c r="Q3" s="40"/>
      <c r="R3" s="40"/>
      <c r="S3" s="40"/>
      <c r="T3" s="40"/>
      <c r="U3" s="40" t="s">
        <v>9</v>
      </c>
      <c r="V3" s="40"/>
      <c r="W3" s="40"/>
      <c r="X3" s="40"/>
      <c r="Y3" s="40"/>
      <c r="Z3" s="40"/>
      <c r="AA3" s="40" t="s">
        <v>10</v>
      </c>
      <c r="AB3" s="40"/>
      <c r="AC3" s="40"/>
      <c r="AD3" s="40"/>
      <c r="AE3" s="40"/>
      <c r="AF3" s="40"/>
    </row>
    <row r="4" spans="1:35" ht="12" x14ac:dyDescent="0.15">
      <c r="A4" s="6"/>
      <c r="B4" s="6"/>
      <c r="C4" s="1">
        <v>2014</v>
      </c>
      <c r="D4" s="1"/>
      <c r="E4" s="1">
        <v>2019</v>
      </c>
      <c r="F4" s="1" t="s">
        <v>12</v>
      </c>
      <c r="G4" s="1" t="s">
        <v>13</v>
      </c>
      <c r="H4" s="1" t="s">
        <v>14</v>
      </c>
      <c r="I4" s="1">
        <v>2014</v>
      </c>
      <c r="J4" s="1"/>
      <c r="K4" s="1">
        <v>2019</v>
      </c>
      <c r="L4" s="1" t="s">
        <v>12</v>
      </c>
      <c r="M4" s="1" t="s">
        <v>13</v>
      </c>
      <c r="N4" s="1" t="s">
        <v>14</v>
      </c>
      <c r="O4" s="1">
        <v>2014</v>
      </c>
      <c r="P4" s="1"/>
      <c r="Q4" s="1">
        <v>2019</v>
      </c>
      <c r="R4" s="1" t="s">
        <v>12</v>
      </c>
      <c r="S4" s="1" t="s">
        <v>13</v>
      </c>
      <c r="T4" s="1" t="s">
        <v>14</v>
      </c>
      <c r="U4" s="1">
        <v>2014</v>
      </c>
      <c r="V4" s="1"/>
      <c r="W4" s="1">
        <v>2019</v>
      </c>
      <c r="X4" s="1" t="s">
        <v>12</v>
      </c>
      <c r="Y4" s="1" t="s">
        <v>13</v>
      </c>
      <c r="Z4" s="1" t="s">
        <v>14</v>
      </c>
      <c r="AA4" s="1">
        <v>2014</v>
      </c>
      <c r="AB4" s="1"/>
      <c r="AC4" s="1">
        <v>2019</v>
      </c>
      <c r="AD4" s="1" t="s">
        <v>12</v>
      </c>
      <c r="AE4" s="1" t="s">
        <v>13</v>
      </c>
      <c r="AF4" s="1" t="s">
        <v>14</v>
      </c>
    </row>
    <row r="5" spans="1:35" x14ac:dyDescent="0.15">
      <c r="B5" s="9" t="s">
        <v>43</v>
      </c>
      <c r="C5" s="10">
        <v>2.74151697947898</v>
      </c>
      <c r="D5" s="10"/>
      <c r="E5" s="10">
        <v>6.0232382749196098</v>
      </c>
      <c r="F5" s="10">
        <v>7.3925405269484603</v>
      </c>
      <c r="G5" s="10">
        <v>5.58391625284019</v>
      </c>
      <c r="H5" s="10">
        <v>4.9702642809872</v>
      </c>
      <c r="I5" s="10">
        <v>1.3572636533595599</v>
      </c>
      <c r="J5" s="10"/>
      <c r="K5" s="10">
        <v>6.7844755223201201</v>
      </c>
      <c r="L5" s="10">
        <v>12.866653358031291</v>
      </c>
      <c r="M5" s="10">
        <v>9.0392426430762107</v>
      </c>
      <c r="N5" s="10">
        <v>6.526070771832841</v>
      </c>
      <c r="O5" s="10">
        <v>2.2170609474414604</v>
      </c>
      <c r="P5" s="10"/>
      <c r="Q5" s="10">
        <v>6.5096529780572592</v>
      </c>
      <c r="R5" s="10">
        <v>7.9548626023642806</v>
      </c>
      <c r="S5" s="10">
        <v>7.7072351596016304</v>
      </c>
      <c r="T5" s="10">
        <v>6.5892994442332498</v>
      </c>
      <c r="U5" s="10">
        <v>2.4851823444275598</v>
      </c>
      <c r="V5" s="10"/>
      <c r="W5" s="10">
        <v>5.2679806481839702</v>
      </c>
      <c r="X5" s="10">
        <v>6.5166070803631797</v>
      </c>
      <c r="Y5" s="10">
        <v>4.2926387771578298</v>
      </c>
      <c r="Z5" s="10">
        <v>4.6017613686086198</v>
      </c>
      <c r="AA5" s="10">
        <v>4.8096974505870902</v>
      </c>
      <c r="AB5" s="10"/>
      <c r="AC5" s="10">
        <v>6.9035372882111199</v>
      </c>
      <c r="AD5" s="10">
        <v>5.2830598714088906</v>
      </c>
      <c r="AE5" s="10">
        <v>4.8316209014219504</v>
      </c>
      <c r="AF5" s="10">
        <v>3.9114485179355398</v>
      </c>
    </row>
    <row r="6" spans="1:35" x14ac:dyDescent="0.15">
      <c r="B6" s="9" t="s">
        <v>44</v>
      </c>
      <c r="C6" s="10">
        <v>2.575666160965</v>
      </c>
      <c r="D6" s="10"/>
      <c r="E6" s="10">
        <v>3.16186921598098</v>
      </c>
      <c r="F6" s="10">
        <v>3.6017176287239399</v>
      </c>
      <c r="G6" s="10">
        <v>3.6154740309886697</v>
      </c>
      <c r="H6" s="10">
        <v>4.0446880127711697</v>
      </c>
      <c r="I6" s="10">
        <v>1.41258365598702</v>
      </c>
      <c r="J6" s="10"/>
      <c r="K6" s="10">
        <v>2.7577076764512198</v>
      </c>
      <c r="L6" s="10">
        <v>5.6492278586276097</v>
      </c>
      <c r="M6" s="10">
        <v>5.1185545843331903</v>
      </c>
      <c r="N6" s="10">
        <v>3.9523676549931599</v>
      </c>
      <c r="O6" s="10">
        <v>2.3268609222065297</v>
      </c>
      <c r="P6" s="10"/>
      <c r="Q6" s="10">
        <v>1.9145561380995098</v>
      </c>
      <c r="R6" s="10">
        <v>5.2852612403931198</v>
      </c>
      <c r="S6" s="10">
        <v>4.6444515224481702</v>
      </c>
      <c r="T6" s="10">
        <v>5.6300892150764508</v>
      </c>
      <c r="U6" s="10">
        <v>2.2495720975756197</v>
      </c>
      <c r="V6" s="10"/>
      <c r="W6" s="10">
        <v>3.4604511505603597</v>
      </c>
      <c r="X6" s="10">
        <v>3.1906219391925901</v>
      </c>
      <c r="Y6" s="10">
        <v>3.3073125406375303</v>
      </c>
      <c r="Z6" s="10">
        <v>4.0325440564220498</v>
      </c>
      <c r="AA6" s="10">
        <v>4.4410809636792701</v>
      </c>
      <c r="AB6" s="10"/>
      <c r="AC6" s="10">
        <v>3.5574067472547801</v>
      </c>
      <c r="AD6" s="10">
        <v>2.0457017428422599</v>
      </c>
      <c r="AE6" s="10">
        <v>2.66498978797018</v>
      </c>
      <c r="AF6" s="10">
        <v>3.1962028712396098</v>
      </c>
      <c r="AI6" s="18"/>
    </row>
    <row r="7" spans="1:35" x14ac:dyDescent="0.15">
      <c r="B7" s="9" t="s">
        <v>45</v>
      </c>
      <c r="C7" s="10">
        <v>5.31718314044398</v>
      </c>
      <c r="D7" s="10"/>
      <c r="E7" s="10">
        <v>9.1851074909005899</v>
      </c>
      <c r="F7" s="10">
        <v>10.9942581556724</v>
      </c>
      <c r="G7" s="10">
        <v>9.1993902838288601</v>
      </c>
      <c r="H7" s="10">
        <v>9.0149522937583697</v>
      </c>
      <c r="I7" s="10">
        <v>2.7698473093465799</v>
      </c>
      <c r="J7" s="10"/>
      <c r="K7" s="10">
        <v>9.5421831987713404</v>
      </c>
      <c r="L7" s="10">
        <v>18.515881216658901</v>
      </c>
      <c r="M7" s="10">
        <v>14.1577972274094</v>
      </c>
      <c r="N7" s="10">
        <v>10.478438426826001</v>
      </c>
      <c r="O7" s="10">
        <v>4.5439218696479902</v>
      </c>
      <c r="P7" s="10"/>
      <c r="Q7" s="10">
        <v>8.4242091161567689</v>
      </c>
      <c r="R7" s="10">
        <v>13.2401238427574</v>
      </c>
      <c r="S7" s="10">
        <v>12.351686682049801</v>
      </c>
      <c r="T7" s="10">
        <v>12.219388659309701</v>
      </c>
      <c r="U7" s="10">
        <v>4.7347544420031795</v>
      </c>
      <c r="V7" s="10"/>
      <c r="W7" s="10">
        <v>8.7284317987443298</v>
      </c>
      <c r="X7" s="10">
        <v>9.7072290195557702</v>
      </c>
      <c r="Y7" s="10">
        <v>7.5999513177953597</v>
      </c>
      <c r="Z7" s="10">
        <v>8.6343054250306697</v>
      </c>
      <c r="AA7" s="10">
        <v>9.2507784142663603</v>
      </c>
      <c r="AB7" s="10"/>
      <c r="AC7" s="10">
        <v>10.4609440354659</v>
      </c>
      <c r="AD7" s="10">
        <v>7.3287616142511505</v>
      </c>
      <c r="AE7" s="10">
        <v>7.4966106893921305</v>
      </c>
      <c r="AF7" s="10">
        <v>7.1076513891751496</v>
      </c>
    </row>
    <row r="8" spans="1:35" x14ac:dyDescent="0.15">
      <c r="B8" s="9" t="s">
        <v>46</v>
      </c>
      <c r="C8" s="19">
        <v>0.58874180976645973</v>
      </c>
      <c r="D8" s="19"/>
      <c r="E8" s="19">
        <v>0.75445458852323033</v>
      </c>
      <c r="F8" s="19">
        <v>0.92386372503800018</v>
      </c>
      <c r="G8" s="19">
        <v>1.1669023099838693</v>
      </c>
      <c r="H8" s="19">
        <v>0.43259175133333</v>
      </c>
      <c r="I8" s="19">
        <v>1.08</v>
      </c>
      <c r="J8" s="19"/>
      <c r="K8" s="19">
        <v>2.081653438913579</v>
      </c>
      <c r="L8" s="19">
        <v>2.6403945718527999</v>
      </c>
      <c r="M8" s="19">
        <v>4.1723247467975</v>
      </c>
      <c r="N8" s="19">
        <v>1.1665239531693601</v>
      </c>
      <c r="O8" s="19">
        <v>1.5085823665459297</v>
      </c>
      <c r="P8" s="19"/>
      <c r="Q8" s="19">
        <v>2.122679589786669</v>
      </c>
      <c r="R8" s="19">
        <v>2.5959515611775008</v>
      </c>
      <c r="S8" s="19">
        <v>3.5202917141615093</v>
      </c>
      <c r="T8" s="19">
        <v>1.5184302893464008</v>
      </c>
      <c r="U8" s="19">
        <v>0.77609685734744971</v>
      </c>
      <c r="V8" s="19"/>
      <c r="W8" s="19">
        <v>1.0002674839983987</v>
      </c>
      <c r="X8" s="19">
        <v>1.2609606384320002</v>
      </c>
      <c r="Y8" s="19">
        <v>1.3621071163853193</v>
      </c>
      <c r="Z8" s="19">
        <v>0.58681899403924964</v>
      </c>
      <c r="AA8" s="19">
        <v>1.6859591118153703</v>
      </c>
      <c r="AB8" s="19"/>
      <c r="AC8" s="19">
        <v>1.7219072831266391</v>
      </c>
      <c r="AD8" s="19">
        <v>1.9421522213301199</v>
      </c>
      <c r="AE8" s="19">
        <v>2.6952556790565194</v>
      </c>
      <c r="AF8" s="19">
        <v>0.79138018424022016</v>
      </c>
    </row>
    <row r="9" spans="1:35" x14ac:dyDescent="0.15">
      <c r="B9" s="9" t="s">
        <v>47</v>
      </c>
      <c r="C9" s="10">
        <v>4.6064891959213696</v>
      </c>
      <c r="D9" s="10"/>
      <c r="E9" s="10">
        <v>7.6919786269586012</v>
      </c>
      <c r="F9" s="10">
        <v>9.0215798994762899</v>
      </c>
      <c r="G9" s="10">
        <v>6.5573638035002091</v>
      </c>
      <c r="H9" s="10">
        <v>5.9570648435020903</v>
      </c>
      <c r="I9" s="10">
        <v>3.5228219600006798</v>
      </c>
      <c r="J9" s="10"/>
      <c r="K9" s="10">
        <v>6.8969944465985211</v>
      </c>
      <c r="L9" s="10">
        <v>13.978741756941004</v>
      </c>
      <c r="M9" s="10">
        <v>10.283357342625401</v>
      </c>
      <c r="N9" s="10">
        <v>8.4633727555888303</v>
      </c>
      <c r="O9" s="10">
        <v>2.3601614377719704</v>
      </c>
      <c r="P9" s="10"/>
      <c r="Q9" s="10">
        <v>6.2399575759071695</v>
      </c>
      <c r="R9" s="10">
        <v>7.413097544743219</v>
      </c>
      <c r="S9" s="10">
        <v>5.365933988188929</v>
      </c>
      <c r="T9" s="10">
        <v>6.0080383649319105</v>
      </c>
      <c r="U9" s="10">
        <v>3.8031009699936202</v>
      </c>
      <c r="V9" s="10"/>
      <c r="W9" s="10">
        <v>6.8837516125725493</v>
      </c>
      <c r="X9" s="10">
        <v>8.3792160319403486</v>
      </c>
      <c r="Y9" s="10">
        <v>6.0574149829188295</v>
      </c>
      <c r="Z9" s="10">
        <v>5.1375497274586399</v>
      </c>
      <c r="AA9" s="10">
        <v>8.5187617072862984</v>
      </c>
      <c r="AB9" s="10"/>
      <c r="AC9" s="10">
        <v>10.42743411675416</v>
      </c>
      <c r="AD9" s="10">
        <v>8.5363498429749285</v>
      </c>
      <c r="AE9" s="10">
        <v>6.2605144601280598</v>
      </c>
      <c r="AF9" s="10">
        <v>6.2487367464868599</v>
      </c>
    </row>
    <row r="10" spans="1:35" x14ac:dyDescent="0.15">
      <c r="B10" s="9" t="s">
        <v>48</v>
      </c>
      <c r="C10" s="10">
        <v>4.5318735126797005</v>
      </c>
      <c r="D10" s="10"/>
      <c r="E10" s="10">
        <v>4.7446483932827999</v>
      </c>
      <c r="F10" s="10">
        <v>6.7879124794491101</v>
      </c>
      <c r="G10" s="10">
        <v>6.1106648536570898</v>
      </c>
      <c r="H10" s="10">
        <v>6.1945554982136102</v>
      </c>
      <c r="I10" s="10">
        <v>2.06263692682696</v>
      </c>
      <c r="J10" s="10"/>
      <c r="K10" s="10">
        <v>3.6702992935626804</v>
      </c>
      <c r="L10" s="10">
        <v>11.6361673497646</v>
      </c>
      <c r="M10" s="10">
        <v>13.4414523956838</v>
      </c>
      <c r="N10" s="10">
        <v>9.45635048129847</v>
      </c>
      <c r="O10" s="10">
        <v>2.8098169582244799</v>
      </c>
      <c r="P10" s="10"/>
      <c r="Q10" s="10">
        <v>4.5684505595977303</v>
      </c>
      <c r="R10" s="10">
        <v>6.8083605770427793</v>
      </c>
      <c r="S10" s="10">
        <v>6.5096884993389699</v>
      </c>
      <c r="T10" s="10">
        <v>6.3197596302650902</v>
      </c>
      <c r="U10" s="10">
        <v>4.6043117663980695</v>
      </c>
      <c r="V10" s="10"/>
      <c r="W10" s="10">
        <v>5.1172716878248501</v>
      </c>
      <c r="X10" s="10">
        <v>5.72818640016395</v>
      </c>
      <c r="Y10" s="10">
        <v>4.7001976175337701</v>
      </c>
      <c r="Z10" s="10">
        <v>6.01115571901006</v>
      </c>
      <c r="AA10" s="10">
        <v>7.0646820990354007</v>
      </c>
      <c r="AB10" s="10"/>
      <c r="AC10" s="10">
        <v>4.7044564199404402</v>
      </c>
      <c r="AD10" s="10">
        <v>6.2257620150135704</v>
      </c>
      <c r="AE10" s="10">
        <v>4.8597256471961403</v>
      </c>
      <c r="AF10" s="10">
        <v>5.0608485859380403</v>
      </c>
    </row>
    <row r="11" spans="1:35" x14ac:dyDescent="0.15">
      <c r="B11" s="9" t="s">
        <v>49</v>
      </c>
      <c r="C11" s="10">
        <v>9.1383627086010701</v>
      </c>
      <c r="D11" s="10"/>
      <c r="E11" s="10">
        <v>12.436627020241401</v>
      </c>
      <c r="F11" s="10">
        <v>15.8094923789254</v>
      </c>
      <c r="G11" s="10">
        <v>12.668028657157299</v>
      </c>
      <c r="H11" s="10">
        <v>12.1516203417157</v>
      </c>
      <c r="I11" s="10">
        <v>5.5854588868276398</v>
      </c>
      <c r="J11" s="10"/>
      <c r="K11" s="10">
        <v>10.567293740161201</v>
      </c>
      <c r="L11" s="10">
        <v>25.614909106705603</v>
      </c>
      <c r="M11" s="10">
        <v>23.724809738309201</v>
      </c>
      <c r="N11" s="10">
        <v>17.9197232368873</v>
      </c>
      <c r="O11" s="10">
        <v>5.1699783959964503</v>
      </c>
      <c r="P11" s="10"/>
      <c r="Q11" s="10">
        <v>10.8084081355049</v>
      </c>
      <c r="R11" s="10">
        <v>14.221458121785998</v>
      </c>
      <c r="S11" s="10">
        <v>11.875622487527899</v>
      </c>
      <c r="T11" s="10">
        <v>12.327797995197001</v>
      </c>
      <c r="U11" s="10">
        <v>8.4074127363916897</v>
      </c>
      <c r="V11" s="10"/>
      <c r="W11" s="10">
        <v>12.001023300397399</v>
      </c>
      <c r="X11" s="10">
        <v>14.107402432104299</v>
      </c>
      <c r="Y11" s="10">
        <v>10.7576126004526</v>
      </c>
      <c r="Z11" s="10">
        <v>11.1487054464687</v>
      </c>
      <c r="AA11" s="10">
        <v>15.5834438063217</v>
      </c>
      <c r="AB11" s="10"/>
      <c r="AC11" s="10">
        <v>15.1318905366946</v>
      </c>
      <c r="AD11" s="10">
        <v>14.762111857988499</v>
      </c>
      <c r="AE11" s="10">
        <v>11.1202401073242</v>
      </c>
      <c r="AF11" s="10">
        <v>11.3095853324249</v>
      </c>
    </row>
    <row r="12" spans="1:35" x14ac:dyDescent="0.15">
      <c r="B12" s="9" t="s">
        <v>50</v>
      </c>
      <c r="C12" s="19">
        <v>0.74686830530739934</v>
      </c>
      <c r="D12" s="19"/>
      <c r="E12" s="19">
        <v>0.83183293544850101</v>
      </c>
      <c r="F12" s="19">
        <v>1.0083516898809985</v>
      </c>
      <c r="G12" s="19">
        <v>1.2143701319941982</v>
      </c>
      <c r="H12" s="19">
        <v>0.42895007476489999</v>
      </c>
      <c r="I12" s="19">
        <v>1.6</v>
      </c>
      <c r="J12" s="19"/>
      <c r="K12" s="19">
        <v>2.1818641945645201</v>
      </c>
      <c r="L12" s="19">
        <v>3.2360722723051016</v>
      </c>
      <c r="M12" s="19">
        <v>4.5107648230378024</v>
      </c>
      <c r="N12" s="19">
        <v>1.3593523968640997</v>
      </c>
      <c r="O12" s="19">
        <v>1.4492197166753804</v>
      </c>
      <c r="P12" s="19"/>
      <c r="Q12" s="19">
        <v>2.3006353809061504</v>
      </c>
      <c r="R12" s="19">
        <v>2.699763856012499</v>
      </c>
      <c r="S12" s="19">
        <v>3.3704965835603091</v>
      </c>
      <c r="T12" s="19">
        <v>1.1333488328830992</v>
      </c>
      <c r="U12" s="19">
        <v>1.0159162483231801</v>
      </c>
      <c r="V12" s="19"/>
      <c r="W12" s="19">
        <v>1.1176500044205993</v>
      </c>
      <c r="X12" s="19">
        <v>1.2942097131013992</v>
      </c>
      <c r="Y12" s="19">
        <v>1.4160670024268796</v>
      </c>
      <c r="Z12" s="19">
        <v>0.54856703764999959</v>
      </c>
      <c r="AA12" s="19">
        <v>2.0137608756432002</v>
      </c>
      <c r="AB12" s="19"/>
      <c r="AC12" s="19">
        <v>1.8587686333880997</v>
      </c>
      <c r="AD12" s="19">
        <v>2.1902149399297994</v>
      </c>
      <c r="AE12" s="19">
        <v>2.7147274044416303</v>
      </c>
      <c r="AF12" s="19">
        <v>0.94586429404319994</v>
      </c>
    </row>
    <row r="13" spans="1:35" x14ac:dyDescent="0.15">
      <c r="B13" s="9" t="s">
        <v>52</v>
      </c>
      <c r="C13" s="10">
        <v>3.7143709168419203</v>
      </c>
      <c r="D13" s="10"/>
      <c r="E13" s="10">
        <v>6.896825079447769</v>
      </c>
      <c r="F13" s="10">
        <v>8.238569354203392</v>
      </c>
      <c r="G13" s="10">
        <v>6.0937656825177786</v>
      </c>
      <c r="H13" s="10">
        <v>5.4840543169243503</v>
      </c>
      <c r="I13" s="10">
        <v>2.4426484490241798</v>
      </c>
      <c r="J13" s="10"/>
      <c r="K13" s="10">
        <v>6.8396050597653391</v>
      </c>
      <c r="L13" s="10">
        <v>13.409639981490869</v>
      </c>
      <c r="M13" s="10">
        <v>9.6569278970362404</v>
      </c>
      <c r="N13" s="10">
        <v>7.4778490949414103</v>
      </c>
      <c r="O13" s="10">
        <v>2.2920453855154004</v>
      </c>
      <c r="P13" s="10"/>
      <c r="Q13" s="10">
        <v>6.3692233634083193</v>
      </c>
      <c r="R13" s="10">
        <v>7.6773934617048907</v>
      </c>
      <c r="S13" s="10">
        <v>6.5090708112469704</v>
      </c>
      <c r="T13" s="10">
        <v>6.2943030743211992</v>
      </c>
      <c r="U13" s="10">
        <v>3.1626464650876711</v>
      </c>
      <c r="V13" s="10"/>
      <c r="W13" s="10">
        <v>6.1007015502813617</v>
      </c>
      <c r="X13" s="10">
        <v>7.4660448163010793</v>
      </c>
      <c r="Y13" s="10">
        <v>5.1957669163655709</v>
      </c>
      <c r="Z13" s="10">
        <v>4.8756606302163306</v>
      </c>
      <c r="AA13" s="10">
        <v>6.8536808398322897</v>
      </c>
      <c r="AB13" s="10"/>
      <c r="AC13" s="10">
        <v>8.8855695220709023</v>
      </c>
      <c r="AD13" s="10">
        <v>7.1041054510721606</v>
      </c>
      <c r="AE13" s="10">
        <v>5.6442944546591791</v>
      </c>
      <c r="AF13" s="10">
        <v>5.2182065105294813</v>
      </c>
    </row>
    <row r="14" spans="1:35" x14ac:dyDescent="0.15">
      <c r="B14" s="9" t="s">
        <v>51</v>
      </c>
      <c r="C14" s="10">
        <v>3.5961124751971401</v>
      </c>
      <c r="D14" s="10"/>
      <c r="E14" s="10">
        <v>3.99045528216153</v>
      </c>
      <c r="F14" s="10">
        <v>5.2564429462477102</v>
      </c>
      <c r="G14" s="10">
        <v>4.92234630881382</v>
      </c>
      <c r="H14" s="10">
        <v>5.1640433663904499</v>
      </c>
      <c r="I14" s="10">
        <v>1.7383924482869</v>
      </c>
      <c r="J14" s="10"/>
      <c r="K14" s="10">
        <v>3.2048391616691605</v>
      </c>
      <c r="L14" s="10">
        <v>8.57240200767583</v>
      </c>
      <c r="M14" s="10">
        <v>9.2507549756238596</v>
      </c>
      <c r="N14" s="10">
        <v>6.6564228765145899</v>
      </c>
      <c r="O14" s="10">
        <v>2.5799291464424097</v>
      </c>
      <c r="P14" s="10"/>
      <c r="Q14" s="10">
        <v>3.2964312756019902</v>
      </c>
      <c r="R14" s="10">
        <v>6.0653282789260095</v>
      </c>
      <c r="S14" s="10">
        <v>5.5989893129003301</v>
      </c>
      <c r="T14" s="10">
        <v>5.9801045114058002</v>
      </c>
      <c r="U14" s="10">
        <v>3.4600046752600795</v>
      </c>
      <c r="V14" s="10"/>
      <c r="W14" s="10">
        <v>4.3143277969490397</v>
      </c>
      <c r="X14" s="10">
        <v>4.4841083978403207</v>
      </c>
      <c r="Y14" s="10">
        <v>4.0201245694494698</v>
      </c>
      <c r="Z14" s="10">
        <v>5.0440260426197998</v>
      </c>
      <c r="AA14" s="10">
        <v>5.8868896015283099</v>
      </c>
      <c r="AB14" s="10"/>
      <c r="AC14" s="10">
        <v>4.2025701943472997</v>
      </c>
      <c r="AD14" s="10">
        <v>4.3855117038029396</v>
      </c>
      <c r="AE14" s="10">
        <v>3.9132309730934898</v>
      </c>
      <c r="AF14" s="10">
        <v>4.2387104495832597</v>
      </c>
    </row>
    <row r="15" spans="1:35" x14ac:dyDescent="0.15">
      <c r="B15" s="9" t="s">
        <v>53</v>
      </c>
      <c r="C15" s="10">
        <v>7.3104833920390604</v>
      </c>
      <c r="D15" s="10"/>
      <c r="E15" s="10">
        <v>10.887280361609299</v>
      </c>
      <c r="F15" s="10">
        <v>13.495012300451101</v>
      </c>
      <c r="G15" s="10">
        <v>11.016111991331599</v>
      </c>
      <c r="H15" s="10">
        <v>10.6480976833148</v>
      </c>
      <c r="I15" s="10">
        <v>4.18104089731108</v>
      </c>
      <c r="J15" s="10"/>
      <c r="K15" s="10">
        <v>10.0444442214345</v>
      </c>
      <c r="L15" s="10">
        <v>21.982041989166699</v>
      </c>
      <c r="M15" s="10">
        <v>18.9076828726601</v>
      </c>
      <c r="N15" s="10">
        <v>14.134271971456</v>
      </c>
      <c r="O15" s="10">
        <v>4.8719745319578101</v>
      </c>
      <c r="P15" s="10"/>
      <c r="Q15" s="10">
        <v>9.6656546390103095</v>
      </c>
      <c r="R15" s="10">
        <v>13.7427217406309</v>
      </c>
      <c r="S15" s="10">
        <v>12.1080601241473</v>
      </c>
      <c r="T15" s="10">
        <v>12.274407585726999</v>
      </c>
      <c r="U15" s="10">
        <v>6.6226511403477506</v>
      </c>
      <c r="V15" s="10"/>
      <c r="W15" s="10">
        <v>10.415029347230401</v>
      </c>
      <c r="X15" s="10">
        <v>11.9501532141414</v>
      </c>
      <c r="Y15" s="10">
        <v>9.2158914858150407</v>
      </c>
      <c r="Z15" s="10">
        <v>9.9196866728361304</v>
      </c>
      <c r="AA15" s="10">
        <v>12.7405704413606</v>
      </c>
      <c r="AB15" s="10"/>
      <c r="AC15" s="10">
        <v>13.088139716418201</v>
      </c>
      <c r="AD15" s="10">
        <v>11.4896171548751</v>
      </c>
      <c r="AE15" s="10">
        <v>9.5575254277526689</v>
      </c>
      <c r="AF15" s="10">
        <v>9.456916960112741</v>
      </c>
    </row>
    <row r="16" spans="1:35" x14ac:dyDescent="0.15">
      <c r="B16" s="9" t="s">
        <v>54</v>
      </c>
      <c r="C16" s="19">
        <v>0.48241855835366998</v>
      </c>
      <c r="D16" s="19"/>
      <c r="E16" s="19">
        <v>0.56558673658410052</v>
      </c>
      <c r="F16" s="19">
        <v>0.6852659207368994</v>
      </c>
      <c r="G16" s="19">
        <v>0.84659632399076978</v>
      </c>
      <c r="H16" s="19">
        <v>0.30444091906910026</v>
      </c>
      <c r="I16" s="19">
        <v>0.97406155400740002</v>
      </c>
      <c r="J16" s="19"/>
      <c r="K16" s="19">
        <v>1.5069818393158296</v>
      </c>
      <c r="L16" s="19">
        <v>2.0790486194572995</v>
      </c>
      <c r="M16" s="19">
        <v>3.0965385526031008</v>
      </c>
      <c r="N16" s="19">
        <v>0.89420883957720132</v>
      </c>
      <c r="O16" s="19">
        <v>1.0451434317717903</v>
      </c>
      <c r="P16" s="19"/>
      <c r="Q16" s="19">
        <v>1.5714662111883604</v>
      </c>
      <c r="R16" s="19">
        <v>1.8752230087999004</v>
      </c>
      <c r="S16" s="19">
        <v>2.4344317517597802</v>
      </c>
      <c r="T16" s="19">
        <v>0.94340577147929983</v>
      </c>
      <c r="U16" s="19">
        <v>0.64681277571847007</v>
      </c>
      <c r="V16" s="19"/>
      <c r="W16" s="19">
        <v>0.75416812107242104</v>
      </c>
      <c r="X16" s="19">
        <v>0.90272249449190045</v>
      </c>
      <c r="Y16" s="19">
        <v>0.98590557753625996</v>
      </c>
      <c r="Z16" s="19">
        <v>0.40068471046696974</v>
      </c>
      <c r="AA16" s="19">
        <v>1.3494357208978984</v>
      </c>
      <c r="AB16" s="19"/>
      <c r="AC16" s="19">
        <v>1.2934314316599014</v>
      </c>
      <c r="AD16" s="19">
        <v>1.4944795904144201</v>
      </c>
      <c r="AE16" s="19">
        <v>1.9284844108028096</v>
      </c>
      <c r="AF16" s="19">
        <v>0.63406699251193077</v>
      </c>
    </row>
    <row r="17" spans="2:33" ht="64" customHeight="1" x14ac:dyDescent="0.15">
      <c r="B17" s="44" t="s">
        <v>65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</row>
    <row r="18" spans="2:33" ht="21" customHeight="1" x14ac:dyDescent="0.1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2:33" ht="21" customHeight="1" x14ac:dyDescent="0.15"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spans="2:33" ht="21" customHeight="1" x14ac:dyDescent="0.15">
      <c r="B20" s="43" t="s">
        <v>42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2:33" ht="21" customHeight="1" x14ac:dyDescent="0.1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3" spans="2:33" ht="14" x14ac:dyDescent="0.15">
      <c r="B23" s="20"/>
      <c r="C23" s="20"/>
      <c r="D23" s="20"/>
      <c r="E23" s="20"/>
      <c r="F23" s="20"/>
      <c r="G23" s="20"/>
      <c r="H23" s="2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2:33" x14ac:dyDescent="0.15">
      <c r="AG24" s="8"/>
    </row>
    <row r="25" spans="2:33" x14ac:dyDescent="0.15">
      <c r="AG25" s="6"/>
    </row>
    <row r="26" spans="2:33" x14ac:dyDescent="0.15">
      <c r="AG26" s="13"/>
    </row>
    <row r="27" spans="2:33" x14ac:dyDescent="0.15">
      <c r="AG27" s="13"/>
    </row>
    <row r="28" spans="2:33" x14ac:dyDescent="0.15">
      <c r="AG28" s="13"/>
    </row>
    <row r="29" spans="2:33" ht="12.75" customHeight="1" x14ac:dyDescent="0.15">
      <c r="AG29" s="13"/>
    </row>
    <row r="30" spans="2:33" x14ac:dyDescent="0.15">
      <c r="AG30" s="13"/>
    </row>
    <row r="31" spans="2:33" x14ac:dyDescent="0.15">
      <c r="AG31" s="13"/>
    </row>
    <row r="32" spans="2:33" x14ac:dyDescent="0.15">
      <c r="AG32" s="13"/>
    </row>
    <row r="33" spans="2:33" x14ac:dyDescent="0.15">
      <c r="AG33" s="13"/>
    </row>
    <row r="34" spans="2:33" x14ac:dyDescent="0.15">
      <c r="AG34" s="13"/>
    </row>
    <row r="35" spans="2:33" ht="12" x14ac:dyDescent="0.15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33" ht="14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21"/>
      <c r="Y36" s="21"/>
      <c r="Z36" s="22"/>
      <c r="AA36" s="11"/>
      <c r="AB36" s="11"/>
      <c r="AC36" s="11"/>
      <c r="AD36" s="11"/>
      <c r="AE36" s="11"/>
      <c r="AF36" s="11"/>
      <c r="AG36" s="11"/>
    </row>
    <row r="37" spans="2:33" ht="15" customHeight="1" x14ac:dyDescent="0.1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23"/>
      <c r="W37" s="23"/>
      <c r="X37" s="21"/>
      <c r="Y37" s="21"/>
      <c r="Z37" s="22"/>
      <c r="AA37" s="11"/>
      <c r="AB37" s="11"/>
      <c r="AC37" s="11"/>
      <c r="AD37" s="11"/>
      <c r="AE37" s="11"/>
      <c r="AF37" s="11"/>
      <c r="AG37" s="11"/>
    </row>
    <row r="38" spans="2:33" ht="14" x14ac:dyDescent="0.1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23"/>
      <c r="W38" s="23"/>
      <c r="X38" s="24"/>
      <c r="Y38" s="21"/>
      <c r="Z38" s="22"/>
      <c r="AA38" s="11"/>
      <c r="AB38" s="11"/>
      <c r="AC38" s="11"/>
      <c r="AD38" s="11"/>
      <c r="AE38" s="11"/>
      <c r="AF38" s="11"/>
      <c r="AG38" s="11"/>
    </row>
    <row r="39" spans="2:33" ht="14" x14ac:dyDescent="0.15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23"/>
      <c r="W39" s="23"/>
      <c r="X39" s="21"/>
      <c r="Y39" s="21"/>
      <c r="Z39" s="22"/>
      <c r="AA39" s="11"/>
      <c r="AB39" s="11"/>
      <c r="AC39" s="11"/>
      <c r="AD39" s="11"/>
      <c r="AE39" s="11"/>
      <c r="AF39" s="11"/>
      <c r="AG39" s="11"/>
    </row>
    <row r="40" spans="2:33" ht="14" x14ac:dyDescent="0.1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21"/>
      <c r="Y40" s="21"/>
      <c r="Z40" s="22"/>
      <c r="AA40" s="11"/>
      <c r="AB40" s="11"/>
      <c r="AC40" s="11"/>
      <c r="AD40" s="11"/>
      <c r="AE40" s="11"/>
      <c r="AF40" s="11"/>
      <c r="AG40" s="11"/>
    </row>
    <row r="41" spans="2:33" ht="14" x14ac:dyDescent="0.1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21"/>
      <c r="Y41" s="25"/>
      <c r="Z41" s="22"/>
      <c r="AA41" s="11"/>
      <c r="AB41" s="11"/>
      <c r="AC41" s="11"/>
      <c r="AD41" s="11"/>
      <c r="AE41" s="11"/>
      <c r="AF41" s="11"/>
      <c r="AG41" s="11"/>
    </row>
    <row r="42" spans="2:33" ht="14" x14ac:dyDescent="0.1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2:33" ht="157.5" customHeight="1" x14ac:dyDescent="0.1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2:33" ht="14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2:33" ht="15" customHeight="1" x14ac:dyDescent="0.1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2:33" ht="14" x14ac:dyDescent="0.1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2:33" ht="14" x14ac:dyDescent="0.1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2:33" ht="14" x14ac:dyDescent="0.1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2:33" ht="14" x14ac:dyDescent="0.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2:33" ht="14" x14ac:dyDescent="0.1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2:33" ht="14" x14ac:dyDescent="0.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2:33" ht="14" x14ac:dyDescent="0.1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2:33" ht="14" x14ac:dyDescent="0.1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2:33" ht="14" x14ac:dyDescent="0.1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2:33" ht="14" x14ac:dyDescent="0.1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2:33" ht="14" x14ac:dyDescent="0.1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2:33" ht="14" x14ac:dyDescent="0.1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2:33" ht="14" x14ac:dyDescent="0.1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2:33" ht="14" x14ac:dyDescent="0.1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2:33" ht="14" x14ac:dyDescent="0.1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2:33" ht="14" x14ac:dyDescent="0.1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2:33" ht="14" x14ac:dyDescent="0.1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2:33" ht="14" x14ac:dyDescent="0.1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2:33" ht="14" x14ac:dyDescent="0.15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2:33" ht="14" x14ac:dyDescent="0.1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2:33" ht="14" x14ac:dyDescent="0.1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2:33" ht="14" x14ac:dyDescent="0.1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2:33" ht="14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2:33" ht="14" x14ac:dyDescent="0.1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2:33" ht="14" x14ac:dyDescent="0.1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2:33" ht="14" x14ac:dyDescent="0.1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2:33" ht="14" x14ac:dyDescent="0.1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2:33" ht="14" x14ac:dyDescent="0.1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2:33" ht="14" x14ac:dyDescent="0.1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2:33" ht="14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2:33" ht="14" x14ac:dyDescent="0.1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2:33" ht="14" x14ac:dyDescent="0.1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2:33" ht="14" x14ac:dyDescent="0.1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2:33" ht="14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2:33" ht="14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2:33" ht="14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2:33" ht="14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2:33" ht="14" x14ac:dyDescent="0.1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2:33" ht="14" x14ac:dyDescent="0.1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2:33" ht="14" x14ac:dyDescent="0.1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2:33" ht="14" x14ac:dyDescent="0.1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2:33" ht="14" x14ac:dyDescent="0.1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2:33" ht="14" x14ac:dyDescent="0.1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2:33" ht="14" x14ac:dyDescent="0.1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2:33" ht="14" x14ac:dyDescent="0.1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2:33" ht="14" x14ac:dyDescent="0.1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2:33" ht="14" x14ac:dyDescent="0.1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2:33" ht="14" x14ac:dyDescent="0.1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2:33" ht="14" x14ac:dyDescent="0.1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2:33" ht="14" x14ac:dyDescent="0.1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2:33" ht="14" x14ac:dyDescent="0.1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2:33" ht="14" x14ac:dyDescent="0.1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2:33" ht="14" x14ac:dyDescent="0.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2:33" ht="14" x14ac:dyDescent="0.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2:33" ht="14" x14ac:dyDescent="0.1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2:33" ht="14" x14ac:dyDescent="0.1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2:33" ht="14" x14ac:dyDescent="0.1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2:33" ht="14" x14ac:dyDescent="0.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2:33" ht="14" x14ac:dyDescent="0.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2:33" ht="14" x14ac:dyDescent="0.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</sheetData>
  <mergeCells count="13">
    <mergeCell ref="AA3:AF3"/>
    <mergeCell ref="B18:AF18"/>
    <mergeCell ref="B39:U39"/>
    <mergeCell ref="C3:H3"/>
    <mergeCell ref="I3:N3"/>
    <mergeCell ref="O3:T3"/>
    <mergeCell ref="U3:Z3"/>
    <mergeCell ref="B19:AF19"/>
    <mergeCell ref="B20:AF20"/>
    <mergeCell ref="B21:AF21"/>
    <mergeCell ref="B37:U37"/>
    <mergeCell ref="B38:U38"/>
    <mergeCell ref="B17:AF1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workbookViewId="0"/>
  </sheetViews>
  <sheetFormatPr baseColWidth="10" defaultColWidth="10.83203125" defaultRowHeight="11" x14ac:dyDescent="0.15"/>
  <cols>
    <col min="1" max="1" width="2.83203125" style="14" customWidth="1"/>
    <col min="2" max="2" width="19.33203125" style="14" customWidth="1"/>
    <col min="3" max="3" width="13.6640625" style="14" customWidth="1"/>
    <col min="4" max="4" width="12.83203125" style="14" customWidth="1"/>
    <col min="5" max="5" width="12.1640625" style="14" customWidth="1"/>
    <col min="6" max="6" width="12.6640625" style="14" customWidth="1"/>
    <col min="7" max="7" width="13.1640625" style="14" customWidth="1"/>
    <col min="8" max="16384" width="10.83203125" style="14"/>
  </cols>
  <sheetData>
    <row r="1" spans="2:7" x14ac:dyDescent="0.15">
      <c r="D1" s="18"/>
      <c r="E1" s="18"/>
      <c r="F1" s="18"/>
      <c r="G1" s="18"/>
    </row>
    <row r="2" spans="2:7" ht="21" customHeight="1" x14ac:dyDescent="0.15">
      <c r="B2" s="46" t="s">
        <v>66</v>
      </c>
      <c r="C2" s="46"/>
      <c r="D2" s="46"/>
      <c r="E2" s="46"/>
      <c r="F2" s="46"/>
      <c r="G2" s="46"/>
    </row>
    <row r="3" spans="2:7" x14ac:dyDescent="0.15">
      <c r="D3" s="18"/>
      <c r="E3" s="18"/>
      <c r="F3" s="18"/>
      <c r="G3" s="18"/>
    </row>
    <row r="4" spans="2:7" x14ac:dyDescent="0.15">
      <c r="B4" s="26" t="s">
        <v>56</v>
      </c>
      <c r="C4" s="26" t="s">
        <v>55</v>
      </c>
      <c r="D4" s="27" t="s">
        <v>58</v>
      </c>
      <c r="E4" s="27" t="s">
        <v>59</v>
      </c>
      <c r="F4" s="27" t="s">
        <v>60</v>
      </c>
      <c r="G4" s="27" t="s">
        <v>61</v>
      </c>
    </row>
    <row r="5" spans="2:7" x14ac:dyDescent="0.15">
      <c r="B5" s="28" t="s">
        <v>4</v>
      </c>
      <c r="C5" s="28" t="s">
        <v>4</v>
      </c>
      <c r="D5" s="29">
        <v>74.971700560581894</v>
      </c>
      <c r="E5" s="29">
        <v>16.760393818401909</v>
      </c>
      <c r="F5" s="29">
        <v>6.2331491128365002</v>
      </c>
      <c r="G5" s="29">
        <v>2.0347565081796701</v>
      </c>
    </row>
    <row r="6" spans="2:7" x14ac:dyDescent="0.15">
      <c r="B6" s="28" t="s">
        <v>4</v>
      </c>
      <c r="C6" s="28" t="s">
        <v>7</v>
      </c>
      <c r="D6" s="29">
        <v>78.535673132384801</v>
      </c>
      <c r="E6" s="29">
        <v>14.931768152046072</v>
      </c>
      <c r="F6" s="29">
        <v>4.70409445089415</v>
      </c>
      <c r="G6" s="29">
        <v>1.8284642646749598</v>
      </c>
    </row>
    <row r="7" spans="2:7" x14ac:dyDescent="0.15">
      <c r="B7" s="28" t="s">
        <v>4</v>
      </c>
      <c r="C7" s="28" t="s">
        <v>8</v>
      </c>
      <c r="D7" s="29">
        <v>71.7223478689438</v>
      </c>
      <c r="E7" s="29">
        <v>18.427592319866832</v>
      </c>
      <c r="F7" s="29">
        <v>7.6272220977839504</v>
      </c>
      <c r="G7" s="29">
        <v>2.2228377134053798</v>
      </c>
    </row>
    <row r="8" spans="2:7" x14ac:dyDescent="0.15">
      <c r="B8" s="28" t="s">
        <v>5</v>
      </c>
      <c r="C8" s="28" t="s">
        <v>4</v>
      </c>
      <c r="D8" s="29">
        <v>63.197057728425001</v>
      </c>
      <c r="E8" s="29">
        <v>21.784425538832192</v>
      </c>
      <c r="F8" s="29">
        <v>11.311323602160799</v>
      </c>
      <c r="G8" s="29">
        <v>3.7071931305820103</v>
      </c>
    </row>
    <row r="9" spans="2:7" x14ac:dyDescent="0.15">
      <c r="B9" s="28" t="s">
        <v>6</v>
      </c>
      <c r="C9" s="28" t="s">
        <v>4</v>
      </c>
      <c r="D9" s="29">
        <v>73.265879176898693</v>
      </c>
      <c r="E9" s="29">
        <v>18.370343260780619</v>
      </c>
      <c r="F9" s="29">
        <v>5.9518812253738309</v>
      </c>
      <c r="G9" s="29">
        <v>2.41189633694681</v>
      </c>
    </row>
    <row r="10" spans="2:7" x14ac:dyDescent="0.15">
      <c r="B10" s="28" t="s">
        <v>9</v>
      </c>
      <c r="C10" s="28" t="s">
        <v>4</v>
      </c>
      <c r="D10" s="29">
        <v>77.846685831483398</v>
      </c>
      <c r="E10" s="29">
        <v>15.896285975654811</v>
      </c>
      <c r="F10" s="29">
        <v>4.5581699231422492</v>
      </c>
      <c r="G10" s="29">
        <v>1.6988582697196002</v>
      </c>
    </row>
    <row r="11" spans="2:7" x14ac:dyDescent="0.15">
      <c r="B11" s="28" t="s">
        <v>10</v>
      </c>
      <c r="C11" s="28" t="s">
        <v>4</v>
      </c>
      <c r="D11" s="29">
        <v>76.856147717310193</v>
      </c>
      <c r="E11" s="29">
        <v>14.745870939352418</v>
      </c>
      <c r="F11" s="29">
        <v>6.84913941811892</v>
      </c>
      <c r="G11" s="29">
        <v>1.54884192521845</v>
      </c>
    </row>
    <row r="12" spans="2:7" x14ac:dyDescent="0.15">
      <c r="B12" s="28" t="s">
        <v>5</v>
      </c>
      <c r="C12" s="28" t="s">
        <v>7</v>
      </c>
      <c r="D12" s="29">
        <v>67.519443017322104</v>
      </c>
      <c r="E12" s="29">
        <v>19.926722123666369</v>
      </c>
      <c r="F12" s="29">
        <v>10.697200795599899</v>
      </c>
      <c r="G12" s="29">
        <v>1.8566340634116101</v>
      </c>
    </row>
    <row r="13" spans="2:7" x14ac:dyDescent="0.15">
      <c r="B13" s="28" t="s">
        <v>6</v>
      </c>
      <c r="C13" s="28" t="s">
        <v>7</v>
      </c>
      <c r="D13" s="29">
        <v>72.692741703396607</v>
      </c>
      <c r="E13" s="29">
        <v>19.149162902865118</v>
      </c>
      <c r="F13" s="29">
        <v>5.4640418074326194</v>
      </c>
      <c r="G13" s="29">
        <v>2.6940535863056803</v>
      </c>
    </row>
    <row r="14" spans="2:7" x14ac:dyDescent="0.15">
      <c r="B14" s="28" t="s">
        <v>9</v>
      </c>
      <c r="C14" s="28" t="s">
        <v>7</v>
      </c>
      <c r="D14" s="29">
        <v>81.011157697094504</v>
      </c>
      <c r="E14" s="29">
        <v>13.931178349534251</v>
      </c>
      <c r="F14" s="29">
        <v>3.2743261018767509</v>
      </c>
      <c r="G14" s="29">
        <v>1.7833378514945299</v>
      </c>
    </row>
    <row r="15" spans="2:7" x14ac:dyDescent="0.15">
      <c r="B15" s="28" t="s">
        <v>10</v>
      </c>
      <c r="C15" s="28" t="s">
        <v>7</v>
      </c>
      <c r="D15" s="29">
        <v>83.894184762266804</v>
      </c>
      <c r="E15" s="29">
        <v>11.23644392470657</v>
      </c>
      <c r="F15" s="29">
        <v>3.5101912892085934</v>
      </c>
      <c r="G15" s="29">
        <v>1.3591800238179998</v>
      </c>
    </row>
    <row r="16" spans="2:7" x14ac:dyDescent="0.15">
      <c r="B16" s="28" t="s">
        <v>5</v>
      </c>
      <c r="C16" s="28" t="s">
        <v>8</v>
      </c>
      <c r="D16" s="29">
        <v>58.800088761779499</v>
      </c>
      <c r="E16" s="29">
        <v>23.674184021653542</v>
      </c>
      <c r="F16" s="29">
        <v>11.936043228403655</v>
      </c>
      <c r="G16" s="29">
        <v>5.5896839881632996</v>
      </c>
    </row>
    <row r="17" spans="2:7" x14ac:dyDescent="0.15">
      <c r="B17" s="28" t="s">
        <v>6</v>
      </c>
      <c r="C17" s="28" t="s">
        <v>8</v>
      </c>
      <c r="D17" s="29">
        <v>73.801973920512893</v>
      </c>
      <c r="E17" s="29">
        <v>17.64185989396514</v>
      </c>
      <c r="F17" s="29">
        <v>6.4081908540010097</v>
      </c>
      <c r="G17" s="29">
        <v>2.1479753315209598</v>
      </c>
    </row>
    <row r="18" spans="2:7" x14ac:dyDescent="0.15">
      <c r="B18" s="28" t="s">
        <v>9</v>
      </c>
      <c r="C18" s="28" t="s">
        <v>8</v>
      </c>
      <c r="D18" s="29">
        <v>74.812111457804605</v>
      </c>
      <c r="E18" s="29">
        <v>17.780728466216971</v>
      </c>
      <c r="F18" s="29">
        <v>5.7893136100732994</v>
      </c>
      <c r="G18" s="29">
        <v>1.6178464659051199</v>
      </c>
    </row>
    <row r="19" spans="2:7" x14ac:dyDescent="0.15">
      <c r="B19" s="28" t="s">
        <v>10</v>
      </c>
      <c r="C19" s="28" t="s">
        <v>8</v>
      </c>
      <c r="D19" s="29">
        <v>71.470080119526301</v>
      </c>
      <c r="E19" s="29">
        <v>17.43156455102736</v>
      </c>
      <c r="F19" s="29">
        <v>9.4043689818354395</v>
      </c>
      <c r="G19" s="29">
        <v>1.69398634761093</v>
      </c>
    </row>
    <row r="20" spans="2:7" ht="79" customHeight="1" x14ac:dyDescent="0.15">
      <c r="B20" s="44" t="s">
        <v>67</v>
      </c>
      <c r="C20" s="44"/>
      <c r="D20" s="44"/>
      <c r="E20" s="44"/>
      <c r="F20" s="44"/>
      <c r="G20" s="44"/>
    </row>
    <row r="21" spans="2:7" x14ac:dyDescent="0.15">
      <c r="B21" s="6"/>
    </row>
    <row r="22" spans="2:7" ht="35" customHeight="1" x14ac:dyDescent="0.15">
      <c r="B22" s="47"/>
      <c r="C22" s="47"/>
      <c r="D22" s="47"/>
      <c r="E22" s="47"/>
      <c r="F22" s="47"/>
      <c r="G22" s="47"/>
    </row>
    <row r="23" spans="2:7" x14ac:dyDescent="0.15">
      <c r="B23" s="6"/>
    </row>
    <row r="24" spans="2:7" x14ac:dyDescent="0.15">
      <c r="B24" s="6"/>
    </row>
  </sheetData>
  <mergeCells count="3">
    <mergeCell ref="B2:G2"/>
    <mergeCell ref="B20:G20"/>
    <mergeCell ref="B22:G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showGridLines="0" workbookViewId="0"/>
  </sheetViews>
  <sheetFormatPr baseColWidth="10" defaultColWidth="9.1640625" defaultRowHeight="11" x14ac:dyDescent="0.15"/>
  <cols>
    <col min="1" max="1" width="2.5" style="14" customWidth="1"/>
    <col min="2" max="2" width="57.6640625" style="14" customWidth="1"/>
    <col min="3" max="3" width="15.1640625" style="37" bestFit="1" customWidth="1"/>
    <col min="4" max="4" width="31.1640625" style="37" hidden="1" customWidth="1"/>
    <col min="5" max="5" width="4.6640625" style="14" bestFit="1" customWidth="1"/>
    <col min="6" max="6" width="6.83203125" style="14" bestFit="1" customWidth="1"/>
    <col min="7" max="7" width="6.6640625" style="14" bestFit="1" customWidth="1"/>
    <col min="8" max="8" width="8.6640625" style="14" bestFit="1" customWidth="1"/>
    <col min="9" max="9" width="32.5" style="14" bestFit="1" customWidth="1"/>
    <col min="10" max="10" width="17.5" style="14" customWidth="1"/>
    <col min="11" max="11" width="8.83203125" style="14" customWidth="1"/>
    <col min="12" max="13" width="9.1640625" style="14"/>
    <col min="14" max="14" width="20.5" style="14" customWidth="1"/>
    <col min="15" max="15" width="9.1640625" style="14"/>
    <col min="16" max="16" width="18.6640625" style="14" customWidth="1"/>
    <col min="17" max="16384" width="9.1640625" style="14"/>
  </cols>
  <sheetData>
    <row r="2" spans="2:9" x14ac:dyDescent="0.15">
      <c r="B2" s="49" t="s">
        <v>62</v>
      </c>
      <c r="C2" s="49"/>
      <c r="D2" s="49"/>
      <c r="E2" s="49"/>
      <c r="F2" s="49"/>
      <c r="G2" s="49"/>
      <c r="H2" s="49"/>
      <c r="I2" s="49"/>
    </row>
    <row r="4" spans="2:9" x14ac:dyDescent="0.15">
      <c r="B4" s="30" t="s">
        <v>15</v>
      </c>
      <c r="C4" s="26" t="s">
        <v>37</v>
      </c>
      <c r="D4" s="26" t="s">
        <v>36</v>
      </c>
      <c r="E4" s="30"/>
      <c r="F4" s="26" t="s">
        <v>1</v>
      </c>
      <c r="G4" s="26" t="s">
        <v>2</v>
      </c>
      <c r="H4" s="26" t="s">
        <v>0</v>
      </c>
      <c r="I4" s="26" t="s">
        <v>3</v>
      </c>
    </row>
    <row r="5" spans="2:9" x14ac:dyDescent="0.15">
      <c r="B5" s="9" t="s">
        <v>35</v>
      </c>
      <c r="C5" s="31">
        <v>87.07772361880221</v>
      </c>
      <c r="D5" s="31"/>
      <c r="E5" s="32" t="str">
        <f>ROUND(C5,"1")&amp;" %"</f>
        <v>87,1 %</v>
      </c>
      <c r="F5" s="33"/>
      <c r="G5" s="33"/>
      <c r="H5" s="33"/>
      <c r="I5" s="33"/>
    </row>
    <row r="6" spans="2:9" x14ac:dyDescent="0.15">
      <c r="B6" s="9" t="s">
        <v>16</v>
      </c>
      <c r="C6" s="31">
        <v>7.6767525195588107</v>
      </c>
      <c r="D6" s="31">
        <f>C6/$C$6</f>
        <v>1</v>
      </c>
      <c r="E6" s="32" t="str">
        <f t="shared" ref="E6:E25" si="0">ROUND(C6,"1")&amp;" %"</f>
        <v>7,7 %</v>
      </c>
      <c r="F6" s="31">
        <v>37</v>
      </c>
      <c r="G6" s="31">
        <v>56</v>
      </c>
      <c r="H6" s="31">
        <f>400*D6</f>
        <v>400</v>
      </c>
      <c r="I6" s="31" t="str">
        <f>B6&amp;CHAR(10)&amp;E6</f>
        <v>Total anxiété généralisée
7,7 %</v>
      </c>
    </row>
    <row r="7" spans="2:9" x14ac:dyDescent="0.15">
      <c r="B7" s="9" t="s">
        <v>17</v>
      </c>
      <c r="C7" s="31">
        <v>5.1634270220476299</v>
      </c>
      <c r="D7" s="31">
        <f t="shared" ref="D7:D25" si="1">C7/$C$6</f>
        <v>0.67260563746092683</v>
      </c>
      <c r="E7" s="32" t="str">
        <f t="shared" si="0"/>
        <v>5,2 %</v>
      </c>
      <c r="F7" s="31">
        <v>35.5</v>
      </c>
      <c r="G7" s="31">
        <v>61.5</v>
      </c>
      <c r="H7" s="31">
        <f>400*D7</f>
        <v>269.04225498437074</v>
      </c>
      <c r="I7" s="31" t="str">
        <f>B7&amp;CHAR(10)&amp;E7</f>
        <v>Total syndromes dépressifs majeurs
5,2 %</v>
      </c>
    </row>
    <row r="8" spans="2:9" x14ac:dyDescent="0.15">
      <c r="B8" s="9" t="s">
        <v>18</v>
      </c>
      <c r="C8" s="31">
        <v>3.7411556257476399</v>
      </c>
      <c r="D8" s="31">
        <f t="shared" si="1"/>
        <v>0.48733570819378808</v>
      </c>
      <c r="E8" s="32" t="str">
        <f t="shared" si="0"/>
        <v>3,7 %</v>
      </c>
      <c r="F8" s="31">
        <v>43</v>
      </c>
      <c r="G8" s="31">
        <v>59</v>
      </c>
      <c r="H8" s="31">
        <f>400*D8</f>
        <v>194.93428327751522</v>
      </c>
      <c r="I8" s="31" t="str">
        <f>B8&amp;CHAR(10)&amp;E8</f>
        <v>Total comportements boulimiques
3,7 %</v>
      </c>
    </row>
    <row r="9" spans="2:9" x14ac:dyDescent="0.15">
      <c r="B9" s="9" t="s">
        <v>20</v>
      </c>
      <c r="C9" s="31">
        <v>3.5067203688483497</v>
      </c>
      <c r="D9" s="31">
        <f t="shared" si="1"/>
        <v>0.45679737101253903</v>
      </c>
      <c r="E9" s="32" t="str">
        <f t="shared" si="0"/>
        <v>3,5 %</v>
      </c>
      <c r="H9" s="31"/>
    </row>
    <row r="10" spans="2:9" x14ac:dyDescent="0.15">
      <c r="B10" s="9" t="s">
        <v>19</v>
      </c>
      <c r="C10" s="31">
        <v>2.6918012427761697</v>
      </c>
      <c r="D10" s="31">
        <f t="shared" si="1"/>
        <v>0.35064322262805858</v>
      </c>
      <c r="E10" s="32" t="str">
        <f t="shared" si="0"/>
        <v>2,7 %</v>
      </c>
      <c r="F10" s="34">
        <v>39</v>
      </c>
      <c r="G10" s="34">
        <v>64</v>
      </c>
      <c r="H10" s="31">
        <f>400*D10</f>
        <v>140.25728905122344</v>
      </c>
      <c r="I10" s="34" t="str">
        <f>B10&amp;CHAR(10)&amp;E10</f>
        <v>Total pensées suicidaires
2,7 %</v>
      </c>
    </row>
    <row r="11" spans="2:9" x14ac:dyDescent="0.15">
      <c r="B11" s="9" t="s">
        <v>21</v>
      </c>
      <c r="C11" s="31">
        <v>2.3680817245033703</v>
      </c>
      <c r="D11" s="31">
        <f t="shared" si="1"/>
        <v>0.3084744126464905</v>
      </c>
      <c r="E11" s="32" t="str">
        <f t="shared" si="0"/>
        <v>2,4 %</v>
      </c>
      <c r="F11" s="31"/>
      <c r="G11" s="31"/>
      <c r="H11" s="31"/>
      <c r="I11" s="31"/>
    </row>
    <row r="12" spans="2:9" x14ac:dyDescent="0.15">
      <c r="B12" s="9" t="s">
        <v>23</v>
      </c>
      <c r="C12" s="31">
        <v>2.11311136150483</v>
      </c>
      <c r="D12" s="31">
        <f t="shared" si="1"/>
        <v>0.2752611024155136</v>
      </c>
      <c r="E12" s="32" t="str">
        <f t="shared" si="0"/>
        <v>2,1 %</v>
      </c>
      <c r="F12" s="31"/>
      <c r="G12" s="31"/>
      <c r="H12" s="31"/>
      <c r="I12" s="31"/>
    </row>
    <row r="13" spans="2:9" x14ac:dyDescent="0.15">
      <c r="B13" s="9" t="s">
        <v>22</v>
      </c>
      <c r="C13" s="31">
        <v>1.26574628498122</v>
      </c>
      <c r="D13" s="31">
        <f t="shared" si="1"/>
        <v>0.16488043371938263</v>
      </c>
      <c r="E13" s="32" t="str">
        <f t="shared" si="0"/>
        <v>1,3 %</v>
      </c>
      <c r="F13" s="31"/>
      <c r="G13" s="31"/>
      <c r="H13" s="31"/>
      <c r="I13" s="31"/>
    </row>
    <row r="14" spans="2:9" x14ac:dyDescent="0.15">
      <c r="B14" s="9" t="s">
        <v>24</v>
      </c>
      <c r="C14" s="31">
        <v>1.0474296747985401</v>
      </c>
      <c r="D14" s="31">
        <f t="shared" si="1"/>
        <v>0.13644176650607159</v>
      </c>
      <c r="E14" s="32" t="str">
        <f t="shared" si="0"/>
        <v>1 %</v>
      </c>
      <c r="F14" s="34"/>
      <c r="G14" s="34"/>
      <c r="H14" s="34"/>
      <c r="I14" s="34"/>
    </row>
    <row r="15" spans="2:9" x14ac:dyDescent="0.15">
      <c r="B15" s="9" t="s">
        <v>25</v>
      </c>
      <c r="C15" s="31">
        <v>0.68438317440233198</v>
      </c>
      <c r="D15" s="31">
        <f t="shared" si="1"/>
        <v>8.9150089527917212E-2</v>
      </c>
      <c r="E15" s="32" t="str">
        <f t="shared" si="0"/>
        <v>0,7 %</v>
      </c>
      <c r="F15" s="33"/>
      <c r="G15" s="33"/>
      <c r="H15" s="33"/>
      <c r="I15" s="33"/>
    </row>
    <row r="16" spans="2:9" x14ac:dyDescent="0.15">
      <c r="B16" s="9" t="s">
        <v>26</v>
      </c>
      <c r="C16" s="31">
        <v>0.41325869520806702</v>
      </c>
      <c r="D16" s="31">
        <f t="shared" si="1"/>
        <v>5.3832488953521371E-2</v>
      </c>
      <c r="E16" s="32" t="str">
        <f t="shared" si="0"/>
        <v>0,4 %</v>
      </c>
      <c r="F16" s="31"/>
      <c r="G16" s="31"/>
      <c r="H16" s="31"/>
      <c r="I16" s="31"/>
    </row>
    <row r="17" spans="2:9" x14ac:dyDescent="0.15">
      <c r="B17" s="9" t="s">
        <v>27</v>
      </c>
      <c r="C17" s="31">
        <v>0.39096449184835402</v>
      </c>
      <c r="D17" s="31">
        <f t="shared" si="1"/>
        <v>5.0928369887169825E-2</v>
      </c>
      <c r="E17" s="32" t="str">
        <f t="shared" si="0"/>
        <v>0,4 %</v>
      </c>
      <c r="F17" s="31"/>
      <c r="G17" s="31"/>
      <c r="H17" s="31"/>
      <c r="I17" s="31"/>
    </row>
    <row r="18" spans="2:9" x14ac:dyDescent="0.15">
      <c r="B18" s="9" t="s">
        <v>28</v>
      </c>
      <c r="C18" s="31">
        <v>0.29332789221010303</v>
      </c>
      <c r="D18" s="31">
        <f t="shared" si="1"/>
        <v>3.8209892980497019E-2</v>
      </c>
      <c r="E18" s="32" t="str">
        <f t="shared" si="0"/>
        <v>0,3 %</v>
      </c>
      <c r="F18" s="31"/>
      <c r="G18" s="31"/>
      <c r="H18" s="31"/>
      <c r="I18" s="31"/>
    </row>
    <row r="19" spans="2:9" x14ac:dyDescent="0.15">
      <c r="B19" s="9" t="s">
        <v>29</v>
      </c>
      <c r="C19" s="31">
        <v>0.27040199870482201</v>
      </c>
      <c r="D19" s="31">
        <f t="shared" si="1"/>
        <v>3.5223487798504961E-2</v>
      </c>
      <c r="E19" s="32" t="str">
        <f t="shared" si="0"/>
        <v>0,3 %</v>
      </c>
      <c r="F19" s="34"/>
      <c r="G19" s="34"/>
      <c r="H19" s="34"/>
      <c r="I19" s="34"/>
    </row>
    <row r="20" spans="2:9" x14ac:dyDescent="0.15">
      <c r="B20" s="9" t="s">
        <v>31</v>
      </c>
      <c r="C20" s="31">
        <v>0.190056581849399</v>
      </c>
      <c r="D20" s="31">
        <f t="shared" si="1"/>
        <v>2.475741941207214E-2</v>
      </c>
      <c r="E20" s="32" t="str">
        <f t="shared" si="0"/>
        <v>0,2 %</v>
      </c>
      <c r="F20" s="33"/>
      <c r="G20" s="33"/>
      <c r="H20" s="33"/>
      <c r="I20" s="33"/>
    </row>
    <row r="21" spans="2:9" x14ac:dyDescent="0.15">
      <c r="B21" s="9" t="s">
        <v>30</v>
      </c>
      <c r="C21" s="31">
        <v>0.17259221152748699</v>
      </c>
      <c r="D21" s="31">
        <f t="shared" si="1"/>
        <v>2.248245089154001E-2</v>
      </c>
      <c r="E21" s="32" t="str">
        <f t="shared" si="0"/>
        <v>0,2 %</v>
      </c>
      <c r="F21" s="31"/>
      <c r="G21" s="31"/>
      <c r="H21" s="31"/>
      <c r="I21" s="31"/>
    </row>
    <row r="22" spans="2:9" x14ac:dyDescent="0.15">
      <c r="B22" s="9" t="s">
        <v>32</v>
      </c>
      <c r="C22" s="31">
        <v>0.10621799683215401</v>
      </c>
      <c r="D22" s="31">
        <f t="shared" si="1"/>
        <v>1.3836319011396038E-2</v>
      </c>
      <c r="E22" s="32" t="str">
        <f t="shared" si="0"/>
        <v>0,1 %</v>
      </c>
      <c r="F22" s="31"/>
      <c r="G22" s="31"/>
      <c r="H22" s="31"/>
      <c r="I22" s="31"/>
    </row>
    <row r="23" spans="2:9" x14ac:dyDescent="0.15">
      <c r="B23" s="9" t="s">
        <v>33</v>
      </c>
      <c r="C23" s="31">
        <v>5.75626838511996E-2</v>
      </c>
      <c r="D23" s="31">
        <f t="shared" si="1"/>
        <v>7.4983117802145558E-3</v>
      </c>
      <c r="E23" s="32" t="str">
        <f t="shared" si="0"/>
        <v>0,1 %</v>
      </c>
      <c r="F23" s="31"/>
      <c r="G23" s="31"/>
      <c r="H23" s="31"/>
      <c r="I23" s="31"/>
    </row>
    <row r="24" spans="2:9" x14ac:dyDescent="0.15">
      <c r="B24" s="9" t="s">
        <v>34</v>
      </c>
      <c r="C24" s="31">
        <v>4.2421240127616701E-2</v>
      </c>
      <c r="D24" s="31">
        <f t="shared" si="1"/>
        <v>5.5259356113846279E-3</v>
      </c>
      <c r="E24" s="32" t="str">
        <f t="shared" si="0"/>
        <v>0 %</v>
      </c>
      <c r="F24" s="34"/>
      <c r="G24" s="34"/>
      <c r="H24" s="34"/>
      <c r="I24" s="34"/>
    </row>
    <row r="25" spans="2:9" x14ac:dyDescent="0.15">
      <c r="B25" s="9" t="s">
        <v>38</v>
      </c>
      <c r="C25" s="31">
        <f>SUM(C11:C24,C9)</f>
        <v>12.922276381197843</v>
      </c>
      <c r="D25" s="31">
        <f t="shared" si="1"/>
        <v>1.6832998521542148</v>
      </c>
      <c r="E25" s="32" t="str">
        <f t="shared" si="0"/>
        <v>12,9 %</v>
      </c>
      <c r="F25" s="33"/>
      <c r="G25" s="33"/>
      <c r="H25" s="33"/>
      <c r="I25" s="33"/>
    </row>
    <row r="26" spans="2:9" ht="80" customHeight="1" x14ac:dyDescent="0.15">
      <c r="B26" s="44" t="s">
        <v>68</v>
      </c>
      <c r="C26" s="44"/>
      <c r="D26" s="44"/>
      <c r="E26" s="44"/>
      <c r="F26" s="44"/>
      <c r="G26" s="44"/>
      <c r="H26" s="44"/>
      <c r="I26" s="44"/>
    </row>
    <row r="27" spans="2:9" s="35" customFormat="1" ht="33" customHeight="1" x14ac:dyDescent="0.2">
      <c r="B27" s="48"/>
      <c r="C27" s="48"/>
      <c r="D27" s="48"/>
      <c r="E27" s="48"/>
      <c r="F27" s="48"/>
      <c r="G27" s="48"/>
      <c r="H27" s="48"/>
      <c r="I27" s="48"/>
    </row>
    <row r="28" spans="2:9" s="35" customFormat="1" ht="12.75" customHeight="1" x14ac:dyDescent="0.2">
      <c r="B28" s="48"/>
      <c r="C28" s="48"/>
      <c r="D28" s="48"/>
      <c r="E28" s="48"/>
      <c r="F28" s="48"/>
      <c r="G28" s="48"/>
      <c r="H28" s="48"/>
      <c r="I28" s="48"/>
    </row>
    <row r="29" spans="2:9" s="35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</row>
    <row r="30" spans="2:9" s="35" customFormat="1" ht="12.75" customHeight="1" x14ac:dyDescent="0.2">
      <c r="B30" s="48"/>
      <c r="C30" s="48"/>
      <c r="D30" s="48"/>
      <c r="E30" s="48"/>
      <c r="F30" s="48"/>
      <c r="G30" s="48"/>
      <c r="H30" s="48"/>
      <c r="I30" s="48"/>
    </row>
    <row r="32" spans="2:9" x14ac:dyDescent="0.15">
      <c r="B32" s="36"/>
    </row>
    <row r="33" spans="2:3" x14ac:dyDescent="0.15">
      <c r="B33" s="36"/>
    </row>
    <row r="34" spans="2:3" x14ac:dyDescent="0.15">
      <c r="B34" s="36"/>
    </row>
    <row r="35" spans="2:3" x14ac:dyDescent="0.15">
      <c r="B35" s="38"/>
      <c r="C35" s="39"/>
    </row>
  </sheetData>
  <mergeCells count="6">
    <mergeCell ref="B27:I27"/>
    <mergeCell ref="B28:I28"/>
    <mergeCell ref="B29:I29"/>
    <mergeCell ref="B30:I30"/>
    <mergeCell ref="B2:I2"/>
    <mergeCell ref="B26:I26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showGridLines="0" workbookViewId="0"/>
  </sheetViews>
  <sheetFormatPr baseColWidth="10" defaultColWidth="10.83203125" defaultRowHeight="11" x14ac:dyDescent="0.15"/>
  <cols>
    <col min="1" max="1" width="3.6640625" style="5" customWidth="1"/>
    <col min="2" max="2" width="16.5" style="5" customWidth="1"/>
    <col min="3" max="3" width="31.1640625" style="5" customWidth="1"/>
    <col min="4" max="6" width="14" style="5" customWidth="1"/>
    <col min="7" max="8" width="12.6640625" style="5" customWidth="1"/>
    <col min="9" max="16384" width="10.83203125" style="5"/>
  </cols>
  <sheetData>
    <row r="2" spans="2:8" ht="23" customHeight="1" x14ac:dyDescent="0.15">
      <c r="B2" s="50" t="s">
        <v>57</v>
      </c>
      <c r="C2" s="50"/>
      <c r="D2" s="50"/>
      <c r="E2" s="50"/>
      <c r="F2" s="50"/>
      <c r="G2" s="50"/>
      <c r="H2" s="50"/>
    </row>
    <row r="3" spans="2:8" x14ac:dyDescent="0.15">
      <c r="C3" s="2"/>
      <c r="D3" s="2"/>
      <c r="E3" s="2"/>
      <c r="F3" s="2"/>
      <c r="G3" s="2"/>
    </row>
    <row r="4" spans="2:8" x14ac:dyDescent="0.15">
      <c r="C4" s="52"/>
      <c r="D4" s="53" t="s">
        <v>4</v>
      </c>
      <c r="E4" s="53" t="s">
        <v>5</v>
      </c>
      <c r="F4" s="53" t="s">
        <v>6</v>
      </c>
      <c r="G4" s="53" t="s">
        <v>9</v>
      </c>
      <c r="H4" s="53" t="s">
        <v>10</v>
      </c>
    </row>
    <row r="5" spans="2:8" x14ac:dyDescent="0.15">
      <c r="B5" s="56" t="s">
        <v>7</v>
      </c>
      <c r="C5" s="54" t="s">
        <v>40</v>
      </c>
      <c r="D5" s="3">
        <v>2.5442631540641001</v>
      </c>
      <c r="E5" s="3">
        <v>3.3619265801927298</v>
      </c>
      <c r="F5" s="3">
        <v>3.5010804054959399</v>
      </c>
      <c r="G5" s="3">
        <v>2.5544863900808901</v>
      </c>
      <c r="H5" s="3">
        <v>1.51661753217132</v>
      </c>
    </row>
    <row r="6" spans="2:8" x14ac:dyDescent="0.15">
      <c r="B6" s="56"/>
      <c r="C6" s="54" t="s">
        <v>41</v>
      </c>
      <c r="D6" s="3">
        <v>62.895660152159003</v>
      </c>
      <c r="E6" s="3">
        <v>71.598472208402796</v>
      </c>
      <c r="F6" s="3">
        <v>61.311074519980799</v>
      </c>
      <c r="G6" s="3">
        <v>60.174476825004895</v>
      </c>
      <c r="H6" s="3">
        <v>63.616243936265803</v>
      </c>
    </row>
    <row r="7" spans="2:8" x14ac:dyDescent="0.15">
      <c r="B7" s="56"/>
      <c r="C7" s="54" t="s">
        <v>11</v>
      </c>
      <c r="D7" s="3">
        <v>0.2</v>
      </c>
      <c r="E7" s="3">
        <v>0.6</v>
      </c>
      <c r="F7" s="3">
        <v>0.7</v>
      </c>
      <c r="G7" s="3">
        <v>0.3</v>
      </c>
      <c r="H7" s="3">
        <v>0.4</v>
      </c>
    </row>
    <row r="8" spans="2:8" x14ac:dyDescent="0.15">
      <c r="B8" s="56"/>
      <c r="C8" s="54" t="s">
        <v>39</v>
      </c>
      <c r="D8" s="55">
        <f>SUM(E8:H8)</f>
        <v>38</v>
      </c>
      <c r="E8" s="55">
        <v>10</v>
      </c>
      <c r="F8" s="55">
        <v>1</v>
      </c>
      <c r="G8" s="55">
        <v>22</v>
      </c>
      <c r="H8" s="55">
        <v>5</v>
      </c>
    </row>
    <row r="9" spans="2:8" x14ac:dyDescent="0.15">
      <c r="B9" s="56" t="s">
        <v>8</v>
      </c>
      <c r="C9" s="54" t="s">
        <v>40</v>
      </c>
      <c r="D9" s="3">
        <v>2.82864881127677</v>
      </c>
      <c r="E9" s="3">
        <v>6.5392218666941506</v>
      </c>
      <c r="F9" s="3">
        <v>3.85871485068858</v>
      </c>
      <c r="G9" s="3">
        <v>2.5633309127515598</v>
      </c>
      <c r="H9" s="3">
        <v>1.2350983361283201</v>
      </c>
    </row>
    <row r="10" spans="2:8" x14ac:dyDescent="0.15">
      <c r="B10" s="56"/>
      <c r="C10" s="54" t="s">
        <v>41</v>
      </c>
      <c r="D10" s="3">
        <v>65.276990880620801</v>
      </c>
      <c r="E10" s="3">
        <v>65.868149529289994</v>
      </c>
      <c r="F10" s="3">
        <v>57.747808855976004</v>
      </c>
      <c r="G10" s="3">
        <v>66.712036004836492</v>
      </c>
      <c r="H10" s="3">
        <v>70.003599208874107</v>
      </c>
    </row>
    <row r="11" spans="2:8" x14ac:dyDescent="0.15">
      <c r="B11" s="56"/>
      <c r="C11" s="54" t="s">
        <v>11</v>
      </c>
      <c r="D11" s="3">
        <v>0.2</v>
      </c>
      <c r="E11" s="3">
        <v>0.9</v>
      </c>
      <c r="F11" s="3">
        <v>0.6</v>
      </c>
      <c r="G11" s="3">
        <v>0.3</v>
      </c>
      <c r="H11" s="3">
        <v>0.3</v>
      </c>
    </row>
    <row r="12" spans="2:8" x14ac:dyDescent="0.15">
      <c r="B12" s="56"/>
      <c r="C12" s="54" t="s">
        <v>39</v>
      </c>
      <c r="D12" s="55">
        <f>SUM(E12:H12)</f>
        <v>71</v>
      </c>
      <c r="E12" s="55">
        <v>30</v>
      </c>
      <c r="F12" s="55">
        <v>11</v>
      </c>
      <c r="G12" s="55">
        <v>27</v>
      </c>
      <c r="H12" s="55">
        <v>3</v>
      </c>
    </row>
    <row r="13" spans="2:8" x14ac:dyDescent="0.15">
      <c r="B13" s="56" t="s">
        <v>4</v>
      </c>
      <c r="C13" s="54" t="s">
        <v>40</v>
      </c>
      <c r="D13" s="3">
        <v>2.6918012427761697</v>
      </c>
      <c r="E13" s="3">
        <v>4.92077496398199</v>
      </c>
      <c r="F13" s="3">
        <v>3.6820797887226799</v>
      </c>
      <c r="G13" s="3">
        <v>2.55816168934312</v>
      </c>
      <c r="H13" s="3">
        <v>1.35883828050095</v>
      </c>
    </row>
    <row r="14" spans="2:8" x14ac:dyDescent="0.15">
      <c r="B14" s="56"/>
      <c r="C14" s="54" t="s">
        <v>41</v>
      </c>
      <c r="D14" s="3">
        <v>64.20266282411869</v>
      </c>
      <c r="E14" s="3">
        <v>67.860072086711099</v>
      </c>
      <c r="F14" s="3">
        <v>59.418315875613501</v>
      </c>
      <c r="G14" s="3">
        <v>63.536042877868603</v>
      </c>
      <c r="H14" s="3">
        <v>66.894546283557204</v>
      </c>
    </row>
    <row r="15" spans="2:8" x14ac:dyDescent="0.15">
      <c r="B15" s="56"/>
      <c r="C15" s="54" t="s">
        <v>11</v>
      </c>
      <c r="D15" s="3">
        <v>0.1</v>
      </c>
      <c r="E15" s="3">
        <v>0.5</v>
      </c>
      <c r="F15" s="3">
        <v>0.5</v>
      </c>
      <c r="G15" s="3">
        <v>0.2</v>
      </c>
      <c r="H15" s="3">
        <v>0.2</v>
      </c>
    </row>
    <row r="16" spans="2:8" x14ac:dyDescent="0.15">
      <c r="B16" s="56"/>
      <c r="C16" s="54" t="s">
        <v>39</v>
      </c>
      <c r="D16" s="55">
        <f>D12+D8</f>
        <v>109</v>
      </c>
      <c r="E16" s="55">
        <f>E12+E8</f>
        <v>40</v>
      </c>
      <c r="F16" s="55">
        <f>F12+F8</f>
        <v>12</v>
      </c>
      <c r="G16" s="55">
        <f>G12+G8</f>
        <v>49</v>
      </c>
      <c r="H16" s="55">
        <f>H12+H8</f>
        <v>8</v>
      </c>
    </row>
    <row r="17" spans="2:8" ht="53" customHeight="1" x14ac:dyDescent="0.15">
      <c r="B17" s="51" t="s">
        <v>63</v>
      </c>
      <c r="C17" s="51"/>
      <c r="D17" s="51"/>
      <c r="E17" s="51"/>
      <c r="F17" s="51"/>
      <c r="G17" s="51"/>
      <c r="H17" s="51"/>
    </row>
    <row r="18" spans="2:8" x14ac:dyDescent="0.15">
      <c r="B18" s="7"/>
    </row>
    <row r="19" spans="2:8" x14ac:dyDescent="0.15">
      <c r="B19" s="4"/>
    </row>
    <row r="20" spans="2:8" x14ac:dyDescent="0.15">
      <c r="B20" s="4"/>
    </row>
  </sheetData>
  <mergeCells count="5">
    <mergeCell ref="B5:B8"/>
    <mergeCell ref="B9:B12"/>
    <mergeCell ref="B13:B16"/>
    <mergeCell ref="B2:H2"/>
    <mergeCell ref="B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F05_graphique1</vt:lpstr>
      <vt:lpstr>F05_graphique2</vt:lpstr>
      <vt:lpstr>F05_graphique3</vt:lpstr>
      <vt:lpstr>F05_tableau-compl-A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de Microsoft Office</cp:lastModifiedBy>
  <dcterms:created xsi:type="dcterms:W3CDTF">2015-06-05T18:17:20Z</dcterms:created>
  <dcterms:modified xsi:type="dcterms:W3CDTF">2022-09-01T07:57:37Z</dcterms:modified>
</cp:coreProperties>
</file>