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defaultThemeVersion="124226"/>
  <mc:AlternateContent xmlns:mc="http://schemas.openxmlformats.org/markup-compatibility/2006">
    <mc:Choice Requires="x15">
      <x15ac:absPath xmlns:x15ac="http://schemas.microsoft.com/office/spreadsheetml/2010/11/ac" url="/Users/thomasbreton/NDBD Dropbox/Thomas Breton/2 - NDBD Communication/DREES/DREES - ER/1 - ER 2022/14 - ER IVG/2 - Support/"/>
    </mc:Choice>
  </mc:AlternateContent>
  <xr:revisionPtr revIDLastSave="0" documentId="13_ncr:1_{E9EFE785-7A38-C447-83E6-5771CF48FAAE}" xr6:coauthVersionLast="47" xr6:coauthVersionMax="47" xr10:uidLastSave="{00000000-0000-0000-0000-000000000000}"/>
  <bookViews>
    <workbookView xWindow="-59700" yWindow="13680" windowWidth="35720" windowHeight="16400" xr2:uid="{00000000-000D-0000-FFFF-FFFF00000000}"/>
  </bookViews>
  <sheets>
    <sheet name="tableau1" sheetId="1" r:id="rId1"/>
    <sheet name="Graphique1" sheetId="33" r:id="rId2"/>
    <sheet name="graphique 2" sheetId="6" r:id="rId3"/>
    <sheet name="graphique 3" sheetId="2" r:id="rId4"/>
    <sheet name="graphique 4" sheetId="24" r:id="rId5"/>
    <sheet name="graphique 5" sheetId="37" r:id="rId6"/>
    <sheet name="graphique 6" sheetId="35" r:id="rId7"/>
    <sheet name="Carte 1" sheetId="28" r:id="rId8"/>
    <sheet name="Tableau complémentaire A" sheetId="36" r:id="rId9"/>
    <sheet name="Tableau complémentaire B" sheetId="25" r:id="rId10"/>
    <sheet name="Tableau complémentaire C" sheetId="16" r:id="rId11"/>
    <sheet name="Tableau complémentaire D" sheetId="27" r:id="rId12"/>
  </sheets>
  <definedNames>
    <definedName name="_xlnm.Print_Area" localSheetId="0">tableau1!$B$2:$J$2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4" i="25" l="1"/>
  <c r="G20" i="25" l="1"/>
  <c r="H20" i="25" s="1"/>
  <c r="G21" i="25"/>
  <c r="G22" i="25"/>
  <c r="H22" i="25" s="1"/>
  <c r="G23" i="25"/>
  <c r="H23" i="25" s="1"/>
  <c r="G24" i="25"/>
  <c r="H24" i="25" s="1"/>
  <c r="G25" i="25"/>
  <c r="H25" i="25" s="1"/>
  <c r="G26" i="25"/>
  <c r="H26" i="25" s="1"/>
  <c r="G8" i="25"/>
  <c r="H8" i="25" s="1"/>
  <c r="G7" i="25"/>
  <c r="H7" i="25" s="1"/>
  <c r="G9" i="25"/>
  <c r="H9" i="25" s="1"/>
  <c r="G10" i="25"/>
  <c r="G11" i="25"/>
  <c r="H11" i="25" s="1"/>
  <c r="G12" i="25"/>
  <c r="H12" i="25" s="1"/>
  <c r="G13" i="25"/>
  <c r="H13" i="25" s="1"/>
  <c r="G14" i="25"/>
  <c r="H14" i="25" s="1"/>
  <c r="G15" i="25"/>
  <c r="H15" i="25" s="1"/>
  <c r="G16" i="25"/>
  <c r="G17" i="25"/>
  <c r="G18" i="25"/>
  <c r="H18" i="25" s="1"/>
  <c r="G19" i="25"/>
  <c r="H19" i="25" s="1"/>
  <c r="H21" i="25"/>
  <c r="G6" i="25"/>
  <c r="H6" i="25"/>
  <c r="H16" i="25"/>
  <c r="H10" i="25"/>
  <c r="H17" i="25"/>
  <c r="K7" i="24" l="1"/>
  <c r="L7" i="24"/>
  <c r="M7" i="24"/>
  <c r="K8" i="24"/>
  <c r="L8" i="24"/>
  <c r="M8" i="24"/>
  <c r="K9" i="24"/>
  <c r="L9" i="24"/>
  <c r="M9" i="24"/>
  <c r="K10" i="24"/>
  <c r="L10" i="24"/>
  <c r="M10" i="24"/>
  <c r="K11" i="24"/>
  <c r="L11" i="24"/>
  <c r="M11" i="24"/>
  <c r="K12" i="24"/>
  <c r="L12" i="24"/>
  <c r="M12" i="24"/>
  <c r="K13" i="24"/>
  <c r="L13" i="24"/>
  <c r="M13" i="24"/>
  <c r="K14" i="24"/>
  <c r="L14" i="24"/>
  <c r="M14" i="24"/>
  <c r="K15" i="24"/>
  <c r="L15" i="24"/>
  <c r="M15" i="24"/>
  <c r="K16" i="24"/>
  <c r="L16" i="24"/>
  <c r="M16" i="24"/>
  <c r="K17" i="24"/>
  <c r="L17" i="24"/>
  <c r="M17" i="24"/>
  <c r="M6" i="24"/>
  <c r="L6" i="24"/>
  <c r="K6" i="24"/>
  <c r="C24" i="1" l="1"/>
  <c r="C25" i="1" s="1"/>
  <c r="C27" i="1" s="1"/>
  <c r="G17" i="27" l="1"/>
  <c r="E17" i="27"/>
  <c r="C17" i="27" l="1"/>
</calcChain>
</file>

<file path=xl/sharedStrings.xml><?xml version="1.0" encoding="utf-8"?>
<sst xmlns="http://schemas.openxmlformats.org/spreadsheetml/2006/main" count="365" uniqueCount="262">
  <si>
    <t>Corse</t>
  </si>
  <si>
    <t>Martinique</t>
  </si>
  <si>
    <t>Guyane</t>
  </si>
  <si>
    <t>Mayotte</t>
  </si>
  <si>
    <t>15-17 ans</t>
  </si>
  <si>
    <t>18-19 ans</t>
  </si>
  <si>
    <t>20 à 24 ans</t>
  </si>
  <si>
    <t>25 à 29 ans</t>
  </si>
  <si>
    <t>30 à 34 ans</t>
  </si>
  <si>
    <t>35 à 39 ans</t>
  </si>
  <si>
    <t>40 à 44 ans</t>
  </si>
  <si>
    <t>45 à 49 ans</t>
  </si>
  <si>
    <t>Guadeloupe*</t>
  </si>
  <si>
    <t>ICA</t>
  </si>
  <si>
    <t>Pays de la Loire</t>
  </si>
  <si>
    <t>Normandie</t>
  </si>
  <si>
    <t>France entière</t>
  </si>
  <si>
    <t>Occitanie</t>
  </si>
  <si>
    <t>Bretagne</t>
  </si>
  <si>
    <t>% médicamenteux</t>
  </si>
  <si>
    <t>Méthode inconnue</t>
  </si>
  <si>
    <t>Public médicamenteux</t>
  </si>
  <si>
    <t>Privé médicamenteux</t>
  </si>
  <si>
    <t>IVG en établissement hospitalier</t>
  </si>
  <si>
    <t>IVG mineures pour 1000 femmes de 15 à 17 ans</t>
  </si>
  <si>
    <t>Public instrumental</t>
  </si>
  <si>
    <t>Privé instrumental</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</si>
  <si>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</si>
  <si>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</si>
  <si>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</si>
  <si>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</si>
  <si>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</si>
  <si>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</si>
  <si>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</si>
  <si>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</si>
  <si>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</si>
  <si>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</si>
  <si>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</si>
  <si>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</si>
  <si>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</si>
  <si>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</si>
  <si>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</si>
  <si>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</si>
  <si>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</si>
  <si>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</si>
  <si>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</si>
  <si>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</si>
  <si>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</si>
  <si>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</si>
  <si>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</si>
  <si>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</si>
  <si>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</si>
  <si>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</si>
  <si>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</si>
  <si>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</si>
  <si>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02A</t>
  </si>
  <si>
    <t>02B</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</si>
  <si>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</si>
  <si>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</si>
  <si>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</si>
  <si>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</si>
  <si>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</si>
  <si>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</si>
  <si>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</si>
  <si>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</si>
  <si>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</si>
  <si>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</si>
  <si>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</si>
  <si>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</si>
  <si>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</si>
  <si>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</si>
  <si>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</si>
  <si>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</si>
  <si>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</si>
  <si>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</si>
  <si>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</si>
  <si>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</si>
  <si>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</si>
  <si>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</si>
  <si>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</si>
  <si>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</si>
  <si>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</si>
  <si>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</si>
  <si>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</si>
  <si>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</si>
  <si>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</si>
  <si>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</si>
  <si>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</si>
  <si>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</si>
  <si>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</si>
  <si>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</si>
  <si>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</si>
  <si>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</si>
  <si>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</si>
  <si>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</si>
  <si>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</si>
  <si>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</si>
  <si>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</si>
  <si>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</si>
  <si>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</si>
  <si>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</si>
  <si>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</si>
  <si>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</si>
  <si>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</si>
  <si>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</si>
  <si>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</si>
  <si>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</si>
  <si>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</si>
  <si>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</si>
  <si>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</si>
  <si>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</si>
  <si>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</si>
  <si>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</si>
  <si>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</si>
  <si>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</si>
  <si>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</si>
  <si>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</si>
  <si>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</si>
  <si>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</si>
  <si>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</si>
  <si>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</si>
  <si>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</si>
  <si>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</si>
  <si>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</si>
  <si>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</si>
  <si>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</si>
  <si>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</si>
  <si>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</si>
  <si>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département</t>
  </si>
  <si>
    <t>MOIS</t>
  </si>
  <si>
    <t>FMV remboursés en cabinet libéral</t>
  </si>
  <si>
    <t>IVG téléconsultation</t>
  </si>
  <si>
    <t>IVG hors établissement 2018</t>
  </si>
  <si>
    <t>IVG établissement de santé 2018</t>
  </si>
  <si>
    <t>Total IVG</t>
  </si>
  <si>
    <t>Tous âges</t>
  </si>
  <si>
    <t>Nouvelle-Aquitaine</t>
  </si>
  <si>
    <t>Hauts-de-France</t>
  </si>
  <si>
    <t>IVG établissement de santé 2020</t>
  </si>
  <si>
    <t>Mois</t>
  </si>
  <si>
    <t>IVG instrumentales 
en établissement</t>
  </si>
  <si>
    <t>IVG médicamenteuses 
en établissement</t>
  </si>
  <si>
    <t>Nombre d’IVG en téléconsultation</t>
  </si>
  <si>
    <t>IVG hors établissement 2020</t>
  </si>
  <si>
    <t>IVG établissement de santé 2019</t>
  </si>
  <si>
    <t>IVG hors établissement 2019</t>
  </si>
  <si>
    <t>IVG</t>
  </si>
  <si>
    <t>naissances</t>
  </si>
  <si>
    <t>Année de conception</t>
  </si>
  <si>
    <t>Confinement</t>
  </si>
  <si>
    <t xml:space="preserve"> </t>
  </si>
  <si>
    <t>Mois de conception</t>
  </si>
  <si>
    <t>IVG hors établissement 2021</t>
  </si>
  <si>
    <t>IVG établissement de santé 2021</t>
  </si>
  <si>
    <t>Tableau 1 - Les IVG selon la région de résidence en 2021</t>
  </si>
  <si>
    <t>2020 maj  juin 2022</t>
  </si>
  <si>
    <t>Grand Est</t>
  </si>
  <si>
    <t>Réunion</t>
  </si>
  <si>
    <t>Ratio d’avortement</t>
  </si>
  <si>
    <t>Graphique 1 - Évolution du nombre des IVG et du ratio d’avortement de 1990 à 2021</t>
  </si>
  <si>
    <t>Graphique 3 - Évolution des taux de recours à l’IVG selon l’âge de 2014 à 2021</t>
  </si>
  <si>
    <t>&gt;20</t>
  </si>
  <si>
    <t>IVG méthode inconnue en établissement</t>
  </si>
  <si>
    <t>IVG hors établissement de santé*</t>
  </si>
  <si>
    <t>IVG/naissances</t>
  </si>
  <si>
    <t>Moins de 20</t>
  </si>
  <si>
    <t>&lt;15</t>
  </si>
  <si>
    <t>15-17</t>
  </si>
  <si>
    <t>18-19</t>
  </si>
  <si>
    <t>20-24 ans</t>
  </si>
  <si>
    <t>25-29 ans</t>
  </si>
  <si>
    <t>30-34 ans</t>
  </si>
  <si>
    <t>35-39 ans</t>
  </si>
  <si>
    <t>40 ans et +</t>
  </si>
  <si>
    <t>ND</t>
  </si>
  <si>
    <t>IVG**  pour 
1 000 femmes de 15-49 ans taux bruts</t>
  </si>
  <si>
    <t>IVG**  pour 
1 000 femmes de 15-49 ans taux standardisés</t>
  </si>
  <si>
    <t>Île-de-France</t>
  </si>
  <si>
    <t>Bourgogne-Franche-Comté</t>
  </si>
  <si>
    <t>Auvergne-Rhône-Alpes</t>
  </si>
  <si>
    <t>Résidentes France métropolitaine</t>
  </si>
  <si>
    <t>Résidentes DROM</t>
  </si>
  <si>
    <t>Centre-Val de Loire</t>
  </si>
  <si>
    <t>Forfaits médicamenteux de ville (FMV) remboursés en centre de santé, centre de planification et d’éducation familiale</t>
  </si>
  <si>
    <t>Provence-Alpes-Côte d’Azur</t>
  </si>
  <si>
    <t>Résidence à l’étranger</t>
  </si>
  <si>
    <t>*** Dans certains cas, le lieu de résidence inconnu a été remplacé par le lieu de réalisation de l’acte.</t>
  </si>
  <si>
    <r>
      <rPr>
        <b/>
        <sz val="8"/>
        <color theme="1"/>
        <rFont val="Marianne"/>
        <family val="3"/>
      </rPr>
      <t>Champ &gt;</t>
    </r>
    <r>
      <rPr>
        <sz val="8"/>
        <color theme="1"/>
        <rFont val="Marianne"/>
        <family val="3"/>
      </rPr>
      <t xml:space="preserve"> France entière, tous régimes, non compris les IVG dont l’âge de la femme est inconnu. </t>
    </r>
  </si>
  <si>
    <r>
      <rPr>
        <b/>
        <sz val="8"/>
        <color theme="1"/>
        <rFont val="Marianne"/>
        <family val="3"/>
      </rPr>
      <t>Lecture &gt;</t>
    </r>
    <r>
      <rPr>
        <sz val="8"/>
        <color theme="1"/>
        <rFont val="Marianne"/>
        <family val="3"/>
      </rPr>
      <t xml:space="preserve"> En 2021, les femmes résidant en Île-de-France ont effectué 52 376 IVG, soit un taux de recours de 17,6 IVG pour 1 000 femmes de 15 à 49 ans.</t>
    </r>
  </si>
  <si>
    <t>** Calculé en rapportant l’ensemble des IVG aux femmes de 15 à 49 ans.</t>
  </si>
  <si>
    <r>
      <t>Note &gt;</t>
    </r>
    <r>
      <rPr>
        <sz val="8"/>
        <color theme="1"/>
        <rFont val="Marianne"/>
        <family val="3"/>
      </rPr>
      <t xml:space="preserve"> Le ratio d’avortement correspond au rapport entre le nombre d’IVG au numérateur et le nombre de naissances vivantes au dénominateur.</t>
    </r>
  </si>
  <si>
    <r>
      <t>Lecture &gt;</t>
    </r>
    <r>
      <rPr>
        <sz val="8"/>
        <color theme="1"/>
        <rFont val="Marianne"/>
        <family val="3"/>
      </rPr>
      <t xml:space="preserve"> En 2021, le rapport est de 30 IVG pour 100 naissances vivantes (ratio de 0,30). </t>
    </r>
  </si>
  <si>
    <t>Février</t>
  </si>
  <si>
    <t>Janvier</t>
  </si>
  <si>
    <t>Mars</t>
  </si>
  <si>
    <t>Avril</t>
  </si>
  <si>
    <t>Mai</t>
  </si>
  <si>
    <t>Juin</t>
  </si>
  <si>
    <t>Juillet</t>
  </si>
  <si>
    <t>Août</t>
  </si>
  <si>
    <t>Septembre</t>
  </si>
  <si>
    <t>Octobre</t>
  </si>
  <si>
    <t>Novembre</t>
  </si>
  <si>
    <t>Décembre</t>
  </si>
  <si>
    <r>
      <rPr>
        <b/>
        <sz val="8"/>
        <color theme="1"/>
        <rFont val="Marianne"/>
        <family val="3"/>
      </rPr>
      <t>Lecture &gt;</t>
    </r>
    <r>
      <rPr>
        <sz val="8"/>
        <color theme="1"/>
        <rFont val="Marianne"/>
        <family val="3"/>
      </rPr>
      <t xml:space="preserve"> En janvier 2021, 13 076 IVG ont été réalisées dans un établissement de santé et 6 481 hors établissement.</t>
    </r>
  </si>
  <si>
    <r>
      <rPr>
        <b/>
        <sz val="8"/>
        <color theme="1"/>
        <rFont val="Marianne"/>
        <family val="3"/>
      </rPr>
      <t>Champ &gt;</t>
    </r>
    <r>
      <rPr>
        <sz val="8"/>
        <color theme="1"/>
        <rFont val="Marianne"/>
        <family val="3"/>
      </rPr>
      <t xml:space="preserve"> France entière.</t>
    </r>
  </si>
  <si>
    <t>Total IVG 2019</t>
  </si>
  <si>
    <t>Total IVG 2020</t>
  </si>
  <si>
    <t>Total IVG 2021</t>
  </si>
  <si>
    <t>Méthode médicamenteuse</t>
  </si>
  <si>
    <t>Méthode chirurgicale</t>
  </si>
  <si>
    <t>En %</t>
  </si>
  <si>
    <t>Âge gestationnel (en semaines d’aménorrhée [SA])</t>
  </si>
  <si>
    <r>
      <rPr>
        <b/>
        <sz val="8"/>
        <color theme="1"/>
        <rFont val="Marianne"/>
        <family val="3"/>
      </rPr>
      <t xml:space="preserve">Source &gt; </t>
    </r>
    <r>
      <rPr>
        <sz val="8"/>
        <color theme="1"/>
        <rFont val="Marianne"/>
        <family val="3"/>
      </rPr>
      <t>SNDS, calculs DREES.</t>
    </r>
  </si>
  <si>
    <r>
      <rPr>
        <b/>
        <sz val="8"/>
        <color theme="1"/>
        <rFont val="Marianne"/>
        <family val="3"/>
      </rPr>
      <t>Lecture &gt;</t>
    </r>
    <r>
      <rPr>
        <sz val="8"/>
        <color theme="1"/>
        <rFont val="Marianne"/>
        <family val="3"/>
      </rPr>
      <t xml:space="preserve"> En janvier 2021, 108 IVG ont été réalisées en téléconsultation (pour la délivrance du médicament directement par la pharmacie).</t>
    </r>
  </si>
  <si>
    <r>
      <rPr>
        <b/>
        <sz val="8"/>
        <color theme="1"/>
        <rFont val="Marianne"/>
        <family val="3"/>
      </rPr>
      <t xml:space="preserve">Champ &gt; </t>
    </r>
    <r>
      <rPr>
        <sz val="8"/>
        <color theme="1"/>
        <rFont val="Marianne"/>
        <family val="3"/>
      </rPr>
      <t>France entière.</t>
    </r>
  </si>
  <si>
    <r>
      <rPr>
        <b/>
        <sz val="8"/>
        <color theme="1"/>
        <rFont val="Marianne"/>
        <family val="3"/>
      </rPr>
      <t>Source &gt;</t>
    </r>
    <r>
      <rPr>
        <sz val="8"/>
        <color theme="1"/>
        <rFont val="Marianne"/>
        <family val="3"/>
      </rPr>
      <t xml:space="preserve"> DCIR (préparations magistrales et officinales tarifées au prix d’un forfait IVG).</t>
    </r>
  </si>
  <si>
    <t>Total</t>
  </si>
  <si>
    <t>Total IVG en établissement</t>
  </si>
  <si>
    <r>
      <rPr>
        <b/>
        <sz val="8"/>
        <color theme="1"/>
        <rFont val="Marianne"/>
        <family val="3"/>
      </rPr>
      <t>Lecture &gt;</t>
    </r>
    <r>
      <rPr>
        <sz val="8"/>
        <color theme="1"/>
        <rFont val="Marianne"/>
        <family val="3"/>
      </rPr>
      <t xml:space="preserve"> En 2021, 76 683 IVG ont été réalisées hors établissement de santé.</t>
    </r>
  </si>
  <si>
    <r>
      <rPr>
        <b/>
        <sz val="8"/>
        <color theme="1"/>
        <rFont val="Marianne"/>
        <family val="3"/>
      </rPr>
      <t xml:space="preserve">Sources &gt; </t>
    </r>
    <r>
      <rPr>
        <sz val="8"/>
        <color theme="1"/>
        <rFont val="Marianne"/>
        <family val="3"/>
      </rPr>
      <t>DREES (SAE, PMSI-MCO) ; CNAM (DCIR : nombre de forfaits médicamenteux remboursés), calculs DREES.</t>
    </r>
  </si>
  <si>
    <t>* Y compris les IVG en téléconsultations</t>
  </si>
  <si>
    <r>
      <rPr>
        <b/>
        <sz val="8"/>
        <color theme="1"/>
        <rFont val="Marianne"/>
        <family val="3"/>
      </rPr>
      <t>Lecture &gt;</t>
    </r>
    <r>
      <rPr>
        <sz val="8"/>
        <color theme="1"/>
        <rFont val="Marianne"/>
        <family val="3"/>
      </rPr>
      <t xml:space="preserve"> En 2021, 76 % des IVG ont été réalisées selon la méthode médicamenteuse.</t>
    </r>
  </si>
  <si>
    <r>
      <rPr>
        <b/>
        <sz val="8"/>
        <color theme="1"/>
        <rFont val="Marianne"/>
        <family val="3"/>
      </rPr>
      <t>Champ &gt;</t>
    </r>
    <r>
      <rPr>
        <sz val="8"/>
        <color theme="1"/>
        <rFont val="Marianne"/>
        <family val="3"/>
      </rPr>
      <t xml:space="preserve"> France entière. </t>
    </r>
  </si>
  <si>
    <r>
      <rPr>
        <b/>
        <sz val="8"/>
        <color theme="1"/>
        <rFont val="Marianne"/>
        <family val="3"/>
      </rPr>
      <t>Sources &gt;</t>
    </r>
    <r>
      <rPr>
        <sz val="8"/>
        <color theme="1"/>
        <rFont val="Marianne"/>
        <family val="3"/>
      </rPr>
      <t xml:space="preserve"> PMSI, DCIR, calculs DREES.</t>
    </r>
  </si>
  <si>
    <t>Ville ou centres de santé ou téléconsultation</t>
  </si>
  <si>
    <r>
      <rPr>
        <b/>
        <sz val="8"/>
        <color theme="1"/>
        <rFont val="Marianne"/>
        <family val="3"/>
      </rPr>
      <t>Lecture &gt;</t>
    </r>
    <r>
      <rPr>
        <sz val="8"/>
        <color theme="1"/>
        <rFont val="Marianne"/>
        <family val="3"/>
      </rPr>
      <t xml:space="preserve"> 11,7 femmes sur 1 000 résidant dans le département de l’Ain ont eu recours à l’IVG en 2021.</t>
    </r>
  </si>
  <si>
    <t>IVG pour 1 000 femmes</t>
  </si>
  <si>
    <t>Tableau complémentaire B  - Évolution du nombre des IVG selon le lieu de réalisation</t>
  </si>
  <si>
    <t>Tableau complémentaire C - Les IVG selon la méthode et le secteur d’activité (selon le lieu de réalisation)</t>
  </si>
  <si>
    <t>Tableau complémentaire A - Ratio IVG/naissances par groupe d’âge</t>
  </si>
  <si>
    <t>France entière résidentes***</t>
  </si>
  <si>
    <r>
      <t>Champ &gt;</t>
    </r>
    <r>
      <rPr>
        <sz val="8"/>
        <color theme="1"/>
        <rFont val="Marianne"/>
        <family val="3"/>
      </rPr>
      <t xml:space="preserve"> Ensemble des IVG réalisées en métropole et dans les DROM</t>
    </r>
  </si>
  <si>
    <r>
      <t>Sources &gt;</t>
    </r>
    <r>
      <rPr>
        <sz val="8"/>
        <color theme="1"/>
        <rFont val="Marianne"/>
        <family val="3"/>
      </rPr>
      <t xml:space="preserve"> DREES (SAE, PMSI) ; CNAM (Erasme puis DCIR : nombre de forfaits médicaments remboursés selon la date de liquidation et pour le régime général jusqu’en 2009, selon la date des soins et pour tous les régimes depuis 2010), Insee (état civil), calculs DREES ; état civil.</t>
    </r>
  </si>
  <si>
    <t>Tableau complémentaire D - IVG en téléconsultation en 2020 et 2021</t>
  </si>
  <si>
    <t>données IVG désaisonnalisées</t>
  </si>
  <si>
    <t>donnéesnaissances désaisonnalisées</t>
  </si>
  <si>
    <t>Graphique 5 - Évolution mensuelle des conceptions ayant donné lieu à une IVG ou à une naissance de 2016 à 2021</t>
  </si>
  <si>
    <r>
      <rPr>
        <b/>
        <sz val="8"/>
        <color theme="1"/>
        <rFont val="Marianne"/>
      </rPr>
      <t xml:space="preserve">Note &gt; </t>
    </r>
    <r>
      <rPr>
        <sz val="8"/>
        <color theme="1"/>
        <rFont val="Marianne"/>
      </rPr>
      <t>Le ratio d’avortement correspond au rapport entre le nombre d’IVG au numérateur et le nombre de naissances vivantes au dénominateur.</t>
    </r>
  </si>
  <si>
    <r>
      <rPr>
        <b/>
        <sz val="8"/>
        <color theme="1"/>
        <rFont val="Marianne"/>
      </rPr>
      <t>Lecture &gt;</t>
    </r>
    <r>
      <rPr>
        <sz val="8"/>
        <color theme="1"/>
        <rFont val="Marianne"/>
      </rPr>
      <t xml:space="preserve"> En 2021, le rapport est de 30 IVG pour 100 naissances vivantes (ratio de 0,30). </t>
    </r>
  </si>
  <si>
    <r>
      <rPr>
        <b/>
        <sz val="8"/>
        <color theme="1"/>
        <rFont val="Marianne"/>
      </rPr>
      <t>Champ &gt;</t>
    </r>
    <r>
      <rPr>
        <sz val="8"/>
        <color theme="1"/>
        <rFont val="Marianne"/>
      </rPr>
      <t xml:space="preserve"> Ensemble des IVG réalisées en France métropolitaine et dans les DROM (y compris pour les femmes d’âge inconnu).</t>
    </r>
  </si>
  <si>
    <r>
      <rPr>
        <b/>
        <sz val="8"/>
        <color theme="1"/>
        <rFont val="Marianne"/>
      </rPr>
      <t>Sources &gt;</t>
    </r>
    <r>
      <rPr>
        <sz val="8"/>
        <color theme="1"/>
        <rFont val="Marianne"/>
      </rPr>
      <t xml:space="preserve"> DREES (SAE, PMSI) ; CNAM (Erasme puis DCIR : nombre de forfaits médicaments remboursés selon la date de liquidation et pour le régime général jusqu’en 2009, selon la date des soins et pour tous les régimes depuis 2010), Insee (état civil), calculs DREES.</t>
    </r>
  </si>
  <si>
    <r>
      <t xml:space="preserve">Sources &gt; </t>
    </r>
    <r>
      <rPr>
        <sz val="8"/>
        <color theme="1"/>
        <rFont val="Marianne"/>
      </rPr>
      <t>DREES (SAE, PMSI) ; CNAM (Erasme puis DCIR : nombre de forfaits médicaments remboursés selon la date de liquidation et pour le régime général jusqu’en 2009, selon la date des soins et pour tous régimes depuis 2010) ; Insee (estimations localisées de la population [ELP] au 1er janvier 2021), calculs DREES</t>
    </r>
  </si>
  <si>
    <r>
      <t xml:space="preserve">Champ &gt; </t>
    </r>
    <r>
      <rPr>
        <sz val="8"/>
        <color theme="1"/>
        <rFont val="Marianne"/>
      </rPr>
      <t>Ensemble des IVG réalisées en France métropolitaine et dans les DROM (y compris les femmes d’un âge inconnu pour le taux de recours).</t>
    </r>
  </si>
  <si>
    <r>
      <rPr>
        <b/>
        <sz val="8"/>
        <color theme="1"/>
        <rFont val="Marianne"/>
      </rPr>
      <t>Lecture &gt;</t>
    </r>
    <r>
      <rPr>
        <sz val="8"/>
        <color theme="1"/>
        <rFont val="Marianne"/>
        <family val="3"/>
      </rPr>
      <t xml:space="preserve"> En 2021, le taux de recours à l’IVG s’élève à 15,5 IVG pour 1 000 femmes (axe de droite) et l’indice conjoncturel d’avortement à 0,55 IVG par femme (axe de gauche).</t>
    </r>
  </si>
  <si>
    <t>Graphique 2 - Évolution de l’indice conjoncturel d’avortement (ICA) et du taux de recours à l’IVG depuis 1990</t>
  </si>
  <si>
    <r>
      <rPr>
        <b/>
        <sz val="8"/>
        <color theme="1"/>
        <rFont val="Marianne"/>
        <family val="3"/>
      </rPr>
      <t xml:space="preserve">Sources </t>
    </r>
    <r>
      <rPr>
        <sz val="8"/>
        <color theme="1"/>
        <rFont val="Marianne"/>
        <family val="3"/>
      </rPr>
      <t>&gt; SAE ; PMSI-MCO ; DCIR (forfaits médicamenteux de ville [FMV] selon la date de liquidation des soins pour le régime général jusqu’en 2009 et FMV selon la date du soin tous régimes depuis 2010) ; Insee (ELP au 1er janvier), calculs DREES.</t>
    </r>
  </si>
  <si>
    <r>
      <rPr>
        <b/>
        <sz val="8"/>
        <color theme="1"/>
        <rFont val="Marianne"/>
        <family val="3"/>
      </rPr>
      <t>Champ</t>
    </r>
    <r>
      <rPr>
        <sz val="8"/>
        <color theme="1"/>
        <rFont val="Marianne"/>
        <family val="3"/>
      </rPr>
      <t xml:space="preserve"> &gt; Ensemble des IVG réalisées en France métropolitaine et dans les DROM (hors femmes d’âge inconnu, inférieur à 15 ans ou supérieur à 49 ans).</t>
    </r>
  </si>
  <si>
    <r>
      <rPr>
        <b/>
        <sz val="8"/>
        <color theme="1"/>
        <rFont val="Marianne"/>
        <family val="3"/>
      </rPr>
      <t>Lecture &gt;</t>
    </r>
    <r>
      <rPr>
        <sz val="8"/>
        <color theme="1"/>
        <rFont val="Marianne"/>
        <family val="3"/>
      </rPr>
      <t xml:space="preserve"> Le taux de recours à l’IVG chez les 20-24 ans est de 24,8 pour 1 000 femmes en 2021, contre 28,5 en 2014.</t>
    </r>
  </si>
  <si>
    <t>Graphique 4 - Évolution mensuelle du nombre des IVG réalisées selon le lieu de 2019 à 2021</t>
  </si>
  <si>
    <r>
      <rPr>
        <b/>
        <sz val="8"/>
        <color theme="1"/>
        <rFont val="Marianne"/>
        <family val="3"/>
      </rPr>
      <t>Sources &gt;</t>
    </r>
    <r>
      <rPr>
        <sz val="8"/>
        <color theme="1"/>
        <rFont val="Marianne"/>
        <family val="3"/>
      </rPr>
      <t xml:space="preserve">  DREES (SAE, PMSI-MCO) ; CNAM (DCIR : nombre de forfaits médicamenteux remboursés), calculs DREES.</t>
    </r>
  </si>
  <si>
    <r>
      <rPr>
        <b/>
        <sz val="8"/>
        <color theme="1"/>
        <rFont val="Marianne"/>
      </rPr>
      <t>Note &gt;</t>
    </r>
    <r>
      <rPr>
        <sz val="8"/>
        <color theme="1"/>
        <rFont val="Marianne"/>
      </rPr>
      <t xml:space="preserve"> La correction des variations saisonnières permet d’éliminer l’effet de fluctuations périodiques infra-annuelles dues au calendrier et aux saisons.</t>
    </r>
  </si>
  <si>
    <r>
      <rPr>
        <b/>
        <sz val="8"/>
        <color theme="1"/>
        <rFont val="Marianne"/>
      </rPr>
      <t>Lecture &gt;</t>
    </r>
    <r>
      <rPr>
        <sz val="8"/>
        <color theme="1"/>
        <rFont val="Marianne"/>
      </rPr>
      <t xml:space="preserve"> En janvier 2018, 62 570 conceptions ont donné lieu à une naissance neuf mois plus tard ; 19 669 conceptions ont donné lieu à une IVG deux mois plus tard.</t>
    </r>
  </si>
  <si>
    <r>
      <rPr>
        <b/>
        <sz val="8"/>
        <color theme="1"/>
        <rFont val="Marianne"/>
      </rPr>
      <t xml:space="preserve">Champ &gt; </t>
    </r>
    <r>
      <rPr>
        <sz val="8"/>
        <color theme="1"/>
        <rFont val="Marianne"/>
      </rPr>
      <t>France entière.</t>
    </r>
  </si>
  <si>
    <r>
      <rPr>
        <b/>
        <sz val="8"/>
        <color theme="1"/>
        <rFont val="Marianne"/>
      </rPr>
      <t>Sources &gt;</t>
    </r>
    <r>
      <rPr>
        <sz val="8"/>
        <color theme="1"/>
        <rFont val="Marianne"/>
      </rPr>
      <t xml:space="preserve"> PMSI-MCO, CNAM (calculs DREES) ; Insee.</t>
    </r>
  </si>
  <si>
    <r>
      <rPr>
        <b/>
        <sz val="8"/>
        <color theme="1"/>
        <rFont val="Marianne"/>
      </rPr>
      <t>Lecture &gt;</t>
    </r>
    <r>
      <rPr>
        <sz val="8"/>
        <color theme="1"/>
        <rFont val="Marianne"/>
      </rPr>
      <t xml:space="preserve"> En 2021, 12 % des IVG chirurgicales enétablissement de santé sont réalisées à sept semaines d’aménorrhée (SA).</t>
    </r>
  </si>
  <si>
    <r>
      <rPr>
        <b/>
        <sz val="8"/>
        <color theme="1"/>
        <rFont val="Marianne"/>
      </rPr>
      <t>Champ &gt;</t>
    </r>
    <r>
      <rPr>
        <sz val="8"/>
        <color theme="1"/>
        <rFont val="Marianne"/>
      </rPr>
      <t xml:space="preserve"> Ensemble des IVG réalisées en France métropolitaine et dans les DROM en établissement de santé, dont la méthode est connue.</t>
    </r>
  </si>
  <si>
    <r>
      <rPr>
        <b/>
        <sz val="8"/>
        <color theme="1"/>
        <rFont val="Marianne"/>
      </rPr>
      <t>Sources &gt;</t>
    </r>
    <r>
      <rPr>
        <sz val="8"/>
        <color theme="1"/>
        <rFont val="Marianne"/>
      </rPr>
      <t xml:space="preserve"> SAE ; PMSI-MCO ; calculs DREES.</t>
    </r>
  </si>
  <si>
    <t>Graphique 6 - Répartition des IVG hospitalières selon l’âge gestationnel et la méthode</t>
  </si>
  <si>
    <t xml:space="preserve">Carte 1 - Taux de recours à l’IVG en 2021 (pour 1 000 femmes de 15 à 49 ans) </t>
  </si>
  <si>
    <r>
      <rPr>
        <b/>
        <sz val="8"/>
        <color theme="1"/>
        <rFont val="Marianne"/>
        <family val="3"/>
      </rPr>
      <t xml:space="preserve">Sources &gt; </t>
    </r>
    <r>
      <rPr>
        <sz val="8"/>
        <color theme="1"/>
        <rFont val="Marianne"/>
        <family val="3"/>
      </rPr>
      <t>SNDS (PMSI-MCO et DCIR [nombre de FMV et PMR]), Insee (estimations localisées de population au 1er janvier 2021).</t>
    </r>
  </si>
  <si>
    <t> * Non compris Saint-Martin et Saint-Barthélemy.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</si>
</sst>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0"/>
  </numFmts>
  <fonts count="25">
    <font>
      <sz val="11"/>
      <color theme="1"/>
      <name val="Calibri"/>
      <family val="2"/>
      <scheme val="minor"/>
    </font>
    <font>
      <sz val="11"/>
      <color theme="1"/>
      <name val="Calibri"/>
      <family val="2"/>
      <scheme val="minor"/>
    </font>
    <font>
      <sz val="8"/>
      <color theme="1"/>
      <name val="Marianne"/>
      <family val="3"/>
    </font>
    <font>
      <b/>
      <sz val="8"/>
      <color theme="1"/>
      <name val="Marianne"/>
      <family val="3"/>
    </font>
    <font>
      <sz val="8"/>
      <name val="Marianne"/>
      <family val="3"/>
    </font>
    <font>
      <b/>
      <sz val="8"/>
      <color rgb="FFFF0000"/>
      <name val="Marianne"/>
      <family val="3"/>
    </font>
    <font>
      <b/>
      <sz val="8"/>
      <color indexed="16"/>
      <name val="Marianne"/>
      <family val="3"/>
    </font>
    <font>
      <b/>
      <sz val="8"/>
      <name val="Marianne"/>
      <family val="3"/>
    </font>
    <font>
      <b/>
      <sz val="8"/>
      <color indexed="10"/>
      <name val="Marianne"/>
      <family val="3"/>
    </font>
    <font>
      <sz val="8"/>
      <color rgb="FFFF0000"/>
      <name val="Marianne"/>
      <family val="3"/>
    </font>
    <font>
      <sz val="11"/>
      <color rgb="FF000000"/>
      <name val="Calibri"/>
      <family val="2"/>
      <charset val="1"/>
    </font>
    <font>
      <sz val="11"/>
      <color theme="1"/>
      <name val="Marianne"/>
      <family val="3"/>
    </font>
    <font>
      <b/>
      <sz val="11"/>
      <name val="Marianne"/>
      <family val="3"/>
    </font>
    <font>
      <b/>
      <sz val="10"/>
      <name val="Marianne"/>
      <family val="3"/>
    </font>
    <font>
      <sz val="11"/>
      <name val="Marianne"/>
      <family val="3"/>
    </font>
    <font>
      <sz val="10"/>
      <color theme="1"/>
      <name val="Marianne"/>
      <family val="3"/>
    </font>
    <font>
      <b/>
      <sz val="10"/>
      <color theme="1"/>
      <name val="Marianne"/>
      <family val="3"/>
    </font>
    <font>
      <sz val="11"/>
      <color rgb="FF000000"/>
      <name val="Arial"/>
      <family val="2"/>
    </font>
    <font>
      <sz val="8"/>
      <color theme="1"/>
      <name val="Mariane"/>
    </font>
    <font>
      <sz val="8"/>
      <color theme="1"/>
      <name val="Calibri"/>
      <family val="2"/>
      <scheme val="minor"/>
    </font>
    <font>
      <sz val="8"/>
      <color theme="1"/>
      <name val="Marianne"/>
    </font>
    <font>
      <sz val="8"/>
      <name val="Calibri"/>
      <family val="2"/>
      <scheme val="minor"/>
    </font>
    <font>
      <sz val="11"/>
      <color rgb="FF525457"/>
      <name val="Inherit"/>
    </font>
    <font>
      <sz val="7"/>
      <color theme="1"/>
      <name val="Calibri"/>
      <family val="2"/>
      <scheme val="minor"/>
    </font>
    <font>
      <b/>
      <sz val="8"/>
      <color theme="1"/>
      <name val="Marianne"/>
    </font>
  </fonts>
  <fills count="4">
    <fill>
      <patternFill patternType="none"/>
    </fill>
    <fill>
      <patternFill patternType="gray125"/>
    </fill>
    <fill>
      <patternFill patternType="solid">
        <fgColor rgb="FFFFFFCC"/>
      </patternFill>
    </fill>
    <fill>
      <patternFill patternType="solid">
        <fgColor theme="0"/>
        <bgColor indexed="64"/>
      </patternFill>
    </fill>
  </fills>
  <borders count="1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2" borderId="3" applyNumberFormat="0" applyFont="0" applyAlignment="0" applyProtection="0"/>
    <xf numFmtId="0" fontId="10" fillId="0" borderId="0"/>
  </cellStyleXfs>
  <cellXfs count="159">
    <xf numFmtId="0" fontId="0" fillId="0" borderId="0" xfId="0"/>
    <xf numFmtId="0" fontId="2" fillId="0" borderId="0" xfId="0" applyFont="1"/>
    <xf numFmtId="0" fontId="3" fillId="0" borderId="0" xfId="0" applyFont="1"/>
    <xf numFmtId="1" fontId="2" fillId="0" borderId="0" xfId="0" applyNumberFormat="1" applyFont="1"/>
    <xf numFmtId="2" fontId="2" fillId="0" borderId="0" xfId="0" applyNumberFormat="1" applyFont="1"/>
    <xf numFmtId="0" fontId="3" fillId="0" borderId="0" xfId="0" applyFont="1" applyAlignment="1">
      <alignment vertical="center"/>
    </xf>
    <xf numFmtId="0" fontId="4" fillId="0" borderId="0" xfId="0" applyFont="1"/>
    <xf numFmtId="0" fontId="2" fillId="0" borderId="0" xfId="0" applyFont="1" applyFill="1"/>
    <xf numFmtId="164" fontId="2" fillId="0" borderId="0" xfId="0" applyNumberFormat="1" applyFont="1"/>
    <xf numFmtId="1" fontId="4" fillId="0" borderId="0" xfId="0" applyNumberFormat="1" applyFont="1"/>
    <xf numFmtId="164" fontId="4" fillId="0" borderId="0" xfId="0" applyNumberFormat="1" applyFont="1"/>
    <xf numFmtId="164" fontId="8" fillId="0" borderId="0" xfId="0" applyNumberFormat="1" applyFont="1"/>
    <xf numFmtId="2" fontId="4" fillId="0" borderId="0" xfId="0" applyNumberFormat="1" applyFont="1"/>
    <xf numFmtId="0" fontId="2" fillId="0" borderId="0" xfId="0" applyFont="1" applyBorder="1"/>
    <xf numFmtId="1" fontId="3" fillId="0" borderId="0" xfId="0" applyNumberFormat="1" applyFont="1"/>
    <xf numFmtId="9" fontId="2" fillId="0" borderId="0" xfId="1" applyFont="1"/>
    <xf numFmtId="9" fontId="2" fillId="0" borderId="0" xfId="0" applyNumberFormat="1" applyFont="1"/>
    <xf numFmtId="9" fontId="2" fillId="0" borderId="0" xfId="1" applyNumberFormat="1" applyFont="1"/>
    <xf numFmtId="0" fontId="3" fillId="0" borderId="0" xfId="0" applyFont="1" applyBorder="1"/>
    <xf numFmtId="0" fontId="2" fillId="0" borderId="0" xfId="0" quotePrefix="1" applyFont="1" applyBorder="1"/>
    <xf numFmtId="0" fontId="5" fillId="0" borderId="0" xfId="0" applyFont="1" applyBorder="1"/>
    <xf numFmtId="0" fontId="9" fillId="0" borderId="0" xfId="0" applyFont="1" applyBorder="1"/>
    <xf numFmtId="165" fontId="2" fillId="0" borderId="0" xfId="1" applyNumberFormat="1" applyFont="1" applyBorder="1"/>
    <xf numFmtId="1" fontId="2" fillId="0" borderId="0" xfId="0" applyNumberFormat="1" applyFont="1" applyBorder="1"/>
    <xf numFmtId="0" fontId="2" fillId="3" borderId="0" xfId="0" applyFont="1" applyFill="1" applyBorder="1"/>
    <xf numFmtId="0" fontId="2" fillId="0" borderId="0" xfId="0" applyFont="1" applyFill="1" applyBorder="1"/>
    <xf numFmtId="0" fontId="2" fillId="0" borderId="0" xfId="1" applyNumberFormat="1" applyFont="1" applyFill="1" applyBorder="1"/>
    <xf numFmtId="9" fontId="2" fillId="0" borderId="0" xfId="1" applyFont="1" applyBorder="1"/>
    <xf numFmtId="1" fontId="2" fillId="0" borderId="0" xfId="1" applyNumberFormat="1" applyFont="1" applyFill="1" applyBorder="1"/>
    <xf numFmtId="0" fontId="4" fillId="0" borderId="0" xfId="0" applyFont="1" applyBorder="1"/>
    <xf numFmtId="1" fontId="3" fillId="0" borderId="0" xfId="0" applyNumberFormat="1" applyFont="1" applyBorder="1"/>
    <xf numFmtId="0" fontId="2" fillId="0" borderId="0" xfId="0" quotePrefix="1" applyFont="1"/>
    <xf numFmtId="0" fontId="7"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3" fontId="2" fillId="0" borderId="0" xfId="0" applyNumberFormat="1" applyFont="1" applyBorder="1"/>
    <xf numFmtId="164" fontId="2" fillId="0" borderId="5" xfId="0" applyNumberFormat="1" applyFont="1" applyBorder="1"/>
    <xf numFmtId="164" fontId="2" fillId="0" borderId="0" xfId="0" applyNumberFormat="1" applyFont="1" applyBorder="1"/>
    <xf numFmtId="164" fontId="2" fillId="0" borderId="2" xfId="0" applyNumberFormat="1" applyFont="1" applyBorder="1"/>
    <xf numFmtId="164" fontId="3" fillId="0" borderId="2" xfId="0" applyNumberFormat="1" applyFont="1" applyBorder="1"/>
    <xf numFmtId="164" fontId="3" fillId="0" borderId="1" xfId="0" applyNumberFormat="1" applyFont="1" applyBorder="1"/>
    <xf numFmtId="164" fontId="2" fillId="0" borderId="4" xfId="0" applyNumberFormat="1" applyFont="1" applyBorder="1"/>
    <xf numFmtId="164" fontId="2" fillId="0" borderId="6" xfId="0" applyNumberFormat="1" applyFont="1" applyBorder="1"/>
    <xf numFmtId="0" fontId="3" fillId="0" borderId="0" xfId="0" applyFont="1" applyAlignment="1">
      <alignment horizontal="justify" vertical="center"/>
    </xf>
    <xf numFmtId="164" fontId="2" fillId="0" borderId="0" xfId="0" applyNumberFormat="1" applyFont="1" applyFill="1"/>
    <xf numFmtId="0" fontId="2" fillId="0" borderId="0" xfId="0" applyFont="1" applyAlignment="1">
      <alignment horizontal="right" vertical="center"/>
    </xf>
    <xf numFmtId="3" fontId="9" fillId="0" borderId="0" xfId="0" applyNumberFormat="1" applyFont="1"/>
    <xf numFmtId="165" fontId="9" fillId="0" borderId="0" xfId="1" applyNumberFormat="1" applyFont="1"/>
    <xf numFmtId="164" fontId="9" fillId="0" borderId="0" xfId="0" applyNumberFormat="1" applyFont="1"/>
    <xf numFmtId="164" fontId="5" fillId="0" borderId="0" xfId="0" applyNumberFormat="1" applyFont="1"/>
    <xf numFmtId="9" fontId="9" fillId="0" borderId="0" xfId="1" applyFont="1"/>
    <xf numFmtId="3" fontId="5" fillId="0" borderId="0" xfId="0" applyNumberFormat="1" applyFont="1"/>
    <xf numFmtId="2" fontId="5" fillId="0" borderId="0" xfId="0" applyNumberFormat="1" applyFont="1" applyFill="1"/>
    <xf numFmtId="0" fontId="2" fillId="0" borderId="9" xfId="0" applyFont="1" applyBorder="1"/>
    <xf numFmtId="0" fontId="2" fillId="0" borderId="10" xfId="0" applyFont="1" applyBorder="1"/>
    <xf numFmtId="0" fontId="2" fillId="0" borderId="11" xfId="0" applyFont="1" applyBorder="1"/>
    <xf numFmtId="0" fontId="7" fillId="0" borderId="8" xfId="0" applyFont="1" applyBorder="1"/>
    <xf numFmtId="0" fontId="3" fillId="0" borderId="8" xfId="0" applyFont="1" applyFill="1" applyBorder="1" applyAlignment="1">
      <alignment horizontal="center" vertical="center" wrapText="1"/>
    </xf>
    <xf numFmtId="164" fontId="2" fillId="0" borderId="1" xfId="0" applyNumberFormat="1" applyFont="1" applyBorder="1"/>
    <xf numFmtId="2" fontId="2" fillId="0" borderId="0" xfId="1" applyNumberFormat="1" applyFont="1" applyBorder="1"/>
    <xf numFmtId="165" fontId="2" fillId="0" borderId="0" xfId="1" applyNumberFormat="1" applyFont="1"/>
    <xf numFmtId="2" fontId="5" fillId="0" borderId="0" xfId="0" applyNumberFormat="1" applyFont="1" applyBorder="1"/>
    <xf numFmtId="0" fontId="3" fillId="0" borderId="0" xfId="0" applyFont="1" applyAlignment="1">
      <alignment wrapText="1"/>
    </xf>
    <xf numFmtId="3" fontId="2" fillId="0" borderId="0" xfId="0" applyNumberFormat="1" applyFont="1"/>
    <xf numFmtId="1" fontId="5" fillId="0" borderId="0" xfId="0" applyNumberFormat="1" applyFont="1" applyFill="1" applyBorder="1"/>
    <xf numFmtId="2" fontId="2" fillId="0" borderId="10" xfId="0" applyNumberFormat="1" applyFont="1" applyBorder="1"/>
    <xf numFmtId="2" fontId="2" fillId="0" borderId="10" xfId="0" applyNumberFormat="1" applyFont="1" applyFill="1" applyBorder="1"/>
    <xf numFmtId="2" fontId="2" fillId="0" borderId="13" xfId="0" applyNumberFormat="1" applyFont="1" applyBorder="1"/>
    <xf numFmtId="0" fontId="2" fillId="0" borderId="13" xfId="0" applyFont="1" applyBorder="1"/>
    <xf numFmtId="0" fontId="2" fillId="0" borderId="0" xfId="0" applyFont="1" applyAlignment="1">
      <alignment horizontal="center"/>
    </xf>
    <xf numFmtId="1" fontId="2" fillId="0" borderId="0" xfId="0" applyNumberFormat="1" applyFont="1" applyFill="1"/>
    <xf numFmtId="166" fontId="2" fillId="0" borderId="0" xfId="0" applyNumberFormat="1" applyFont="1" applyBorder="1"/>
    <xf numFmtId="166" fontId="12" fillId="0" borderId="2" xfId="0" applyNumberFormat="1" applyFont="1" applyFill="1" applyBorder="1"/>
    <xf numFmtId="0" fontId="7" fillId="0" borderId="0" xfId="0" applyFont="1" applyBorder="1"/>
    <xf numFmtId="166" fontId="3" fillId="0" borderId="0" xfId="0" applyNumberFormat="1" applyFont="1" applyBorder="1"/>
    <xf numFmtId="166" fontId="11" fillId="0" borderId="0" xfId="0" applyNumberFormat="1" applyFont="1" applyFill="1" applyBorder="1"/>
    <xf numFmtId="166" fontId="2" fillId="0" borderId="0" xfId="0" applyNumberFormat="1" applyFont="1" applyFill="1" applyBorder="1"/>
    <xf numFmtId="166" fontId="3" fillId="0" borderId="0" xfId="0" applyNumberFormat="1" applyFont="1" applyBorder="1" applyAlignment="1">
      <alignment horizontal="right" vertical="center"/>
    </xf>
    <xf numFmtId="0" fontId="13" fillId="0" borderId="0" xfId="0" applyFont="1" applyBorder="1"/>
    <xf numFmtId="3" fontId="14" fillId="0" borderId="7" xfId="0" applyNumberFormat="1" applyFont="1" applyBorder="1"/>
    <xf numFmtId="3" fontId="12" fillId="0" borderId="4" xfId="0" applyNumberFormat="1" applyFont="1" applyBorder="1"/>
    <xf numFmtId="0" fontId="11" fillId="0" borderId="0" xfId="0" applyFont="1"/>
    <xf numFmtId="0" fontId="11" fillId="0" borderId="0" xfId="0" applyFont="1" applyBorder="1"/>
    <xf numFmtId="0" fontId="11" fillId="0" borderId="0" xfId="0" applyFont="1" applyBorder="1" applyAlignment="1">
      <alignment horizontal="left" vertical="top" wrapText="1"/>
    </xf>
    <xf numFmtId="0" fontId="16" fillId="0" borderId="0" xfId="0" applyFont="1" applyBorder="1" applyAlignment="1">
      <alignment horizontal="left" vertical="top" wrapText="1"/>
    </xf>
    <xf numFmtId="9" fontId="15" fillId="0" borderId="0" xfId="1" applyFont="1" applyBorder="1" applyAlignment="1">
      <alignment horizontal="left" vertical="top" wrapText="1"/>
    </xf>
    <xf numFmtId="0" fontId="15" fillId="0" borderId="0" xfId="0" applyFont="1" applyBorder="1" applyAlignment="1">
      <alignment horizontal="left" vertical="top" wrapText="1"/>
    </xf>
    <xf numFmtId="0" fontId="2" fillId="0" borderId="0" xfId="0" applyFont="1" applyAlignment="1">
      <alignment horizontal="center"/>
    </xf>
    <xf numFmtId="3" fontId="2" fillId="0" borderId="12" xfId="0" applyNumberFormat="1" applyFont="1" applyBorder="1"/>
    <xf numFmtId="3" fontId="2" fillId="0" borderId="9" xfId="0" applyNumberFormat="1" applyFont="1" applyBorder="1"/>
    <xf numFmtId="3" fontId="2" fillId="0" borderId="10" xfId="0" applyNumberFormat="1" applyFont="1" applyBorder="1"/>
    <xf numFmtId="3" fontId="7" fillId="0" borderId="2" xfId="0" applyNumberFormat="1" applyFont="1" applyBorder="1"/>
    <xf numFmtId="3" fontId="7" fillId="0" borderId="8" xfId="0" applyNumberFormat="1" applyFont="1" applyBorder="1"/>
    <xf numFmtId="3" fontId="4" fillId="0" borderId="0" xfId="0" applyNumberFormat="1" applyFont="1" applyBorder="1"/>
    <xf numFmtId="3" fontId="4" fillId="0" borderId="10" xfId="0" applyNumberFormat="1" applyFont="1" applyBorder="1"/>
    <xf numFmtId="0" fontId="2" fillId="0" borderId="0" xfId="0" applyFont="1" applyBorder="1" applyAlignment="1">
      <alignment horizontal="right"/>
    </xf>
    <xf numFmtId="0" fontId="2" fillId="0" borderId="0" xfId="0" applyFont="1" applyAlignment="1">
      <alignment horizontal="right"/>
    </xf>
    <xf numFmtId="0" fontId="2" fillId="0" borderId="0" xfId="0" applyFont="1" applyAlignment="1">
      <alignment wrapText="1"/>
    </xf>
    <xf numFmtId="164" fontId="15" fillId="0" borderId="0" xfId="1" applyNumberFormat="1" applyFont="1" applyBorder="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1" fontId="20" fillId="0" borderId="0" xfId="0" applyNumberFormat="1" applyFont="1"/>
    <xf numFmtId="17" fontId="2" fillId="0" borderId="0" xfId="0" applyNumberFormat="1" applyFont="1"/>
    <xf numFmtId="0" fontId="2" fillId="0" borderId="0" xfId="0" applyFont="1" applyFill="1" applyBorder="1" applyAlignment="1">
      <alignment horizontal="center" vertical="center" wrapText="1"/>
    </xf>
    <xf numFmtId="0" fontId="0" fillId="0" borderId="0" xfId="0" applyFill="1" applyBorder="1"/>
    <xf numFmtId="0" fontId="17" fillId="0" borderId="0" xfId="0" applyFont="1" applyBorder="1" applyAlignment="1">
      <alignment vertical="top" wrapText="1"/>
    </xf>
    <xf numFmtId="17" fontId="2" fillId="0" borderId="0" xfId="0" applyNumberFormat="1" applyFont="1" applyFill="1" applyBorder="1"/>
    <xf numFmtId="3" fontId="22" fillId="0" borderId="0" xfId="0" applyNumberFormat="1" applyFont="1" applyFill="1" applyBorder="1" applyAlignment="1">
      <alignment horizontal="right" vertical="center"/>
    </xf>
    <xf numFmtId="0" fontId="23" fillId="0" borderId="0" xfId="0" applyFont="1" applyFill="1" applyBorder="1"/>
    <xf numFmtId="0" fontId="18" fillId="0" borderId="0" xfId="0" applyFont="1" applyFill="1" applyBorder="1"/>
    <xf numFmtId="0" fontId="7" fillId="0" borderId="0" xfId="0" applyFont="1" applyBorder="1" applyAlignment="1">
      <alignment horizontal="left"/>
    </xf>
    <xf numFmtId="0" fontId="3" fillId="0" borderId="0" xfId="0" applyFont="1" applyAlignment="1">
      <alignment horizontal="left" vertical="center" wrapText="1"/>
    </xf>
    <xf numFmtId="0" fontId="2" fillId="0" borderId="0" xfId="0" applyFont="1" applyAlignment="1">
      <alignment horizontal="left" wrapText="1"/>
    </xf>
    <xf numFmtId="0" fontId="3" fillId="0" borderId="0" xfId="0" applyFont="1" applyAlignment="1">
      <alignment horizontal="left" wrapText="1"/>
    </xf>
    <xf numFmtId="0" fontId="2" fillId="0" borderId="0" xfId="0" applyFont="1" applyAlignment="1">
      <alignment horizontal="left" vertical="center" wrapText="1"/>
    </xf>
    <xf numFmtId="164" fontId="2" fillId="0" borderId="13" xfId="0" applyNumberFormat="1" applyFont="1" applyBorder="1"/>
    <xf numFmtId="1" fontId="2" fillId="0" borderId="13" xfId="0" applyNumberFormat="1" applyFont="1" applyBorder="1"/>
    <xf numFmtId="1" fontId="4" fillId="0" borderId="13" xfId="0" applyNumberFormat="1" applyFont="1" applyBorder="1"/>
    <xf numFmtId="0" fontId="4" fillId="0" borderId="13" xfId="0" applyFont="1" applyBorder="1"/>
    <xf numFmtId="164" fontId="4" fillId="0" borderId="13" xfId="0" applyNumberFormat="1" applyFont="1" applyBorder="1"/>
    <xf numFmtId="0" fontId="6" fillId="0" borderId="13" xfId="0" applyFont="1" applyBorder="1"/>
    <xf numFmtId="2" fontId="6" fillId="0" borderId="13" xfId="0" applyNumberFormat="1" applyFont="1" applyBorder="1"/>
    <xf numFmtId="2" fontId="6" fillId="0" borderId="13" xfId="0" applyNumberFormat="1" applyFont="1" applyFill="1" applyBorder="1"/>
    <xf numFmtId="0" fontId="2" fillId="0" borderId="13" xfId="0" applyFont="1" applyFill="1" applyBorder="1"/>
    <xf numFmtId="2" fontId="2" fillId="0" borderId="13" xfId="0" applyNumberFormat="1" applyFont="1" applyFill="1" applyBorder="1"/>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top" wrapText="1"/>
    </xf>
    <xf numFmtId="0" fontId="2" fillId="0" borderId="13" xfId="0" applyFont="1" applyBorder="1" applyAlignment="1">
      <alignment horizontal="center"/>
    </xf>
    <xf numFmtId="0" fontId="19" fillId="0" borderId="13" xfId="0" applyFont="1" applyBorder="1"/>
    <xf numFmtId="1" fontId="0" fillId="0" borderId="13" xfId="0" applyNumberFormat="1" applyBorder="1"/>
    <xf numFmtId="0" fontId="19" fillId="0" borderId="13" xfId="0" applyFont="1" applyFill="1" applyBorder="1"/>
    <xf numFmtId="0" fontId="21" fillId="0" borderId="13" xfId="0" applyFont="1" applyBorder="1"/>
    <xf numFmtId="0" fontId="18" fillId="0" borderId="13" xfId="0" applyFont="1" applyBorder="1"/>
    <xf numFmtId="0" fontId="2" fillId="0" borderId="13" xfId="0" applyFont="1" applyFill="1" applyBorder="1" applyAlignment="1">
      <alignment horizontal="center"/>
    </xf>
    <xf numFmtId="3" fontId="2" fillId="0" borderId="13" xfId="0" applyNumberFormat="1" applyFont="1" applyFill="1" applyBorder="1"/>
    <xf numFmtId="0" fontId="18" fillId="0" borderId="13" xfId="0" applyFont="1" applyFill="1" applyBorder="1"/>
    <xf numFmtId="1" fontId="0" fillId="0" borderId="13" xfId="0" applyNumberFormat="1" applyFill="1" applyBorder="1"/>
    <xf numFmtId="3" fontId="2" fillId="0" borderId="13" xfId="0" applyNumberFormat="1" applyFont="1" applyBorder="1"/>
    <xf numFmtId="1" fontId="2" fillId="0" borderId="13" xfId="0" applyNumberFormat="1" applyFont="1" applyFill="1" applyBorder="1"/>
    <xf numFmtId="0" fontId="3" fillId="0" borderId="13" xfId="0" applyFont="1" applyBorder="1" applyAlignment="1">
      <alignment horizontal="center" vertical="center" wrapText="1"/>
    </xf>
    <xf numFmtId="0" fontId="3" fillId="0" borderId="13" xfId="0" applyFont="1" applyBorder="1" applyAlignment="1">
      <alignment horizontal="left" vertical="top" wrapText="1"/>
    </xf>
    <xf numFmtId="1" fontId="15" fillId="0" borderId="13" xfId="1" applyNumberFormat="1" applyFont="1" applyBorder="1" applyAlignment="1">
      <alignment horizontal="left" vertical="top" wrapText="1"/>
    </xf>
    <xf numFmtId="0" fontId="2" fillId="0" borderId="13" xfId="0" quotePrefix="1" applyFont="1" applyBorder="1"/>
    <xf numFmtId="0" fontId="3" fillId="0" borderId="13" xfId="0" applyFont="1" applyBorder="1" applyAlignment="1">
      <alignment horizontal="left" vertical="center" wrapText="1"/>
    </xf>
    <xf numFmtId="1" fontId="3" fillId="0" borderId="13" xfId="0" applyNumberFormat="1" applyFont="1" applyBorder="1"/>
    <xf numFmtId="1" fontId="4" fillId="0" borderId="13" xfId="0" applyNumberFormat="1" applyFont="1" applyFill="1" applyBorder="1"/>
    <xf numFmtId="0" fontId="3" fillId="0" borderId="13" xfId="0" applyFont="1" applyBorder="1"/>
    <xf numFmtId="9" fontId="3" fillId="0" borderId="13" xfId="1" applyFont="1" applyBorder="1"/>
    <xf numFmtId="0" fontId="20" fillId="0" borderId="0" xfId="0" applyFont="1"/>
    <xf numFmtId="0" fontId="20" fillId="0" borderId="0" xfId="0" applyFont="1" applyAlignment="1"/>
    <xf numFmtId="0" fontId="20" fillId="0" borderId="0" xfId="0" applyFont="1" applyAlignment="1">
      <alignment horizontal="left" wrapText="1"/>
    </xf>
    <xf numFmtId="0" fontId="7" fillId="0" borderId="13" xfId="0" applyFont="1" applyBorder="1"/>
    <xf numFmtId="2" fontId="2" fillId="0" borderId="13" xfId="0" applyNumberFormat="1" applyFont="1" applyBorder="1" applyAlignment="1">
      <alignment horizontal="right"/>
    </xf>
    <xf numFmtId="0" fontId="16" fillId="0" borderId="0" xfId="0" applyFont="1" applyBorder="1" applyAlignment="1">
      <alignment horizontal="left" vertical="top" wrapText="1"/>
    </xf>
  </cellXfs>
  <cellStyles count="4">
    <cellStyle name="Commentaire" xfId="2" xr:uid="{00000000-0005-0000-0000-000000000000}"/>
    <cellStyle name="Normal" xfId="0" builtinId="0"/>
    <cellStyle name="Normal 2" xfId="3" xr:uid="{00000000-0005-0000-0000-000002000000}"/>
    <cellStyle name="Pourcentage" xfId="1" builtinId="5"/>
  </cellStyles>
  <dxfs count="0"/>
  <tableStyles count="1" defaultTableStyle="TableStyleMedium9" defaultPivotStyle="PivotStyleLight16">
    <tableStyle name="Style de tableau 1" pivot="0" count="0" xr9:uid="{00000000-0011-0000-FFFF-FFFF00000000}"/>
  </tableStyles>
  <colors>
    <mruColors>
      <color rgb="FF33CC33"/>
      <color rgb="FFFFCC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35"/>
  <sheetViews>
    <sheetView showGridLines="0" tabSelected="1" zoomScaleNormal="100" zoomScaleSheetLayoutView="90" zoomScalePageLayoutView="90" workbookViewId="0">
      <selection activeCell="O31" sqref="O31"/>
    </sheetView>
  </sheetViews>
  <sheetFormatPr baseColWidth="10" defaultColWidth="10.83203125" defaultRowHeight="17.25" customHeight="1"/>
  <cols>
    <col min="1" max="1" width="5.1640625" style="1" customWidth="1"/>
    <col min="2" max="2" width="37.1640625" style="13" customWidth="1"/>
    <col min="3" max="3" width="14.6640625" style="29" customWidth="1"/>
    <col min="4" max="4" width="16.5" style="13" customWidth="1"/>
    <col min="5" max="5" width="12.33203125" style="13" customWidth="1"/>
    <col min="6" max="6" width="14.5" style="13" customWidth="1"/>
    <col min="7" max="7" width="12.33203125" style="13" customWidth="1"/>
    <col min="8" max="8" width="15.6640625" style="13" customWidth="1"/>
    <col min="9" max="9" width="16.1640625" style="13" customWidth="1"/>
    <col min="10" max="10" width="12.33203125" style="13" customWidth="1"/>
    <col min="11" max="11" width="10.5" style="13" customWidth="1"/>
    <col min="12" max="13" width="10.83203125" style="1"/>
    <col min="14" max="14" width="9.6640625" style="1" customWidth="1"/>
    <col min="15" max="16384" width="10.83203125" style="1"/>
  </cols>
  <sheetData>
    <row r="2" spans="2:18" ht="17.25" customHeight="1">
      <c r="B2" s="2" t="s">
        <v>154</v>
      </c>
      <c r="C2" s="6"/>
      <c r="D2" s="1"/>
      <c r="E2" s="1"/>
      <c r="F2" s="1"/>
      <c r="G2" s="1"/>
      <c r="H2" s="1"/>
      <c r="I2" s="1"/>
      <c r="J2" s="1"/>
      <c r="K2" s="7"/>
    </row>
    <row r="4" spans="2:18" ht="111.75" customHeight="1">
      <c r="C4" s="32" t="s">
        <v>23</v>
      </c>
      <c r="D4" s="33" t="s">
        <v>183</v>
      </c>
      <c r="E4" s="33" t="s">
        <v>130</v>
      </c>
      <c r="F4" s="35" t="s">
        <v>131</v>
      </c>
      <c r="G4" s="58" t="s">
        <v>134</v>
      </c>
      <c r="H4" s="35" t="s">
        <v>175</v>
      </c>
      <c r="I4" s="35" t="s">
        <v>176</v>
      </c>
      <c r="J4" s="34" t="s">
        <v>24</v>
      </c>
      <c r="K4" s="34" t="s">
        <v>13</v>
      </c>
      <c r="L4" s="13"/>
      <c r="M4" s="13"/>
      <c r="N4" s="13"/>
      <c r="O4" s="13"/>
      <c r="P4" s="13"/>
      <c r="Q4" s="13"/>
      <c r="R4" s="13"/>
    </row>
    <row r="5" spans="2:18" ht="17.25" customHeight="1">
      <c r="B5" s="54" t="s">
        <v>177</v>
      </c>
      <c r="C5" s="89">
        <v>29979</v>
      </c>
      <c r="D5" s="89">
        <v>3672</v>
      </c>
      <c r="E5" s="89">
        <v>18478</v>
      </c>
      <c r="F5" s="89">
        <v>247</v>
      </c>
      <c r="G5" s="90">
        <v>52376</v>
      </c>
      <c r="H5" s="8">
        <v>17.551161286647297</v>
      </c>
      <c r="I5" s="38">
        <v>16.885198201306299</v>
      </c>
      <c r="J5" s="37">
        <v>4.8357005825721178</v>
      </c>
      <c r="K5" s="66">
        <v>0.59696474431910229</v>
      </c>
      <c r="L5" s="13"/>
      <c r="M5" s="13"/>
      <c r="N5" s="13"/>
      <c r="O5" s="13"/>
      <c r="P5" s="72"/>
      <c r="Q5" s="13"/>
      <c r="R5" s="38"/>
    </row>
    <row r="6" spans="2:18" ht="17.25" customHeight="1">
      <c r="B6" s="55" t="s">
        <v>182</v>
      </c>
      <c r="C6" s="36">
        <v>5175</v>
      </c>
      <c r="D6" s="36">
        <v>155</v>
      </c>
      <c r="E6" s="36">
        <v>1298</v>
      </c>
      <c r="F6" s="36">
        <v>18</v>
      </c>
      <c r="G6" s="91">
        <v>6646</v>
      </c>
      <c r="H6" s="8">
        <v>13.03183249604888</v>
      </c>
      <c r="I6" s="38">
        <v>13.377679536947477</v>
      </c>
      <c r="J6" s="37">
        <v>4.3594248161884313</v>
      </c>
      <c r="K6" s="66">
        <v>0.47917236839506411</v>
      </c>
      <c r="L6" s="13"/>
      <c r="M6" s="13"/>
      <c r="N6" s="13"/>
      <c r="O6" s="13"/>
      <c r="P6" s="72"/>
      <c r="Q6" s="13"/>
      <c r="R6" s="38"/>
    </row>
    <row r="7" spans="2:18" ht="17.25" customHeight="1">
      <c r="B7" s="55" t="s">
        <v>178</v>
      </c>
      <c r="C7" s="36">
        <v>4703</v>
      </c>
      <c r="D7" s="36">
        <v>104</v>
      </c>
      <c r="E7" s="36">
        <v>2206</v>
      </c>
      <c r="F7" s="36">
        <v>11</v>
      </c>
      <c r="G7" s="91">
        <v>7024</v>
      </c>
      <c r="H7" s="8">
        <v>12.809430542030032</v>
      </c>
      <c r="I7" s="38">
        <v>13.142937071493867</v>
      </c>
      <c r="J7" s="37">
        <v>3.7964147227805185</v>
      </c>
      <c r="K7" s="66">
        <v>0.47151154230501463</v>
      </c>
      <c r="L7" s="13"/>
      <c r="M7" s="13"/>
      <c r="N7" s="13"/>
      <c r="O7" s="13"/>
      <c r="P7" s="72"/>
      <c r="Q7" s="13"/>
      <c r="R7" s="38"/>
    </row>
    <row r="8" spans="2:18" ht="17.25" customHeight="1">
      <c r="B8" s="55" t="s">
        <v>15</v>
      </c>
      <c r="C8" s="36">
        <v>6119</v>
      </c>
      <c r="D8" s="36">
        <v>177</v>
      </c>
      <c r="E8" s="36">
        <v>1873</v>
      </c>
      <c r="F8" s="36">
        <v>58</v>
      </c>
      <c r="G8" s="91">
        <v>8227</v>
      </c>
      <c r="H8" s="8">
        <v>12.221971322118099</v>
      </c>
      <c r="I8" s="38">
        <v>12.331397503053614</v>
      </c>
      <c r="J8" s="37">
        <v>4.5284406122585388</v>
      </c>
      <c r="K8" s="66">
        <v>0.44000357771304655</v>
      </c>
      <c r="L8" s="13"/>
      <c r="M8" s="13"/>
      <c r="N8" s="13"/>
      <c r="O8" s="13"/>
      <c r="P8" s="72"/>
      <c r="Q8" s="13"/>
      <c r="R8" s="38"/>
    </row>
    <row r="9" spans="2:18" ht="17.25" customHeight="1">
      <c r="B9" s="55" t="s">
        <v>137</v>
      </c>
      <c r="C9" s="36">
        <v>13555</v>
      </c>
      <c r="D9" s="36">
        <v>642</v>
      </c>
      <c r="E9" s="36">
        <v>3548</v>
      </c>
      <c r="F9" s="36">
        <v>27</v>
      </c>
      <c r="G9" s="91">
        <v>17772</v>
      </c>
      <c r="H9" s="8">
        <v>13.622566303847922</v>
      </c>
      <c r="I9" s="38">
        <v>13.55343596977546</v>
      </c>
      <c r="J9" s="37">
        <v>4.9888418821461498</v>
      </c>
      <c r="K9" s="66">
        <v>0.48526579684398208</v>
      </c>
      <c r="L9" s="13"/>
      <c r="M9" s="13"/>
      <c r="N9" s="13"/>
      <c r="O9" s="13"/>
      <c r="P9" s="72"/>
      <c r="Q9" s="13"/>
      <c r="R9" s="38"/>
    </row>
    <row r="10" spans="2:18" ht="17.25" customHeight="1">
      <c r="B10" s="55" t="s">
        <v>156</v>
      </c>
      <c r="C10" s="36">
        <v>12047</v>
      </c>
      <c r="D10" s="36">
        <v>119</v>
      </c>
      <c r="E10" s="36">
        <v>1984</v>
      </c>
      <c r="F10" s="36">
        <v>22</v>
      </c>
      <c r="G10" s="91">
        <v>14172</v>
      </c>
      <c r="H10" s="8">
        <v>12.224586669748978</v>
      </c>
      <c r="I10" s="38">
        <v>12.187422671873618</v>
      </c>
      <c r="J10" s="37">
        <v>3.7644138786907284</v>
      </c>
      <c r="K10" s="66">
        <v>0.43669284102551714</v>
      </c>
      <c r="L10" s="13"/>
      <c r="M10" s="13"/>
      <c r="N10" s="13"/>
      <c r="O10" s="13"/>
      <c r="P10" s="72"/>
      <c r="Q10" s="13"/>
      <c r="R10" s="38"/>
    </row>
    <row r="11" spans="2:18" ht="17.25" customHeight="1">
      <c r="B11" s="55" t="s">
        <v>14</v>
      </c>
      <c r="C11" s="36">
        <v>8140</v>
      </c>
      <c r="D11" s="36">
        <v>26</v>
      </c>
      <c r="E11" s="36">
        <v>861</v>
      </c>
      <c r="F11" s="36">
        <v>15</v>
      </c>
      <c r="G11" s="91">
        <v>9042</v>
      </c>
      <c r="H11" s="8">
        <v>11.295087598763311</v>
      </c>
      <c r="I11" s="8">
        <v>11.525303712847288</v>
      </c>
      <c r="J11" s="37">
        <v>3.4211100207174789</v>
      </c>
      <c r="K11" s="67">
        <v>0.41280464734544914</v>
      </c>
      <c r="L11" s="13"/>
      <c r="M11" s="13"/>
      <c r="N11" s="13"/>
      <c r="O11" s="13"/>
      <c r="P11" s="72"/>
      <c r="Q11" s="13"/>
      <c r="R11" s="38"/>
    </row>
    <row r="12" spans="2:18" ht="17.25" customHeight="1">
      <c r="B12" s="55" t="s">
        <v>18</v>
      </c>
      <c r="C12" s="36">
        <v>6537</v>
      </c>
      <c r="D12" s="36">
        <v>131</v>
      </c>
      <c r="E12" s="36">
        <v>1360</v>
      </c>
      <c r="F12" s="36">
        <v>11</v>
      </c>
      <c r="G12" s="91">
        <v>8039</v>
      </c>
      <c r="H12" s="8">
        <v>11.905731604911576</v>
      </c>
      <c r="I12" s="8">
        <v>12.301114802392842</v>
      </c>
      <c r="J12" s="37">
        <v>3.3959409653485264</v>
      </c>
      <c r="K12" s="66">
        <v>0.43760699604692593</v>
      </c>
      <c r="L12" s="13"/>
      <c r="M12" s="13"/>
      <c r="N12" s="13"/>
      <c r="O12" s="13"/>
      <c r="P12" s="72"/>
      <c r="Q12" s="13"/>
      <c r="R12" s="38"/>
    </row>
    <row r="13" spans="2:18" ht="17.25" customHeight="1">
      <c r="B13" s="55" t="s">
        <v>136</v>
      </c>
      <c r="C13" s="36">
        <v>11122</v>
      </c>
      <c r="D13" s="36">
        <v>632</v>
      </c>
      <c r="E13" s="36">
        <v>5076</v>
      </c>
      <c r="F13" s="36">
        <v>209</v>
      </c>
      <c r="G13" s="91">
        <v>17039</v>
      </c>
      <c r="H13" s="8">
        <v>14.13218013283702</v>
      </c>
      <c r="I13" s="8">
        <v>14.50650505590675</v>
      </c>
      <c r="J13" s="37">
        <v>4.312241485523189</v>
      </c>
      <c r="K13" s="66">
        <v>0.51359817081682313</v>
      </c>
      <c r="L13" s="13"/>
      <c r="M13" s="13"/>
      <c r="N13" s="13"/>
      <c r="O13" s="13"/>
      <c r="P13" s="72"/>
      <c r="Q13" s="13"/>
      <c r="R13" s="38"/>
    </row>
    <row r="14" spans="2:18" ht="17.25" customHeight="1">
      <c r="B14" s="55" t="s">
        <v>17</v>
      </c>
      <c r="C14" s="36">
        <v>12953</v>
      </c>
      <c r="D14" s="36">
        <v>419</v>
      </c>
      <c r="E14" s="36">
        <v>7161</v>
      </c>
      <c r="F14" s="36">
        <v>124</v>
      </c>
      <c r="G14" s="91">
        <v>20657</v>
      </c>
      <c r="H14" s="8">
        <v>16.794336250953254</v>
      </c>
      <c r="I14" s="8">
        <v>16.898195486087346</v>
      </c>
      <c r="J14" s="37">
        <v>5.4262431074025281</v>
      </c>
      <c r="K14" s="66">
        <v>0.60250330148979103</v>
      </c>
      <c r="L14" s="13"/>
      <c r="M14" s="13"/>
      <c r="N14" s="13"/>
      <c r="O14" s="13"/>
      <c r="P14" s="72"/>
      <c r="Q14" s="13"/>
      <c r="R14" s="38"/>
    </row>
    <row r="15" spans="2:18" ht="17.25" customHeight="1">
      <c r="B15" s="55" t="s">
        <v>179</v>
      </c>
      <c r="C15" s="36">
        <v>15491</v>
      </c>
      <c r="D15" s="36">
        <v>1348</v>
      </c>
      <c r="E15" s="36">
        <v>6490</v>
      </c>
      <c r="F15" s="36">
        <v>96</v>
      </c>
      <c r="G15" s="91">
        <v>23425</v>
      </c>
      <c r="H15" s="8">
        <v>13.503589043559668</v>
      </c>
      <c r="I15" s="8">
        <v>13.516948590540565</v>
      </c>
      <c r="J15" s="37">
        <v>3.8133297209428338</v>
      </c>
      <c r="K15" s="66">
        <v>0.48315090217647766</v>
      </c>
      <c r="L15" s="13"/>
      <c r="M15" s="13"/>
      <c r="N15" s="13"/>
      <c r="O15" s="13"/>
      <c r="P15" s="72"/>
      <c r="Q15" s="13"/>
      <c r="R15" s="38"/>
    </row>
    <row r="16" spans="2:18" ht="17.25" customHeight="1">
      <c r="B16" s="55" t="s">
        <v>184</v>
      </c>
      <c r="C16" s="36">
        <v>12798</v>
      </c>
      <c r="D16" s="36">
        <v>493</v>
      </c>
      <c r="E16" s="36">
        <v>9269</v>
      </c>
      <c r="F16" s="36">
        <v>103</v>
      </c>
      <c r="G16" s="91">
        <v>22663</v>
      </c>
      <c r="H16" s="8">
        <v>21.807534054124794</v>
      </c>
      <c r="I16" s="8">
        <v>22.125797836418815</v>
      </c>
      <c r="J16" s="37">
        <v>6.6727863296144614</v>
      </c>
      <c r="K16" s="66">
        <v>0.79087453597337465</v>
      </c>
      <c r="L16" s="13"/>
      <c r="M16" s="13"/>
      <c r="N16" s="13"/>
      <c r="O16" s="13"/>
      <c r="P16" s="72"/>
      <c r="Q16" s="13"/>
      <c r="R16" s="38"/>
    </row>
    <row r="17" spans="2:18" ht="17.25" customHeight="1">
      <c r="B17" s="56" t="s">
        <v>0</v>
      </c>
      <c r="C17" s="36">
        <v>918</v>
      </c>
      <c r="D17" s="36">
        <v>44</v>
      </c>
      <c r="E17" s="36">
        <v>204</v>
      </c>
      <c r="F17" s="36"/>
      <c r="G17" s="91">
        <v>1166</v>
      </c>
      <c r="H17" s="8">
        <v>16.557325835676352</v>
      </c>
      <c r="I17" s="8">
        <v>17.153728355340942</v>
      </c>
      <c r="J17" s="37">
        <v>4.1144200626959249</v>
      </c>
      <c r="K17" s="66">
        <v>0.61844418877755003</v>
      </c>
      <c r="L17" s="13"/>
      <c r="M17" s="13"/>
      <c r="N17" s="13"/>
      <c r="O17" s="13"/>
      <c r="P17" s="72"/>
      <c r="Q17" s="13"/>
      <c r="R17" s="38"/>
    </row>
    <row r="18" spans="2:18" ht="17.25" customHeight="1">
      <c r="B18" s="57" t="s">
        <v>180</v>
      </c>
      <c r="C18" s="92">
        <v>139537</v>
      </c>
      <c r="D18" s="92">
        <v>7962</v>
      </c>
      <c r="E18" s="92">
        <v>59808</v>
      </c>
      <c r="F18" s="92">
        <v>941</v>
      </c>
      <c r="G18" s="93">
        <v>208248</v>
      </c>
      <c r="H18" s="73">
        <v>14.94385612885897</v>
      </c>
      <c r="I18" s="73">
        <v>14.936725313354511</v>
      </c>
      <c r="J18" s="41">
        <v>4.5270159114679007</v>
      </c>
      <c r="K18" s="68">
        <v>0.53212767767385105</v>
      </c>
      <c r="L18" s="60"/>
      <c r="M18" s="22"/>
      <c r="N18" s="13"/>
      <c r="O18" s="74"/>
      <c r="P18" s="75"/>
      <c r="Q18" s="38"/>
      <c r="R18" s="38"/>
    </row>
    <row r="19" spans="2:18" ht="17.25" customHeight="1">
      <c r="B19" s="55" t="s">
        <v>12</v>
      </c>
      <c r="C19" s="36">
        <v>1268</v>
      </c>
      <c r="D19" s="36">
        <v>52</v>
      </c>
      <c r="E19" s="36">
        <v>2119</v>
      </c>
      <c r="F19" s="36">
        <v>22</v>
      </c>
      <c r="G19" s="91">
        <v>3461</v>
      </c>
      <c r="H19" s="76">
        <v>43.297679364483642</v>
      </c>
      <c r="I19" s="8">
        <v>47.150374784793108</v>
      </c>
      <c r="J19" s="37">
        <v>10.461852513396275</v>
      </c>
      <c r="K19" s="66">
        <v>1.6796484977440522</v>
      </c>
      <c r="L19" s="60"/>
      <c r="M19" s="77"/>
      <c r="N19" s="13"/>
      <c r="O19" s="13"/>
      <c r="P19" s="77"/>
      <c r="Q19" s="38"/>
      <c r="R19" s="38"/>
    </row>
    <row r="20" spans="2:18" ht="17.25" customHeight="1">
      <c r="B20" s="55" t="s">
        <v>1</v>
      </c>
      <c r="C20" s="36">
        <v>1300</v>
      </c>
      <c r="D20" s="36">
        <v>8</v>
      </c>
      <c r="E20" s="36">
        <v>782</v>
      </c>
      <c r="F20" s="36">
        <v>5</v>
      </c>
      <c r="G20" s="91">
        <v>2095</v>
      </c>
      <c r="H20" s="76">
        <v>29.279814398121619</v>
      </c>
      <c r="I20" s="8">
        <v>31.181586496638246</v>
      </c>
      <c r="J20" s="37">
        <v>9.1603053435114496</v>
      </c>
      <c r="K20" s="66">
        <v>1.1197373321557913</v>
      </c>
      <c r="L20" s="60"/>
      <c r="M20" s="77"/>
      <c r="N20" s="13"/>
      <c r="O20" s="13"/>
      <c r="P20" s="77"/>
      <c r="Q20" s="38"/>
      <c r="R20" s="38"/>
    </row>
    <row r="21" spans="2:18" ht="17.25" customHeight="1">
      <c r="B21" s="55" t="s">
        <v>2</v>
      </c>
      <c r="C21" s="36">
        <v>1129</v>
      </c>
      <c r="D21" s="36">
        <v>153</v>
      </c>
      <c r="E21" s="36">
        <v>1977</v>
      </c>
      <c r="F21" s="36">
        <v>0</v>
      </c>
      <c r="G21" s="91">
        <v>3259</v>
      </c>
      <c r="H21" s="76">
        <v>43.141563633475421</v>
      </c>
      <c r="I21" s="8">
        <v>41.193174669518747</v>
      </c>
      <c r="J21" s="37">
        <v>18.252472915685352</v>
      </c>
      <c r="K21" s="66">
        <v>1.4722121223723397</v>
      </c>
      <c r="L21" s="60"/>
      <c r="M21" s="77"/>
      <c r="N21" s="13"/>
      <c r="O21" s="13"/>
      <c r="P21" s="77"/>
      <c r="Q21" s="38"/>
      <c r="R21" s="38"/>
    </row>
    <row r="22" spans="2:18" ht="17.25" customHeight="1">
      <c r="B22" s="55" t="s">
        <v>157</v>
      </c>
      <c r="C22" s="36">
        <v>2144</v>
      </c>
      <c r="D22" s="36">
        <v>12</v>
      </c>
      <c r="E22" s="36">
        <v>2409</v>
      </c>
      <c r="F22" s="36">
        <v>3</v>
      </c>
      <c r="G22" s="91">
        <v>4568</v>
      </c>
      <c r="H22" s="76">
        <v>22.345494213064875</v>
      </c>
      <c r="I22" s="8">
        <v>22.539205920994327</v>
      </c>
      <c r="J22" s="37">
        <v>11.702074230324946</v>
      </c>
      <c r="K22" s="66">
        <v>0.80344266514698826</v>
      </c>
      <c r="L22" s="60"/>
      <c r="M22" s="77"/>
      <c r="N22" s="13"/>
      <c r="O22" s="13"/>
      <c r="P22" s="77"/>
      <c r="Q22" s="38"/>
      <c r="R22" s="38"/>
    </row>
    <row r="23" spans="2:18" ht="17.25" customHeight="1">
      <c r="B23" s="55" t="s">
        <v>3</v>
      </c>
      <c r="C23" s="36">
        <v>1153</v>
      </c>
      <c r="D23" s="36">
        <v>3</v>
      </c>
      <c r="E23" s="36">
        <v>353</v>
      </c>
      <c r="F23" s="36"/>
      <c r="G23" s="91">
        <v>1509</v>
      </c>
      <c r="H23" s="76">
        <v>20.394096659098281</v>
      </c>
      <c r="I23" s="8">
        <v>18.461053806393519</v>
      </c>
      <c r="J23" s="37">
        <v>11.663236303048123</v>
      </c>
      <c r="K23" s="66">
        <v>0.65638370622920339</v>
      </c>
      <c r="L23" s="60"/>
      <c r="M23" s="77"/>
      <c r="N23" s="13"/>
      <c r="O23" s="13"/>
      <c r="P23" s="77"/>
      <c r="Q23" s="38"/>
      <c r="R23" s="38"/>
    </row>
    <row r="24" spans="2:18" ht="17.25" customHeight="1">
      <c r="B24" s="57" t="s">
        <v>181</v>
      </c>
      <c r="C24" s="92">
        <f>SUM(C19:C23)</f>
        <v>6994</v>
      </c>
      <c r="D24" s="92">
        <v>228</v>
      </c>
      <c r="E24" s="92">
        <v>7640</v>
      </c>
      <c r="F24" s="92">
        <v>30</v>
      </c>
      <c r="G24" s="93">
        <v>14892</v>
      </c>
      <c r="H24" s="73">
        <v>29.463088045013709</v>
      </c>
      <c r="I24" s="40">
        <v>29.585177867095222</v>
      </c>
      <c r="J24" s="41">
        <v>12.246669434275578</v>
      </c>
      <c r="K24" s="68">
        <v>1.0554821268224537</v>
      </c>
      <c r="L24" s="60"/>
      <c r="M24" s="78"/>
      <c r="N24" s="13"/>
      <c r="O24" s="74"/>
      <c r="P24" s="78"/>
      <c r="Q24" s="38"/>
      <c r="R24" s="38"/>
    </row>
    <row r="25" spans="2:18" ht="17.25" customHeight="1">
      <c r="B25" s="57" t="s">
        <v>231</v>
      </c>
      <c r="C25" s="92">
        <f>+C18+C24</f>
        <v>146531</v>
      </c>
      <c r="D25" s="92">
        <v>8190</v>
      </c>
      <c r="E25" s="92">
        <v>67448</v>
      </c>
      <c r="F25" s="92">
        <v>971</v>
      </c>
      <c r="G25" s="93">
        <v>223140</v>
      </c>
      <c r="H25" s="73">
        <v>15.452047167730608</v>
      </c>
      <c r="I25" s="40"/>
      <c r="J25" s="41">
        <v>4.8606518003576982</v>
      </c>
      <c r="K25" s="68">
        <v>0.55081047441518616</v>
      </c>
      <c r="L25" s="60"/>
      <c r="M25" s="22"/>
      <c r="N25" s="13"/>
      <c r="O25" s="79"/>
      <c r="P25" s="13"/>
      <c r="Q25" s="13"/>
      <c r="R25" s="13"/>
    </row>
    <row r="26" spans="2:18" ht="17.25" customHeight="1">
      <c r="B26" s="57" t="s">
        <v>185</v>
      </c>
      <c r="C26" s="94">
        <v>142</v>
      </c>
      <c r="D26" s="94"/>
      <c r="E26" s="94"/>
      <c r="F26" s="94"/>
      <c r="G26" s="95">
        <v>142</v>
      </c>
      <c r="H26" s="80"/>
      <c r="I26" s="39"/>
      <c r="J26" s="59"/>
      <c r="K26" s="69"/>
      <c r="L26" s="13"/>
      <c r="M26" s="13"/>
      <c r="N26" s="13"/>
      <c r="O26" s="79"/>
      <c r="P26" s="13"/>
      <c r="Q26" s="13"/>
    </row>
    <row r="27" spans="2:18" ht="17.25" customHeight="1">
      <c r="B27" s="57" t="s">
        <v>16</v>
      </c>
      <c r="C27" s="92">
        <f>+C25+C26</f>
        <v>146673</v>
      </c>
      <c r="D27" s="92">
        <v>8190</v>
      </c>
      <c r="E27" s="92">
        <v>67448</v>
      </c>
      <c r="F27" s="92">
        <v>971</v>
      </c>
      <c r="G27" s="93">
        <v>223282</v>
      </c>
      <c r="H27" s="81"/>
      <c r="I27" s="42"/>
      <c r="J27" s="43"/>
      <c r="K27" s="56"/>
      <c r="L27" s="36"/>
      <c r="M27" s="13"/>
      <c r="N27" s="36"/>
      <c r="O27" s="79"/>
      <c r="P27" s="13"/>
      <c r="Q27" s="13"/>
    </row>
    <row r="29" spans="2:18" ht="17.25" customHeight="1">
      <c r="B29" s="153" t="s">
        <v>261</v>
      </c>
      <c r="E29" s="29"/>
      <c r="G29" s="29"/>
      <c r="I29" s="29"/>
    </row>
    <row r="30" spans="2:18" ht="17.25" customHeight="1">
      <c r="B30" s="153" t="s">
        <v>189</v>
      </c>
      <c r="E30" s="29"/>
      <c r="G30" s="29"/>
      <c r="I30" s="29"/>
    </row>
    <row r="31" spans="2:18" ht="17.25" customHeight="1">
      <c r="B31" s="153" t="s">
        <v>186</v>
      </c>
      <c r="E31" s="29"/>
      <c r="G31" s="29"/>
      <c r="I31" s="29"/>
    </row>
    <row r="32" spans="2:18" ht="21.75" customHeight="1">
      <c r="B32" s="13" t="s">
        <v>188</v>
      </c>
      <c r="E32" s="29"/>
      <c r="G32" s="29"/>
      <c r="I32" s="29"/>
    </row>
    <row r="33" spans="2:9" ht="17.25" customHeight="1">
      <c r="B33" s="13" t="s">
        <v>187</v>
      </c>
      <c r="E33" s="29"/>
      <c r="G33" s="29"/>
      <c r="I33" s="29"/>
    </row>
    <row r="34" spans="2:9" ht="17.25" customHeight="1">
      <c r="B34" s="13" t="s">
        <v>260</v>
      </c>
      <c r="E34" s="29"/>
      <c r="G34" s="29"/>
      <c r="I34" s="29"/>
    </row>
    <row r="35" spans="2:9" ht="17.25" customHeight="1">
      <c r="E35" s="29"/>
      <c r="G35" s="29"/>
      <c r="I35" s="29"/>
    </row>
  </sheetData>
  <sortState xmlns:xlrd2="http://schemas.microsoft.com/office/spreadsheetml/2017/richdata2" ref="O5:P17">
    <sortCondition ref="O5"/>
  </sortState>
  <pageMargins left="0.7" right="0.7" top="0.75" bottom="0.75" header="0.3" footer="0.3"/>
  <pageSetup paperSize="9" scale="57"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31"/>
  <sheetViews>
    <sheetView showGridLines="0" zoomScaleNormal="100" workbookViewId="0"/>
  </sheetViews>
  <sheetFormatPr baseColWidth="10" defaultColWidth="10.83203125" defaultRowHeight="13"/>
  <cols>
    <col min="1" max="1" width="4" style="1" customWidth="1"/>
    <col min="2" max="2" width="10.83203125" style="1"/>
    <col min="3" max="3" width="25.6640625" style="1" customWidth="1"/>
    <col min="4" max="4" width="25.5" style="1" customWidth="1"/>
    <col min="5" max="5" width="24" style="1" customWidth="1"/>
    <col min="6" max="6" width="19.33203125" style="1" customWidth="1"/>
    <col min="7" max="7" width="22.33203125" style="1" customWidth="1"/>
    <col min="8" max="16384" width="10.83203125" style="1"/>
  </cols>
  <sheetData>
    <row r="1" spans="2:14" ht="16.5" customHeight="1"/>
    <row r="2" spans="2:14" ht="16.5" customHeight="1">
      <c r="B2" s="2" t="s">
        <v>228</v>
      </c>
    </row>
    <row r="3" spans="2:14" ht="16.5" customHeight="1"/>
    <row r="4" spans="2:14" ht="28">
      <c r="B4" s="69"/>
      <c r="C4" s="148" t="s">
        <v>163</v>
      </c>
      <c r="D4" s="148" t="s">
        <v>140</v>
      </c>
      <c r="E4" s="148" t="s">
        <v>141</v>
      </c>
      <c r="F4" s="148" t="s">
        <v>162</v>
      </c>
      <c r="G4" s="148" t="s">
        <v>218</v>
      </c>
      <c r="H4" s="148" t="s">
        <v>134</v>
      </c>
      <c r="K4" s="70"/>
      <c r="L4" s="70"/>
      <c r="M4" s="70"/>
      <c r="N4" s="70"/>
    </row>
    <row r="5" spans="2:14">
      <c r="B5" s="69"/>
      <c r="C5" s="148"/>
      <c r="D5" s="148"/>
      <c r="E5" s="148"/>
      <c r="F5" s="69"/>
      <c r="G5" s="69"/>
      <c r="H5" s="69"/>
    </row>
    <row r="6" spans="2:14">
      <c r="B6" s="149">
        <v>2001</v>
      </c>
      <c r="C6" s="69"/>
      <c r="D6" s="117">
        <v>149729.20000000001</v>
      </c>
      <c r="E6" s="117">
        <v>65881.8</v>
      </c>
      <c r="F6" s="69"/>
      <c r="G6" s="117">
        <f>+D6+E6+F6</f>
        <v>215611</v>
      </c>
      <c r="H6" s="143">
        <f>+G6+C6</f>
        <v>215611</v>
      </c>
      <c r="J6" s="3"/>
    </row>
    <row r="7" spans="2:14">
      <c r="B7" s="149">
        <v>2002</v>
      </c>
      <c r="C7" s="69"/>
      <c r="D7" s="117">
        <v>143266.45080655749</v>
      </c>
      <c r="E7" s="117">
        <v>76803.549193442508</v>
      </c>
      <c r="F7" s="69"/>
      <c r="G7" s="117">
        <f t="shared" ref="G7:G26" si="0">+D7+E7+F7</f>
        <v>220070</v>
      </c>
      <c r="H7" s="143">
        <f t="shared" ref="H7:H20" si="1">+G7+C7</f>
        <v>220070</v>
      </c>
      <c r="J7" s="3"/>
    </row>
    <row r="8" spans="2:14">
      <c r="B8" s="149">
        <v>2003</v>
      </c>
      <c r="C8" s="69"/>
      <c r="D8" s="117">
        <v>133380.8430163367</v>
      </c>
      <c r="E8" s="117">
        <v>83055.156983663299</v>
      </c>
      <c r="F8" s="69"/>
      <c r="G8" s="117">
        <f t="shared" si="0"/>
        <v>216436</v>
      </c>
      <c r="H8" s="143">
        <f t="shared" si="1"/>
        <v>216436</v>
      </c>
      <c r="J8" s="3"/>
    </row>
    <row r="9" spans="2:14">
      <c r="B9" s="149">
        <v>2004</v>
      </c>
      <c r="C9" s="69"/>
      <c r="D9" s="117">
        <v>127978.63085292219</v>
      </c>
      <c r="E9" s="117">
        <v>93608.369147077814</v>
      </c>
      <c r="F9" s="69"/>
      <c r="G9" s="117">
        <f t="shared" si="0"/>
        <v>221587</v>
      </c>
      <c r="H9" s="143">
        <f t="shared" si="1"/>
        <v>221587</v>
      </c>
      <c r="J9" s="3"/>
    </row>
    <row r="10" spans="2:14">
      <c r="B10" s="149">
        <v>2005</v>
      </c>
      <c r="C10" s="149">
        <v>5551</v>
      </c>
      <c r="D10" s="117">
        <v>121286.10258095097</v>
      </c>
      <c r="E10" s="117">
        <v>92584.138366759056</v>
      </c>
      <c r="F10" s="69"/>
      <c r="G10" s="117">
        <f t="shared" si="0"/>
        <v>213870.24094771003</v>
      </c>
      <c r="H10" s="143">
        <f t="shared" si="1"/>
        <v>219421.24094771003</v>
      </c>
      <c r="J10" s="3"/>
    </row>
    <row r="11" spans="2:14">
      <c r="B11" s="149">
        <v>2006</v>
      </c>
      <c r="C11" s="149">
        <v>14898</v>
      </c>
      <c r="D11" s="117">
        <v>120076.76555000809</v>
      </c>
      <c r="E11" s="117">
        <v>93703.130044938822</v>
      </c>
      <c r="F11" s="69"/>
      <c r="G11" s="117">
        <f t="shared" si="0"/>
        <v>213779.89559494692</v>
      </c>
      <c r="H11" s="143">
        <f t="shared" si="1"/>
        <v>228677.89559494692</v>
      </c>
      <c r="J11" s="3"/>
    </row>
    <row r="12" spans="2:14">
      <c r="B12" s="149">
        <v>2007</v>
      </c>
      <c r="C12" s="149">
        <v>19377</v>
      </c>
      <c r="D12" s="117">
        <v>116250.08984233915</v>
      </c>
      <c r="E12" s="117">
        <v>91185.251879585208</v>
      </c>
      <c r="F12" s="69"/>
      <c r="G12" s="117">
        <f t="shared" si="0"/>
        <v>207435.34172192437</v>
      </c>
      <c r="H12" s="143">
        <f t="shared" si="1"/>
        <v>226812.34172192437</v>
      </c>
      <c r="J12" s="3"/>
    </row>
    <row r="13" spans="2:14">
      <c r="B13" s="149">
        <v>2008</v>
      </c>
      <c r="C13" s="149">
        <v>21879</v>
      </c>
      <c r="D13" s="117">
        <v>110772.13636098197</v>
      </c>
      <c r="E13" s="117">
        <v>89537.3509242414</v>
      </c>
      <c r="F13" s="69"/>
      <c r="G13" s="117">
        <f t="shared" si="0"/>
        <v>200309.48728522338</v>
      </c>
      <c r="H13" s="143">
        <f t="shared" si="1"/>
        <v>222188.48728522338</v>
      </c>
      <c r="J13" s="3"/>
    </row>
    <row r="14" spans="2:14">
      <c r="B14" s="149">
        <v>2009</v>
      </c>
      <c r="C14" s="149">
        <v>25095</v>
      </c>
      <c r="D14" s="117">
        <v>107534.19611525725</v>
      </c>
      <c r="E14" s="117">
        <v>89648.110862991598</v>
      </c>
      <c r="F14" s="69"/>
      <c r="G14" s="117">
        <f t="shared" si="0"/>
        <v>197182.30697824885</v>
      </c>
      <c r="H14" s="143">
        <f t="shared" si="1"/>
        <v>222277.30697824885</v>
      </c>
      <c r="J14" s="3"/>
    </row>
    <row r="15" spans="2:14">
      <c r="B15" s="149">
        <v>2010</v>
      </c>
      <c r="C15" s="149">
        <v>30580</v>
      </c>
      <c r="D15" s="117">
        <v>103904.44224892423</v>
      </c>
      <c r="E15" s="117">
        <v>91351.51066041032</v>
      </c>
      <c r="F15" s="124"/>
      <c r="G15" s="117">
        <f t="shared" si="0"/>
        <v>195255.95290933456</v>
      </c>
      <c r="H15" s="143">
        <f t="shared" si="1"/>
        <v>225835.95290933456</v>
      </c>
      <c r="J15" s="3"/>
    </row>
    <row r="16" spans="2:14">
      <c r="B16" s="149">
        <v>2011</v>
      </c>
      <c r="C16" s="149">
        <v>30643</v>
      </c>
      <c r="D16" s="117">
        <v>99396.75062572438</v>
      </c>
      <c r="E16" s="117">
        <v>91929.905007147914</v>
      </c>
      <c r="F16" s="124"/>
      <c r="G16" s="117">
        <f t="shared" si="0"/>
        <v>191326.65563287231</v>
      </c>
      <c r="H16" s="143">
        <f t="shared" si="1"/>
        <v>221969.65563287231</v>
      </c>
      <c r="J16" s="3"/>
    </row>
    <row r="17" spans="2:10">
      <c r="B17" s="149">
        <v>2012</v>
      </c>
      <c r="C17" s="149">
        <v>32806</v>
      </c>
      <c r="D17" s="117">
        <v>94687.296210271743</v>
      </c>
      <c r="E17" s="117">
        <v>91654.254689817244</v>
      </c>
      <c r="F17" s="124"/>
      <c r="G17" s="117">
        <f t="shared" si="0"/>
        <v>186341.55090008897</v>
      </c>
      <c r="H17" s="143">
        <f t="shared" si="1"/>
        <v>219147.55090008897</v>
      </c>
      <c r="J17" s="3"/>
    </row>
    <row r="18" spans="2:10">
      <c r="B18" s="149">
        <v>2013</v>
      </c>
      <c r="C18" s="149">
        <v>37334</v>
      </c>
      <c r="D18" s="117">
        <v>96897.619449725738</v>
      </c>
      <c r="E18" s="117">
        <v>94752.502628991017</v>
      </c>
      <c r="F18" s="124"/>
      <c r="G18" s="117">
        <f t="shared" si="0"/>
        <v>191650.12207871675</v>
      </c>
      <c r="H18" s="143">
        <f t="shared" si="1"/>
        <v>228984.12207871675</v>
      </c>
      <c r="J18" s="3"/>
    </row>
    <row r="19" spans="2:10">
      <c r="B19" s="149">
        <v>2014</v>
      </c>
      <c r="C19" s="149">
        <v>39774</v>
      </c>
      <c r="D19" s="117">
        <v>90280.275688148409</v>
      </c>
      <c r="E19" s="117">
        <v>94080.165350119132</v>
      </c>
      <c r="F19" s="143">
        <v>2920.9831184273926</v>
      </c>
      <c r="G19" s="117">
        <f t="shared" si="0"/>
        <v>187281.42415669493</v>
      </c>
      <c r="H19" s="143">
        <f t="shared" si="1"/>
        <v>227055.42415669493</v>
      </c>
      <c r="I19" s="6"/>
      <c r="J19" s="3"/>
    </row>
    <row r="20" spans="2:10">
      <c r="B20" s="149">
        <v>2015</v>
      </c>
      <c r="C20" s="69">
        <v>42538</v>
      </c>
      <c r="D20" s="69">
        <v>82837</v>
      </c>
      <c r="E20" s="69">
        <v>92012</v>
      </c>
      <c r="F20" s="119">
        <v>2932</v>
      </c>
      <c r="G20" s="117">
        <f t="shared" si="0"/>
        <v>177781</v>
      </c>
      <c r="H20" s="143">
        <f t="shared" si="1"/>
        <v>220319</v>
      </c>
      <c r="I20" s="6"/>
      <c r="J20" s="3"/>
    </row>
    <row r="21" spans="2:10">
      <c r="B21" s="149">
        <v>2016</v>
      </c>
      <c r="C21" s="69">
        <v>43282</v>
      </c>
      <c r="D21" s="69">
        <v>74802</v>
      </c>
      <c r="E21" s="69">
        <v>96134</v>
      </c>
      <c r="F21" s="119">
        <v>1850</v>
      </c>
      <c r="G21" s="117">
        <f t="shared" si="0"/>
        <v>172786</v>
      </c>
      <c r="H21" s="143">
        <f t="shared" ref="H21:H26" si="2">+G21+C21</f>
        <v>216068</v>
      </c>
      <c r="I21" s="6"/>
      <c r="J21" s="3"/>
    </row>
    <row r="22" spans="2:10">
      <c r="B22" s="149">
        <v>2017</v>
      </c>
      <c r="C22" s="69">
        <v>49177</v>
      </c>
      <c r="D22" s="69">
        <v>68794</v>
      </c>
      <c r="E22" s="69">
        <v>98187</v>
      </c>
      <c r="F22" s="119">
        <v>1635</v>
      </c>
      <c r="G22" s="117">
        <f t="shared" si="0"/>
        <v>168616</v>
      </c>
      <c r="H22" s="143">
        <f t="shared" si="2"/>
        <v>217793</v>
      </c>
      <c r="I22" s="6"/>
      <c r="J22" s="3"/>
    </row>
    <row r="23" spans="2:10">
      <c r="B23" s="149">
        <v>2018</v>
      </c>
      <c r="C23" s="69">
        <v>56700</v>
      </c>
      <c r="D23" s="69">
        <v>67302</v>
      </c>
      <c r="E23" s="69">
        <v>99077</v>
      </c>
      <c r="F23" s="119">
        <v>2147</v>
      </c>
      <c r="G23" s="117">
        <f t="shared" si="0"/>
        <v>168526</v>
      </c>
      <c r="H23" s="143">
        <f t="shared" si="2"/>
        <v>225226</v>
      </c>
      <c r="J23" s="3"/>
    </row>
    <row r="24" spans="2:10">
      <c r="B24" s="149">
        <v>2019</v>
      </c>
      <c r="C24" s="69">
        <v>62158</v>
      </c>
      <c r="D24" s="124">
        <f>66963+313</f>
        <v>67276</v>
      </c>
      <c r="E24" s="124">
        <v>99927</v>
      </c>
      <c r="F24" s="150">
        <v>3898</v>
      </c>
      <c r="G24" s="143">
        <f t="shared" si="0"/>
        <v>171101</v>
      </c>
      <c r="H24" s="143">
        <f t="shared" si="2"/>
        <v>233259</v>
      </c>
      <c r="I24" s="71"/>
      <c r="J24" s="3"/>
    </row>
    <row r="25" spans="2:10" s="7" customFormat="1">
      <c r="B25" s="149">
        <v>2020</v>
      </c>
      <c r="C25" s="69">
        <v>68400</v>
      </c>
      <c r="D25" s="69">
        <v>53430</v>
      </c>
      <c r="E25" s="69">
        <v>97036</v>
      </c>
      <c r="F25" s="118">
        <v>3774</v>
      </c>
      <c r="G25" s="117">
        <f t="shared" si="0"/>
        <v>154240</v>
      </c>
      <c r="H25" s="117">
        <f t="shared" si="2"/>
        <v>222640</v>
      </c>
      <c r="I25" s="1"/>
      <c r="J25" s="3"/>
    </row>
    <row r="26" spans="2:10">
      <c r="B26" s="149">
        <v>2021</v>
      </c>
      <c r="C26" s="69">
        <v>76609</v>
      </c>
      <c r="D26" s="69">
        <v>49505</v>
      </c>
      <c r="E26" s="69">
        <v>93142</v>
      </c>
      <c r="F26" s="119">
        <v>4026</v>
      </c>
      <c r="G26" s="117">
        <f t="shared" si="0"/>
        <v>146673</v>
      </c>
      <c r="H26" s="117">
        <f t="shared" si="2"/>
        <v>223282</v>
      </c>
      <c r="J26" s="3"/>
    </row>
    <row r="27" spans="2:10">
      <c r="B27" s="14"/>
      <c r="D27" s="13"/>
      <c r="E27" s="13"/>
      <c r="F27" s="6"/>
      <c r="G27" s="3"/>
      <c r="H27" s="3"/>
      <c r="J27" s="3"/>
    </row>
    <row r="28" spans="2:10">
      <c r="B28" s="1" t="s">
        <v>221</v>
      </c>
    </row>
    <row r="29" spans="2:10">
      <c r="B29" s="1" t="s">
        <v>219</v>
      </c>
    </row>
    <row r="30" spans="2:10">
      <c r="B30" s="1" t="s">
        <v>205</v>
      </c>
    </row>
    <row r="31" spans="2:10">
      <c r="B31" s="1" t="s">
        <v>220</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A189"/>
  <sheetViews>
    <sheetView showGridLines="0" workbookViewId="0">
      <selection activeCell="L35" sqref="L35"/>
    </sheetView>
  </sheetViews>
  <sheetFormatPr baseColWidth="10" defaultColWidth="10.83203125" defaultRowHeight="11.25" customHeight="1"/>
  <cols>
    <col min="1" max="1" width="3.5" style="1" customWidth="1"/>
    <col min="2" max="2" width="34.83203125" style="1" customWidth="1"/>
    <col min="3" max="20" width="6.6640625" style="1" customWidth="1"/>
    <col min="21" max="23" width="6.5" style="1" customWidth="1"/>
    <col min="24" max="16384" width="10.83203125" style="1"/>
  </cols>
  <sheetData>
    <row r="2" spans="2:23" ht="13">
      <c r="B2" s="2" t="s">
        <v>229</v>
      </c>
      <c r="P2" s="13"/>
      <c r="Q2" s="13"/>
      <c r="R2" s="13"/>
      <c r="S2" s="13"/>
      <c r="T2" s="13"/>
      <c r="U2" s="13"/>
    </row>
    <row r="3" spans="2:23" ht="13">
      <c r="B3" s="2"/>
      <c r="W3" s="97" t="s">
        <v>211</v>
      </c>
    </row>
    <row r="4" spans="2:23" ht="13">
      <c r="B4" s="69"/>
      <c r="C4" s="149">
        <v>2001</v>
      </c>
      <c r="D4" s="149">
        <v>2002</v>
      </c>
      <c r="E4" s="149">
        <v>2003</v>
      </c>
      <c r="F4" s="149">
        <v>2004</v>
      </c>
      <c r="G4" s="149">
        <v>2005</v>
      </c>
      <c r="H4" s="149">
        <v>2006</v>
      </c>
      <c r="I4" s="149">
        <v>2007</v>
      </c>
      <c r="J4" s="149">
        <v>2008</v>
      </c>
      <c r="K4" s="149">
        <v>2009</v>
      </c>
      <c r="L4" s="149">
        <v>2010</v>
      </c>
      <c r="M4" s="149">
        <v>2011</v>
      </c>
      <c r="N4" s="149">
        <v>2012</v>
      </c>
      <c r="O4" s="149">
        <v>2013</v>
      </c>
      <c r="P4" s="149">
        <v>2014</v>
      </c>
      <c r="Q4" s="149">
        <v>2015</v>
      </c>
      <c r="R4" s="149">
        <v>2016</v>
      </c>
      <c r="S4" s="149">
        <v>2017</v>
      </c>
      <c r="T4" s="149">
        <v>2018</v>
      </c>
      <c r="U4" s="149">
        <v>2019</v>
      </c>
      <c r="V4" s="151">
        <v>2020</v>
      </c>
      <c r="W4" s="151">
        <v>2021</v>
      </c>
    </row>
    <row r="5" spans="2:23" ht="13">
      <c r="B5" s="151" t="s">
        <v>19</v>
      </c>
      <c r="C5" s="117">
        <v>30.555862177718208</v>
      </c>
      <c r="D5" s="117">
        <v>34.899599760731817</v>
      </c>
      <c r="E5" s="117">
        <v>38.374002930964956</v>
      </c>
      <c r="F5" s="117">
        <v>42.244522082558014</v>
      </c>
      <c r="G5" s="117">
        <v>44.724730163360569</v>
      </c>
      <c r="H5" s="117">
        <v>47.493193543164452</v>
      </c>
      <c r="I5" s="117">
        <v>48.74605847911964</v>
      </c>
      <c r="J5" s="117">
        <v>50.134537205489295</v>
      </c>
      <c r="K5" s="117">
        <v>51.613700390451235</v>
      </c>
      <c r="L5" s="117">
        <v>53.982230438224455</v>
      </c>
      <c r="M5" s="117">
        <v>55.227898964116115</v>
      </c>
      <c r="N5" s="117">
        <v>56.792990942070318</v>
      </c>
      <c r="O5" s="117">
        <v>57.690508970912823</v>
      </c>
      <c r="P5" s="117">
        <v>58.984276576652242</v>
      </c>
      <c r="Q5" s="117">
        <v>61.070538628080186</v>
      </c>
      <c r="R5" s="117">
        <v>64.524131292000661</v>
      </c>
      <c r="S5" s="117">
        <v>67.553057140218769</v>
      </c>
      <c r="T5" s="117">
        <v>69.164750073259754</v>
      </c>
      <c r="U5" s="117">
        <v>68.345020387338337</v>
      </c>
      <c r="V5" s="117">
        <v>74.306503772906922</v>
      </c>
      <c r="W5" s="117">
        <v>76.025384939224836</v>
      </c>
    </row>
    <row r="6" spans="2:23" ht="13">
      <c r="B6" s="151"/>
      <c r="C6" s="152"/>
      <c r="D6" s="152"/>
      <c r="E6" s="152"/>
      <c r="F6" s="152"/>
      <c r="G6" s="152"/>
      <c r="H6" s="152"/>
      <c r="I6" s="152"/>
      <c r="J6" s="152"/>
      <c r="K6" s="152"/>
      <c r="L6" s="152"/>
      <c r="M6" s="152"/>
      <c r="N6" s="152"/>
      <c r="O6" s="152"/>
      <c r="P6" s="152"/>
      <c r="Q6" s="152"/>
      <c r="R6" s="152"/>
      <c r="S6" s="152"/>
      <c r="T6" s="152"/>
      <c r="U6" s="151"/>
      <c r="V6" s="69"/>
      <c r="W6" s="69"/>
    </row>
    <row r="7" spans="2:23" ht="13">
      <c r="B7" s="151"/>
      <c r="C7" s="149">
        <v>2001</v>
      </c>
      <c r="D7" s="149">
        <v>2002</v>
      </c>
      <c r="E7" s="149">
        <v>2003</v>
      </c>
      <c r="F7" s="149">
        <v>2004</v>
      </c>
      <c r="G7" s="149">
        <v>2005</v>
      </c>
      <c r="H7" s="149">
        <v>2006</v>
      </c>
      <c r="I7" s="149">
        <v>2007</v>
      </c>
      <c r="J7" s="149">
        <v>2008</v>
      </c>
      <c r="K7" s="149">
        <v>2009</v>
      </c>
      <c r="L7" s="149">
        <v>2010</v>
      </c>
      <c r="M7" s="149">
        <v>2011</v>
      </c>
      <c r="N7" s="149">
        <v>2012</v>
      </c>
      <c r="O7" s="149">
        <v>2013</v>
      </c>
      <c r="P7" s="149">
        <v>2014</v>
      </c>
      <c r="Q7" s="149">
        <v>2015</v>
      </c>
      <c r="R7" s="149">
        <v>2016</v>
      </c>
      <c r="S7" s="149">
        <v>2017</v>
      </c>
      <c r="T7" s="149">
        <v>2018</v>
      </c>
      <c r="U7" s="151">
        <v>2019</v>
      </c>
      <c r="V7" s="151">
        <v>2020</v>
      </c>
      <c r="W7" s="151">
        <v>2021</v>
      </c>
    </row>
    <row r="8" spans="2:23" ht="13">
      <c r="B8" s="151" t="s">
        <v>21</v>
      </c>
      <c r="C8" s="117">
        <v>22.196919452161531</v>
      </c>
      <c r="D8" s="117">
        <v>25.089117674235389</v>
      </c>
      <c r="E8" s="117">
        <v>27.443864152724913</v>
      </c>
      <c r="F8" s="117">
        <v>31.059412144457525</v>
      </c>
      <c r="G8" s="117">
        <v>32.106476079346564</v>
      </c>
      <c r="H8" s="117">
        <v>31.224610887705502</v>
      </c>
      <c r="I8" s="117">
        <v>31.740829571106094</v>
      </c>
      <c r="J8" s="117">
        <v>32.297913437998339</v>
      </c>
      <c r="K8" s="117">
        <v>32.344549633137582</v>
      </c>
      <c r="L8" s="117">
        <v>32.84715434929705</v>
      </c>
      <c r="M8" s="117">
        <v>34.026778748370859</v>
      </c>
      <c r="N8" s="117">
        <v>34.767847772023089</v>
      </c>
      <c r="O8" s="117">
        <v>35.938722437116191</v>
      </c>
      <c r="P8" s="117">
        <v>35.023406108132242</v>
      </c>
      <c r="Q8" s="117">
        <v>35.561163585528256</v>
      </c>
      <c r="R8" s="117">
        <v>38.34024473776774</v>
      </c>
      <c r="S8" s="117">
        <v>39.221058167937741</v>
      </c>
      <c r="T8" s="117">
        <v>38.66294299947608</v>
      </c>
      <c r="U8" s="117">
        <v>37.50553430849606</v>
      </c>
      <c r="V8" s="117">
        <v>39.260689902982392</v>
      </c>
      <c r="W8" s="117">
        <v>38.050089124963051</v>
      </c>
    </row>
    <row r="9" spans="2:23" ht="13">
      <c r="B9" s="151" t="s">
        <v>25</v>
      </c>
      <c r="C9" s="117">
        <v>45.023213101372377</v>
      </c>
      <c r="D9" s="117">
        <v>42.921892553020761</v>
      </c>
      <c r="E9" s="117">
        <v>40.494526570475934</v>
      </c>
      <c r="F9" s="117">
        <v>38.717104013974861</v>
      </c>
      <c r="G9" s="117">
        <v>38.016408984830804</v>
      </c>
      <c r="H9" s="117">
        <v>37.149321979757843</v>
      </c>
      <c r="I9" s="117">
        <v>37.584967550790068</v>
      </c>
      <c r="J9" s="117">
        <v>37.513644633110978</v>
      </c>
      <c r="K9" s="117">
        <v>36.428337144988163</v>
      </c>
      <c r="L9" s="117">
        <v>35.378144942662423</v>
      </c>
      <c r="M9" s="117">
        <v>34.664002922301947</v>
      </c>
      <c r="N9" s="117">
        <v>33.608341509046525</v>
      </c>
      <c r="O9" s="117">
        <v>31.895801918748223</v>
      </c>
      <c r="P9" s="117">
        <v>32.2053902565168</v>
      </c>
      <c r="Q9" s="117">
        <v>30.878408126398536</v>
      </c>
      <c r="R9" s="117">
        <v>28.648851287557619</v>
      </c>
      <c r="S9" s="117">
        <v>26.363130181957473</v>
      </c>
      <c r="T9" s="117">
        <v>25.521920204594494</v>
      </c>
      <c r="U9" s="117">
        <v>25.854180985591825</v>
      </c>
      <c r="V9" s="117">
        <v>20.695742005030542</v>
      </c>
      <c r="W9" s="117">
        <v>19.591816626508184</v>
      </c>
    </row>
    <row r="10" spans="2:23" ht="13">
      <c r="B10" s="151" t="s">
        <v>22</v>
      </c>
      <c r="C10" s="117">
        <v>8.3589427255566733</v>
      </c>
      <c r="D10" s="117">
        <v>9.8104820864964228</v>
      </c>
      <c r="E10" s="117">
        <v>10.930138778240044</v>
      </c>
      <c r="F10" s="117">
        <v>11.185109938100481</v>
      </c>
      <c r="G10" s="117">
        <v>10.088079784130688</v>
      </c>
      <c r="H10" s="117">
        <v>9.7496116534592385</v>
      </c>
      <c r="I10" s="117">
        <v>8.4621807985327333</v>
      </c>
      <c r="J10" s="117">
        <v>8.0084450733328847</v>
      </c>
      <c r="K10" s="117">
        <v>7.9936916738181996</v>
      </c>
      <c r="L10" s="117">
        <v>7.6111039859895531</v>
      </c>
      <c r="M10" s="117">
        <v>7.3819692166156319</v>
      </c>
      <c r="N10" s="117">
        <v>7.0551461361199204</v>
      </c>
      <c r="O10" s="117">
        <v>5.4341222491750258</v>
      </c>
      <c r="P10" s="117">
        <v>6.3791038046529316</v>
      </c>
      <c r="Q10" s="117">
        <v>6.2019163122563192</v>
      </c>
      <c r="R10" s="117">
        <v>6.1522298535646183</v>
      </c>
      <c r="S10" s="117">
        <v>5.7887951301992517</v>
      </c>
      <c r="T10" s="117">
        <v>5.3270936747977586</v>
      </c>
      <c r="U10" s="117">
        <v>4.6298443647035512</v>
      </c>
      <c r="V10" s="117">
        <v>4.3235716852317641</v>
      </c>
      <c r="W10" s="117">
        <v>3.6648722243620173</v>
      </c>
    </row>
    <row r="11" spans="2:23" ht="13">
      <c r="B11" s="151" t="s">
        <v>26</v>
      </c>
      <c r="C11" s="117">
        <v>24.420924720909415</v>
      </c>
      <c r="D11" s="117">
        <v>22.178507686247428</v>
      </c>
      <c r="E11" s="117">
        <v>21.131470498559107</v>
      </c>
      <c r="F11" s="117">
        <v>19.038373903467132</v>
      </c>
      <c r="G11" s="117">
        <v>17.258860851808635</v>
      </c>
      <c r="H11" s="117">
        <v>15.357484477077707</v>
      </c>
      <c r="I11" s="117">
        <v>13.668973970090292</v>
      </c>
      <c r="J11" s="117">
        <v>12.351818161399725</v>
      </c>
      <c r="K11" s="117">
        <v>11.957962464560596</v>
      </c>
      <c r="L11" s="117">
        <v>10.639624619113114</v>
      </c>
      <c r="M11" s="117">
        <v>10.10809811358194</v>
      </c>
      <c r="N11" s="117">
        <v>9.5986675488831601</v>
      </c>
      <c r="O11" s="117">
        <v>10.41368911033895</v>
      </c>
      <c r="P11" s="117">
        <v>7.5248758967921034</v>
      </c>
      <c r="Q11" s="117">
        <v>6.7202556293374611</v>
      </c>
      <c r="R11" s="117">
        <v>5.9708054871614493</v>
      </c>
      <c r="S11" s="117">
        <v>5.172692766009531</v>
      </c>
      <c r="T11" s="117">
        <v>4.3600650013763955</v>
      </c>
      <c r="U11" s="117">
        <v>4.1571617114401009</v>
      </c>
      <c r="V11" s="117">
        <v>3.3026410348544735</v>
      </c>
      <c r="W11" s="117">
        <v>2.5796974229897618</v>
      </c>
    </row>
    <row r="12" spans="2:23" ht="13">
      <c r="B12" s="151" t="s">
        <v>225</v>
      </c>
      <c r="C12" s="117">
        <v>0</v>
      </c>
      <c r="D12" s="117">
        <v>0</v>
      </c>
      <c r="E12" s="117">
        <v>0</v>
      </c>
      <c r="F12" s="117">
        <v>0</v>
      </c>
      <c r="G12" s="117">
        <v>2.5301742998833139</v>
      </c>
      <c r="H12" s="117">
        <v>6.5189710019997111</v>
      </c>
      <c r="I12" s="117">
        <v>8.5430481094808126</v>
      </c>
      <c r="J12" s="117">
        <v>9.8281786941580762</v>
      </c>
      <c r="K12" s="117">
        <v>11.275459083495459</v>
      </c>
      <c r="L12" s="117">
        <v>13.52397210293786</v>
      </c>
      <c r="M12" s="117">
        <v>13.819150999129622</v>
      </c>
      <c r="N12" s="117">
        <v>14.96999703392731</v>
      </c>
      <c r="O12" s="117">
        <v>16.317664284621607</v>
      </c>
      <c r="P12" s="117">
        <v>17.581766663867068</v>
      </c>
      <c r="Q12" s="117">
        <v>19.307458730295618</v>
      </c>
      <c r="R12" s="117">
        <v>20.031656700668307</v>
      </c>
      <c r="S12" s="117">
        <v>22.543203842081773</v>
      </c>
      <c r="T12" s="117">
        <v>25.174713398985908</v>
      </c>
      <c r="U12" s="117">
        <v>26.209641714138737</v>
      </c>
      <c r="V12" s="117">
        <v>30.722242184692778</v>
      </c>
      <c r="W12" s="117">
        <v>34.31042358989977</v>
      </c>
    </row>
    <row r="13" spans="2:23" ht="13">
      <c r="B13" s="151" t="s">
        <v>20</v>
      </c>
      <c r="C13" s="117">
        <v>0</v>
      </c>
      <c r="D13" s="117">
        <v>0</v>
      </c>
      <c r="E13" s="117">
        <v>0</v>
      </c>
      <c r="F13" s="117">
        <v>0</v>
      </c>
      <c r="G13" s="117">
        <v>0</v>
      </c>
      <c r="H13" s="117">
        <v>0</v>
      </c>
      <c r="I13" s="117">
        <v>0</v>
      </c>
      <c r="J13" s="117">
        <v>0</v>
      </c>
      <c r="K13" s="117">
        <v>0</v>
      </c>
      <c r="L13" s="117">
        <v>0</v>
      </c>
      <c r="M13" s="117">
        <v>0</v>
      </c>
      <c r="N13" s="117">
        <v>0</v>
      </c>
      <c r="O13" s="117">
        <v>0</v>
      </c>
      <c r="P13" s="117">
        <v>1.2854572700388553</v>
      </c>
      <c r="Q13" s="117">
        <v>1.3307976161838062</v>
      </c>
      <c r="R13" s="117">
        <v>0.85621193328026357</v>
      </c>
      <c r="S13" s="117">
        <v>0.74949952786472729</v>
      </c>
      <c r="T13" s="117">
        <v>0.95326472076936053</v>
      </c>
      <c r="U13" s="117">
        <v>1.6436369156297304</v>
      </c>
      <c r="V13" s="117">
        <v>1.6951131872080489</v>
      </c>
      <c r="W13" s="117">
        <v>1.803101011277219</v>
      </c>
    </row>
    <row r="14" spans="2:23" ht="13">
      <c r="B14" s="69"/>
      <c r="C14" s="117">
        <v>100</v>
      </c>
      <c r="D14" s="117">
        <v>100</v>
      </c>
      <c r="E14" s="117">
        <v>100</v>
      </c>
      <c r="F14" s="117">
        <v>100</v>
      </c>
      <c r="G14" s="117">
        <v>100</v>
      </c>
      <c r="H14" s="117">
        <v>100</v>
      </c>
      <c r="I14" s="117">
        <v>100</v>
      </c>
      <c r="J14" s="117">
        <v>100</v>
      </c>
      <c r="K14" s="117">
        <v>100</v>
      </c>
      <c r="L14" s="117">
        <v>100</v>
      </c>
      <c r="M14" s="117">
        <v>100</v>
      </c>
      <c r="N14" s="117">
        <v>99.999999999999986</v>
      </c>
      <c r="O14" s="117">
        <v>99.999999999999986</v>
      </c>
      <c r="P14" s="117">
        <v>100</v>
      </c>
      <c r="Q14" s="117">
        <v>100</v>
      </c>
      <c r="R14" s="117">
        <v>99.999999999999986</v>
      </c>
      <c r="S14" s="117">
        <v>100</v>
      </c>
      <c r="T14" s="117">
        <v>100</v>
      </c>
      <c r="U14" s="117">
        <v>100</v>
      </c>
      <c r="V14" s="117">
        <v>100</v>
      </c>
      <c r="W14" s="117">
        <v>100</v>
      </c>
    </row>
    <row r="15" spans="2:23" ht="13">
      <c r="C15" s="16"/>
      <c r="D15" s="16"/>
      <c r="E15" s="16"/>
      <c r="F15" s="16"/>
      <c r="G15" s="16"/>
      <c r="H15" s="16"/>
      <c r="I15" s="16"/>
      <c r="J15" s="16"/>
      <c r="K15" s="16"/>
      <c r="L15" s="16"/>
      <c r="M15" s="16"/>
      <c r="N15" s="16"/>
      <c r="O15" s="16"/>
      <c r="P15" s="16"/>
      <c r="Q15" s="16"/>
      <c r="R15" s="16"/>
      <c r="S15" s="16"/>
      <c r="T15" s="16"/>
      <c r="U15" s="15"/>
      <c r="V15" s="15"/>
      <c r="W15" s="15"/>
    </row>
    <row r="16" spans="2:23" ht="13">
      <c r="B16" s="1" t="s">
        <v>222</v>
      </c>
      <c r="C16" s="16"/>
      <c r="D16" s="16"/>
      <c r="E16" s="16"/>
      <c r="F16" s="16"/>
      <c r="G16" s="16"/>
      <c r="H16" s="16"/>
      <c r="I16" s="16"/>
      <c r="J16" s="16"/>
      <c r="K16" s="16"/>
      <c r="L16" s="16"/>
      <c r="M16" s="16"/>
      <c r="N16" s="16"/>
      <c r="O16" s="16"/>
      <c r="P16" s="16"/>
      <c r="Q16" s="16"/>
      <c r="R16" s="16"/>
      <c r="S16" s="16"/>
      <c r="T16" s="16"/>
      <c r="U16" s="15"/>
      <c r="V16" s="15"/>
      <c r="W16" s="15"/>
    </row>
    <row r="17" spans="2:5" ht="11.25" customHeight="1">
      <c r="B17" s="1" t="s">
        <v>223</v>
      </c>
    </row>
    <row r="18" spans="2:5" ht="11.25" customHeight="1">
      <c r="B18" s="1" t="s">
        <v>224</v>
      </c>
    </row>
    <row r="27" spans="2:5" ht="11.25" customHeight="1">
      <c r="E27" s="15"/>
    </row>
    <row r="28" spans="2:5" ht="11.25" customHeight="1">
      <c r="E28" s="15"/>
    </row>
    <row r="29" spans="2:5" ht="11.25" customHeight="1">
      <c r="E29" s="15"/>
    </row>
    <row r="30" spans="2:5" ht="11.25" customHeight="1">
      <c r="E30" s="17"/>
    </row>
    <row r="31" spans="2:5" ht="11.25" customHeight="1">
      <c r="E31" s="17"/>
    </row>
    <row r="32" spans="2:5" ht="11.25" customHeight="1">
      <c r="E32" s="17"/>
    </row>
    <row r="33" spans="2:27" ht="11.25" customHeight="1">
      <c r="E33" s="17"/>
    </row>
    <row r="34" spans="2:27" ht="11.25" customHeight="1">
      <c r="E34" s="17"/>
    </row>
    <row r="35" spans="2:27" ht="11.25" customHeight="1">
      <c r="E35" s="17"/>
    </row>
    <row r="36" spans="2:27" ht="11.25" customHeight="1">
      <c r="E36" s="17"/>
    </row>
    <row r="37" spans="2:27" ht="11.25" customHeight="1">
      <c r="E37" s="17"/>
    </row>
    <row r="38" spans="2:27" ht="11.25" customHeight="1">
      <c r="E38" s="17"/>
    </row>
    <row r="39" spans="2:27" ht="11.25" customHeight="1">
      <c r="D39" s="6"/>
      <c r="E39" s="17"/>
    </row>
    <row r="40" spans="2:27" ht="11.25" customHeight="1">
      <c r="D40" s="6"/>
      <c r="E40" s="17"/>
    </row>
    <row r="41" spans="2:27" ht="13">
      <c r="B41" s="18"/>
      <c r="D41" s="6"/>
      <c r="E41" s="17"/>
      <c r="F41" s="13"/>
      <c r="G41" s="13"/>
      <c r="H41" s="13"/>
      <c r="I41" s="13"/>
      <c r="J41" s="13"/>
      <c r="K41" s="13"/>
      <c r="L41" s="13"/>
      <c r="M41" s="13"/>
      <c r="N41" s="13"/>
      <c r="O41" s="13"/>
      <c r="P41" s="13"/>
      <c r="Q41" s="13"/>
      <c r="R41" s="13"/>
      <c r="S41" s="13"/>
      <c r="T41" s="13"/>
      <c r="U41" s="13"/>
      <c r="V41" s="13"/>
      <c r="W41" s="13"/>
      <c r="X41" s="13"/>
      <c r="Y41" s="13"/>
      <c r="Z41" s="13"/>
      <c r="AA41" s="13"/>
    </row>
    <row r="42" spans="2:27" ht="13">
      <c r="B42" s="13"/>
      <c r="D42" s="6"/>
      <c r="E42" s="17"/>
      <c r="F42" s="13"/>
      <c r="G42" s="13"/>
      <c r="H42" s="13"/>
      <c r="I42" s="13"/>
      <c r="J42" s="13"/>
      <c r="K42" s="13"/>
      <c r="L42" s="13"/>
      <c r="M42" s="13"/>
      <c r="N42" s="13"/>
      <c r="O42" s="13"/>
      <c r="P42" s="13"/>
      <c r="Q42" s="13"/>
      <c r="R42" s="13"/>
      <c r="S42" s="19"/>
      <c r="T42" s="13"/>
      <c r="U42" s="13"/>
      <c r="V42" s="13"/>
      <c r="W42" s="13"/>
      <c r="X42" s="13"/>
      <c r="Y42" s="13"/>
      <c r="Z42" s="13"/>
      <c r="AA42" s="13"/>
    </row>
    <row r="43" spans="2:27" ht="13">
      <c r="B43" s="13"/>
      <c r="E43" s="17"/>
      <c r="F43" s="18"/>
      <c r="G43" s="18"/>
      <c r="H43" s="18"/>
      <c r="I43" s="18"/>
      <c r="J43" s="18"/>
      <c r="K43" s="18"/>
      <c r="L43" s="18"/>
      <c r="M43" s="18"/>
      <c r="N43" s="18"/>
      <c r="O43" s="18"/>
      <c r="P43" s="18"/>
      <c r="Q43" s="18"/>
      <c r="R43" s="18"/>
      <c r="S43" s="18"/>
      <c r="T43" s="20"/>
      <c r="U43" s="13"/>
      <c r="V43" s="13"/>
      <c r="W43" s="13"/>
      <c r="X43" s="13"/>
      <c r="Y43" s="13"/>
      <c r="Z43" s="13"/>
      <c r="AA43" s="13"/>
    </row>
    <row r="44" spans="2:27" ht="13">
      <c r="B44" s="13"/>
      <c r="D44" s="7"/>
      <c r="E44" s="17"/>
      <c r="F44" s="13"/>
      <c r="G44" s="13"/>
      <c r="H44" s="13"/>
      <c r="I44" s="13"/>
      <c r="J44" s="13"/>
      <c r="K44" s="13"/>
      <c r="L44" s="13"/>
      <c r="M44" s="13"/>
      <c r="N44" s="13"/>
      <c r="O44" s="13"/>
      <c r="P44" s="13"/>
      <c r="Q44" s="13"/>
      <c r="R44" s="13"/>
      <c r="S44" s="21"/>
      <c r="T44" s="21"/>
      <c r="U44" s="13"/>
      <c r="V44" s="13"/>
      <c r="W44" s="13"/>
      <c r="X44" s="13"/>
      <c r="Y44" s="13"/>
      <c r="Z44" s="13"/>
      <c r="AA44" s="13"/>
    </row>
    <row r="45" spans="2:27" ht="13">
      <c r="B45" s="13"/>
      <c r="E45" s="17"/>
      <c r="F45" s="13"/>
      <c r="G45" s="13"/>
      <c r="H45" s="13"/>
      <c r="I45" s="13"/>
      <c r="J45" s="13"/>
      <c r="K45" s="13"/>
      <c r="L45" s="13"/>
      <c r="M45" s="13"/>
      <c r="N45" s="13"/>
      <c r="O45" s="13"/>
      <c r="P45" s="13"/>
      <c r="Q45" s="13"/>
      <c r="R45" s="13"/>
      <c r="S45" s="21"/>
      <c r="T45" s="21"/>
      <c r="U45" s="13"/>
      <c r="V45" s="13"/>
      <c r="W45" s="13"/>
      <c r="X45" s="13"/>
      <c r="Y45" s="13"/>
      <c r="Z45" s="13"/>
      <c r="AA45" s="13"/>
    </row>
    <row r="46" spans="2:27" ht="13">
      <c r="B46" s="13"/>
      <c r="C46" s="13"/>
      <c r="D46" s="13"/>
      <c r="E46" s="13"/>
      <c r="F46" s="13"/>
      <c r="G46" s="13"/>
      <c r="H46" s="13"/>
      <c r="I46" s="13"/>
      <c r="J46" s="13"/>
      <c r="K46" s="13"/>
      <c r="L46" s="13"/>
      <c r="M46" s="13"/>
      <c r="N46" s="13"/>
      <c r="O46" s="13"/>
      <c r="P46" s="13"/>
      <c r="Q46" s="13"/>
      <c r="R46" s="13"/>
      <c r="S46" s="21"/>
      <c r="T46" s="21"/>
      <c r="U46" s="13"/>
      <c r="V46" s="13"/>
      <c r="W46" s="13"/>
      <c r="X46" s="13"/>
      <c r="Y46" s="13"/>
      <c r="Z46" s="13"/>
      <c r="AA46" s="13"/>
    </row>
    <row r="47" spans="2:27" ht="13">
      <c r="B47" s="13"/>
      <c r="C47" s="13"/>
      <c r="D47" s="13"/>
      <c r="E47" s="13"/>
      <c r="F47" s="13"/>
      <c r="G47" s="13"/>
      <c r="H47" s="13"/>
      <c r="I47" s="13"/>
      <c r="J47" s="13"/>
      <c r="K47" s="13"/>
      <c r="L47" s="13"/>
      <c r="M47" s="13"/>
      <c r="N47" s="13"/>
      <c r="O47" s="13"/>
      <c r="P47" s="13"/>
      <c r="Q47" s="13"/>
      <c r="R47" s="13"/>
      <c r="S47" s="21"/>
      <c r="T47" s="21"/>
      <c r="U47" s="13"/>
      <c r="V47" s="13"/>
      <c r="W47" s="13"/>
      <c r="X47" s="13"/>
      <c r="Y47" s="13"/>
      <c r="Z47" s="13"/>
      <c r="AA47" s="13"/>
    </row>
    <row r="48" spans="2:27" ht="13">
      <c r="B48" s="13"/>
      <c r="C48" s="13"/>
      <c r="D48" s="13"/>
      <c r="E48" s="13"/>
      <c r="F48" s="13"/>
      <c r="G48" s="13"/>
      <c r="H48" s="13"/>
      <c r="I48" s="13"/>
      <c r="J48" s="13"/>
      <c r="K48" s="13"/>
      <c r="L48" s="13"/>
      <c r="M48" s="13"/>
      <c r="N48" s="13"/>
      <c r="O48" s="13"/>
      <c r="P48" s="13"/>
      <c r="Q48" s="13"/>
      <c r="R48" s="13"/>
      <c r="S48" s="21"/>
      <c r="T48" s="21"/>
      <c r="U48" s="13"/>
      <c r="V48" s="13"/>
      <c r="W48" s="13"/>
      <c r="X48" s="13"/>
      <c r="Y48" s="13"/>
      <c r="Z48" s="13"/>
      <c r="AA48" s="13"/>
    </row>
    <row r="49" spans="2:27" ht="13">
      <c r="B49" s="13"/>
      <c r="C49" s="13"/>
      <c r="D49" s="13"/>
      <c r="E49" s="13"/>
      <c r="F49" s="13"/>
      <c r="G49" s="13"/>
      <c r="H49" s="13"/>
      <c r="I49" s="13"/>
      <c r="J49" s="13"/>
      <c r="K49" s="13"/>
      <c r="L49" s="13"/>
      <c r="M49" s="13"/>
      <c r="N49" s="13"/>
      <c r="O49" s="13"/>
      <c r="P49" s="13"/>
      <c r="Q49" s="13"/>
      <c r="R49" s="13"/>
      <c r="S49" s="21"/>
      <c r="T49" s="21"/>
      <c r="U49" s="13"/>
      <c r="V49" s="13"/>
      <c r="W49" s="13"/>
      <c r="X49" s="13"/>
      <c r="Y49" s="13"/>
      <c r="Z49" s="13"/>
      <c r="AA49" s="13"/>
    </row>
    <row r="50" spans="2:27" ht="13">
      <c r="B50" s="13"/>
      <c r="C50" s="13"/>
      <c r="D50" s="13"/>
      <c r="E50" s="13"/>
      <c r="F50" s="13"/>
      <c r="G50" s="13"/>
      <c r="H50" s="13"/>
      <c r="I50" s="13"/>
      <c r="J50" s="13"/>
      <c r="K50" s="13"/>
      <c r="L50" s="13"/>
      <c r="M50" s="13"/>
      <c r="N50" s="13"/>
      <c r="O50" s="13"/>
      <c r="P50" s="13"/>
      <c r="Q50" s="13"/>
      <c r="R50" s="22"/>
      <c r="S50" s="21"/>
      <c r="T50" s="21"/>
      <c r="U50" s="13"/>
      <c r="V50" s="13"/>
      <c r="W50" s="13"/>
      <c r="X50" s="13"/>
      <c r="Y50" s="13"/>
      <c r="Z50" s="13"/>
      <c r="AA50" s="13"/>
    </row>
    <row r="51" spans="2:27" ht="13">
      <c r="B51" s="13"/>
      <c r="C51" s="13"/>
      <c r="D51" s="23"/>
      <c r="E51" s="23"/>
      <c r="F51" s="23"/>
      <c r="G51" s="23"/>
      <c r="H51" s="13"/>
      <c r="I51" s="13"/>
      <c r="J51" s="13"/>
      <c r="K51" s="13"/>
      <c r="L51" s="13"/>
      <c r="M51" s="13"/>
      <c r="N51" s="13"/>
      <c r="O51" s="13"/>
      <c r="P51" s="13"/>
      <c r="Q51" s="13"/>
      <c r="R51" s="13"/>
      <c r="S51" s="21"/>
      <c r="T51" s="21"/>
      <c r="U51" s="13"/>
      <c r="V51" s="13"/>
      <c r="W51" s="13"/>
      <c r="X51" s="13"/>
      <c r="Y51" s="13"/>
      <c r="Z51" s="13"/>
      <c r="AA51" s="13"/>
    </row>
    <row r="52" spans="2:27" ht="13">
      <c r="B52" s="13"/>
      <c r="C52" s="13"/>
      <c r="D52" s="13"/>
      <c r="E52" s="13"/>
      <c r="F52" s="13"/>
      <c r="G52" s="13"/>
      <c r="H52" s="13"/>
      <c r="I52" s="13"/>
      <c r="J52" s="13"/>
      <c r="K52" s="13"/>
      <c r="L52" s="13"/>
      <c r="M52" s="13"/>
      <c r="N52" s="13"/>
      <c r="O52" s="13"/>
      <c r="P52" s="13"/>
      <c r="Q52" s="13"/>
      <c r="R52" s="13"/>
      <c r="S52" s="21"/>
      <c r="T52" s="21"/>
      <c r="U52" s="13"/>
      <c r="V52" s="13"/>
      <c r="W52" s="13"/>
      <c r="X52" s="13"/>
      <c r="Y52" s="13"/>
      <c r="Z52" s="13"/>
      <c r="AA52" s="13"/>
    </row>
    <row r="53" spans="2:27" ht="13">
      <c r="B53" s="13"/>
      <c r="C53" s="13"/>
      <c r="D53" s="13"/>
      <c r="E53" s="24"/>
      <c r="F53" s="24"/>
      <c r="G53" s="24"/>
      <c r="H53" s="24"/>
      <c r="I53" s="24"/>
      <c r="J53" s="24"/>
      <c r="K53" s="24"/>
      <c r="L53" s="24"/>
      <c r="M53" s="25"/>
      <c r="N53" s="26"/>
      <c r="O53" s="25"/>
      <c r="P53" s="24"/>
      <c r="Q53" s="13"/>
      <c r="R53" s="13"/>
      <c r="S53" s="13"/>
      <c r="T53" s="13"/>
      <c r="U53" s="13"/>
      <c r="V53" s="13"/>
      <c r="W53" s="13"/>
      <c r="X53" s="13"/>
      <c r="Y53" s="13"/>
      <c r="Z53" s="13"/>
      <c r="AA53" s="13"/>
    </row>
    <row r="54" spans="2:27" ht="13">
      <c r="B54" s="13"/>
      <c r="C54" s="13"/>
      <c r="D54" s="13"/>
      <c r="E54" s="24"/>
      <c r="F54" s="24"/>
      <c r="G54" s="24"/>
      <c r="H54" s="24"/>
      <c r="I54" s="24"/>
      <c r="J54" s="24"/>
      <c r="K54" s="24"/>
      <c r="L54" s="24"/>
      <c r="M54" s="25"/>
      <c r="N54" s="25"/>
      <c r="O54" s="25"/>
      <c r="P54" s="24"/>
      <c r="Q54" s="13"/>
      <c r="R54" s="22"/>
      <c r="S54" s="13"/>
      <c r="T54" s="13"/>
      <c r="U54" s="13"/>
      <c r="V54" s="13"/>
      <c r="W54" s="13"/>
      <c r="X54" s="13"/>
      <c r="Y54" s="13"/>
      <c r="Z54" s="13"/>
      <c r="AA54" s="13"/>
    </row>
    <row r="55" spans="2:27" ht="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row>
    <row r="56" spans="2:27" ht="13">
      <c r="B56" s="13"/>
      <c r="C56" s="13"/>
      <c r="D56" s="13"/>
      <c r="E56" s="13"/>
      <c r="F56" s="13"/>
      <c r="G56" s="13"/>
      <c r="H56" s="13"/>
      <c r="I56" s="13"/>
      <c r="J56" s="13"/>
      <c r="K56" s="13"/>
      <c r="L56" s="13"/>
      <c r="M56" s="13"/>
      <c r="N56" s="13"/>
      <c r="O56" s="13"/>
      <c r="P56" s="13"/>
      <c r="Q56" s="22"/>
      <c r="R56" s="13"/>
      <c r="S56" s="13"/>
      <c r="T56" s="13"/>
      <c r="U56" s="13"/>
      <c r="V56" s="13"/>
      <c r="W56" s="13"/>
      <c r="X56" s="13"/>
      <c r="Y56" s="13"/>
      <c r="Z56" s="13"/>
      <c r="AA56" s="13"/>
    </row>
    <row r="57" spans="2:27" ht="13">
      <c r="B57" s="13"/>
      <c r="C57" s="13"/>
      <c r="D57" s="18"/>
      <c r="E57" s="18"/>
      <c r="F57" s="18"/>
      <c r="G57" s="18"/>
      <c r="H57" s="18"/>
      <c r="I57" s="18"/>
      <c r="J57" s="18"/>
      <c r="K57" s="18"/>
      <c r="L57" s="18"/>
      <c r="M57" s="18"/>
      <c r="N57" s="18"/>
      <c r="O57" s="18"/>
      <c r="P57" s="18"/>
      <c r="Q57" s="13"/>
      <c r="R57" s="13"/>
      <c r="S57" s="13"/>
      <c r="T57" s="13"/>
      <c r="U57" s="13"/>
      <c r="V57" s="13"/>
      <c r="W57" s="13"/>
      <c r="X57" s="13"/>
      <c r="Y57" s="13"/>
      <c r="Z57" s="13"/>
      <c r="AA57" s="13"/>
    </row>
    <row r="58" spans="2:27" ht="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row>
    <row r="59" spans="2:27" ht="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row>
    <row r="60" spans="2:27" ht="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spans="2:27" ht="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row>
    <row r="62" spans="2:27" ht="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row>
    <row r="63" spans="2:27" ht="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row>
    <row r="64" spans="2:27" ht="13">
      <c r="B64" s="13"/>
      <c r="C64" s="13"/>
      <c r="D64" s="13"/>
      <c r="E64" s="13"/>
      <c r="F64" s="13"/>
      <c r="G64" s="13"/>
      <c r="H64" s="13"/>
      <c r="I64" s="13"/>
      <c r="J64" s="13"/>
      <c r="K64" s="13"/>
      <c r="L64" s="13"/>
      <c r="M64" s="13"/>
      <c r="N64" s="13"/>
      <c r="O64" s="13"/>
      <c r="P64" s="13"/>
      <c r="Q64" s="13"/>
      <c r="R64" s="27"/>
      <c r="S64" s="13"/>
      <c r="T64" s="13"/>
      <c r="U64" s="13"/>
      <c r="V64" s="13"/>
      <c r="W64" s="13"/>
      <c r="X64" s="13"/>
      <c r="Y64" s="13"/>
      <c r="Z64" s="13"/>
      <c r="AA64" s="13"/>
    </row>
    <row r="65" spans="2:27" ht="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row>
    <row r="66" spans="2:27" ht="13">
      <c r="B66" s="13"/>
      <c r="C66" s="13"/>
      <c r="D66" s="13"/>
      <c r="E66" s="13"/>
      <c r="F66" s="13"/>
      <c r="G66" s="13"/>
      <c r="H66" s="13"/>
      <c r="I66" s="13"/>
      <c r="J66" s="13"/>
      <c r="K66" s="13"/>
      <c r="L66" s="13"/>
      <c r="M66" s="13"/>
      <c r="N66" s="13"/>
      <c r="O66" s="13"/>
      <c r="P66" s="13"/>
      <c r="Q66" s="22"/>
      <c r="R66" s="13"/>
      <c r="S66" s="13"/>
      <c r="T66" s="13"/>
      <c r="U66" s="13"/>
      <c r="V66" s="13"/>
      <c r="W66" s="13"/>
      <c r="X66" s="13"/>
      <c r="Y66" s="13"/>
      <c r="Z66" s="13"/>
      <c r="AA66" s="13"/>
    </row>
    <row r="67" spans="2:27" ht="13">
      <c r="B67" s="13"/>
      <c r="C67" s="13"/>
      <c r="D67" s="13"/>
      <c r="E67" s="24"/>
      <c r="F67" s="24"/>
      <c r="G67" s="24"/>
      <c r="H67" s="24"/>
      <c r="I67" s="24"/>
      <c r="J67" s="24"/>
      <c r="K67" s="24"/>
      <c r="L67" s="24"/>
      <c r="M67" s="25"/>
      <c r="N67" s="28"/>
      <c r="O67" s="25"/>
      <c r="P67" s="24"/>
      <c r="Q67" s="13"/>
      <c r="R67" s="13"/>
      <c r="S67" s="13"/>
      <c r="T67" s="13"/>
      <c r="U67" s="13"/>
      <c r="V67" s="13"/>
      <c r="W67" s="13"/>
      <c r="X67" s="13"/>
      <c r="Y67" s="13"/>
      <c r="Z67" s="13"/>
      <c r="AA67" s="13"/>
    </row>
    <row r="68" spans="2:27" ht="13">
      <c r="B68" s="13"/>
      <c r="C68" s="13"/>
      <c r="D68" s="13"/>
      <c r="E68" s="13"/>
      <c r="F68" s="13"/>
      <c r="G68" s="13"/>
      <c r="H68" s="13"/>
      <c r="I68" s="13"/>
      <c r="J68" s="13"/>
      <c r="K68" s="13"/>
      <c r="L68" s="13"/>
      <c r="M68" s="25"/>
      <c r="N68" s="25"/>
      <c r="O68" s="25"/>
      <c r="P68" s="13"/>
      <c r="Q68" s="13"/>
      <c r="R68" s="22"/>
      <c r="S68" s="13"/>
      <c r="T68" s="13"/>
      <c r="U68" s="13"/>
      <c r="V68" s="13"/>
      <c r="W68" s="13"/>
      <c r="X68" s="13"/>
      <c r="Y68" s="13"/>
      <c r="Z68" s="13"/>
      <c r="AA68" s="13"/>
    </row>
    <row r="69" spans="2:27" ht="13">
      <c r="B69" s="13"/>
      <c r="C69" s="13"/>
      <c r="D69" s="13"/>
      <c r="E69" s="13"/>
      <c r="F69" s="13"/>
      <c r="G69" s="13"/>
      <c r="H69" s="13"/>
      <c r="I69" s="13"/>
      <c r="J69" s="13"/>
      <c r="K69" s="13"/>
      <c r="L69" s="13"/>
      <c r="M69" s="13"/>
      <c r="N69" s="19"/>
      <c r="O69" s="19"/>
      <c r="P69" s="13"/>
      <c r="Q69" s="13"/>
      <c r="R69" s="13"/>
      <c r="S69" s="13"/>
      <c r="T69" s="13"/>
      <c r="U69" s="13"/>
      <c r="V69" s="13"/>
      <c r="W69" s="13"/>
      <c r="X69" s="13"/>
      <c r="Y69" s="13"/>
      <c r="Z69" s="13"/>
      <c r="AA69" s="13"/>
    </row>
    <row r="70" spans="2:27" ht="13">
      <c r="B70" s="29"/>
      <c r="C70" s="13"/>
      <c r="D70" s="13"/>
      <c r="E70" s="13"/>
      <c r="F70" s="13"/>
      <c r="G70" s="13"/>
      <c r="H70" s="13"/>
      <c r="I70" s="13"/>
      <c r="J70" s="13"/>
      <c r="K70" s="13"/>
      <c r="L70" s="13"/>
      <c r="M70" s="13"/>
      <c r="N70" s="13"/>
      <c r="O70" s="13"/>
      <c r="P70" s="13"/>
      <c r="Q70" s="13"/>
      <c r="R70" s="13"/>
      <c r="S70" s="13"/>
      <c r="T70" s="13"/>
      <c r="U70" s="13"/>
      <c r="V70" s="13"/>
      <c r="W70" s="13"/>
      <c r="X70" s="13"/>
      <c r="Y70" s="13"/>
      <c r="Z70" s="13"/>
      <c r="AA70" s="13"/>
    </row>
    <row r="71" spans="2:27" ht="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row>
    <row r="72" spans="2:27" ht="13">
      <c r="B72" s="13"/>
      <c r="C72" s="13"/>
      <c r="D72" s="13"/>
      <c r="E72" s="13"/>
      <c r="F72" s="13"/>
      <c r="G72" s="13"/>
      <c r="H72" s="13"/>
      <c r="I72" s="13"/>
      <c r="J72" s="13"/>
      <c r="K72" s="13"/>
      <c r="L72" s="13"/>
      <c r="M72" s="13"/>
      <c r="N72" s="23"/>
      <c r="O72" s="13"/>
      <c r="P72" s="13"/>
      <c r="Q72" s="13"/>
      <c r="R72" s="13"/>
      <c r="S72" s="13"/>
      <c r="T72" s="13"/>
      <c r="U72" s="13"/>
      <c r="V72" s="13"/>
      <c r="W72" s="13"/>
      <c r="X72" s="13"/>
      <c r="Y72" s="13"/>
      <c r="Z72" s="13"/>
      <c r="AA72" s="13"/>
    </row>
    <row r="73" spans="2:27" ht="13">
      <c r="B73" s="13"/>
      <c r="C73" s="13"/>
      <c r="D73" s="13"/>
      <c r="E73" s="13"/>
      <c r="F73" s="13"/>
      <c r="G73" s="13"/>
      <c r="H73" s="13"/>
      <c r="I73" s="13"/>
      <c r="J73" s="13"/>
      <c r="K73" s="13"/>
      <c r="L73" s="13"/>
      <c r="M73" s="13"/>
      <c r="N73" s="13"/>
      <c r="O73" s="13"/>
      <c r="P73" s="13"/>
      <c r="Q73" s="13"/>
      <c r="R73" s="22"/>
      <c r="S73" s="13"/>
      <c r="T73" s="13"/>
      <c r="U73" s="13"/>
      <c r="V73" s="13"/>
      <c r="W73" s="13"/>
      <c r="X73" s="13"/>
      <c r="Y73" s="13"/>
      <c r="Z73" s="13"/>
      <c r="AA73" s="13"/>
    </row>
    <row r="74" spans="2:27" ht="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row>
    <row r="75" spans="2:27" ht="11.25" customHeight="1">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row>
    <row r="76" spans="2:27" ht="11.25" customHeight="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row>
    <row r="77" spans="2:27" ht="11.25" customHeight="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row>
    <row r="78" spans="2:27" ht="11.25" customHeight="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spans="2:27" ht="11.25" customHeight="1">
      <c r="B79" s="18"/>
      <c r="C79" s="13"/>
      <c r="D79" s="13"/>
      <c r="E79" s="13"/>
      <c r="F79" s="13"/>
      <c r="G79" s="13"/>
      <c r="H79" s="13"/>
      <c r="I79" s="13"/>
      <c r="J79" s="13"/>
      <c r="K79" s="13"/>
      <c r="L79" s="13"/>
      <c r="M79" s="13"/>
      <c r="N79" s="13"/>
      <c r="O79" s="13"/>
      <c r="P79" s="13"/>
      <c r="Q79" s="13"/>
      <c r="R79" s="13"/>
      <c r="S79" s="13"/>
      <c r="T79" s="13"/>
      <c r="U79" s="13"/>
      <c r="V79" s="13"/>
      <c r="W79" s="13"/>
      <c r="X79" s="13"/>
      <c r="Y79" s="13"/>
      <c r="Z79" s="13"/>
      <c r="AA79" s="13"/>
    </row>
    <row r="80" spans="2:27" ht="11.2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row>
    <row r="81" spans="2:27" ht="11.25" customHeight="1">
      <c r="B81" s="13"/>
      <c r="C81" s="13"/>
      <c r="D81" s="30"/>
      <c r="E81" s="30"/>
      <c r="F81" s="30"/>
      <c r="G81" s="30"/>
      <c r="H81" s="30"/>
      <c r="I81" s="30"/>
      <c r="J81" s="13"/>
      <c r="K81" s="30"/>
      <c r="L81" s="30"/>
      <c r="M81" s="30"/>
      <c r="N81" s="30"/>
      <c r="O81" s="13"/>
      <c r="P81" s="30"/>
      <c r="Q81" s="30"/>
      <c r="R81" s="30"/>
      <c r="S81" s="13"/>
      <c r="T81" s="13"/>
      <c r="U81" s="13"/>
      <c r="V81" s="13"/>
      <c r="W81" s="13"/>
      <c r="X81" s="13"/>
      <c r="Y81" s="13"/>
      <c r="Z81" s="13"/>
      <c r="AA81" s="13"/>
    </row>
    <row r="82" spans="2:27" ht="11.25" customHeight="1">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row>
    <row r="83" spans="2:27" ht="11.25" customHeight="1">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row>
    <row r="84" spans="2:27" ht="11.25" customHeight="1">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row>
    <row r="85" spans="2:27" ht="11.25" customHeight="1">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row>
    <row r="86" spans="2:27" ht="11.2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row>
    <row r="87" spans="2:27" ht="11.25" customHeight="1">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row>
    <row r="88" spans="2:27" ht="11.25" customHeight="1">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row>
    <row r="89" spans="2:27" ht="11.25" customHeight="1">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row>
    <row r="90" spans="2:27" ht="11.25" customHeight="1">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row>
    <row r="91" spans="2:27" ht="11.25" customHeight="1">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row>
    <row r="92" spans="2:27" ht="11.25" customHeight="1">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row>
    <row r="93" spans="2:27" ht="11.25" customHeight="1">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row>
    <row r="94" spans="2:27" ht="11.25" customHeight="1">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row>
    <row r="95" spans="2:27" ht="11.25" customHeight="1">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row>
    <row r="96" spans="2:27" ht="11.25" customHeight="1">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row>
    <row r="97" spans="2:27" ht="11.25" customHeight="1">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row>
    <row r="98" spans="2:27" ht="11.25" customHeight="1">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row>
    <row r="99" spans="2:27" ht="11.25" customHeight="1">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row>
    <row r="100" spans="2:27" ht="11.25" customHeight="1">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row>
    <row r="101" spans="2:27" ht="11.25" customHeight="1">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row>
    <row r="102" spans="2:27" ht="11.25" customHeight="1">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row>
    <row r="103" spans="2:27" ht="11.25" customHeight="1">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row>
    <row r="104" spans="2:27" ht="11.25" customHeight="1">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row>
    <row r="105" spans="2:27" ht="11.25" customHeight="1">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row>
    <row r="106" spans="2:27" ht="11.25" customHeight="1">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row>
    <row r="107" spans="2:27" ht="11.25" customHeight="1">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row>
    <row r="108" spans="2:27" ht="11.25" customHeight="1">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row>
    <row r="109" spans="2:27" ht="11.25" customHeight="1">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row>
    <row r="110" spans="2:27" ht="11.25" customHeight="1">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row>
    <row r="111" spans="2:27" ht="11.25" customHeight="1">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row>
    <row r="112" spans="2:27" ht="11.25" customHeight="1">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row>
    <row r="113" spans="2:27" ht="11.25" customHeight="1">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row>
    <row r="114" spans="2:27" ht="11.25" customHeight="1">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row>
    <row r="115" spans="2:27" ht="11.25" customHeight="1">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row>
    <row r="116" spans="2:27" ht="11.25" customHeight="1">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row>
    <row r="117" spans="2:27" ht="11.25" customHeight="1">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row>
    <row r="118" spans="2:27" ht="11.25" customHeight="1">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row>
    <row r="119" spans="2:27" ht="11.25" customHeight="1">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row>
    <row r="120" spans="2:27" ht="11.25" customHeight="1">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row>
    <row r="121" spans="2:27" ht="11.25" customHeight="1">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row>
    <row r="122" spans="2:27" ht="11.25" customHeight="1">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row>
    <row r="123" spans="2:27" ht="11.25" customHeight="1">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row>
    <row r="124" spans="2:27" ht="11.25" customHeight="1">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row>
    <row r="125" spans="2:27" ht="11.25" customHeight="1">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row>
    <row r="126" spans="2:27" ht="11.25" customHeight="1">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row>
    <row r="127" spans="2:27" ht="11.25" customHeight="1">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row>
    <row r="128" spans="2:27" ht="11.25" customHeight="1">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row>
    <row r="129" spans="2:27" ht="11.25" customHeight="1">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row>
    <row r="130" spans="2:27" ht="11.25" customHeight="1">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row>
    <row r="131" spans="2:27" ht="11.25" customHeight="1">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row>
    <row r="132" spans="2:27" ht="11.25" customHeight="1">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row>
    <row r="133" spans="2:27" ht="11.25" customHeight="1">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row>
    <row r="134" spans="2:27" ht="11.25" customHeight="1">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row>
    <row r="135" spans="2:27" ht="11.25" customHeight="1">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row>
    <row r="136" spans="2:27" ht="11.25" customHeight="1">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row>
    <row r="137" spans="2:27" ht="11.25" customHeight="1">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row>
    <row r="138" spans="2:27" ht="11.25" customHeight="1">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row>
    <row r="139" spans="2:27" ht="11.25" customHeight="1">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row>
    <row r="140" spans="2:27" ht="11.25" customHeight="1">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row>
    <row r="141" spans="2:27" ht="11.25" customHeight="1">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row>
    <row r="142" spans="2:27" ht="11.25" customHeight="1">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row>
    <row r="143" spans="2:27" ht="11.25" customHeight="1">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row>
    <row r="144" spans="2:27" ht="11.25" customHeight="1">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row>
    <row r="145" spans="2:27" ht="11.25" customHeight="1">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row>
    <row r="146" spans="2:27" ht="11.25" customHeight="1">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row>
    <row r="147" spans="2:27" ht="11.25" customHeight="1">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row>
    <row r="148" spans="2:27" ht="11.25" customHeight="1">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row>
    <row r="149" spans="2:27" ht="11.25" customHeight="1">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row>
    <row r="150" spans="2:27" ht="11.25" customHeight="1">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row>
    <row r="151" spans="2:27" ht="11.25" customHeight="1">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row>
    <row r="152" spans="2:27" ht="11.25" customHeight="1">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row>
    <row r="153" spans="2:27" ht="11.25" customHeight="1">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row>
    <row r="154" spans="2:27" ht="11.25" customHeight="1">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row>
    <row r="155" spans="2:27" ht="11.25" customHeight="1">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row>
    <row r="156" spans="2:27" ht="11.25" customHeight="1">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row>
    <row r="157" spans="2:27" ht="11.25" customHeight="1">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row>
    <row r="158" spans="2:27" ht="11.25" customHeight="1">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row>
    <row r="159" spans="2:27" ht="11.25" customHeight="1">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row>
    <row r="160" spans="2:27" ht="11.25" customHeight="1">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row>
    <row r="161" spans="2:27" ht="11.25" customHeight="1">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row>
    <row r="162" spans="2:27" ht="11.25" customHeight="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row>
    <row r="163" spans="2:27" ht="11.2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row>
    <row r="164" spans="2:27" ht="11.25" customHeight="1">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row>
    <row r="165" spans="2:27" ht="11.25" customHeight="1">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row>
    <row r="166" spans="2:27" ht="11.25" customHeight="1">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row>
    <row r="167" spans="2:27" ht="11.25" customHeight="1">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row>
    <row r="168" spans="2:27" ht="11.25" customHeight="1">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row>
    <row r="169" spans="2:27" ht="11.25" customHeight="1">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row>
    <row r="170" spans="2:27" ht="11.25" customHeight="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row>
    <row r="171" spans="2:27" ht="11.25" customHeight="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row>
    <row r="172" spans="2:27" ht="11.25" customHeight="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row>
    <row r="173" spans="2:27" ht="11.25" customHeight="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row>
    <row r="174" spans="2:27" ht="11.25" customHeight="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row>
    <row r="175" spans="2:27" ht="11.25" customHeight="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row>
    <row r="176" spans="2:27" ht="11.25" customHeight="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row>
    <row r="177" spans="2:27" ht="11.25" customHeight="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row>
    <row r="178" spans="2:27" ht="11.25" customHeight="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row>
    <row r="179" spans="2:27" ht="11.25" customHeight="1">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row>
    <row r="180" spans="2:27" ht="11.25" customHeight="1">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row>
    <row r="181" spans="2:27" ht="11.25" customHeight="1">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row>
    <row r="182" spans="2:27" ht="11.25" customHeight="1">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row>
    <row r="183" spans="2:27" ht="11.25" customHeight="1">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row>
    <row r="184" spans="2:27" ht="11.25" customHeight="1">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row>
    <row r="185" spans="2:27" ht="11.25" customHeight="1">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row>
    <row r="186" spans="2:27" ht="11.25" customHeight="1">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row>
    <row r="187" spans="2:27" ht="11.25" customHeight="1">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row>
    <row r="188" spans="2:27" ht="11.25" customHeight="1">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row>
    <row r="189" spans="2:27" ht="11.25" customHeight="1">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J21"/>
  <sheetViews>
    <sheetView showGridLines="0" topLeftCell="A4" workbookViewId="0">
      <selection activeCell="M30" sqref="M30"/>
    </sheetView>
  </sheetViews>
  <sheetFormatPr baseColWidth="10" defaultColWidth="10.83203125" defaultRowHeight="13"/>
  <cols>
    <col min="1" max="1" width="5" style="1" customWidth="1"/>
    <col min="2" max="2" width="10.83203125" style="1"/>
    <col min="3" max="3" width="14.1640625" style="1" customWidth="1"/>
    <col min="4" max="16384" width="10.83203125" style="1"/>
  </cols>
  <sheetData>
    <row r="2" spans="2:7">
      <c r="B2" s="2" t="s">
        <v>234</v>
      </c>
    </row>
    <row r="3" spans="2:7">
      <c r="B3" s="13"/>
      <c r="C3" s="13"/>
    </row>
    <row r="4" spans="2:7" ht="28">
      <c r="B4" s="126" t="s">
        <v>139</v>
      </c>
      <c r="C4" s="127" t="s">
        <v>142</v>
      </c>
      <c r="D4" s="69"/>
      <c r="E4" s="69" t="s">
        <v>155</v>
      </c>
      <c r="F4" s="69"/>
      <c r="G4" s="69">
        <v>2021</v>
      </c>
    </row>
    <row r="5" spans="2:7">
      <c r="B5" s="69" t="s">
        <v>193</v>
      </c>
      <c r="C5" s="69">
        <v>6</v>
      </c>
      <c r="D5" s="69"/>
      <c r="E5" s="69">
        <v>6</v>
      </c>
      <c r="F5" s="69"/>
      <c r="G5" s="69">
        <v>108</v>
      </c>
    </row>
    <row r="6" spans="2:7">
      <c r="B6" s="69" t="s">
        <v>192</v>
      </c>
      <c r="C6" s="69">
        <v>9</v>
      </c>
      <c r="D6" s="69"/>
      <c r="E6" s="69">
        <v>9</v>
      </c>
      <c r="F6" s="69"/>
      <c r="G6" s="69">
        <v>112</v>
      </c>
    </row>
    <row r="7" spans="2:7">
      <c r="B7" s="69" t="s">
        <v>194</v>
      </c>
      <c r="C7" s="69">
        <v>9</v>
      </c>
      <c r="D7" s="69"/>
      <c r="E7" s="69">
        <v>9</v>
      </c>
      <c r="F7" s="69"/>
      <c r="G7" s="69">
        <v>102</v>
      </c>
    </row>
    <row r="8" spans="2:7">
      <c r="B8" s="69" t="s">
        <v>195</v>
      </c>
      <c r="C8" s="69">
        <v>129</v>
      </c>
      <c r="D8" s="69"/>
      <c r="E8" s="69">
        <v>131</v>
      </c>
      <c r="F8" s="69"/>
      <c r="G8" s="69">
        <v>102</v>
      </c>
    </row>
    <row r="9" spans="2:7">
      <c r="B9" s="69" t="s">
        <v>196</v>
      </c>
      <c r="C9" s="69">
        <v>174</v>
      </c>
      <c r="D9" s="69"/>
      <c r="E9" s="69">
        <v>180</v>
      </c>
      <c r="F9" s="69"/>
      <c r="G9" s="69">
        <v>97</v>
      </c>
    </row>
    <row r="10" spans="2:7">
      <c r="B10" s="69" t="s">
        <v>197</v>
      </c>
      <c r="C10" s="69">
        <v>98</v>
      </c>
      <c r="D10" s="69"/>
      <c r="E10" s="69">
        <v>99</v>
      </c>
      <c r="F10" s="69"/>
      <c r="G10" s="69">
        <v>71</v>
      </c>
    </row>
    <row r="11" spans="2:7">
      <c r="B11" s="69" t="s">
        <v>198</v>
      </c>
      <c r="C11" s="69">
        <v>35</v>
      </c>
      <c r="D11" s="69"/>
      <c r="E11" s="69">
        <v>36</v>
      </c>
      <c r="F11" s="69"/>
      <c r="G11" s="69">
        <v>59</v>
      </c>
    </row>
    <row r="12" spans="2:7">
      <c r="B12" s="69" t="s">
        <v>199</v>
      </c>
      <c r="C12" s="69">
        <v>11</v>
      </c>
      <c r="D12" s="69"/>
      <c r="E12" s="69">
        <v>11</v>
      </c>
      <c r="F12" s="69"/>
      <c r="G12" s="69">
        <v>66</v>
      </c>
    </row>
    <row r="13" spans="2:7">
      <c r="B13" s="69" t="s">
        <v>200</v>
      </c>
      <c r="C13" s="69">
        <v>8</v>
      </c>
      <c r="D13" s="69"/>
      <c r="E13" s="69">
        <v>9</v>
      </c>
      <c r="F13" s="69"/>
      <c r="G13" s="69">
        <v>68</v>
      </c>
    </row>
    <row r="14" spans="2:7">
      <c r="B14" s="69" t="s">
        <v>201</v>
      </c>
      <c r="C14" s="69">
        <v>12</v>
      </c>
      <c r="D14" s="69"/>
      <c r="E14" s="69">
        <v>13</v>
      </c>
      <c r="F14" s="69"/>
      <c r="G14" s="69">
        <v>58</v>
      </c>
    </row>
    <row r="15" spans="2:7">
      <c r="B15" s="69" t="s">
        <v>202</v>
      </c>
      <c r="C15" s="69">
        <v>107</v>
      </c>
      <c r="D15" s="69"/>
      <c r="E15" s="69">
        <v>110</v>
      </c>
      <c r="F15" s="69"/>
      <c r="G15" s="69">
        <v>74</v>
      </c>
    </row>
    <row r="16" spans="2:7">
      <c r="B16" s="69" t="s">
        <v>203</v>
      </c>
      <c r="C16" s="69">
        <v>130</v>
      </c>
      <c r="D16" s="69"/>
      <c r="E16" s="69">
        <v>135</v>
      </c>
      <c r="F16" s="69"/>
      <c r="G16" s="69">
        <v>54</v>
      </c>
    </row>
    <row r="17" spans="1:10">
      <c r="B17" s="124" t="s">
        <v>217</v>
      </c>
      <c r="C17" s="69">
        <f>SUM(C5:C16)</f>
        <v>728</v>
      </c>
      <c r="D17" s="69"/>
      <c r="E17" s="69">
        <f>SUM(E5:E16)</f>
        <v>748</v>
      </c>
      <c r="F17" s="69"/>
      <c r="G17" s="69">
        <f>SUM(G5:G16)</f>
        <v>971</v>
      </c>
    </row>
    <row r="18" spans="1:10">
      <c r="B18" s="44"/>
    </row>
    <row r="19" spans="1:10" ht="24.75" customHeight="1">
      <c r="A19" s="1" t="s">
        <v>150</v>
      </c>
      <c r="B19" s="115" t="s">
        <v>214</v>
      </c>
      <c r="C19" s="115"/>
      <c r="D19" s="115"/>
      <c r="E19" s="115"/>
      <c r="F19" s="115"/>
      <c r="G19" s="115"/>
      <c r="H19" s="115"/>
      <c r="I19" s="115"/>
      <c r="J19" s="115"/>
    </row>
    <row r="20" spans="1:10">
      <c r="B20" s="1" t="s">
        <v>215</v>
      </c>
    </row>
    <row r="21" spans="1:10">
      <c r="B21" s="1" t="s">
        <v>216</v>
      </c>
    </row>
  </sheetData>
  <mergeCells count="1">
    <mergeCell ref="B19:J19"/>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42"/>
  <sheetViews>
    <sheetView showGridLines="0" zoomScaleNormal="100" workbookViewId="0">
      <selection activeCell="H12" sqref="H12"/>
    </sheetView>
  </sheetViews>
  <sheetFormatPr baseColWidth="10" defaultColWidth="11.5" defaultRowHeight="13"/>
  <cols>
    <col min="1" max="1" width="3.5" style="1" customWidth="1"/>
    <col min="2" max="16384" width="11.5" style="1"/>
  </cols>
  <sheetData>
    <row r="2" spans="2:18">
      <c r="B2" s="2" t="s">
        <v>159</v>
      </c>
    </row>
    <row r="3" spans="2:18">
      <c r="B3" s="2"/>
    </row>
    <row r="4" spans="2:18">
      <c r="C4" s="2" t="s">
        <v>134</v>
      </c>
      <c r="D4" s="2" t="s">
        <v>158</v>
      </c>
      <c r="E4" s="2"/>
    </row>
    <row r="5" spans="2:18">
      <c r="C5" s="2"/>
      <c r="D5" s="2"/>
      <c r="E5" s="2"/>
      <c r="G5" s="2"/>
    </row>
    <row r="6" spans="2:18">
      <c r="B6" s="69">
        <v>1990</v>
      </c>
      <c r="C6" s="117">
        <v>208325.43712248397</v>
      </c>
      <c r="D6" s="68">
        <v>0.26268195044640891</v>
      </c>
      <c r="F6" s="3"/>
      <c r="R6" s="64"/>
    </row>
    <row r="7" spans="2:18">
      <c r="B7" s="69">
        <v>1991</v>
      </c>
      <c r="C7" s="117">
        <v>211533.21878019947</v>
      </c>
      <c r="D7" s="68">
        <v>0.26773713327063842</v>
      </c>
      <c r="F7" s="3"/>
      <c r="R7" s="64"/>
    </row>
    <row r="8" spans="2:18">
      <c r="B8" s="69">
        <v>1992</v>
      </c>
      <c r="C8" s="117">
        <v>204105.24018284387</v>
      </c>
      <c r="D8" s="68">
        <v>0.26344488281178419</v>
      </c>
      <c r="F8" s="3"/>
      <c r="R8" s="64"/>
    </row>
    <row r="9" spans="2:18">
      <c r="B9" s="69">
        <v>1993</v>
      </c>
      <c r="C9" s="117">
        <v>203679.29959289712</v>
      </c>
      <c r="D9" s="68">
        <v>0.27475738708832403</v>
      </c>
      <c r="F9" s="3"/>
      <c r="R9" s="64"/>
    </row>
    <row r="10" spans="2:18">
      <c r="B10" s="69">
        <v>1994</v>
      </c>
      <c r="C10" s="117">
        <v>202425.91442085546</v>
      </c>
      <c r="D10" s="68">
        <v>0.27326271497225263</v>
      </c>
      <c r="F10" s="3"/>
      <c r="R10" s="64"/>
    </row>
    <row r="11" spans="2:18">
      <c r="B11" s="69">
        <v>1995</v>
      </c>
      <c r="C11" s="69">
        <v>193762.99999999997</v>
      </c>
      <c r="D11" s="68">
        <v>0.25526771340266485</v>
      </c>
      <c r="R11" s="64"/>
    </row>
    <row r="12" spans="2:18">
      <c r="B12" s="69">
        <v>1996</v>
      </c>
      <c r="C12" s="69">
        <v>202567.00000000006</v>
      </c>
      <c r="D12" s="68">
        <v>0.26513033553744109</v>
      </c>
      <c r="R12" s="64"/>
    </row>
    <row r="13" spans="2:18">
      <c r="B13" s="69">
        <v>1997</v>
      </c>
      <c r="C13" s="69">
        <v>204157</v>
      </c>
      <c r="D13" s="68">
        <v>0.26955546988053614</v>
      </c>
      <c r="R13" s="64"/>
    </row>
    <row r="14" spans="2:18">
      <c r="B14" s="69">
        <v>1998</v>
      </c>
      <c r="C14" s="69">
        <v>211075.00000000003</v>
      </c>
      <c r="D14" s="68">
        <v>0.27487088263407244</v>
      </c>
    </row>
    <row r="15" spans="2:18">
      <c r="B15" s="69">
        <v>1999</v>
      </c>
      <c r="C15" s="69">
        <v>210735</v>
      </c>
      <c r="D15" s="68">
        <v>0.27163713141083479</v>
      </c>
    </row>
    <row r="16" spans="2:18">
      <c r="B16" s="69">
        <v>2000</v>
      </c>
      <c r="C16" s="69">
        <v>205099</v>
      </c>
      <c r="D16" s="68">
        <v>0.25402245465410789</v>
      </c>
    </row>
    <row r="17" spans="2:14">
      <c r="B17" s="69">
        <v>2001</v>
      </c>
      <c r="C17" s="69">
        <v>215611</v>
      </c>
      <c r="D17" s="68">
        <v>0.26842862727424388</v>
      </c>
    </row>
    <row r="18" spans="2:14">
      <c r="B18" s="69">
        <v>2002</v>
      </c>
      <c r="C18" s="69">
        <v>220070</v>
      </c>
      <c r="D18" s="68">
        <v>0.27760503062144826</v>
      </c>
    </row>
    <row r="19" spans="2:14">
      <c r="B19" s="69">
        <v>2003</v>
      </c>
      <c r="C19" s="69">
        <v>216436</v>
      </c>
      <c r="D19" s="68">
        <v>0.27291802220305555</v>
      </c>
    </row>
    <row r="20" spans="2:14">
      <c r="B20" s="69">
        <v>2004</v>
      </c>
      <c r="C20" s="69">
        <v>221587</v>
      </c>
      <c r="D20" s="68">
        <v>0.27720516762764258</v>
      </c>
    </row>
    <row r="21" spans="2:14">
      <c r="B21" s="69">
        <v>2005</v>
      </c>
      <c r="C21" s="117">
        <v>219421.24094771003</v>
      </c>
      <c r="D21" s="68">
        <v>0.27195837495754949</v>
      </c>
    </row>
    <row r="22" spans="2:14">
      <c r="B22" s="69">
        <v>2006</v>
      </c>
      <c r="C22" s="117">
        <v>228677.89559494692</v>
      </c>
      <c r="D22" s="68">
        <v>0.27574298970762717</v>
      </c>
    </row>
    <row r="23" spans="2:14">
      <c r="B23" s="69">
        <v>2007</v>
      </c>
      <c r="C23" s="117">
        <v>226812.34172192437</v>
      </c>
      <c r="D23" s="68">
        <v>0.277037516565796</v>
      </c>
    </row>
    <row r="24" spans="2:14">
      <c r="B24" s="69">
        <v>2008</v>
      </c>
      <c r="C24" s="117">
        <v>222188.48728522338</v>
      </c>
      <c r="D24" s="68">
        <v>0.26815659991984586</v>
      </c>
    </row>
    <row r="25" spans="2:14">
      <c r="B25" s="69">
        <v>2009</v>
      </c>
      <c r="C25" s="117">
        <v>222277.30697824885</v>
      </c>
      <c r="D25" s="68">
        <v>0.269500303768549</v>
      </c>
    </row>
    <row r="26" spans="2:14">
      <c r="B26" s="69">
        <v>2010</v>
      </c>
      <c r="C26" s="117">
        <v>225835.95290933456</v>
      </c>
      <c r="D26" s="68">
        <v>0.27112424486580794</v>
      </c>
    </row>
    <row r="27" spans="2:14">
      <c r="B27" s="69">
        <v>2011</v>
      </c>
      <c r="C27" s="117">
        <v>221969.65563287231</v>
      </c>
      <c r="D27" s="68">
        <v>0.26962304801832415</v>
      </c>
    </row>
    <row r="28" spans="2:14">
      <c r="B28" s="69">
        <v>2012</v>
      </c>
      <c r="C28" s="117">
        <v>219147.55090008897</v>
      </c>
      <c r="D28" s="68">
        <v>0.26691285638946372</v>
      </c>
    </row>
    <row r="29" spans="2:14" ht="12.75" customHeight="1">
      <c r="B29" s="69">
        <v>2013</v>
      </c>
      <c r="C29" s="117">
        <v>228984.12207871675</v>
      </c>
      <c r="D29" s="68">
        <v>0.28221586918214192</v>
      </c>
      <c r="H29" s="63"/>
      <c r="I29" s="63"/>
      <c r="J29" s="63"/>
      <c r="K29" s="63"/>
      <c r="L29" s="63"/>
      <c r="M29" s="63"/>
      <c r="N29" s="63"/>
    </row>
    <row r="30" spans="2:14" ht="17">
      <c r="B30" s="69">
        <v>2014</v>
      </c>
      <c r="C30" s="118">
        <v>227055.42415669493</v>
      </c>
      <c r="D30" s="68">
        <v>0.27759921325734671</v>
      </c>
      <c r="F30" s="82"/>
    </row>
    <row r="31" spans="2:14" ht="17">
      <c r="B31" s="69">
        <v>2015</v>
      </c>
      <c r="C31" s="119">
        <v>220319</v>
      </c>
      <c r="D31" s="68">
        <v>0.27591157371944108</v>
      </c>
      <c r="F31" s="82"/>
    </row>
    <row r="32" spans="2:14" ht="17">
      <c r="B32" s="69">
        <v>2016</v>
      </c>
      <c r="C32" s="119">
        <v>216068</v>
      </c>
      <c r="D32" s="68">
        <v>0.27571461385329998</v>
      </c>
      <c r="F32" s="82"/>
    </row>
    <row r="33" spans="2:13" ht="17">
      <c r="B33" s="69">
        <v>2017</v>
      </c>
      <c r="C33" s="119">
        <v>217793</v>
      </c>
      <c r="D33" s="68">
        <v>0.28300324993860071</v>
      </c>
      <c r="F33" s="82"/>
    </row>
    <row r="34" spans="2:13" ht="17">
      <c r="B34" s="69">
        <v>2018</v>
      </c>
      <c r="C34" s="69">
        <v>225226</v>
      </c>
      <c r="D34" s="68">
        <v>0.29531499228832442</v>
      </c>
      <c r="F34" s="82"/>
    </row>
    <row r="35" spans="2:13">
      <c r="B35" s="69">
        <v>2019</v>
      </c>
      <c r="C35" s="124">
        <v>233259</v>
      </c>
      <c r="D35" s="125">
        <v>0.30960746393268762</v>
      </c>
      <c r="F35" s="7"/>
      <c r="K35" s="8"/>
      <c r="M35" s="61"/>
    </row>
    <row r="36" spans="2:13">
      <c r="B36" s="69">
        <v>2020</v>
      </c>
      <c r="C36" s="69">
        <v>222640</v>
      </c>
      <c r="D36" s="68">
        <v>0.30199429811914102</v>
      </c>
      <c r="F36" s="65"/>
      <c r="G36" s="62"/>
      <c r="I36" s="3"/>
      <c r="K36" s="8"/>
      <c r="M36" s="61"/>
    </row>
    <row r="37" spans="2:13">
      <c r="B37" s="69">
        <v>2021</v>
      </c>
      <c r="C37" s="69">
        <v>223282</v>
      </c>
      <c r="D37" s="68">
        <v>0.30255013550135501</v>
      </c>
      <c r="F37" s="7"/>
    </row>
    <row r="39" spans="2:13">
      <c r="B39" s="153" t="s">
        <v>238</v>
      </c>
    </row>
    <row r="40" spans="2:13">
      <c r="B40" s="153" t="s">
        <v>239</v>
      </c>
    </row>
    <row r="41" spans="2:13">
      <c r="B41" s="153" t="s">
        <v>240</v>
      </c>
    </row>
    <row r="42" spans="2:13">
      <c r="B42" s="153" t="s">
        <v>241</v>
      </c>
    </row>
  </sheetData>
  <sortState xmlns:xlrd2="http://schemas.microsoft.com/office/spreadsheetml/2017/richdata2" ref="Q4:R43">
    <sortCondition ref="Q4:Q4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H27"/>
  <sheetViews>
    <sheetView showGridLines="0" workbookViewId="0">
      <selection activeCell="I29" sqref="I29"/>
    </sheetView>
  </sheetViews>
  <sheetFormatPr baseColWidth="10" defaultColWidth="5.5" defaultRowHeight="13"/>
  <cols>
    <col min="1" max="1" width="2.6640625" style="1" customWidth="1"/>
    <col min="2" max="2" width="20.5" style="1" customWidth="1"/>
    <col min="3" max="3" width="9" style="1" customWidth="1"/>
    <col min="4" max="4" width="5.5" style="1"/>
    <col min="5" max="5" width="6.6640625" style="1" customWidth="1"/>
    <col min="6" max="6" width="5.5" style="1"/>
    <col min="7" max="7" width="6" style="1" bestFit="1" customWidth="1"/>
    <col min="8" max="8" width="7" style="1" bestFit="1" customWidth="1"/>
    <col min="9" max="9" width="5.5" style="1"/>
    <col min="10" max="10" width="7" style="1" bestFit="1" customWidth="1"/>
    <col min="11" max="11" width="12.5" style="1" customWidth="1"/>
    <col min="12" max="12" width="5.5" style="1"/>
    <col min="13" max="13" width="9.5" style="1" customWidth="1"/>
    <col min="14" max="24" width="5.5" style="1"/>
    <col min="25" max="25" width="6.5" style="1" bestFit="1" customWidth="1"/>
    <col min="26" max="31" width="5.5" style="1"/>
    <col min="32" max="32" width="5.33203125" style="1" customWidth="1"/>
    <col min="33" max="16384" width="5.5" style="1"/>
  </cols>
  <sheetData>
    <row r="2" spans="2:34">
      <c r="B2" s="2" t="s">
        <v>245</v>
      </c>
    </row>
    <row r="3" spans="2:34">
      <c r="B3" s="2"/>
    </row>
    <row r="4" spans="2:34">
      <c r="B4" s="117" t="s">
        <v>227</v>
      </c>
      <c r="C4" s="118">
        <v>1990</v>
      </c>
      <c r="D4" s="118">
        <v>1991</v>
      </c>
      <c r="E4" s="118">
        <v>1992</v>
      </c>
      <c r="F4" s="118">
        <v>1993</v>
      </c>
      <c r="G4" s="118">
        <v>1994</v>
      </c>
      <c r="H4" s="118">
        <v>1995</v>
      </c>
      <c r="I4" s="118">
        <v>1996</v>
      </c>
      <c r="J4" s="118">
        <v>1997</v>
      </c>
      <c r="K4" s="118">
        <v>1998</v>
      </c>
      <c r="L4" s="118">
        <v>1999</v>
      </c>
      <c r="M4" s="118">
        <v>2000</v>
      </c>
      <c r="N4" s="118">
        <v>2001</v>
      </c>
      <c r="O4" s="118">
        <v>2002</v>
      </c>
      <c r="P4" s="119">
        <v>2003</v>
      </c>
      <c r="Q4" s="119">
        <v>2004</v>
      </c>
      <c r="R4" s="119">
        <v>2005</v>
      </c>
      <c r="S4" s="119">
        <v>2006</v>
      </c>
      <c r="T4" s="119">
        <v>2007</v>
      </c>
      <c r="U4" s="119">
        <v>2008</v>
      </c>
      <c r="V4" s="119">
        <v>2009</v>
      </c>
      <c r="W4" s="119">
        <v>2010</v>
      </c>
      <c r="X4" s="119">
        <v>2011</v>
      </c>
      <c r="Y4" s="119">
        <v>2012</v>
      </c>
      <c r="Z4" s="119">
        <v>2013</v>
      </c>
      <c r="AA4" s="119">
        <v>2014</v>
      </c>
      <c r="AB4" s="119">
        <v>2015</v>
      </c>
      <c r="AC4" s="119">
        <v>2016</v>
      </c>
      <c r="AD4" s="119">
        <v>2017</v>
      </c>
      <c r="AE4" s="119">
        <v>2018</v>
      </c>
      <c r="AF4" s="119">
        <v>2019</v>
      </c>
      <c r="AG4" s="119">
        <v>2020</v>
      </c>
      <c r="AH4" s="69">
        <v>2021</v>
      </c>
    </row>
    <row r="5" spans="2:34">
      <c r="B5" s="117" t="s">
        <v>135</v>
      </c>
      <c r="C5" s="120">
        <v>13.981617158890973</v>
      </c>
      <c r="D5" s="120">
        <v>14.042570175542863</v>
      </c>
      <c r="E5" s="120">
        <v>13.415833073337442</v>
      </c>
      <c r="F5" s="120">
        <v>13.250036758402171</v>
      </c>
      <c r="G5" s="120">
        <v>13.059490819641118</v>
      </c>
      <c r="H5" s="120">
        <v>12.33549034583497</v>
      </c>
      <c r="I5" s="120">
        <v>12.793719006953491</v>
      </c>
      <c r="J5" s="120">
        <v>12.928639179167412</v>
      </c>
      <c r="K5" s="120">
        <v>13.458670117734517</v>
      </c>
      <c r="L5" s="120">
        <v>13.584745948656652</v>
      </c>
      <c r="M5" s="120">
        <v>13.28215762386683</v>
      </c>
      <c r="N5" s="120">
        <v>14.054889983190163</v>
      </c>
      <c r="O5" s="120">
        <v>14.390252108028168</v>
      </c>
      <c r="P5" s="120">
        <v>14.057102754430614</v>
      </c>
      <c r="Q5" s="120">
        <v>14.544471400385902</v>
      </c>
      <c r="R5" s="120">
        <v>14.22717231235081</v>
      </c>
      <c r="S5" s="120">
        <v>14.816601401998771</v>
      </c>
      <c r="T5" s="120">
        <v>14.709117902880282</v>
      </c>
      <c r="U5" s="120">
        <v>14.456397261033761</v>
      </c>
      <c r="V5" s="120">
        <v>14.558030184468844</v>
      </c>
      <c r="W5" s="120">
        <v>14.845127301911134</v>
      </c>
      <c r="X5" s="120">
        <v>14.595179178054664</v>
      </c>
      <c r="Y5" s="120">
        <v>14.598311714702156</v>
      </c>
      <c r="Z5" s="120">
        <v>15.218344124321058</v>
      </c>
      <c r="AA5" s="120">
        <v>15.489089684619223</v>
      </c>
      <c r="AB5" s="120">
        <v>15.077794563638342</v>
      </c>
      <c r="AC5" s="120">
        <v>14.825366011108475</v>
      </c>
      <c r="AD5" s="120">
        <v>14.992852139261212</v>
      </c>
      <c r="AE5" s="120">
        <v>15.549033427639364</v>
      </c>
      <c r="AF5" s="120">
        <v>16.104073853679129</v>
      </c>
      <c r="AG5" s="120">
        <v>15.400267222028083</v>
      </c>
      <c r="AH5" s="69">
        <v>15.461880414561376</v>
      </c>
    </row>
    <row r="6" spans="2:34">
      <c r="B6" s="3"/>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2:34">
      <c r="B7" s="121" t="s">
        <v>13</v>
      </c>
      <c r="C7" s="122">
        <v>0.4632456622357129</v>
      </c>
      <c r="D7" s="122">
        <v>0.46798639202476766</v>
      </c>
      <c r="E7" s="122">
        <v>0.45083914324731084</v>
      </c>
      <c r="F7" s="122">
        <v>0.44922734874715364</v>
      </c>
      <c r="G7" s="122">
        <v>0.44704206774008404</v>
      </c>
      <c r="H7" s="122">
        <v>0.42753595816145751</v>
      </c>
      <c r="I7" s="122">
        <v>0.44906406041896352</v>
      </c>
      <c r="J7" s="122">
        <v>0.4564110244642684</v>
      </c>
      <c r="K7" s="122">
        <v>0.47598308347910517</v>
      </c>
      <c r="L7" s="122">
        <v>0.48129803225687451</v>
      </c>
      <c r="M7" s="122">
        <v>0.47118575527268308</v>
      </c>
      <c r="N7" s="122">
        <v>0.49682901930133894</v>
      </c>
      <c r="O7" s="122">
        <v>0.50889048867356845</v>
      </c>
      <c r="P7" s="122">
        <v>0.50135439996520603</v>
      </c>
      <c r="Q7" s="122">
        <v>0.52000861580387925</v>
      </c>
      <c r="R7" s="122">
        <v>0.50905961720686232</v>
      </c>
      <c r="S7" s="122">
        <v>0.52982324097137568</v>
      </c>
      <c r="T7" s="122">
        <v>0.5264612347882387</v>
      </c>
      <c r="U7" s="122">
        <v>0.51737459960382115</v>
      </c>
      <c r="V7" s="122">
        <v>0.5216943330555901</v>
      </c>
      <c r="W7" s="122">
        <v>0.53063006314338845</v>
      </c>
      <c r="X7" s="122">
        <v>0.52188629429916411</v>
      </c>
      <c r="Y7" s="122">
        <v>0.5243962815382931</v>
      </c>
      <c r="Z7" s="122">
        <v>0.54416786639512593</v>
      </c>
      <c r="AA7" s="122">
        <v>0.55525380092645826</v>
      </c>
      <c r="AB7" s="122">
        <v>0.54044838980970278</v>
      </c>
      <c r="AC7" s="122">
        <v>0.53093218162737366</v>
      </c>
      <c r="AD7" s="122">
        <v>0.53558502369582617</v>
      </c>
      <c r="AE7" s="122">
        <v>0.55751163958158134</v>
      </c>
      <c r="AF7" s="122">
        <v>0.57784960345425807</v>
      </c>
      <c r="AG7" s="123">
        <v>0.55050725921819321</v>
      </c>
      <c r="AH7" s="123">
        <v>0.55090003711884539</v>
      </c>
    </row>
    <row r="8" spans="2:34">
      <c r="B8" s="3"/>
      <c r="C8" s="9"/>
      <c r="D8" s="9"/>
      <c r="E8" s="9"/>
      <c r="F8" s="9"/>
      <c r="G8" s="9"/>
      <c r="H8" s="9"/>
      <c r="I8" s="9"/>
      <c r="J8" s="9"/>
      <c r="K8" s="9"/>
      <c r="L8" s="9"/>
      <c r="M8" s="9"/>
      <c r="N8" s="9"/>
      <c r="O8" s="9"/>
      <c r="P8" s="9"/>
      <c r="Q8" s="9"/>
      <c r="R8" s="9"/>
      <c r="S8" s="9"/>
      <c r="T8" s="9"/>
      <c r="U8" s="9"/>
      <c r="V8" s="9"/>
      <c r="W8" s="9"/>
      <c r="X8" s="9"/>
      <c r="Y8" s="9"/>
      <c r="Z8" s="6"/>
    </row>
    <row r="9" spans="2:34">
      <c r="B9" s="154" t="s">
        <v>244</v>
      </c>
      <c r="C9" s="6"/>
      <c r="D9" s="6"/>
      <c r="E9" s="6"/>
      <c r="F9" s="6"/>
      <c r="G9" s="6"/>
      <c r="H9" s="6"/>
      <c r="I9" s="6"/>
      <c r="J9" s="6"/>
      <c r="K9" s="6"/>
      <c r="L9" s="6"/>
      <c r="M9" s="6"/>
      <c r="N9" s="6"/>
      <c r="O9" s="6"/>
      <c r="P9" s="6"/>
      <c r="Q9" s="6"/>
      <c r="R9" s="6"/>
      <c r="S9" s="6"/>
      <c r="T9" s="6"/>
      <c r="U9" s="6"/>
      <c r="V9" s="6"/>
      <c r="W9" s="6"/>
      <c r="X9" s="11"/>
      <c r="Y9" s="11"/>
    </row>
    <row r="10" spans="2:34">
      <c r="B10" s="5" t="s">
        <v>243</v>
      </c>
      <c r="C10" s="6"/>
      <c r="D10" s="6"/>
      <c r="E10" s="6"/>
      <c r="F10" s="6"/>
      <c r="G10" s="6"/>
      <c r="H10" s="6"/>
      <c r="I10" s="6"/>
      <c r="J10" s="6"/>
      <c r="K10" s="6"/>
      <c r="L10" s="6"/>
      <c r="M10" s="6"/>
      <c r="N10" s="6"/>
      <c r="O10" s="6"/>
      <c r="P10" s="6"/>
      <c r="Q10" s="6"/>
      <c r="R10" s="6"/>
      <c r="S10" s="6"/>
      <c r="T10" s="6"/>
      <c r="U10" s="6"/>
      <c r="V10" s="6"/>
      <c r="W10" s="6"/>
      <c r="X10" s="10"/>
      <c r="Y10" s="10"/>
      <c r="Z10" s="6"/>
    </row>
    <row r="11" spans="2:34">
      <c r="B11" s="112" t="s">
        <v>242</v>
      </c>
      <c r="C11" s="112"/>
      <c r="D11" s="112"/>
      <c r="E11" s="112"/>
      <c r="F11" s="112"/>
      <c r="G11" s="112"/>
      <c r="H11" s="112"/>
      <c r="I11" s="112"/>
      <c r="J11" s="112"/>
      <c r="K11" s="112"/>
      <c r="L11" s="112"/>
      <c r="M11" s="112"/>
      <c r="N11" s="112"/>
      <c r="O11" s="112"/>
      <c r="P11" s="112"/>
      <c r="Q11" s="112"/>
      <c r="R11" s="112"/>
      <c r="S11" s="112"/>
      <c r="T11" s="112"/>
      <c r="U11" s="112"/>
      <c r="V11" s="112"/>
      <c r="W11" s="112"/>
      <c r="X11" s="6"/>
      <c r="Y11" s="6"/>
      <c r="Z11" s="6"/>
    </row>
    <row r="12" spans="2:34">
      <c r="C12" s="6"/>
      <c r="D12" s="6"/>
      <c r="E12" s="6"/>
      <c r="F12" s="6"/>
      <c r="G12" s="6"/>
      <c r="H12" s="6"/>
      <c r="I12" s="6"/>
      <c r="J12" s="6"/>
      <c r="K12" s="6"/>
      <c r="L12" s="6"/>
      <c r="M12" s="6"/>
      <c r="N12" s="6"/>
      <c r="O12" s="6"/>
      <c r="P12" s="6"/>
      <c r="Q12" s="6"/>
      <c r="R12" s="6"/>
      <c r="S12" s="6"/>
      <c r="T12" s="6"/>
      <c r="U12" s="6"/>
      <c r="V12" s="6"/>
      <c r="Y12" s="4"/>
      <c r="Z12" s="6"/>
      <c r="AA12" s="10"/>
      <c r="AB12" s="10"/>
      <c r="AC12" s="10"/>
      <c r="AD12" s="8"/>
      <c r="AE12" s="8"/>
    </row>
    <row r="13" spans="2:34">
      <c r="C13" s="6"/>
      <c r="D13" s="6"/>
      <c r="E13" s="6"/>
      <c r="F13" s="6"/>
      <c r="G13" s="6"/>
      <c r="H13" s="6"/>
      <c r="I13" s="6"/>
      <c r="J13" s="6"/>
      <c r="K13" s="6"/>
      <c r="L13" s="6"/>
      <c r="M13" s="6"/>
      <c r="N13" s="6"/>
      <c r="O13" s="6"/>
      <c r="P13" s="6"/>
      <c r="Q13" s="6"/>
      <c r="R13" s="6"/>
      <c r="S13" s="6"/>
      <c r="T13" s="6"/>
      <c r="U13" s="6"/>
      <c r="V13" s="6"/>
      <c r="Z13" s="6"/>
      <c r="AA13" s="12"/>
      <c r="AB13" s="12"/>
      <c r="AC13" s="12"/>
      <c r="AD13" s="4"/>
      <c r="AE13" s="4"/>
    </row>
    <row r="14" spans="2:34">
      <c r="C14" s="6"/>
      <c r="D14" s="6"/>
      <c r="E14" s="6"/>
      <c r="F14" s="6"/>
      <c r="G14" s="6"/>
      <c r="H14" s="6"/>
      <c r="I14" s="6"/>
      <c r="J14" s="6"/>
      <c r="K14" s="6"/>
      <c r="L14" s="6"/>
      <c r="M14" s="6"/>
      <c r="N14" s="6"/>
      <c r="O14" s="6"/>
      <c r="P14" s="6"/>
      <c r="Q14" s="6"/>
      <c r="R14" s="6"/>
      <c r="S14" s="6"/>
      <c r="T14" s="6"/>
      <c r="U14" s="6"/>
      <c r="V14" s="6"/>
    </row>
    <row r="15" spans="2:34">
      <c r="C15" s="6"/>
      <c r="D15" s="6"/>
      <c r="E15" s="6"/>
      <c r="F15" s="6"/>
      <c r="G15" s="6"/>
      <c r="H15" s="6"/>
      <c r="I15" s="6"/>
      <c r="J15" s="6"/>
      <c r="K15" s="6"/>
      <c r="L15" s="6"/>
      <c r="M15" s="6"/>
      <c r="N15" s="6"/>
      <c r="O15" s="6"/>
      <c r="P15" s="6"/>
      <c r="Q15" s="6"/>
      <c r="R15" s="6"/>
      <c r="S15" s="6"/>
      <c r="T15" s="6"/>
      <c r="U15" s="6"/>
      <c r="V15" s="6"/>
    </row>
    <row r="16" spans="2:34">
      <c r="C16" s="6"/>
      <c r="D16" s="6"/>
      <c r="E16" s="6"/>
      <c r="F16" s="6"/>
      <c r="G16" s="6"/>
      <c r="H16" s="6"/>
      <c r="I16" s="6"/>
      <c r="J16" s="6"/>
      <c r="K16" s="6"/>
      <c r="L16" s="6"/>
      <c r="M16" s="6"/>
      <c r="N16" s="6"/>
      <c r="O16" s="6"/>
      <c r="P16" s="6"/>
      <c r="Q16" s="6"/>
      <c r="R16" s="6"/>
      <c r="S16" s="6"/>
      <c r="T16" s="6"/>
      <c r="U16" s="6"/>
      <c r="V16" s="6"/>
      <c r="W16" s="6"/>
      <c r="X16" s="6"/>
      <c r="Y16" s="6"/>
      <c r="Z16" s="6"/>
    </row>
    <row r="17" spans="3:26">
      <c r="C17" s="6"/>
      <c r="D17" s="6"/>
      <c r="E17" s="6"/>
      <c r="F17" s="6"/>
      <c r="G17" s="6"/>
      <c r="H17" s="6"/>
      <c r="I17" s="6"/>
      <c r="J17" s="6"/>
      <c r="K17" s="6"/>
      <c r="L17" s="6"/>
      <c r="M17" s="6"/>
      <c r="N17" s="6"/>
      <c r="O17" s="6"/>
      <c r="P17" s="6"/>
      <c r="Q17" s="6"/>
      <c r="R17" s="6"/>
      <c r="S17" s="6"/>
      <c r="T17" s="6"/>
      <c r="U17" s="6"/>
      <c r="V17" s="6"/>
      <c r="W17" s="6"/>
      <c r="X17" s="6"/>
      <c r="Y17" s="6"/>
      <c r="Z17" s="6"/>
    </row>
    <row r="18" spans="3:26">
      <c r="C18" s="6"/>
      <c r="D18" s="6"/>
      <c r="E18" s="6"/>
      <c r="F18" s="6"/>
      <c r="G18" s="6"/>
      <c r="H18" s="6"/>
      <c r="I18" s="6"/>
      <c r="J18" s="6"/>
      <c r="K18" s="6"/>
      <c r="L18" s="6"/>
      <c r="M18" s="6"/>
      <c r="N18" s="6"/>
      <c r="O18" s="6"/>
      <c r="P18" s="6"/>
      <c r="Q18" s="6"/>
      <c r="R18" s="6"/>
      <c r="S18" s="6"/>
      <c r="T18" s="6"/>
      <c r="U18" s="6"/>
      <c r="V18" s="6"/>
      <c r="W18" s="6"/>
      <c r="X18" s="6"/>
      <c r="Y18" s="6"/>
      <c r="Z18" s="6"/>
    </row>
    <row r="19" spans="3:26">
      <c r="C19" s="6"/>
      <c r="D19" s="6"/>
      <c r="E19" s="6"/>
      <c r="F19" s="6"/>
      <c r="G19" s="6"/>
      <c r="H19" s="6"/>
      <c r="I19" s="6"/>
      <c r="J19" s="6"/>
      <c r="K19" s="6"/>
      <c r="L19" s="6"/>
      <c r="M19" s="6"/>
      <c r="N19" s="6"/>
      <c r="O19" s="6"/>
      <c r="P19" s="6"/>
      <c r="Q19" s="6"/>
      <c r="R19" s="6"/>
      <c r="S19" s="6"/>
      <c r="T19" s="6"/>
      <c r="U19" s="6"/>
      <c r="V19" s="6"/>
      <c r="W19" s="6"/>
      <c r="X19" s="6"/>
      <c r="Y19" s="6"/>
      <c r="Z19" s="6"/>
    </row>
    <row r="20" spans="3:26">
      <c r="C20" s="6"/>
      <c r="D20" s="6"/>
      <c r="E20" s="6"/>
      <c r="F20" s="6"/>
      <c r="G20" s="6"/>
      <c r="H20" s="6"/>
      <c r="I20" s="6"/>
      <c r="J20" s="6"/>
      <c r="K20" s="6"/>
      <c r="L20" s="6"/>
      <c r="M20" s="6"/>
      <c r="N20" s="6"/>
      <c r="O20" s="6"/>
      <c r="P20" s="6"/>
      <c r="Q20" s="6"/>
      <c r="R20" s="6"/>
      <c r="S20" s="6"/>
      <c r="T20" s="6"/>
      <c r="U20" s="6"/>
      <c r="V20" s="6"/>
      <c r="W20" s="6"/>
      <c r="X20" s="6"/>
      <c r="Y20" s="6"/>
      <c r="Z20" s="6"/>
    </row>
    <row r="21" spans="3:26">
      <c r="C21" s="6"/>
      <c r="D21" s="6"/>
      <c r="E21" s="6"/>
      <c r="F21" s="6"/>
      <c r="G21" s="6"/>
      <c r="H21" s="6"/>
      <c r="I21" s="6"/>
      <c r="J21" s="6"/>
      <c r="K21" s="6"/>
      <c r="L21" s="6"/>
      <c r="M21" s="6"/>
      <c r="N21" s="6"/>
      <c r="O21" s="6"/>
      <c r="P21" s="6"/>
      <c r="Q21" s="6"/>
      <c r="R21" s="6"/>
      <c r="S21" s="6"/>
      <c r="T21" s="6"/>
      <c r="U21" s="6"/>
      <c r="V21" s="6"/>
      <c r="W21" s="6"/>
      <c r="X21" s="6"/>
      <c r="Y21" s="6"/>
      <c r="Z21" s="6"/>
    </row>
    <row r="22" spans="3:26">
      <c r="C22" s="6"/>
      <c r="D22" s="6"/>
      <c r="E22" s="6"/>
      <c r="F22" s="6"/>
      <c r="G22" s="6"/>
      <c r="H22" s="6"/>
      <c r="I22" s="6"/>
      <c r="J22" s="6"/>
      <c r="K22" s="6"/>
      <c r="L22" s="6"/>
      <c r="M22" s="6"/>
      <c r="N22" s="6"/>
      <c r="O22" s="6"/>
      <c r="P22" s="6"/>
      <c r="Q22" s="6"/>
      <c r="R22" s="6"/>
      <c r="S22" s="6"/>
      <c r="T22" s="6"/>
      <c r="U22" s="6"/>
      <c r="V22" s="6"/>
      <c r="W22" s="6"/>
      <c r="X22" s="6"/>
      <c r="Y22" s="6"/>
      <c r="Z22" s="6"/>
    </row>
    <row r="23" spans="3:26">
      <c r="C23" s="6"/>
      <c r="D23" s="6"/>
      <c r="E23" s="6"/>
      <c r="F23" s="6"/>
      <c r="G23" s="6"/>
      <c r="H23" s="6"/>
      <c r="I23" s="6"/>
      <c r="J23" s="6"/>
      <c r="K23" s="6"/>
      <c r="L23" s="6"/>
      <c r="M23" s="6"/>
      <c r="N23" s="6"/>
      <c r="O23" s="6"/>
      <c r="P23" s="6"/>
      <c r="Q23" s="6"/>
      <c r="R23" s="6"/>
      <c r="S23" s="6"/>
      <c r="T23" s="6"/>
      <c r="U23" s="6"/>
      <c r="V23" s="6"/>
      <c r="W23" s="6"/>
      <c r="X23" s="6"/>
      <c r="Y23" s="6"/>
      <c r="Z23" s="6"/>
    </row>
    <row r="24" spans="3:26">
      <c r="C24" s="6"/>
      <c r="D24" s="6"/>
      <c r="E24" s="6"/>
      <c r="F24" s="6"/>
      <c r="G24" s="6"/>
      <c r="H24" s="6"/>
      <c r="I24" s="6"/>
      <c r="J24" s="6"/>
      <c r="K24" s="6"/>
      <c r="L24" s="6"/>
      <c r="M24" s="6"/>
      <c r="N24" s="6"/>
      <c r="O24" s="6"/>
      <c r="P24" s="6"/>
      <c r="Q24" s="6"/>
      <c r="R24" s="6"/>
      <c r="S24" s="6"/>
      <c r="T24" s="6"/>
      <c r="U24" s="6"/>
      <c r="V24" s="6"/>
      <c r="W24" s="6"/>
      <c r="X24" s="6"/>
      <c r="Y24" s="6"/>
      <c r="Z24" s="6"/>
    </row>
    <row r="25" spans="3:26">
      <c r="Y25" s="6"/>
      <c r="Z25" s="6"/>
    </row>
    <row r="26" spans="3:26">
      <c r="Y26" s="6"/>
      <c r="Z26" s="6"/>
    </row>
    <row r="27" spans="3:26" ht="27" customHeight="1"/>
  </sheetData>
  <mergeCells count="1">
    <mergeCell ref="B11:W1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33"/>
  <sheetViews>
    <sheetView showGridLines="0" workbookViewId="0">
      <selection activeCell="O26" sqref="O26"/>
    </sheetView>
  </sheetViews>
  <sheetFormatPr baseColWidth="10" defaultColWidth="6.5" defaultRowHeight="16.5" customHeight="1"/>
  <cols>
    <col min="1" max="1" width="6.5" style="1"/>
    <col min="2" max="2" width="9.83203125" style="1" customWidth="1"/>
    <col min="3" max="8" width="6.33203125" style="1" customWidth="1"/>
    <col min="9" max="9" width="7.83203125" style="1" customWidth="1"/>
    <col min="10" max="32" width="6.33203125" style="1" customWidth="1"/>
    <col min="33" max="33" width="18.5" style="1" bestFit="1" customWidth="1"/>
    <col min="34" max="16384" width="6.5" style="1"/>
  </cols>
  <sheetData>
    <row r="2" spans="2:37" ht="16.5" customHeight="1">
      <c r="B2" s="2" t="s">
        <v>160</v>
      </c>
      <c r="Z2" s="7"/>
      <c r="AA2" s="7"/>
    </row>
    <row r="3" spans="2:37" ht="16.5" customHeight="1">
      <c r="B3" s="2"/>
      <c r="Z3" s="7"/>
      <c r="AA3" s="7"/>
    </row>
    <row r="4" spans="2:37" ht="16.5" customHeight="1">
      <c r="C4" s="69">
        <v>2014</v>
      </c>
      <c r="D4" s="69">
        <v>2015</v>
      </c>
      <c r="E4" s="69">
        <v>2016</v>
      </c>
      <c r="F4" s="69">
        <v>2017</v>
      </c>
      <c r="G4" s="69">
        <v>2018</v>
      </c>
      <c r="H4" s="69">
        <v>2019</v>
      </c>
      <c r="I4" s="69">
        <v>2020</v>
      </c>
      <c r="J4" s="69">
        <v>2021</v>
      </c>
      <c r="Z4" s="7"/>
    </row>
    <row r="5" spans="2:37" ht="16.5" customHeight="1">
      <c r="C5" s="69"/>
      <c r="D5" s="69"/>
      <c r="E5" s="69"/>
      <c r="F5" s="69"/>
      <c r="G5" s="69"/>
      <c r="H5" s="69"/>
      <c r="I5" s="69"/>
      <c r="J5" s="69"/>
      <c r="Z5" s="45"/>
      <c r="AH5" s="46"/>
      <c r="AI5" s="46"/>
    </row>
    <row r="6" spans="2:37" ht="16.5" customHeight="1">
      <c r="B6" s="69" t="s">
        <v>4</v>
      </c>
      <c r="C6" s="116">
        <v>8.7304545388939498</v>
      </c>
      <c r="D6" s="116">
        <v>7.7413820562061249</v>
      </c>
      <c r="E6" s="116">
        <v>6.8518694982141275</v>
      </c>
      <c r="F6" s="116">
        <v>6.3473083117770512</v>
      </c>
      <c r="G6" s="116">
        <v>5.9693665067637394</v>
      </c>
      <c r="H6" s="116">
        <v>5.9703828577297875</v>
      </c>
      <c r="I6" s="116">
        <v>5.0504636558406535</v>
      </c>
      <c r="J6" s="116">
        <v>4.8598362547536116</v>
      </c>
      <c r="R6" s="8"/>
      <c r="S6" s="8"/>
      <c r="T6" s="8"/>
      <c r="Z6" s="45"/>
      <c r="AA6" s="8"/>
      <c r="AB6" s="8"/>
      <c r="AC6" s="8"/>
      <c r="AH6" s="46"/>
      <c r="AI6" s="46"/>
      <c r="AJ6" s="8"/>
      <c r="AK6" s="3"/>
    </row>
    <row r="7" spans="2:37" ht="16.5" customHeight="1">
      <c r="B7" s="69" t="s">
        <v>5</v>
      </c>
      <c r="C7" s="116">
        <v>21.518055304441702</v>
      </c>
      <c r="D7" s="116">
        <v>19.913712840154393</v>
      </c>
      <c r="E7" s="116">
        <v>18.382391112495458</v>
      </c>
      <c r="F7" s="116">
        <v>17.439387494683114</v>
      </c>
      <c r="G7" s="116">
        <v>17.418038015052939</v>
      </c>
      <c r="H7" s="116">
        <v>17.176034791811851</v>
      </c>
      <c r="I7" s="116">
        <v>14.841397175362696</v>
      </c>
      <c r="J7" s="116">
        <v>14.265470469971351</v>
      </c>
      <c r="R7" s="8"/>
      <c r="S7" s="8"/>
      <c r="T7" s="8"/>
      <c r="Z7" s="45"/>
      <c r="AA7" s="8"/>
      <c r="AB7" s="8"/>
      <c r="AC7" s="8"/>
      <c r="AH7" s="46"/>
      <c r="AI7" s="46"/>
      <c r="AJ7" s="8"/>
      <c r="AK7" s="3"/>
    </row>
    <row r="8" spans="2:37" ht="16.5" customHeight="1">
      <c r="B8" s="69" t="s">
        <v>6</v>
      </c>
      <c r="C8" s="116">
        <v>28.45232917003252</v>
      </c>
      <c r="D8" s="116">
        <v>27.35242037072258</v>
      </c>
      <c r="E8" s="116">
        <v>26.981778268692384</v>
      </c>
      <c r="F8" s="116">
        <v>26.887598683236568</v>
      </c>
      <c r="G8" s="116">
        <v>27.264720773205863</v>
      </c>
      <c r="H8" s="116">
        <v>27.393405373005194</v>
      </c>
      <c r="I8" s="116">
        <v>25.538264716819167</v>
      </c>
      <c r="J8" s="116">
        <v>24.761677113769103</v>
      </c>
      <c r="R8" s="8"/>
      <c r="S8" s="8"/>
      <c r="T8" s="8"/>
      <c r="Z8" s="45"/>
      <c r="AA8" s="8"/>
      <c r="AB8" s="8"/>
      <c r="AC8" s="8"/>
      <c r="AH8" s="46"/>
      <c r="AI8" s="46"/>
      <c r="AJ8" s="8"/>
      <c r="AK8" s="3"/>
    </row>
    <row r="9" spans="2:37" ht="16.5" customHeight="1">
      <c r="B9" s="69" t="s">
        <v>7</v>
      </c>
      <c r="C9" s="116">
        <v>26.010086840977582</v>
      </c>
      <c r="D9" s="116">
        <v>25.7549004224622</v>
      </c>
      <c r="E9" s="116">
        <v>25.487031361174807</v>
      </c>
      <c r="F9" s="116">
        <v>26.001607712990474</v>
      </c>
      <c r="G9" s="116">
        <v>27.132581327383637</v>
      </c>
      <c r="H9" s="116">
        <v>28.252076899882507</v>
      </c>
      <c r="I9" s="116">
        <v>27.198948297461328</v>
      </c>
      <c r="J9" s="116">
        <v>27.215225049592995</v>
      </c>
      <c r="R9" s="8"/>
      <c r="S9" s="8"/>
      <c r="T9" s="8"/>
      <c r="Z9" s="45"/>
      <c r="AA9" s="8"/>
      <c r="AB9" s="8"/>
      <c r="AC9" s="8"/>
      <c r="AH9" s="46"/>
      <c r="AI9" s="46"/>
      <c r="AJ9" s="8"/>
      <c r="AK9" s="3"/>
    </row>
    <row r="10" spans="2:37" ht="16.5" customHeight="1">
      <c r="B10" s="69" t="s">
        <v>8</v>
      </c>
      <c r="C10" s="116">
        <v>20.965901251648184</v>
      </c>
      <c r="D10" s="116">
        <v>20.59297484535303</v>
      </c>
      <c r="E10" s="116">
        <v>20.588431707386878</v>
      </c>
      <c r="F10" s="116">
        <v>21.44084838158015</v>
      </c>
      <c r="G10" s="116">
        <v>22.859248767938954</v>
      </c>
      <c r="H10" s="116">
        <v>24.159932106275825</v>
      </c>
      <c r="I10" s="116">
        <v>23.444917380008047</v>
      </c>
      <c r="J10" s="116">
        <v>23.897708542048427</v>
      </c>
      <c r="R10" s="8"/>
      <c r="S10" s="8"/>
      <c r="T10" s="8"/>
      <c r="Z10" s="45"/>
      <c r="AA10" s="8"/>
      <c r="AB10" s="8"/>
      <c r="AC10" s="8"/>
      <c r="AH10" s="46"/>
      <c r="AI10" s="46"/>
      <c r="AJ10" s="8"/>
      <c r="AK10" s="3"/>
    </row>
    <row r="11" spans="2:37" ht="16.5" customHeight="1">
      <c r="B11" s="69" t="s">
        <v>9</v>
      </c>
      <c r="C11" s="116">
        <v>14.970267459534412</v>
      </c>
      <c r="D11" s="116">
        <v>15.096633949498282</v>
      </c>
      <c r="E11" s="116">
        <v>15.129080608936755</v>
      </c>
      <c r="F11" s="116">
        <v>15.380323836332053</v>
      </c>
      <c r="G11" s="116">
        <v>16.359781863402119</v>
      </c>
      <c r="H11" s="116">
        <v>17.405053839087916</v>
      </c>
      <c r="I11" s="116">
        <v>16.978079602158729</v>
      </c>
      <c r="J11" s="116">
        <v>17.501428913841107</v>
      </c>
      <c r="R11" s="8"/>
      <c r="S11" s="8"/>
      <c r="T11" s="8"/>
      <c r="Z11" s="45"/>
      <c r="AA11" s="8"/>
      <c r="AB11" s="8"/>
      <c r="AC11" s="8"/>
      <c r="AH11" s="46"/>
      <c r="AI11" s="46"/>
      <c r="AJ11" s="8"/>
      <c r="AK11" s="3"/>
    </row>
    <row r="12" spans="2:37" ht="16.5" customHeight="1">
      <c r="B12" s="69" t="s">
        <v>10</v>
      </c>
      <c r="C12" s="116">
        <v>6.1853111614471707</v>
      </c>
      <c r="D12" s="116">
        <v>6.0657634905612694</v>
      </c>
      <c r="E12" s="116">
        <v>5.9319003430067889</v>
      </c>
      <c r="F12" s="116">
        <v>5.9629293576810465</v>
      </c>
      <c r="G12" s="116">
        <v>6.4822915090767115</v>
      </c>
      <c r="H12" s="116">
        <v>7.2211533259960081</v>
      </c>
      <c r="I12" s="116">
        <v>7.3081572666991921</v>
      </c>
      <c r="J12" s="116">
        <v>7.4951135238594997</v>
      </c>
      <c r="R12" s="8"/>
      <c r="S12" s="8"/>
      <c r="T12" s="8"/>
      <c r="Z12" s="45"/>
      <c r="AA12" s="8"/>
      <c r="AB12" s="8"/>
      <c r="AC12" s="8"/>
      <c r="AH12" s="46"/>
      <c r="AI12" s="46"/>
      <c r="AJ12" s="8"/>
      <c r="AK12" s="3"/>
    </row>
    <row r="13" spans="2:37" ht="16.5" customHeight="1">
      <c r="B13" s="69" t="s">
        <v>11</v>
      </c>
      <c r="C13" s="116">
        <v>0.6213694565387069</v>
      </c>
      <c r="D13" s="116">
        <v>0.6166705135577728</v>
      </c>
      <c r="E13" s="116">
        <v>0.60413589235045329</v>
      </c>
      <c r="F13" s="116">
        <v>0.64590956827544777</v>
      </c>
      <c r="G13" s="116">
        <v>0.64800442904503719</v>
      </c>
      <c r="H13" s="116">
        <v>0.68565551524155077</v>
      </c>
      <c r="I13" s="116">
        <v>0.666247516842711</v>
      </c>
      <c r="J13" s="116">
        <v>0.68676433981721841</v>
      </c>
      <c r="R13" s="8"/>
      <c r="S13" s="8"/>
      <c r="T13" s="8"/>
      <c r="Z13" s="45"/>
      <c r="AA13" s="8"/>
      <c r="AB13" s="8"/>
      <c r="AC13" s="8"/>
      <c r="AH13" s="46"/>
      <c r="AI13" s="46"/>
      <c r="AJ13" s="8"/>
      <c r="AK13" s="3"/>
    </row>
    <row r="14" spans="2:37" ht="16.5" customHeight="1">
      <c r="C14" s="8"/>
      <c r="D14" s="8"/>
      <c r="E14" s="8"/>
      <c r="F14" s="8"/>
      <c r="G14" s="8"/>
      <c r="H14" s="8"/>
      <c r="I14" s="8"/>
      <c r="J14" s="8"/>
      <c r="K14" s="8"/>
      <c r="L14" s="8"/>
      <c r="M14" s="8"/>
      <c r="N14" s="8"/>
      <c r="O14" s="8"/>
      <c r="P14" s="8"/>
      <c r="Q14" s="8"/>
      <c r="R14" s="8"/>
      <c r="S14" s="8"/>
      <c r="T14" s="8"/>
      <c r="U14" s="8"/>
      <c r="V14" s="8"/>
      <c r="W14" s="8"/>
      <c r="X14" s="8"/>
      <c r="Y14" s="8"/>
      <c r="Z14" s="7"/>
      <c r="AA14" s="7"/>
      <c r="AH14" s="46"/>
      <c r="AI14" s="46"/>
      <c r="AJ14" s="8"/>
      <c r="AK14" s="3"/>
    </row>
    <row r="15" spans="2:37" ht="16.5" customHeight="1">
      <c r="B15" s="1" t="s">
        <v>248</v>
      </c>
    </row>
    <row r="16" spans="2:37" ht="27" customHeight="1">
      <c r="B16" s="113" t="s">
        <v>247</v>
      </c>
      <c r="C16" s="113"/>
      <c r="D16" s="113"/>
      <c r="E16" s="113"/>
      <c r="F16" s="113"/>
      <c r="G16" s="113"/>
      <c r="H16" s="113"/>
      <c r="I16" s="113"/>
      <c r="J16" s="113"/>
      <c r="K16" s="113"/>
      <c r="L16" s="113"/>
      <c r="M16" s="113"/>
      <c r="O16" s="8"/>
      <c r="P16" s="8"/>
      <c r="Q16" s="47"/>
      <c r="R16" s="48"/>
      <c r="S16" s="49"/>
      <c r="T16" s="49"/>
      <c r="U16" s="49"/>
      <c r="V16" s="8"/>
      <c r="W16" s="8"/>
      <c r="X16" s="8"/>
      <c r="Y16" s="8"/>
      <c r="Z16" s="8"/>
      <c r="AA16" s="8"/>
      <c r="AB16" s="8"/>
      <c r="AC16" s="8"/>
    </row>
    <row r="17" spans="2:29" ht="38" customHeight="1">
      <c r="B17" s="113" t="s">
        <v>246</v>
      </c>
      <c r="C17" s="113"/>
      <c r="D17" s="113"/>
      <c r="E17" s="113"/>
      <c r="F17" s="113"/>
      <c r="G17" s="113"/>
      <c r="H17" s="113"/>
      <c r="I17" s="113"/>
      <c r="J17" s="113"/>
      <c r="K17" s="113"/>
      <c r="L17" s="113"/>
      <c r="M17" s="113"/>
      <c r="N17" s="113"/>
      <c r="O17" s="8"/>
      <c r="P17" s="8"/>
      <c r="Q17" s="47"/>
      <c r="R17" s="49"/>
      <c r="S17" s="49"/>
      <c r="T17" s="49"/>
      <c r="U17" s="49"/>
      <c r="V17" s="8"/>
      <c r="W17" s="8"/>
      <c r="X17" s="8"/>
      <c r="Y17" s="8"/>
      <c r="Z17" s="8"/>
      <c r="AA17" s="8"/>
      <c r="AB17" s="8"/>
      <c r="AC17" s="8"/>
    </row>
    <row r="18" spans="2:29" ht="16.5" customHeight="1">
      <c r="C18" s="8"/>
      <c r="D18" s="8"/>
      <c r="E18" s="8"/>
      <c r="F18" s="8"/>
      <c r="G18" s="8"/>
      <c r="H18" s="8"/>
      <c r="I18" s="8"/>
      <c r="J18" s="8"/>
      <c r="K18" s="8"/>
      <c r="L18" s="8"/>
      <c r="M18" s="8"/>
      <c r="N18" s="8"/>
      <c r="O18" s="8"/>
      <c r="P18" s="8"/>
      <c r="Q18" s="47"/>
      <c r="R18" s="49"/>
      <c r="S18" s="49"/>
      <c r="T18" s="49"/>
      <c r="U18" s="49"/>
      <c r="V18" s="8"/>
      <c r="W18" s="8"/>
      <c r="X18" s="8"/>
      <c r="Y18" s="8"/>
      <c r="Z18" s="8"/>
      <c r="AA18" s="8"/>
      <c r="AB18" s="8"/>
      <c r="AC18" s="8"/>
    </row>
    <row r="19" spans="2:29" ht="16.5" customHeight="1">
      <c r="C19" s="8"/>
      <c r="D19" s="8"/>
      <c r="E19" s="8"/>
      <c r="F19" s="8"/>
      <c r="G19" s="8"/>
      <c r="H19" s="8"/>
      <c r="I19" s="8"/>
      <c r="J19" s="8"/>
      <c r="K19" s="8"/>
      <c r="L19" s="8"/>
      <c r="M19" s="8"/>
      <c r="N19" s="8"/>
      <c r="O19" s="8"/>
      <c r="P19" s="8"/>
      <c r="Q19" s="47"/>
      <c r="R19" s="49"/>
      <c r="S19" s="49"/>
      <c r="T19" s="49"/>
      <c r="U19" s="49"/>
      <c r="V19" s="8"/>
      <c r="W19" s="8"/>
      <c r="X19" s="8"/>
      <c r="Y19" s="8"/>
      <c r="Z19" s="8"/>
      <c r="AA19" s="8"/>
      <c r="AB19" s="8"/>
      <c r="AC19" s="8"/>
    </row>
    <row r="20" spans="2:29" ht="16.5" customHeight="1">
      <c r="C20" s="8"/>
      <c r="D20" s="8"/>
      <c r="E20" s="8"/>
      <c r="F20" s="8"/>
      <c r="G20" s="8"/>
      <c r="H20" s="8"/>
      <c r="I20" s="8"/>
      <c r="J20" s="8"/>
      <c r="K20" s="8"/>
      <c r="L20" s="8"/>
      <c r="M20" s="8"/>
      <c r="N20" s="8"/>
      <c r="O20" s="8"/>
      <c r="P20" s="8"/>
      <c r="Q20" s="47"/>
      <c r="R20" s="49"/>
      <c r="S20" s="49"/>
      <c r="T20" s="49"/>
      <c r="U20" s="49"/>
      <c r="V20" s="8"/>
      <c r="W20" s="8"/>
      <c r="X20" s="8"/>
      <c r="Y20" s="8"/>
      <c r="Z20" s="8"/>
      <c r="AA20" s="8"/>
      <c r="AB20" s="8"/>
      <c r="AC20" s="8"/>
    </row>
    <row r="21" spans="2:29" ht="16.5" customHeight="1">
      <c r="C21" s="8"/>
      <c r="D21" s="8"/>
      <c r="E21" s="8"/>
      <c r="F21" s="8"/>
      <c r="G21" s="8"/>
      <c r="H21" s="8"/>
      <c r="I21" s="8"/>
      <c r="J21" s="8"/>
      <c r="K21" s="8"/>
      <c r="L21" s="8"/>
      <c r="M21" s="8"/>
      <c r="N21" s="8"/>
      <c r="O21" s="8"/>
      <c r="P21" s="8"/>
      <c r="Q21" s="47"/>
      <c r="R21" s="49"/>
      <c r="S21" s="49"/>
      <c r="T21" s="49"/>
      <c r="U21" s="49"/>
      <c r="V21" s="8"/>
      <c r="W21" s="8"/>
      <c r="X21" s="8"/>
      <c r="Y21" s="8"/>
      <c r="Z21" s="8"/>
      <c r="AA21" s="8"/>
      <c r="AB21" s="8"/>
      <c r="AC21" s="8"/>
    </row>
    <row r="22" spans="2:29" ht="16.5" customHeight="1">
      <c r="C22" s="8"/>
      <c r="D22" s="8"/>
      <c r="E22" s="8"/>
      <c r="F22" s="8"/>
      <c r="G22" s="8"/>
      <c r="H22" s="8"/>
      <c r="I22" s="8"/>
      <c r="J22" s="8"/>
      <c r="K22" s="8"/>
      <c r="L22" s="8"/>
      <c r="M22" s="8"/>
      <c r="N22" s="8"/>
      <c r="O22" s="8"/>
      <c r="P22" s="8"/>
      <c r="Q22" s="47"/>
      <c r="R22" s="49"/>
      <c r="S22" s="49"/>
      <c r="T22" s="49"/>
      <c r="U22" s="49"/>
      <c r="V22" s="8"/>
      <c r="W22" s="8"/>
      <c r="X22" s="8"/>
      <c r="Y22" s="8"/>
      <c r="Z22" s="8"/>
      <c r="AA22" s="8"/>
      <c r="AB22" s="8"/>
      <c r="AC22" s="8"/>
    </row>
    <row r="23" spans="2:29" ht="16.5" customHeight="1">
      <c r="C23" s="8"/>
      <c r="D23" s="8"/>
      <c r="E23" s="8"/>
      <c r="F23" s="8"/>
      <c r="G23" s="8"/>
      <c r="H23" s="8"/>
      <c r="I23" s="8"/>
      <c r="J23" s="8"/>
      <c r="K23" s="8"/>
      <c r="L23" s="8"/>
      <c r="M23" s="8"/>
      <c r="N23" s="8"/>
      <c r="O23" s="8"/>
      <c r="P23" s="8"/>
      <c r="Q23" s="47"/>
      <c r="R23" s="49"/>
      <c r="S23" s="49"/>
      <c r="T23" s="49"/>
      <c r="U23" s="49"/>
      <c r="V23" s="8"/>
      <c r="W23" s="8"/>
      <c r="X23" s="8"/>
      <c r="Y23" s="8"/>
      <c r="Z23" s="8"/>
      <c r="AA23" s="8"/>
      <c r="AB23" s="8"/>
      <c r="AC23" s="8"/>
    </row>
    <row r="24" spans="2:29" ht="16.5" customHeight="1">
      <c r="Q24" s="47"/>
      <c r="R24" s="50"/>
      <c r="S24" s="50"/>
      <c r="T24" s="50"/>
      <c r="U24" s="50"/>
    </row>
    <row r="25" spans="2:29" ht="16.5" customHeight="1">
      <c r="Q25" s="51"/>
      <c r="R25" s="50"/>
      <c r="S25" s="50"/>
      <c r="T25" s="50"/>
      <c r="U25" s="50"/>
    </row>
    <row r="26" spans="2:29" ht="16.5" customHeight="1">
      <c r="Q26" s="6"/>
    </row>
    <row r="27" spans="2:29" ht="16.5" customHeight="1">
      <c r="Q27" s="52"/>
      <c r="R27" s="53"/>
      <c r="S27" s="53"/>
      <c r="T27" s="53"/>
      <c r="U27" s="53"/>
    </row>
    <row r="32" spans="2:29" ht="31.5" customHeight="1"/>
    <row r="33" ht="38.25" customHeight="1"/>
  </sheetData>
  <mergeCells count="2">
    <mergeCell ref="B16:M16"/>
    <mergeCell ref="B17:N17"/>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1"/>
  <sheetViews>
    <sheetView showGridLines="0" workbookViewId="0">
      <selection activeCell="I29" sqref="I29"/>
    </sheetView>
  </sheetViews>
  <sheetFormatPr baseColWidth="10" defaultColWidth="10.83203125" defaultRowHeight="13"/>
  <cols>
    <col min="1" max="1" width="4" style="1" customWidth="1"/>
    <col min="2" max="2" width="10.83203125" style="1"/>
    <col min="3" max="9" width="13.33203125" style="1" customWidth="1"/>
    <col min="10" max="10" width="11.83203125" style="1" customWidth="1"/>
    <col min="11" max="16384" width="10.83203125" style="1"/>
  </cols>
  <sheetData>
    <row r="2" spans="2:13">
      <c r="B2" s="2" t="s">
        <v>249</v>
      </c>
    </row>
    <row r="3" spans="2:13">
      <c r="B3" s="2"/>
    </row>
    <row r="4" spans="2:13">
      <c r="G4" s="7"/>
    </row>
    <row r="5" spans="2:13" ht="42">
      <c r="B5" s="126" t="s">
        <v>129</v>
      </c>
      <c r="C5" s="127" t="s">
        <v>153</v>
      </c>
      <c r="D5" s="127" t="s">
        <v>138</v>
      </c>
      <c r="E5" s="127" t="s">
        <v>144</v>
      </c>
      <c r="F5" s="127" t="s">
        <v>133</v>
      </c>
      <c r="G5" s="128" t="s">
        <v>152</v>
      </c>
      <c r="H5" s="127" t="s">
        <v>143</v>
      </c>
      <c r="I5" s="127" t="s">
        <v>145</v>
      </c>
      <c r="J5" s="127" t="s">
        <v>132</v>
      </c>
      <c r="K5" s="127" t="s">
        <v>206</v>
      </c>
      <c r="L5" s="127" t="s">
        <v>207</v>
      </c>
      <c r="M5" s="127" t="s">
        <v>208</v>
      </c>
    </row>
    <row r="6" spans="2:13">
      <c r="B6" s="69" t="s">
        <v>193</v>
      </c>
      <c r="C6" s="69">
        <v>13076</v>
      </c>
      <c r="D6" s="69">
        <v>16234</v>
      </c>
      <c r="E6" s="69">
        <v>15916</v>
      </c>
      <c r="F6" s="69">
        <v>15864</v>
      </c>
      <c r="G6" s="124">
        <v>6481</v>
      </c>
      <c r="H6" s="124">
        <v>6252</v>
      </c>
      <c r="I6" s="69">
        <v>5702</v>
      </c>
      <c r="J6" s="69">
        <v>5054</v>
      </c>
      <c r="K6" s="69">
        <f>+E6+I6</f>
        <v>21618</v>
      </c>
      <c r="L6" s="69">
        <f>+D6+H6</f>
        <v>22486</v>
      </c>
      <c r="M6" s="69">
        <f>+C6+G6</f>
        <v>19557</v>
      </c>
    </row>
    <row r="7" spans="2:13">
      <c r="B7" s="69" t="s">
        <v>192</v>
      </c>
      <c r="C7" s="69">
        <v>12148</v>
      </c>
      <c r="D7" s="69">
        <v>14068</v>
      </c>
      <c r="E7" s="69">
        <v>14390</v>
      </c>
      <c r="F7" s="69">
        <v>14022</v>
      </c>
      <c r="G7" s="124">
        <v>5916</v>
      </c>
      <c r="H7" s="124">
        <v>5176</v>
      </c>
      <c r="I7" s="69">
        <v>4794</v>
      </c>
      <c r="J7" s="69">
        <v>4309</v>
      </c>
      <c r="K7" s="69">
        <f t="shared" ref="K7:K17" si="0">+E7+I7</f>
        <v>19184</v>
      </c>
      <c r="L7" s="69">
        <f t="shared" ref="L7:L17" si="1">+D7+H7</f>
        <v>19244</v>
      </c>
      <c r="M7" s="69">
        <f t="shared" ref="M7:M17" si="2">+C7+G7</f>
        <v>18064</v>
      </c>
    </row>
    <row r="8" spans="2:13">
      <c r="B8" s="69" t="s">
        <v>194</v>
      </c>
      <c r="C8" s="69">
        <v>13469</v>
      </c>
      <c r="D8" s="69">
        <v>15290</v>
      </c>
      <c r="E8" s="69">
        <v>14886</v>
      </c>
      <c r="F8" s="69">
        <v>15195</v>
      </c>
      <c r="G8" s="124">
        <v>6651</v>
      </c>
      <c r="H8" s="124">
        <v>5579</v>
      </c>
      <c r="I8" s="69">
        <v>5126</v>
      </c>
      <c r="J8" s="69">
        <v>4945</v>
      </c>
      <c r="K8" s="69">
        <f t="shared" si="0"/>
        <v>20012</v>
      </c>
      <c r="L8" s="69">
        <f t="shared" si="1"/>
        <v>20869</v>
      </c>
      <c r="M8" s="69">
        <f t="shared" si="2"/>
        <v>20120</v>
      </c>
    </row>
    <row r="9" spans="2:13">
      <c r="B9" s="69" t="s">
        <v>195</v>
      </c>
      <c r="C9" s="69">
        <v>12389</v>
      </c>
      <c r="D9" s="69">
        <v>13047</v>
      </c>
      <c r="E9" s="69">
        <v>13891</v>
      </c>
      <c r="F9" s="69">
        <v>13709</v>
      </c>
      <c r="G9" s="124">
        <v>6499</v>
      </c>
      <c r="H9" s="124">
        <v>6316</v>
      </c>
      <c r="I9" s="69">
        <v>5201</v>
      </c>
      <c r="J9" s="69">
        <v>4531</v>
      </c>
      <c r="K9" s="69">
        <f t="shared" si="0"/>
        <v>19092</v>
      </c>
      <c r="L9" s="69">
        <f t="shared" si="1"/>
        <v>19363</v>
      </c>
      <c r="M9" s="69">
        <f t="shared" si="2"/>
        <v>18888</v>
      </c>
    </row>
    <row r="10" spans="2:13">
      <c r="B10" s="69" t="s">
        <v>196</v>
      </c>
      <c r="C10" s="69">
        <v>11046</v>
      </c>
      <c r="D10" s="69">
        <v>9727</v>
      </c>
      <c r="E10" s="69">
        <v>14826</v>
      </c>
      <c r="F10" s="69">
        <v>13517</v>
      </c>
      <c r="G10" s="124">
        <v>5861</v>
      </c>
      <c r="H10" s="124">
        <v>5051</v>
      </c>
      <c r="I10" s="69">
        <v>5610</v>
      </c>
      <c r="J10" s="69">
        <v>4982</v>
      </c>
      <c r="K10" s="69">
        <f t="shared" si="0"/>
        <v>20436</v>
      </c>
      <c r="L10" s="69">
        <f t="shared" si="1"/>
        <v>14778</v>
      </c>
      <c r="M10" s="69">
        <f t="shared" si="2"/>
        <v>16907</v>
      </c>
    </row>
    <row r="11" spans="2:13">
      <c r="B11" s="69" t="s">
        <v>197</v>
      </c>
      <c r="C11" s="69">
        <v>11999</v>
      </c>
      <c r="D11" s="69">
        <v>10395</v>
      </c>
      <c r="E11" s="69">
        <v>13582</v>
      </c>
      <c r="F11" s="69">
        <v>15066</v>
      </c>
      <c r="G11" s="124">
        <v>6213</v>
      </c>
      <c r="H11" s="124">
        <v>5260</v>
      </c>
      <c r="I11" s="69">
        <v>4841</v>
      </c>
      <c r="J11" s="69">
        <v>4734</v>
      </c>
      <c r="K11" s="69">
        <f t="shared" si="0"/>
        <v>18423</v>
      </c>
      <c r="L11" s="69">
        <f t="shared" si="1"/>
        <v>15655</v>
      </c>
      <c r="M11" s="69">
        <f t="shared" si="2"/>
        <v>18212</v>
      </c>
    </row>
    <row r="12" spans="2:13">
      <c r="B12" s="69" t="s">
        <v>198</v>
      </c>
      <c r="C12" s="69">
        <v>11877</v>
      </c>
      <c r="D12" s="69">
        <v>12572</v>
      </c>
      <c r="E12" s="69">
        <v>14964</v>
      </c>
      <c r="F12" s="69">
        <v>13383</v>
      </c>
      <c r="G12" s="124">
        <v>6151</v>
      </c>
      <c r="H12" s="124">
        <v>5851</v>
      </c>
      <c r="I12" s="69">
        <v>5250</v>
      </c>
      <c r="J12" s="69">
        <v>4340</v>
      </c>
      <c r="K12" s="69">
        <f t="shared" si="0"/>
        <v>20214</v>
      </c>
      <c r="L12" s="69">
        <f t="shared" si="1"/>
        <v>18423</v>
      </c>
      <c r="M12" s="69">
        <f t="shared" si="2"/>
        <v>18028</v>
      </c>
    </row>
    <row r="13" spans="2:13">
      <c r="B13" s="69" t="s">
        <v>199</v>
      </c>
      <c r="C13" s="69">
        <v>11611</v>
      </c>
      <c r="D13" s="69">
        <v>12175</v>
      </c>
      <c r="E13" s="69">
        <v>12955</v>
      </c>
      <c r="F13" s="69">
        <v>13271</v>
      </c>
      <c r="G13" s="124">
        <v>5716</v>
      </c>
      <c r="H13" s="124">
        <v>4942</v>
      </c>
      <c r="I13" s="69">
        <v>4689</v>
      </c>
      <c r="J13" s="69">
        <v>4352</v>
      </c>
      <c r="K13" s="69">
        <f t="shared" si="0"/>
        <v>17644</v>
      </c>
      <c r="L13" s="69">
        <f t="shared" si="1"/>
        <v>17117</v>
      </c>
      <c r="M13" s="69">
        <f t="shared" si="2"/>
        <v>17327</v>
      </c>
    </row>
    <row r="14" spans="2:13">
      <c r="B14" s="69" t="s">
        <v>200</v>
      </c>
      <c r="C14" s="69">
        <v>12730</v>
      </c>
      <c r="D14" s="69">
        <v>13254</v>
      </c>
      <c r="E14" s="69">
        <v>14192</v>
      </c>
      <c r="F14" s="69">
        <v>13447</v>
      </c>
      <c r="G14" s="124">
        <v>6552</v>
      </c>
      <c r="H14" s="124">
        <v>5758</v>
      </c>
      <c r="I14" s="69">
        <v>4985</v>
      </c>
      <c r="J14" s="69">
        <v>4448</v>
      </c>
      <c r="K14" s="69">
        <f t="shared" si="0"/>
        <v>19177</v>
      </c>
      <c r="L14" s="69">
        <f t="shared" si="1"/>
        <v>19012</v>
      </c>
      <c r="M14" s="69">
        <f t="shared" si="2"/>
        <v>19282</v>
      </c>
    </row>
    <row r="15" spans="2:13">
      <c r="B15" s="69" t="s">
        <v>201</v>
      </c>
      <c r="C15" s="69">
        <v>11825</v>
      </c>
      <c r="D15" s="69">
        <v>12849</v>
      </c>
      <c r="E15" s="69">
        <v>14698</v>
      </c>
      <c r="F15" s="69">
        <v>14394</v>
      </c>
      <c r="G15" s="124">
        <v>5997</v>
      </c>
      <c r="H15" s="124">
        <v>5751</v>
      </c>
      <c r="I15" s="69">
        <v>5404</v>
      </c>
      <c r="J15" s="69">
        <v>4883</v>
      </c>
      <c r="K15" s="69">
        <f t="shared" si="0"/>
        <v>20102</v>
      </c>
      <c r="L15" s="69">
        <f t="shared" si="1"/>
        <v>18600</v>
      </c>
      <c r="M15" s="69">
        <f t="shared" si="2"/>
        <v>17822</v>
      </c>
    </row>
    <row r="16" spans="2:13">
      <c r="B16" s="69" t="s">
        <v>202</v>
      </c>
      <c r="C16" s="69">
        <v>11482</v>
      </c>
      <c r="D16" s="69">
        <v>12417</v>
      </c>
      <c r="E16" s="69">
        <v>12913</v>
      </c>
      <c r="F16" s="69">
        <v>13776</v>
      </c>
      <c r="G16" s="124">
        <v>6552</v>
      </c>
      <c r="H16" s="124">
        <v>6267</v>
      </c>
      <c r="I16" s="69">
        <v>5050</v>
      </c>
      <c r="J16" s="69">
        <v>4810</v>
      </c>
      <c r="K16" s="69">
        <f t="shared" si="0"/>
        <v>17963</v>
      </c>
      <c r="L16" s="69">
        <f t="shared" si="1"/>
        <v>18684</v>
      </c>
      <c r="M16" s="69">
        <f t="shared" si="2"/>
        <v>18034</v>
      </c>
    </row>
    <row r="17" spans="2:13">
      <c r="B17" s="69" t="s">
        <v>203</v>
      </c>
      <c r="C17" s="69">
        <v>13021</v>
      </c>
      <c r="D17" s="69">
        <v>12318</v>
      </c>
      <c r="E17" s="69">
        <v>13888</v>
      </c>
      <c r="F17" s="69">
        <v>13037</v>
      </c>
      <c r="G17" s="124">
        <v>7049</v>
      </c>
      <c r="H17" s="124">
        <v>6191</v>
      </c>
      <c r="I17" s="69">
        <v>5275</v>
      </c>
      <c r="J17" s="69">
        <v>4670</v>
      </c>
      <c r="K17" s="69">
        <f t="shared" si="0"/>
        <v>19163</v>
      </c>
      <c r="L17" s="69">
        <f t="shared" si="1"/>
        <v>18509</v>
      </c>
      <c r="M17" s="69">
        <f t="shared" si="2"/>
        <v>20070</v>
      </c>
    </row>
    <row r="18" spans="2:13">
      <c r="G18" s="7"/>
      <c r="H18" s="7"/>
    </row>
    <row r="19" spans="2:13">
      <c r="B19" s="1" t="s">
        <v>204</v>
      </c>
      <c r="G19" s="7"/>
    </row>
    <row r="20" spans="2:13">
      <c r="B20" s="1" t="s">
        <v>205</v>
      </c>
    </row>
    <row r="21" spans="2:13">
      <c r="B21" s="1" t="s">
        <v>250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X82"/>
  <sheetViews>
    <sheetView showGridLines="0" workbookViewId="0">
      <selection activeCell="D88" sqref="D88"/>
    </sheetView>
  </sheetViews>
  <sheetFormatPr baseColWidth="10" defaultColWidth="10.83203125" defaultRowHeight="11.25" customHeight="1"/>
  <cols>
    <col min="1" max="1" width="4.33203125" style="1" customWidth="1"/>
    <col min="2" max="2" width="18.83203125" style="1" customWidth="1"/>
    <col min="3" max="3" width="17.83203125" style="1" customWidth="1"/>
    <col min="4" max="17" width="10.83203125" style="1"/>
    <col min="19" max="22" width="10.83203125" style="25"/>
    <col min="23" max="23" width="10.83203125" style="1"/>
    <col min="24" max="24" width="10.83203125" style="13"/>
    <col min="25" max="16384" width="10.83203125" style="1"/>
  </cols>
  <sheetData>
    <row r="2" spans="2:24" ht="14.25" customHeight="1">
      <c r="B2" s="114" t="s">
        <v>237</v>
      </c>
      <c r="C2" s="114"/>
      <c r="D2" s="114"/>
      <c r="E2" s="114"/>
      <c r="F2" s="114"/>
      <c r="G2" s="114"/>
      <c r="H2" s="114"/>
      <c r="I2" s="98"/>
    </row>
    <row r="3" spans="2:24" ht="11.25" customHeight="1">
      <c r="B3" s="100"/>
      <c r="C3" s="88"/>
      <c r="D3" s="88"/>
      <c r="E3" s="88"/>
      <c r="F3" s="88"/>
    </row>
    <row r="4" spans="2:24" ht="51" customHeight="1">
      <c r="B4" s="129" t="s">
        <v>148</v>
      </c>
      <c r="C4" s="129" t="s">
        <v>151</v>
      </c>
      <c r="D4" s="130" t="s">
        <v>149</v>
      </c>
      <c r="E4" s="126" t="s">
        <v>146</v>
      </c>
      <c r="F4" s="126" t="s">
        <v>147</v>
      </c>
      <c r="G4" s="127" t="s">
        <v>235</v>
      </c>
      <c r="H4" s="127" t="s">
        <v>236</v>
      </c>
      <c r="S4" s="104"/>
      <c r="T4" s="104"/>
    </row>
    <row r="5" spans="2:24" ht="11.25" customHeight="1">
      <c r="B5" s="131">
        <v>2016</v>
      </c>
      <c r="C5" s="132" t="s">
        <v>193</v>
      </c>
      <c r="D5" s="130"/>
      <c r="E5" s="133">
        <v>19303</v>
      </c>
      <c r="F5" s="133">
        <v>64513</v>
      </c>
      <c r="G5" s="134">
        <v>17494.22061311841</v>
      </c>
      <c r="H5" s="134">
        <v>60977.00514432929</v>
      </c>
      <c r="S5" s="105"/>
      <c r="T5" s="105"/>
      <c r="U5" s="105"/>
      <c r="V5" s="105"/>
      <c r="X5" s="106"/>
    </row>
    <row r="6" spans="2:24" ht="11.25" customHeight="1">
      <c r="B6" s="131"/>
      <c r="C6" s="132" t="s">
        <v>192</v>
      </c>
      <c r="D6" s="130"/>
      <c r="E6" s="133">
        <v>17253</v>
      </c>
      <c r="F6" s="133">
        <v>60546</v>
      </c>
      <c r="G6" s="134">
        <v>17510.356576005612</v>
      </c>
      <c r="H6" s="134">
        <v>60652.881772188462</v>
      </c>
      <c r="S6" s="105"/>
      <c r="T6" s="105"/>
      <c r="U6" s="105"/>
      <c r="V6" s="105"/>
      <c r="X6" s="106"/>
    </row>
    <row r="7" spans="2:24" ht="11.25" customHeight="1">
      <c r="B7" s="131"/>
      <c r="C7" s="132" t="s">
        <v>194</v>
      </c>
      <c r="D7" s="130"/>
      <c r="E7" s="133">
        <v>17334</v>
      </c>
      <c r="F7" s="133">
        <v>61250</v>
      </c>
      <c r="G7" s="134">
        <v>17184.629084002376</v>
      </c>
      <c r="H7" s="134">
        <v>60981.626558785851</v>
      </c>
      <c r="S7" s="105"/>
      <c r="T7" s="105"/>
      <c r="U7" s="105"/>
      <c r="V7" s="105"/>
      <c r="X7" s="106"/>
    </row>
    <row r="8" spans="2:24" ht="11.25" customHeight="1">
      <c r="B8" s="131"/>
      <c r="C8" s="132" t="s">
        <v>195</v>
      </c>
      <c r="D8" s="130"/>
      <c r="E8" s="133">
        <v>19074</v>
      </c>
      <c r="F8" s="133">
        <v>60446</v>
      </c>
      <c r="G8" s="134">
        <v>17855.25982162228</v>
      </c>
      <c r="H8" s="134">
        <v>61207.574912434873</v>
      </c>
      <c r="S8" s="105"/>
      <c r="T8" s="105"/>
      <c r="U8" s="105"/>
      <c r="V8" s="105"/>
      <c r="X8" s="106"/>
    </row>
    <row r="9" spans="2:24" ht="11.25" customHeight="1">
      <c r="B9" s="131"/>
      <c r="C9" s="132" t="s">
        <v>196</v>
      </c>
      <c r="D9" s="130"/>
      <c r="E9" s="133">
        <v>16067</v>
      </c>
      <c r="F9" s="133">
        <v>54948</v>
      </c>
      <c r="G9" s="134">
        <v>17355.926162944383</v>
      </c>
      <c r="H9" s="134">
        <v>61904.020438154694</v>
      </c>
      <c r="S9" s="105"/>
      <c r="T9" s="105"/>
      <c r="U9" s="105"/>
      <c r="V9" s="105"/>
      <c r="X9" s="106"/>
    </row>
    <row r="10" spans="2:24" ht="11.25" customHeight="1">
      <c r="B10" s="131"/>
      <c r="C10" s="132" t="s">
        <v>197</v>
      </c>
      <c r="D10" s="130"/>
      <c r="E10" s="133">
        <v>16449</v>
      </c>
      <c r="F10" s="133">
        <v>58676</v>
      </c>
      <c r="G10" s="134">
        <v>17848.603833398887</v>
      </c>
      <c r="H10" s="134">
        <v>61582.563365733862</v>
      </c>
      <c r="S10" s="105"/>
      <c r="T10" s="105"/>
      <c r="U10" s="105"/>
      <c r="V10" s="105"/>
      <c r="X10" s="106"/>
    </row>
    <row r="11" spans="2:24" ht="11.25" customHeight="1">
      <c r="B11" s="131"/>
      <c r="C11" s="132" t="s">
        <v>198</v>
      </c>
      <c r="D11" s="130"/>
      <c r="E11" s="133">
        <v>18812</v>
      </c>
      <c r="F11" s="135">
        <v>57195</v>
      </c>
      <c r="G11" s="134">
        <v>19335.077327122537</v>
      </c>
      <c r="H11" s="134">
        <v>61446.013112540597</v>
      </c>
      <c r="S11" s="105"/>
      <c r="T11" s="105"/>
      <c r="U11" s="105"/>
      <c r="V11" s="105"/>
      <c r="X11" s="106"/>
    </row>
    <row r="12" spans="2:24" ht="11.25" customHeight="1">
      <c r="B12" s="131"/>
      <c r="C12" s="132" t="s">
        <v>199</v>
      </c>
      <c r="D12" s="130"/>
      <c r="E12" s="133">
        <v>16483</v>
      </c>
      <c r="F12" s="133">
        <v>62091</v>
      </c>
      <c r="G12" s="134">
        <v>16561.120542357323</v>
      </c>
      <c r="H12" s="134">
        <v>61257.088274600246</v>
      </c>
      <c r="S12" s="105"/>
      <c r="T12" s="105"/>
      <c r="U12" s="105"/>
      <c r="V12" s="105"/>
      <c r="X12" s="106"/>
    </row>
    <row r="13" spans="2:24" ht="11.25" customHeight="1">
      <c r="B13" s="131"/>
      <c r="C13" s="132" t="s">
        <v>200</v>
      </c>
      <c r="D13" s="130"/>
      <c r="E13" s="133">
        <v>16255</v>
      </c>
      <c r="F13" s="133">
        <v>59935</v>
      </c>
      <c r="G13" s="134">
        <v>17085.224986653251</v>
      </c>
      <c r="H13" s="134">
        <v>59960.613478117542</v>
      </c>
      <c r="S13" s="105"/>
      <c r="T13" s="105"/>
      <c r="U13" s="105"/>
      <c r="V13" s="105"/>
      <c r="X13" s="106"/>
    </row>
    <row r="14" spans="2:24" ht="11.25" customHeight="1">
      <c r="B14" s="131"/>
      <c r="C14" s="132" t="s">
        <v>201</v>
      </c>
      <c r="D14" s="130"/>
      <c r="E14" s="133">
        <v>16754</v>
      </c>
      <c r="F14" s="133">
        <v>65170</v>
      </c>
      <c r="G14" s="134">
        <v>17722.850926277024</v>
      </c>
      <c r="H14" s="134">
        <v>60360.271527284815</v>
      </c>
      <c r="S14" s="105"/>
      <c r="T14" s="105"/>
      <c r="U14" s="105"/>
      <c r="V14" s="105"/>
      <c r="X14" s="106"/>
    </row>
    <row r="15" spans="2:24" ht="11.25" customHeight="1">
      <c r="B15" s="131"/>
      <c r="C15" s="132" t="s">
        <v>202</v>
      </c>
      <c r="D15" s="130"/>
      <c r="E15" s="133">
        <v>19883</v>
      </c>
      <c r="F15" s="133">
        <v>64654</v>
      </c>
      <c r="G15" s="134">
        <v>17559.951568576831</v>
      </c>
      <c r="H15" s="134">
        <v>60941.790197065406</v>
      </c>
      <c r="S15" s="105"/>
      <c r="T15" s="105"/>
      <c r="U15" s="105"/>
      <c r="V15" s="105"/>
      <c r="X15" s="106"/>
    </row>
    <row r="16" spans="2:24" ht="11.25" customHeight="1">
      <c r="B16" s="131"/>
      <c r="C16" s="132" t="s">
        <v>203</v>
      </c>
      <c r="D16" s="130"/>
      <c r="E16" s="133">
        <v>17788</v>
      </c>
      <c r="F16" s="133">
        <v>61693</v>
      </c>
      <c r="G16" s="134">
        <v>17881.816445029803</v>
      </c>
      <c r="H16" s="134">
        <v>59824.002326070513</v>
      </c>
      <c r="S16" s="105"/>
      <c r="T16" s="105"/>
      <c r="U16" s="105"/>
      <c r="V16" s="105"/>
      <c r="X16" s="106"/>
    </row>
    <row r="17" spans="2:24" ht="11.25" customHeight="1">
      <c r="B17" s="131">
        <v>2017</v>
      </c>
      <c r="C17" s="132" t="s">
        <v>193</v>
      </c>
      <c r="D17" s="130"/>
      <c r="E17" s="133">
        <v>20425</v>
      </c>
      <c r="F17" s="133">
        <v>63830</v>
      </c>
      <c r="G17" s="134">
        <v>18677.302980047825</v>
      </c>
      <c r="H17" s="134">
        <v>60269.246009412222</v>
      </c>
      <c r="S17" s="105"/>
      <c r="T17" s="105"/>
      <c r="U17" s="105"/>
      <c r="V17" s="105"/>
      <c r="X17" s="106"/>
    </row>
    <row r="18" spans="2:24" ht="11.25" customHeight="1">
      <c r="B18" s="131"/>
      <c r="C18" s="132" t="s">
        <v>192</v>
      </c>
      <c r="D18" s="130"/>
      <c r="E18" s="133">
        <v>16252</v>
      </c>
      <c r="F18" s="133">
        <v>60763</v>
      </c>
      <c r="G18" s="134">
        <v>16475.978257956944</v>
      </c>
      <c r="H18" s="134">
        <v>60919.96690223099</v>
      </c>
      <c r="S18" s="105"/>
      <c r="T18" s="105"/>
      <c r="U18" s="105"/>
      <c r="V18" s="105"/>
      <c r="X18" s="106"/>
    </row>
    <row r="19" spans="2:24" ht="11.25" customHeight="1">
      <c r="B19" s="131"/>
      <c r="C19" s="132" t="s">
        <v>194</v>
      </c>
      <c r="D19" s="130"/>
      <c r="E19" s="133">
        <v>18576</v>
      </c>
      <c r="F19" s="133">
        <v>60841</v>
      </c>
      <c r="G19" s="134">
        <v>18441.468236723107</v>
      </c>
      <c r="H19" s="134">
        <v>60611.137434170894</v>
      </c>
      <c r="S19" s="105"/>
      <c r="T19" s="105"/>
      <c r="U19" s="105"/>
      <c r="V19" s="105"/>
      <c r="X19" s="106"/>
    </row>
    <row r="20" spans="2:24" ht="11.25" customHeight="1">
      <c r="B20" s="131"/>
      <c r="C20" s="132" t="s">
        <v>195</v>
      </c>
      <c r="D20" s="130"/>
      <c r="E20" s="133">
        <v>19619</v>
      </c>
      <c r="F20" s="135">
        <v>59752</v>
      </c>
      <c r="G20" s="134">
        <v>18536.921409311952</v>
      </c>
      <c r="H20" s="134">
        <v>60576.211426666814</v>
      </c>
      <c r="S20" s="105"/>
      <c r="T20" s="105"/>
      <c r="U20" s="105"/>
      <c r="V20" s="105"/>
      <c r="X20" s="106"/>
    </row>
    <row r="21" spans="2:24" ht="11.25" customHeight="1">
      <c r="B21" s="131"/>
      <c r="C21" s="132" t="s">
        <v>196</v>
      </c>
      <c r="D21" s="130"/>
      <c r="E21" s="133">
        <v>16489</v>
      </c>
      <c r="F21" s="135">
        <v>52733</v>
      </c>
      <c r="G21" s="134">
        <v>17698.383164280036</v>
      </c>
      <c r="H21" s="134">
        <v>59653.996600414175</v>
      </c>
      <c r="S21" s="105"/>
      <c r="T21" s="105"/>
      <c r="U21" s="105"/>
      <c r="V21" s="105"/>
      <c r="X21" s="106"/>
    </row>
    <row r="22" spans="2:24" ht="11.25" customHeight="1">
      <c r="B22" s="131"/>
      <c r="C22" s="132" t="s">
        <v>197</v>
      </c>
      <c r="D22" s="130"/>
      <c r="E22" s="133">
        <v>16565</v>
      </c>
      <c r="F22" s="133">
        <v>56391</v>
      </c>
      <c r="G22" s="134">
        <v>18010.011670716809</v>
      </c>
      <c r="H22" s="134">
        <v>59183.956312792456</v>
      </c>
      <c r="S22" s="105"/>
      <c r="T22" s="105"/>
      <c r="U22" s="105"/>
      <c r="V22" s="105"/>
      <c r="X22" s="106"/>
    </row>
    <row r="23" spans="2:24" ht="11.25" customHeight="1">
      <c r="B23" s="131"/>
      <c r="C23" s="132" t="s">
        <v>198</v>
      </c>
      <c r="D23" s="130"/>
      <c r="E23" s="133">
        <v>17746</v>
      </c>
      <c r="F23" s="133">
        <v>55364</v>
      </c>
      <c r="G23" s="134">
        <v>18205.52185902404</v>
      </c>
      <c r="H23" s="134">
        <v>59594.175847496517</v>
      </c>
      <c r="S23" s="105"/>
      <c r="T23" s="105"/>
      <c r="U23" s="105"/>
      <c r="V23" s="105"/>
      <c r="X23" s="106"/>
    </row>
    <row r="24" spans="2:24" ht="11.25" customHeight="1">
      <c r="B24" s="131"/>
      <c r="C24" s="132" t="s">
        <v>199</v>
      </c>
      <c r="D24" s="130"/>
      <c r="E24" s="133">
        <v>17900</v>
      </c>
      <c r="F24" s="133">
        <v>61232</v>
      </c>
      <c r="G24" s="134">
        <v>17947.385123032436</v>
      </c>
      <c r="H24" s="134">
        <v>60455.487932867989</v>
      </c>
      <c r="S24" s="105"/>
      <c r="T24" s="105"/>
      <c r="U24" s="105"/>
      <c r="V24" s="105"/>
      <c r="X24" s="106"/>
    </row>
    <row r="25" spans="2:24" ht="11.25" customHeight="1">
      <c r="B25" s="131"/>
      <c r="C25" s="132" t="s">
        <v>200</v>
      </c>
      <c r="D25" s="130"/>
      <c r="E25" s="133">
        <v>17764</v>
      </c>
      <c r="F25" s="133">
        <v>60292</v>
      </c>
      <c r="G25" s="134">
        <v>18547.329938450839</v>
      </c>
      <c r="H25" s="134">
        <v>60257.825400978974</v>
      </c>
      <c r="S25" s="105"/>
      <c r="T25" s="105"/>
      <c r="U25" s="105"/>
      <c r="V25" s="105"/>
      <c r="X25" s="106"/>
    </row>
    <row r="26" spans="2:24" ht="11.25" customHeight="1">
      <c r="B26" s="131"/>
      <c r="C26" s="132" t="s">
        <v>201</v>
      </c>
      <c r="D26" s="130"/>
      <c r="E26" s="133">
        <v>17448</v>
      </c>
      <c r="F26" s="133">
        <v>64823</v>
      </c>
      <c r="G26" s="134">
        <v>18321.870951340748</v>
      </c>
      <c r="H26" s="134">
        <v>60075.082000415241</v>
      </c>
      <c r="S26" s="105"/>
      <c r="T26" s="105"/>
      <c r="U26" s="105"/>
      <c r="V26" s="105"/>
      <c r="X26" s="106"/>
    </row>
    <row r="27" spans="2:24" ht="11.25" customHeight="1">
      <c r="B27" s="131"/>
      <c r="C27" s="132" t="s">
        <v>202</v>
      </c>
      <c r="D27" s="130"/>
      <c r="E27" s="133">
        <v>20777</v>
      </c>
      <c r="F27" s="133">
        <v>63860</v>
      </c>
      <c r="G27" s="134">
        <v>18530.159857130606</v>
      </c>
      <c r="H27" s="134">
        <v>60224.110831036836</v>
      </c>
      <c r="S27" s="105"/>
      <c r="T27" s="105"/>
      <c r="U27" s="105"/>
      <c r="V27" s="105"/>
      <c r="X27" s="106"/>
    </row>
    <row r="28" spans="2:24" ht="11.25" customHeight="1">
      <c r="B28" s="131"/>
      <c r="C28" s="132" t="s">
        <v>203</v>
      </c>
      <c r="D28" s="130"/>
      <c r="E28" s="133">
        <v>18218</v>
      </c>
      <c r="F28" s="133">
        <v>61834</v>
      </c>
      <c r="G28" s="134">
        <v>18324.624450942669</v>
      </c>
      <c r="H28" s="134">
        <v>59894.738606909596</v>
      </c>
      <c r="S28" s="105"/>
      <c r="T28" s="105"/>
      <c r="U28" s="105"/>
      <c r="V28" s="105"/>
      <c r="X28" s="106"/>
    </row>
    <row r="29" spans="2:24" ht="11.25" customHeight="1">
      <c r="B29" s="131">
        <v>2018</v>
      </c>
      <c r="C29" s="132" t="s">
        <v>193</v>
      </c>
      <c r="D29" s="69"/>
      <c r="E29" s="135">
        <v>20140</v>
      </c>
      <c r="F29" s="133">
        <v>63588</v>
      </c>
      <c r="G29" s="134">
        <v>18466.373752455831</v>
      </c>
      <c r="H29" s="134">
        <v>59993.130474425023</v>
      </c>
      <c r="S29" s="105"/>
      <c r="T29" s="105"/>
      <c r="U29" s="105"/>
      <c r="V29" s="105"/>
      <c r="X29" s="106"/>
    </row>
    <row r="30" spans="2:24" ht="11.25" customHeight="1">
      <c r="B30" s="131"/>
      <c r="C30" s="132" t="s">
        <v>192</v>
      </c>
      <c r="D30" s="69"/>
      <c r="E30" s="135">
        <v>18240</v>
      </c>
      <c r="F30" s="133">
        <v>59937</v>
      </c>
      <c r="G30" s="134">
        <v>18388.570919113678</v>
      </c>
      <c r="H30" s="134">
        <v>60119.31473726518</v>
      </c>
      <c r="S30" s="105"/>
      <c r="T30" s="105"/>
      <c r="U30" s="105"/>
      <c r="V30" s="105"/>
      <c r="X30" s="106"/>
    </row>
    <row r="31" spans="2:24" ht="11.25" customHeight="1">
      <c r="B31" s="131"/>
      <c r="C31" s="132" t="s">
        <v>194</v>
      </c>
      <c r="D31" s="69"/>
      <c r="E31" s="133">
        <v>18499</v>
      </c>
      <c r="F31" s="133">
        <v>59931</v>
      </c>
      <c r="G31" s="134">
        <v>18436.560199380874</v>
      </c>
      <c r="H31" s="134">
        <v>59677.83183802315</v>
      </c>
      <c r="S31" s="105"/>
      <c r="T31" s="105"/>
      <c r="U31" s="105"/>
      <c r="V31" s="105"/>
      <c r="X31" s="106"/>
    </row>
    <row r="32" spans="2:24" ht="11.25" customHeight="1">
      <c r="B32" s="131"/>
      <c r="C32" s="132" t="s">
        <v>195</v>
      </c>
      <c r="D32" s="69"/>
      <c r="E32" s="133">
        <v>19800</v>
      </c>
      <c r="F32" s="136">
        <v>59866</v>
      </c>
      <c r="G32" s="134">
        <v>18974.974542102758</v>
      </c>
      <c r="H32" s="134">
        <v>60855.838986177972</v>
      </c>
      <c r="S32" s="105"/>
      <c r="T32" s="105"/>
      <c r="U32" s="105"/>
      <c r="V32" s="105"/>
      <c r="X32" s="106"/>
    </row>
    <row r="33" spans="2:24" ht="27" customHeight="1">
      <c r="B33" s="131"/>
      <c r="C33" s="132" t="s">
        <v>196</v>
      </c>
      <c r="D33" s="69"/>
      <c r="E33" s="133">
        <v>17723</v>
      </c>
      <c r="F33" s="133">
        <v>51832</v>
      </c>
      <c r="G33" s="134">
        <v>18782.571638391986</v>
      </c>
      <c r="H33" s="134">
        <v>58699.854166490921</v>
      </c>
      <c r="S33" s="105"/>
      <c r="T33" s="105"/>
      <c r="U33" s="105"/>
      <c r="V33" s="105"/>
      <c r="X33" s="106"/>
    </row>
    <row r="34" spans="2:24" ht="11.25" customHeight="1">
      <c r="B34" s="131"/>
      <c r="C34" s="132" t="s">
        <v>197</v>
      </c>
      <c r="D34" s="69"/>
      <c r="E34" s="133">
        <v>17623</v>
      </c>
      <c r="F34" s="133">
        <v>56592</v>
      </c>
      <c r="G34" s="134">
        <v>19113.654172815422</v>
      </c>
      <c r="H34" s="134">
        <v>59226.840041232841</v>
      </c>
      <c r="S34" s="105"/>
      <c r="T34" s="105"/>
      <c r="U34" s="105"/>
      <c r="V34" s="105"/>
      <c r="X34" s="106"/>
    </row>
    <row r="35" spans="2:24" ht="11.25" customHeight="1">
      <c r="B35" s="131"/>
      <c r="C35" s="132" t="s">
        <v>198</v>
      </c>
      <c r="D35" s="69"/>
      <c r="E35" s="133">
        <v>17895</v>
      </c>
      <c r="F35" s="133">
        <v>55652</v>
      </c>
      <c r="G35" s="134">
        <v>18223.736389800812</v>
      </c>
      <c r="H35" s="134">
        <v>59870.225983148157</v>
      </c>
      <c r="S35" s="105"/>
      <c r="T35" s="105"/>
      <c r="U35" s="105"/>
      <c r="V35" s="105"/>
      <c r="X35" s="106"/>
    </row>
    <row r="36" spans="2:24" ht="11.25" customHeight="1">
      <c r="B36" s="131"/>
      <c r="C36" s="132" t="s">
        <v>199</v>
      </c>
      <c r="D36" s="69"/>
      <c r="E36" s="133">
        <v>19277</v>
      </c>
      <c r="F36" s="133">
        <v>60092</v>
      </c>
      <c r="G36" s="134">
        <v>19297.678209897706</v>
      </c>
      <c r="H36" s="134">
        <v>59414.182697271339</v>
      </c>
      <c r="J36" s="102"/>
      <c r="S36" s="105"/>
      <c r="T36" s="105"/>
      <c r="U36" s="105"/>
      <c r="V36" s="105"/>
      <c r="X36" s="106"/>
    </row>
    <row r="37" spans="2:24" ht="11.25" customHeight="1">
      <c r="B37" s="131"/>
      <c r="C37" s="132" t="s">
        <v>200</v>
      </c>
      <c r="D37" s="69"/>
      <c r="E37" s="133">
        <v>18586</v>
      </c>
      <c r="F37" s="133">
        <v>59768</v>
      </c>
      <c r="G37" s="134">
        <v>19248.071054333166</v>
      </c>
      <c r="H37" s="134">
        <v>59596.790486089289</v>
      </c>
      <c r="S37" s="105"/>
      <c r="T37" s="105"/>
      <c r="U37" s="105"/>
      <c r="V37" s="105"/>
      <c r="X37" s="106"/>
    </row>
    <row r="38" spans="2:24" ht="11.25" customHeight="1">
      <c r="B38" s="131"/>
      <c r="C38" s="132" t="s">
        <v>201</v>
      </c>
      <c r="D38" s="69"/>
      <c r="E38" s="133">
        <v>17707</v>
      </c>
      <c r="F38" s="133">
        <v>64579</v>
      </c>
      <c r="G38" s="134">
        <v>18403.573178854043</v>
      </c>
      <c r="H38" s="134">
        <v>59961.862199749499</v>
      </c>
      <c r="I38" s="103"/>
      <c r="J38" s="3"/>
      <c r="K38" s="3"/>
      <c r="S38" s="105"/>
      <c r="T38" s="105"/>
      <c r="U38" s="105"/>
      <c r="V38" s="105"/>
      <c r="X38" s="106"/>
    </row>
    <row r="39" spans="2:24" ht="11.25" customHeight="1">
      <c r="B39" s="131"/>
      <c r="C39" s="132" t="s">
        <v>202</v>
      </c>
      <c r="D39" s="69"/>
      <c r="E39" s="133">
        <v>21635</v>
      </c>
      <c r="F39" s="133">
        <v>62998</v>
      </c>
      <c r="G39" s="134">
        <v>19552.746180376067</v>
      </c>
      <c r="H39" s="134">
        <v>59545.330125595225</v>
      </c>
      <c r="J39" s="3"/>
      <c r="K39" s="3"/>
      <c r="S39" s="105"/>
      <c r="T39" s="105"/>
      <c r="U39" s="105"/>
      <c r="V39" s="105"/>
      <c r="X39" s="106"/>
    </row>
    <row r="40" spans="2:24" ht="11.25" customHeight="1">
      <c r="B40" s="131"/>
      <c r="C40" s="132" t="s">
        <v>203</v>
      </c>
      <c r="D40" s="69"/>
      <c r="E40" s="133">
        <v>19196</v>
      </c>
      <c r="F40" s="133">
        <v>61515</v>
      </c>
      <c r="G40" s="134">
        <v>19324.115537295293</v>
      </c>
      <c r="H40" s="134">
        <v>59435.173856398695</v>
      </c>
      <c r="J40" s="7"/>
      <c r="S40" s="105"/>
      <c r="T40" s="105"/>
      <c r="U40" s="105"/>
      <c r="V40" s="105"/>
      <c r="X40" s="106"/>
    </row>
    <row r="41" spans="2:24" ht="11.25" customHeight="1">
      <c r="B41" s="131">
        <v>2019</v>
      </c>
      <c r="C41" s="132" t="s">
        <v>193</v>
      </c>
      <c r="D41" s="69"/>
      <c r="E41" s="136">
        <v>20033</v>
      </c>
      <c r="F41" s="133">
        <v>62636</v>
      </c>
      <c r="G41" s="134">
        <v>18472.25609708959</v>
      </c>
      <c r="H41" s="134">
        <v>58942.956306569715</v>
      </c>
      <c r="S41" s="105"/>
      <c r="T41" s="105"/>
      <c r="U41" s="105"/>
      <c r="V41" s="105"/>
      <c r="X41" s="106"/>
    </row>
    <row r="42" spans="2:24" ht="11.25" customHeight="1">
      <c r="B42" s="131"/>
      <c r="C42" s="132" t="s">
        <v>192</v>
      </c>
      <c r="D42" s="69"/>
      <c r="E42" s="133">
        <v>19116</v>
      </c>
      <c r="F42" s="133">
        <v>58700</v>
      </c>
      <c r="G42" s="134">
        <v>19157.820245823434</v>
      </c>
      <c r="H42" s="134">
        <v>58882.752441766243</v>
      </c>
      <c r="S42" s="105"/>
      <c r="T42" s="105"/>
      <c r="U42" s="105"/>
      <c r="V42" s="105"/>
      <c r="X42" s="106"/>
    </row>
    <row r="43" spans="2:24" ht="11.25" customHeight="1">
      <c r="B43" s="131"/>
      <c r="C43" s="132" t="s">
        <v>194</v>
      </c>
      <c r="D43" s="69"/>
      <c r="E43" s="133">
        <v>20454</v>
      </c>
      <c r="F43" s="133">
        <v>59799</v>
      </c>
      <c r="G43" s="134">
        <v>20588.556130173754</v>
      </c>
      <c r="H43" s="134">
        <v>59496.512364731374</v>
      </c>
      <c r="S43" s="105"/>
      <c r="T43" s="105"/>
      <c r="U43" s="105"/>
      <c r="V43" s="105"/>
      <c r="X43" s="106"/>
    </row>
    <row r="44" spans="2:24" ht="11.25" customHeight="1">
      <c r="B44" s="131"/>
      <c r="C44" s="132" t="s">
        <v>195</v>
      </c>
      <c r="D44" s="69"/>
      <c r="E44" s="133">
        <v>18433</v>
      </c>
      <c r="F44" s="133">
        <v>59058</v>
      </c>
      <c r="G44" s="134">
        <v>17921.859854501028</v>
      </c>
      <c r="H44" s="134">
        <v>60347.94444480411</v>
      </c>
      <c r="S44" s="105"/>
      <c r="T44" s="105"/>
      <c r="U44" s="105"/>
      <c r="V44" s="105"/>
      <c r="X44" s="106"/>
    </row>
    <row r="45" spans="2:24" ht="11.25" customHeight="1">
      <c r="B45" s="131"/>
      <c r="C45" s="132" t="s">
        <v>196</v>
      </c>
      <c r="D45" s="69"/>
      <c r="E45" s="133">
        <v>20223</v>
      </c>
      <c r="F45" s="133">
        <v>53514</v>
      </c>
      <c r="G45" s="134">
        <v>21077.808888980711</v>
      </c>
      <c r="H45" s="134">
        <v>60328.977568934126</v>
      </c>
      <c r="S45" s="105"/>
      <c r="T45" s="105"/>
      <c r="U45" s="105"/>
      <c r="V45" s="105"/>
      <c r="X45" s="106"/>
    </row>
    <row r="46" spans="2:24" ht="11.25" customHeight="1">
      <c r="B46" s="131"/>
      <c r="C46" s="132" t="s">
        <v>197</v>
      </c>
      <c r="D46" s="69"/>
      <c r="E46" s="133">
        <v>17656</v>
      </c>
      <c r="F46" s="135">
        <v>57285</v>
      </c>
      <c r="G46" s="134">
        <v>19105.048984029861</v>
      </c>
      <c r="H46" s="134">
        <v>59683.157662226768</v>
      </c>
      <c r="S46" s="105"/>
      <c r="T46" s="105"/>
      <c r="U46" s="105"/>
      <c r="V46" s="105"/>
      <c r="X46" s="106"/>
    </row>
    <row r="47" spans="2:24" ht="11.25" customHeight="1">
      <c r="B47" s="131"/>
      <c r="C47" s="132" t="s">
        <v>198</v>
      </c>
      <c r="D47" s="69"/>
      <c r="E47" s="133">
        <v>19178</v>
      </c>
      <c r="F47" s="133">
        <v>54317</v>
      </c>
      <c r="G47" s="134">
        <v>19320.510572947849</v>
      </c>
      <c r="H47" s="134">
        <v>58427.615976519497</v>
      </c>
      <c r="S47" s="105"/>
      <c r="T47" s="105"/>
      <c r="U47" s="105"/>
      <c r="V47" s="105"/>
      <c r="X47" s="106"/>
    </row>
    <row r="48" spans="2:24" ht="11.25" customHeight="1">
      <c r="B48" s="131"/>
      <c r="C48" s="132" t="s">
        <v>199</v>
      </c>
      <c r="D48" s="69"/>
      <c r="E48" s="133">
        <v>20043</v>
      </c>
      <c r="F48" s="133">
        <v>58722</v>
      </c>
      <c r="G48" s="134">
        <v>20072.111655365105</v>
      </c>
      <c r="H48" s="134">
        <v>58175.261928798434</v>
      </c>
      <c r="S48" s="105"/>
      <c r="T48" s="105"/>
      <c r="U48" s="105"/>
      <c r="V48" s="105"/>
      <c r="X48" s="106"/>
    </row>
    <row r="49" spans="2:24" ht="11.25" customHeight="1">
      <c r="B49" s="131"/>
      <c r="C49" s="132" t="s">
        <v>200</v>
      </c>
      <c r="D49" s="69"/>
      <c r="E49" s="133">
        <v>17862</v>
      </c>
      <c r="F49" s="133">
        <v>58571</v>
      </c>
      <c r="G49" s="134">
        <v>18370.720394956734</v>
      </c>
      <c r="H49" s="134">
        <v>58310.641133107252</v>
      </c>
      <c r="S49" s="105"/>
      <c r="T49" s="105"/>
      <c r="U49" s="105"/>
      <c r="V49" s="105"/>
      <c r="X49" s="106"/>
    </row>
    <row r="50" spans="2:24" ht="11.25" customHeight="1">
      <c r="B50" s="131"/>
      <c r="C50" s="132" t="s">
        <v>201</v>
      </c>
      <c r="D50" s="69"/>
      <c r="E50" s="133">
        <v>19041</v>
      </c>
      <c r="F50" s="133">
        <v>62593</v>
      </c>
      <c r="G50" s="134">
        <v>19472.702588353728</v>
      </c>
      <c r="H50" s="134">
        <v>58164.188091277443</v>
      </c>
      <c r="S50" s="105"/>
      <c r="T50" s="105"/>
      <c r="U50" s="105"/>
      <c r="V50" s="105"/>
      <c r="X50" s="106"/>
    </row>
    <row r="51" spans="2:24" ht="11.25" customHeight="1">
      <c r="B51" s="131"/>
      <c r="C51" s="132" t="s">
        <v>202</v>
      </c>
      <c r="D51" s="69"/>
      <c r="E51" s="133">
        <v>22486</v>
      </c>
      <c r="F51" s="133">
        <v>60399</v>
      </c>
      <c r="G51" s="134">
        <v>20702.197462628908</v>
      </c>
      <c r="H51" s="134">
        <v>57148.536512380313</v>
      </c>
      <c r="S51" s="105"/>
      <c r="T51" s="105"/>
      <c r="U51" s="105"/>
      <c r="V51" s="105"/>
      <c r="X51" s="106"/>
    </row>
    <row r="52" spans="2:24" ht="12.75" customHeight="1">
      <c r="B52" s="131"/>
      <c r="C52" s="132" t="s">
        <v>203</v>
      </c>
      <c r="D52" s="69"/>
      <c r="E52" s="133">
        <v>19244</v>
      </c>
      <c r="F52" s="133">
        <v>59810</v>
      </c>
      <c r="G52" s="134">
        <v>19392.831786562325</v>
      </c>
      <c r="H52" s="134">
        <v>57605.474000632443</v>
      </c>
      <c r="S52" s="105"/>
      <c r="T52" s="105"/>
      <c r="U52" s="105"/>
      <c r="V52" s="105"/>
      <c r="X52" s="106"/>
    </row>
    <row r="53" spans="2:24" ht="13.5" customHeight="1">
      <c r="B53" s="131">
        <v>2020</v>
      </c>
      <c r="C53" s="132" t="s">
        <v>193</v>
      </c>
      <c r="D53" s="69"/>
      <c r="E53" s="133">
        <v>20869</v>
      </c>
      <c r="F53" s="133">
        <v>60873</v>
      </c>
      <c r="G53" s="134">
        <v>19482.423185842134</v>
      </c>
      <c r="H53" s="134">
        <v>57090.598481268178</v>
      </c>
      <c r="J53" s="107"/>
      <c r="K53" s="108"/>
      <c r="L53" s="109"/>
      <c r="S53" s="105"/>
      <c r="T53" s="105"/>
      <c r="U53" s="105"/>
      <c r="V53" s="105"/>
      <c r="X53" s="106"/>
    </row>
    <row r="54" spans="2:24" ht="11.25" customHeight="1">
      <c r="B54" s="131"/>
      <c r="C54" s="132" t="s">
        <v>192</v>
      </c>
      <c r="D54" s="69"/>
      <c r="E54" s="133">
        <v>19363</v>
      </c>
      <c r="F54" s="137">
        <v>56047</v>
      </c>
      <c r="G54" s="134">
        <v>19294.14245815498</v>
      </c>
      <c r="H54" s="134">
        <v>56213.098329603592</v>
      </c>
      <c r="J54" s="107"/>
      <c r="K54" s="108"/>
      <c r="L54" s="109"/>
      <c r="S54" s="105"/>
      <c r="T54" s="105"/>
      <c r="U54" s="105"/>
      <c r="V54" s="105"/>
      <c r="X54" s="106"/>
    </row>
    <row r="55" spans="2:24" ht="11.25" customHeight="1">
      <c r="B55" s="131"/>
      <c r="C55" s="138" t="s">
        <v>194</v>
      </c>
      <c r="D55" s="139">
        <v>70000</v>
      </c>
      <c r="E55" s="135">
        <v>14778</v>
      </c>
      <c r="F55" s="140">
        <v>55475</v>
      </c>
      <c r="G55" s="141">
        <v>15099.069909499494</v>
      </c>
      <c r="H55" s="141">
        <v>55052.262300863193</v>
      </c>
      <c r="I55" s="7"/>
      <c r="J55" s="107"/>
      <c r="K55" s="108"/>
      <c r="L55" s="109"/>
      <c r="M55" s="7"/>
      <c r="N55" s="7"/>
      <c r="O55" s="7"/>
      <c r="P55" s="7"/>
      <c r="Q55" s="7"/>
      <c r="S55" s="105"/>
      <c r="T55" s="105"/>
      <c r="U55" s="105"/>
      <c r="V55" s="105"/>
      <c r="X55" s="106"/>
    </row>
    <row r="56" spans="2:24" ht="11.25" customHeight="1">
      <c r="B56" s="131"/>
      <c r="C56" s="132" t="s">
        <v>195</v>
      </c>
      <c r="D56" s="142">
        <v>70000</v>
      </c>
      <c r="E56" s="133">
        <v>15655</v>
      </c>
      <c r="F56" s="137">
        <v>51200</v>
      </c>
      <c r="G56" s="134">
        <v>15456.525872736091</v>
      </c>
      <c r="H56" s="134">
        <v>52816.510753781149</v>
      </c>
      <c r="I56" s="101"/>
      <c r="J56" s="107"/>
      <c r="K56" s="108"/>
      <c r="L56" s="109"/>
      <c r="S56" s="105"/>
      <c r="T56" s="105"/>
      <c r="U56" s="105"/>
      <c r="V56" s="105"/>
      <c r="X56" s="106"/>
    </row>
    <row r="57" spans="2:24" ht="11.25" customHeight="1">
      <c r="B57" s="131"/>
      <c r="C57" s="132" t="s">
        <v>196</v>
      </c>
      <c r="D57" s="142">
        <v>70000</v>
      </c>
      <c r="E57" s="133">
        <v>18423</v>
      </c>
      <c r="F57" s="137">
        <v>49300</v>
      </c>
      <c r="G57" s="134">
        <v>19063.443931495076</v>
      </c>
      <c r="H57" s="134">
        <v>55988.885324824034</v>
      </c>
      <c r="I57" s="101"/>
      <c r="J57" s="107"/>
      <c r="K57" s="108"/>
      <c r="L57" s="109"/>
      <c r="S57" s="105"/>
      <c r="T57" s="105"/>
      <c r="U57" s="105"/>
      <c r="V57" s="105"/>
      <c r="X57" s="106"/>
    </row>
    <row r="58" spans="2:24" ht="11.25" customHeight="1">
      <c r="B58" s="131"/>
      <c r="C58" s="132" t="s">
        <v>197</v>
      </c>
      <c r="D58" s="69"/>
      <c r="E58" s="133">
        <v>17117</v>
      </c>
      <c r="F58" s="137">
        <v>57900</v>
      </c>
      <c r="G58" s="134">
        <v>18462.532974738835</v>
      </c>
      <c r="H58" s="134">
        <v>60041.137268363229</v>
      </c>
      <c r="I58" s="101"/>
      <c r="J58" s="107"/>
      <c r="K58" s="108"/>
      <c r="L58" s="109"/>
      <c r="S58" s="105"/>
      <c r="T58" s="105"/>
      <c r="U58" s="105"/>
      <c r="V58" s="105"/>
      <c r="X58" s="106"/>
    </row>
    <row r="59" spans="2:24" ht="11.25" customHeight="1">
      <c r="B59" s="131"/>
      <c r="C59" s="132" t="s">
        <v>198</v>
      </c>
      <c r="D59" s="69"/>
      <c r="E59" s="133">
        <v>19012</v>
      </c>
      <c r="F59" s="137">
        <v>56900</v>
      </c>
      <c r="G59" s="134">
        <v>18942.799477758934</v>
      </c>
      <c r="H59" s="134">
        <v>60932.362735082053</v>
      </c>
      <c r="I59" s="101"/>
      <c r="J59" s="107"/>
      <c r="K59" s="108"/>
      <c r="L59" s="109"/>
      <c r="S59" s="105"/>
      <c r="T59" s="105"/>
      <c r="U59" s="105"/>
      <c r="V59" s="105"/>
      <c r="X59" s="106"/>
    </row>
    <row r="60" spans="2:24" ht="11.25" customHeight="1">
      <c r="B60" s="131"/>
      <c r="C60" s="132" t="s">
        <v>199</v>
      </c>
      <c r="D60" s="69"/>
      <c r="E60" s="133">
        <v>18600</v>
      </c>
      <c r="F60" s="137">
        <v>57800</v>
      </c>
      <c r="G60" s="134">
        <v>18686.326795305144</v>
      </c>
      <c r="H60" s="134">
        <v>57398.326279015382</v>
      </c>
      <c r="I60" s="101"/>
      <c r="J60" s="107"/>
      <c r="K60" s="108"/>
      <c r="L60" s="109"/>
      <c r="S60" s="105"/>
      <c r="T60" s="105"/>
      <c r="U60" s="105"/>
      <c r="V60" s="105"/>
      <c r="X60" s="106"/>
    </row>
    <row r="61" spans="2:24" ht="11.25" customHeight="1">
      <c r="B61" s="131"/>
      <c r="C61" s="132" t="s">
        <v>200</v>
      </c>
      <c r="D61" s="69"/>
      <c r="E61" s="133">
        <v>18684</v>
      </c>
      <c r="F61" s="137">
        <v>57500</v>
      </c>
      <c r="G61" s="134">
        <v>19096.300683090703</v>
      </c>
      <c r="H61" s="134">
        <v>57208.991932043369</v>
      </c>
      <c r="I61" s="101"/>
      <c r="J61" s="107"/>
      <c r="K61" s="108"/>
      <c r="L61" s="109"/>
      <c r="S61" s="105"/>
      <c r="T61" s="105"/>
      <c r="U61" s="105"/>
      <c r="V61" s="105"/>
      <c r="X61" s="106"/>
    </row>
    <row r="62" spans="2:24" ht="11.25" customHeight="1">
      <c r="B62" s="131"/>
      <c r="C62" s="132" t="s">
        <v>201</v>
      </c>
      <c r="D62" s="69"/>
      <c r="E62" s="133">
        <v>18509</v>
      </c>
      <c r="F62" s="137">
        <v>62700</v>
      </c>
      <c r="G62" s="134">
        <v>18616.758077746821</v>
      </c>
      <c r="H62" s="134">
        <v>58479.552538009615</v>
      </c>
      <c r="I62" s="101"/>
      <c r="J62" s="107"/>
      <c r="K62" s="108"/>
      <c r="L62" s="109"/>
      <c r="S62" s="105"/>
      <c r="T62" s="105"/>
      <c r="U62" s="105"/>
      <c r="V62" s="105"/>
      <c r="X62" s="106"/>
    </row>
    <row r="63" spans="2:24" ht="11.25" customHeight="1">
      <c r="B63" s="131"/>
      <c r="C63" s="132" t="s">
        <v>202</v>
      </c>
      <c r="D63" s="139">
        <v>70000</v>
      </c>
      <c r="E63" s="137">
        <v>19665</v>
      </c>
      <c r="F63" s="137">
        <v>62300</v>
      </c>
      <c r="G63" s="134">
        <v>18202.065929438184</v>
      </c>
      <c r="H63" s="134">
        <v>59261.045877056386</v>
      </c>
      <c r="I63" s="101"/>
      <c r="J63" s="107"/>
      <c r="K63" s="108"/>
      <c r="L63" s="110"/>
      <c r="S63" s="105"/>
      <c r="T63" s="105"/>
      <c r="U63" s="105"/>
      <c r="V63" s="105"/>
      <c r="X63" s="106"/>
    </row>
    <row r="64" spans="2:24" ht="11.25" customHeight="1">
      <c r="B64" s="131"/>
      <c r="C64" s="132" t="s">
        <v>203</v>
      </c>
      <c r="D64" s="139">
        <v>70000</v>
      </c>
      <c r="E64" s="137">
        <v>18172</v>
      </c>
      <c r="F64" s="137">
        <v>61800</v>
      </c>
      <c r="G64" s="134">
        <v>18345.217579195032</v>
      </c>
      <c r="H64" s="134">
        <v>59466.744710952007</v>
      </c>
      <c r="I64" s="101"/>
      <c r="J64" s="107"/>
      <c r="K64" s="108"/>
      <c r="L64" s="110"/>
      <c r="S64" s="105"/>
      <c r="T64" s="105"/>
      <c r="U64" s="105"/>
      <c r="V64" s="105"/>
      <c r="X64" s="106"/>
    </row>
    <row r="65" spans="2:24" ht="11.25" customHeight="1">
      <c r="B65" s="131">
        <v>2021</v>
      </c>
      <c r="C65" s="132" t="s">
        <v>193</v>
      </c>
      <c r="D65" s="124"/>
      <c r="E65" s="137">
        <v>20228</v>
      </c>
      <c r="F65" s="137">
        <v>63700</v>
      </c>
      <c r="G65" s="134">
        <v>18978.43460630365</v>
      </c>
      <c r="H65" s="134">
        <v>59774.503617040646</v>
      </c>
      <c r="I65" s="101"/>
      <c r="J65" s="107"/>
      <c r="K65" s="108"/>
      <c r="L65" s="110"/>
      <c r="S65" s="105"/>
      <c r="T65" s="105"/>
      <c r="U65" s="105"/>
      <c r="V65" s="105"/>
      <c r="X65" s="106"/>
    </row>
    <row r="66" spans="2:24" ht="11.25" customHeight="1">
      <c r="B66" s="131"/>
      <c r="C66" s="132" t="s">
        <v>192</v>
      </c>
      <c r="D66" s="124"/>
      <c r="E66" s="137">
        <v>18996</v>
      </c>
      <c r="F66" s="133">
        <v>59900</v>
      </c>
      <c r="G66" s="134">
        <v>18831.044706488297</v>
      </c>
      <c r="H66" s="134">
        <v>60016.066468490506</v>
      </c>
      <c r="I66" s="101"/>
      <c r="J66" s="107"/>
      <c r="K66" s="108"/>
      <c r="L66" s="110"/>
      <c r="S66" s="105"/>
      <c r="T66" s="105"/>
      <c r="U66" s="105"/>
      <c r="V66" s="105"/>
      <c r="X66" s="106"/>
    </row>
    <row r="67" spans="2:24" ht="11.25" customHeight="1">
      <c r="B67" s="131"/>
      <c r="C67" s="132" t="s">
        <v>194</v>
      </c>
      <c r="D67" s="124"/>
      <c r="E67" s="137">
        <v>17015</v>
      </c>
      <c r="F67" s="133">
        <v>61100</v>
      </c>
      <c r="G67" s="134">
        <v>17559.788579845801</v>
      </c>
      <c r="H67" s="134">
        <v>60583.531592225212</v>
      </c>
      <c r="I67" s="101"/>
      <c r="J67" s="107"/>
      <c r="K67" s="108"/>
      <c r="L67" s="110"/>
      <c r="S67" s="105"/>
      <c r="T67" s="105"/>
      <c r="U67" s="105"/>
      <c r="V67" s="105"/>
      <c r="X67" s="106"/>
    </row>
    <row r="68" spans="2:24" ht="11.25" customHeight="1">
      <c r="B68" s="131"/>
      <c r="C68" s="132" t="s">
        <v>195</v>
      </c>
      <c r="D68" s="139">
        <v>70000</v>
      </c>
      <c r="E68" s="137">
        <v>18320</v>
      </c>
      <c r="F68" s="69">
        <v>57200</v>
      </c>
      <c r="G68" s="134">
        <v>18346.569938987726</v>
      </c>
      <c r="H68" s="134">
        <v>59140.397000957935</v>
      </c>
      <c r="I68" s="101"/>
      <c r="J68" s="107"/>
      <c r="K68" s="108"/>
      <c r="L68" s="110"/>
      <c r="S68" s="105"/>
      <c r="T68" s="105"/>
      <c r="U68" s="105"/>
      <c r="V68" s="105"/>
      <c r="X68" s="106"/>
    </row>
    <row r="69" spans="2:24" ht="11.25" customHeight="1">
      <c r="B69" s="131"/>
      <c r="C69" s="132" t="s">
        <v>196</v>
      </c>
      <c r="D69" s="124"/>
      <c r="E69" s="137">
        <v>18136</v>
      </c>
      <c r="F69" s="69">
        <v>53000</v>
      </c>
      <c r="G69" s="134">
        <v>18612.861565487554</v>
      </c>
      <c r="H69" s="134">
        <v>59613.269956828532</v>
      </c>
      <c r="I69" s="101"/>
      <c r="J69" s="107"/>
      <c r="K69" s="108"/>
      <c r="L69" s="110"/>
      <c r="S69" s="105"/>
      <c r="T69" s="105"/>
      <c r="U69" s="105"/>
      <c r="V69" s="105"/>
      <c r="X69" s="106"/>
    </row>
    <row r="70" spans="2:24" ht="11.25" customHeight="1">
      <c r="B70" s="131"/>
      <c r="C70" s="132" t="s">
        <v>197</v>
      </c>
      <c r="D70" s="124"/>
      <c r="E70" s="137">
        <v>17435</v>
      </c>
      <c r="F70" s="69">
        <v>56700</v>
      </c>
      <c r="G70" s="134">
        <v>18622.74254084636</v>
      </c>
      <c r="H70" s="134">
        <v>58608.711170451235</v>
      </c>
      <c r="I70" s="101"/>
      <c r="J70" s="107"/>
      <c r="K70" s="108"/>
      <c r="L70" s="110"/>
      <c r="S70" s="105"/>
      <c r="T70" s="105"/>
      <c r="U70" s="105"/>
      <c r="V70" s="105"/>
      <c r="X70" s="106"/>
    </row>
    <row r="71" spans="2:24" ht="11.25" customHeight="1">
      <c r="B71" s="131"/>
      <c r="C71" s="132" t="s">
        <v>198</v>
      </c>
      <c r="D71" s="124"/>
      <c r="E71" s="137">
        <v>19390</v>
      </c>
      <c r="F71" s="69">
        <v>54200</v>
      </c>
      <c r="G71" s="134">
        <v>19127.080274808646</v>
      </c>
      <c r="H71" s="134">
        <v>58080.2885038616</v>
      </c>
      <c r="I71" s="101"/>
      <c r="J71" s="107"/>
      <c r="K71" s="108"/>
      <c r="L71" s="110"/>
      <c r="S71" s="105"/>
      <c r="T71" s="105"/>
      <c r="U71" s="105"/>
      <c r="V71" s="105"/>
      <c r="X71" s="106"/>
    </row>
    <row r="72" spans="2:24" ht="11.25" customHeight="1">
      <c r="B72" s="131"/>
      <c r="C72" s="132" t="s">
        <v>199</v>
      </c>
      <c r="D72" s="124"/>
      <c r="E72" s="137">
        <v>17930</v>
      </c>
      <c r="F72" s="69">
        <v>58600</v>
      </c>
      <c r="G72" s="134">
        <v>18130.643661158541</v>
      </c>
      <c r="H72" s="134">
        <v>58292.612830028054</v>
      </c>
      <c r="I72" s="101"/>
      <c r="J72" s="107"/>
      <c r="K72" s="108"/>
      <c r="L72" s="110"/>
      <c r="S72" s="105"/>
      <c r="T72" s="105"/>
      <c r="U72" s="105"/>
      <c r="V72" s="105"/>
      <c r="X72" s="106"/>
    </row>
    <row r="73" spans="2:24" ht="11.25" customHeight="1">
      <c r="B73" s="131"/>
      <c r="C73" s="132" t="s">
        <v>200</v>
      </c>
      <c r="D73" s="124"/>
      <c r="E73" s="137">
        <v>18142</v>
      </c>
      <c r="F73" s="69">
        <v>58300</v>
      </c>
      <c r="G73" s="134">
        <v>18476.537584188365</v>
      </c>
      <c r="H73" s="134">
        <v>58073.453564460855</v>
      </c>
      <c r="I73" s="101"/>
      <c r="J73" s="107"/>
      <c r="K73" s="108"/>
      <c r="L73" s="110"/>
      <c r="S73" s="105"/>
      <c r="T73" s="105"/>
      <c r="U73" s="105"/>
      <c r="V73" s="105"/>
      <c r="X73" s="106"/>
    </row>
    <row r="74" spans="2:24" ht="11.25" customHeight="1">
      <c r="B74" s="131"/>
      <c r="C74" s="132" t="s">
        <v>201</v>
      </c>
      <c r="D74" s="124"/>
      <c r="E74" s="137">
        <v>20178</v>
      </c>
      <c r="F74" s="69">
        <v>61300</v>
      </c>
      <c r="G74" s="134">
        <v>19995.503776309379</v>
      </c>
      <c r="H74" s="134">
        <v>57289.953108823865</v>
      </c>
      <c r="I74" s="101"/>
      <c r="J74" s="107"/>
      <c r="K74" s="108"/>
      <c r="L74" s="110"/>
      <c r="S74" s="105"/>
      <c r="T74" s="105"/>
      <c r="U74" s="105"/>
      <c r="V74" s="105"/>
      <c r="X74" s="106"/>
    </row>
    <row r="75" spans="2:24" ht="11.25" customHeight="1">
      <c r="B75" s="131"/>
      <c r="C75" s="132"/>
      <c r="D75" s="124"/>
      <c r="E75" s="143"/>
      <c r="F75" s="69"/>
      <c r="G75" s="124"/>
      <c r="H75" s="69"/>
      <c r="S75" s="105"/>
      <c r="U75" s="105"/>
      <c r="X75" s="106"/>
    </row>
    <row r="76" spans="2:24" ht="11.25" customHeight="1">
      <c r="B76" s="131"/>
      <c r="C76" s="132"/>
      <c r="D76" s="124"/>
      <c r="E76" s="143"/>
      <c r="F76" s="69"/>
      <c r="G76" s="69"/>
      <c r="H76" s="69"/>
      <c r="X76" s="106"/>
    </row>
    <row r="77" spans="2:24" ht="11.25" customHeight="1">
      <c r="B77" s="113"/>
      <c r="C77" s="113"/>
      <c r="D77" s="113"/>
      <c r="E77" s="113"/>
      <c r="F77" s="113"/>
      <c r="G77" s="113"/>
      <c r="H77" s="113"/>
      <c r="I77" s="113"/>
      <c r="X77" s="106"/>
    </row>
    <row r="78" spans="2:24" ht="11.25" customHeight="1">
      <c r="X78" s="106"/>
    </row>
    <row r="79" spans="2:24" ht="11.25" customHeight="1">
      <c r="B79" s="153" t="s">
        <v>251</v>
      </c>
    </row>
    <row r="80" spans="2:24" ht="14" customHeight="1">
      <c r="B80" s="153" t="s">
        <v>252</v>
      </c>
    </row>
    <row r="81" spans="2:2" ht="11.25" customHeight="1">
      <c r="B81" s="153" t="s">
        <v>253</v>
      </c>
    </row>
    <row r="82" spans="2:2" ht="11.25" customHeight="1">
      <c r="B82" s="153" t="s">
        <v>254</v>
      </c>
    </row>
  </sheetData>
  <sortState xmlns:xlrd2="http://schemas.microsoft.com/office/spreadsheetml/2017/richdata2" ref="Q8:T85">
    <sortCondition descending="1" ref="T8:T85"/>
  </sortState>
  <mergeCells count="8">
    <mergeCell ref="B77:I77"/>
    <mergeCell ref="B65:B76"/>
    <mergeCell ref="B5:B16"/>
    <mergeCell ref="B17:B28"/>
    <mergeCell ref="B2:H2"/>
    <mergeCell ref="B29:B40"/>
    <mergeCell ref="B41:B52"/>
    <mergeCell ref="B53:B6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S61"/>
  <sheetViews>
    <sheetView showGridLines="0" topLeftCell="A3" zoomScaleNormal="100" workbookViewId="0">
      <selection activeCell="Q12" sqref="Q12"/>
    </sheetView>
  </sheetViews>
  <sheetFormatPr baseColWidth="10" defaultColWidth="11.5" defaultRowHeight="17"/>
  <cols>
    <col min="1" max="1" width="3.5" style="83" customWidth="1"/>
    <col min="2" max="2" width="19.5" style="83" customWidth="1"/>
    <col min="3" max="3" width="16.83203125" style="83" customWidth="1"/>
    <col min="4" max="4" width="14.5" style="83" customWidth="1"/>
    <col min="5" max="5" width="17.33203125" style="83" customWidth="1"/>
    <col min="6" max="6" width="14.5" style="83" customWidth="1"/>
    <col min="7" max="7" width="16.6640625" style="83" customWidth="1"/>
    <col min="8" max="8" width="14.5" style="83" customWidth="1"/>
    <col min="9" max="9" width="17.1640625" style="83" customWidth="1"/>
    <col min="10" max="10" width="14.5" style="83" customWidth="1"/>
    <col min="11" max="12" width="11.5" style="83"/>
    <col min="13" max="13" width="5.6640625" style="83" customWidth="1"/>
    <col min="14" max="14" width="11.5" style="83"/>
    <col min="15" max="17" width="11.5" style="82"/>
    <col min="18" max="16384" width="11.5" style="83"/>
  </cols>
  <sheetData>
    <row r="2" spans="2:19" ht="15" customHeight="1">
      <c r="B2" s="111" t="s">
        <v>258</v>
      </c>
    </row>
    <row r="3" spans="2:19">
      <c r="J3" s="96" t="s">
        <v>211</v>
      </c>
    </row>
    <row r="4" spans="2:19" ht="51.75" customHeight="1">
      <c r="B4" s="129" t="s">
        <v>212</v>
      </c>
      <c r="C4" s="144">
        <v>2017</v>
      </c>
      <c r="D4" s="144"/>
      <c r="E4" s="144">
        <v>2019</v>
      </c>
      <c r="F4" s="144"/>
      <c r="G4" s="144">
        <v>2020</v>
      </c>
      <c r="H4" s="144"/>
      <c r="I4" s="144">
        <v>2021</v>
      </c>
      <c r="J4" s="144"/>
      <c r="N4" s="158"/>
    </row>
    <row r="5" spans="2:19" ht="28">
      <c r="B5" s="145"/>
      <c r="C5" s="145" t="s">
        <v>209</v>
      </c>
      <c r="D5" s="145" t="s">
        <v>210</v>
      </c>
      <c r="E5" s="145" t="s">
        <v>209</v>
      </c>
      <c r="F5" s="145" t="s">
        <v>210</v>
      </c>
      <c r="G5" s="145" t="s">
        <v>209</v>
      </c>
      <c r="H5" s="145" t="s">
        <v>210</v>
      </c>
      <c r="I5" s="145" t="s">
        <v>209</v>
      </c>
      <c r="J5" s="145" t="s">
        <v>210</v>
      </c>
      <c r="K5" s="85"/>
      <c r="N5" s="158"/>
    </row>
    <row r="6" spans="2:19">
      <c r="B6" s="145">
        <v>0</v>
      </c>
      <c r="C6" s="146">
        <v>1.7517593978836301</v>
      </c>
      <c r="D6" s="146">
        <v>0.63377620141291391</v>
      </c>
      <c r="E6" s="146">
        <v>1.8184001681294595</v>
      </c>
      <c r="F6" s="146">
        <v>0.54850313642714865</v>
      </c>
      <c r="G6" s="146">
        <v>1.7468644041594956</v>
      </c>
      <c r="H6" s="146">
        <v>0.63639426496462392</v>
      </c>
      <c r="I6" s="146">
        <v>1.8329785632888256</v>
      </c>
      <c r="J6" s="146">
        <v>0.68349106203995791</v>
      </c>
      <c r="K6" s="86"/>
      <c r="L6" s="86"/>
      <c r="M6" s="86"/>
      <c r="N6" s="86"/>
      <c r="R6" s="86"/>
      <c r="S6" s="86"/>
    </row>
    <row r="7" spans="2:19">
      <c r="B7" s="145">
        <v>1</v>
      </c>
      <c r="C7" s="146">
        <v>0.12934502530884945</v>
      </c>
      <c r="D7" s="146">
        <v>6.9773526761054749E-2</v>
      </c>
      <c r="E7" s="146">
        <v>0.12609709476296749</v>
      </c>
      <c r="F7" s="146">
        <v>8.3241668400868093E-2</v>
      </c>
      <c r="G7" s="146">
        <v>0.11130463460131297</v>
      </c>
      <c r="H7" s="146">
        <v>7.299816568711863E-2</v>
      </c>
      <c r="I7" s="146">
        <v>0.1290072889118235</v>
      </c>
      <c r="J7" s="146">
        <v>7.4820027501415518E-2</v>
      </c>
      <c r="K7" s="86"/>
      <c r="L7" s="86"/>
      <c r="M7" s="86"/>
      <c r="N7" s="86"/>
      <c r="R7" s="86"/>
      <c r="S7" s="86"/>
    </row>
    <row r="8" spans="2:19">
      <c r="B8" s="145">
        <v>2</v>
      </c>
      <c r="C8" s="146">
        <v>0.20878527707333966</v>
      </c>
      <c r="D8" s="146">
        <v>9.7392214437305585E-2</v>
      </c>
      <c r="E8" s="146">
        <v>0.20816028341823206</v>
      </c>
      <c r="F8" s="146">
        <v>0.12486250260130213</v>
      </c>
      <c r="G8" s="146">
        <v>0.21436448145438058</v>
      </c>
      <c r="H8" s="146">
        <v>0.10856137461161233</v>
      </c>
      <c r="I8" s="146">
        <v>0.25263927411898773</v>
      </c>
      <c r="J8" s="146">
        <v>0.1132411227048451</v>
      </c>
      <c r="K8" s="86"/>
      <c r="L8" s="86"/>
      <c r="M8" s="86"/>
      <c r="N8" s="86"/>
      <c r="R8" s="86"/>
      <c r="S8" s="86"/>
    </row>
    <row r="9" spans="2:19">
      <c r="B9" s="145">
        <v>3</v>
      </c>
      <c r="C9" s="146">
        <v>0.42673673704258203</v>
      </c>
      <c r="D9" s="146">
        <v>0.17298020176178155</v>
      </c>
      <c r="E9" s="146">
        <v>0.45034676701059817</v>
      </c>
      <c r="F9" s="146">
        <v>0.14567291970151916</v>
      </c>
      <c r="G9" s="146">
        <v>0.45758572002761999</v>
      </c>
      <c r="H9" s="146">
        <v>0.15722681840302474</v>
      </c>
      <c r="I9" s="146">
        <v>0.46227611860070095</v>
      </c>
      <c r="J9" s="146">
        <v>0.17997249858448597</v>
      </c>
      <c r="K9" s="86"/>
      <c r="L9" s="86"/>
      <c r="M9" s="86"/>
      <c r="N9" s="86"/>
      <c r="R9" s="86"/>
      <c r="S9" s="86"/>
    </row>
    <row r="10" spans="2:19">
      <c r="B10" s="145">
        <v>4</v>
      </c>
      <c r="C10" s="146">
        <v>2.1652560929654641</v>
      </c>
      <c r="D10" s="146">
        <v>0.30525917957961451</v>
      </c>
      <c r="E10" s="146">
        <v>2.4438817889775128</v>
      </c>
      <c r="F10" s="146">
        <v>0.31810208996046019</v>
      </c>
      <c r="G10" s="146">
        <v>2.6373014809699993</v>
      </c>
      <c r="H10" s="146">
        <v>0.41927151574139931</v>
      </c>
      <c r="I10" s="146">
        <v>2.6156227826872218</v>
      </c>
      <c r="J10" s="146">
        <v>0.35590067135808456</v>
      </c>
      <c r="K10" s="86"/>
      <c r="L10" s="86"/>
      <c r="M10" s="86"/>
      <c r="N10" s="86"/>
      <c r="R10" s="86"/>
      <c r="S10" s="86"/>
    </row>
    <row r="11" spans="2:19">
      <c r="B11" s="145">
        <v>5</v>
      </c>
      <c r="C11" s="146">
        <v>15.273916098872558</v>
      </c>
      <c r="D11" s="146">
        <v>1.1570776521208244</v>
      </c>
      <c r="E11" s="146">
        <v>15.964292505229027</v>
      </c>
      <c r="F11" s="146">
        <v>1.1534916906977435</v>
      </c>
      <c r="G11" s="146">
        <v>17.934474549370819</v>
      </c>
      <c r="H11" s="146">
        <v>1.3046082431774793</v>
      </c>
      <c r="I11" s="146">
        <v>17.84600829946892</v>
      </c>
      <c r="J11" s="146">
        <v>1.360915635363585</v>
      </c>
      <c r="K11" s="86"/>
      <c r="L11" s="86"/>
      <c r="M11" s="86"/>
      <c r="N11" s="86"/>
      <c r="R11" s="86"/>
      <c r="S11" s="86"/>
    </row>
    <row r="12" spans="2:19">
      <c r="B12" s="145">
        <v>6</v>
      </c>
      <c r="C12" s="146">
        <v>32.340330186277207</v>
      </c>
      <c r="D12" s="146">
        <v>3.8753379655202487</v>
      </c>
      <c r="E12" s="146">
        <v>31.436205878526462</v>
      </c>
      <c r="F12" s="146">
        <v>3.9733032077771497</v>
      </c>
      <c r="G12" s="146">
        <v>32.13921324112912</v>
      </c>
      <c r="H12" s="146">
        <v>4.7729569872346795</v>
      </c>
      <c r="I12" s="146">
        <v>31.392848695951319</v>
      </c>
      <c r="J12" s="146">
        <v>5.1726927121248885</v>
      </c>
      <c r="K12" s="86"/>
      <c r="L12" s="86"/>
      <c r="M12" s="86"/>
      <c r="N12" s="86"/>
      <c r="R12" s="86"/>
      <c r="S12" s="86"/>
    </row>
    <row r="13" spans="2:19">
      <c r="B13" s="145">
        <v>7</v>
      </c>
      <c r="C13" s="146">
        <v>25.515597787894528</v>
      </c>
      <c r="D13" s="146">
        <v>10.65209175218769</v>
      </c>
      <c r="E13" s="146">
        <v>24.436816348588415</v>
      </c>
      <c r="F13" s="146">
        <v>10.58655647055326</v>
      </c>
      <c r="G13" s="146">
        <v>23.300800775010046</v>
      </c>
      <c r="H13" s="146">
        <v>11.595477857223074</v>
      </c>
      <c r="I13" s="146">
        <v>23.914726182029284</v>
      </c>
      <c r="J13" s="146">
        <v>12.228019089217828</v>
      </c>
      <c r="K13" s="86"/>
      <c r="L13" s="86"/>
      <c r="M13" s="86"/>
      <c r="N13" s="86"/>
      <c r="R13" s="86"/>
      <c r="S13" s="86"/>
    </row>
    <row r="14" spans="2:19">
      <c r="B14" s="145">
        <v>8</v>
      </c>
      <c r="C14" s="146">
        <v>14.987727499567152</v>
      </c>
      <c r="D14" s="146">
        <v>17.372154548361777</v>
      </c>
      <c r="E14" s="146">
        <v>15.16968065410366</v>
      </c>
      <c r="F14" s="146">
        <v>17.269673276451527</v>
      </c>
      <c r="G14" s="146">
        <v>13.98522121796127</v>
      </c>
      <c r="H14" s="146">
        <v>17.055366301051922</v>
      </c>
      <c r="I14" s="146">
        <v>14.262830849943024</v>
      </c>
      <c r="J14" s="146">
        <v>15.922510717463398</v>
      </c>
      <c r="K14" s="86"/>
      <c r="L14" s="86"/>
      <c r="M14" s="86"/>
      <c r="N14" s="86"/>
      <c r="R14" s="86"/>
      <c r="S14" s="86"/>
    </row>
    <row r="15" spans="2:19">
      <c r="B15" s="145">
        <v>9</v>
      </c>
      <c r="C15" s="146">
        <v>4.2510719341664371</v>
      </c>
      <c r="D15" s="146">
        <v>19.186266244149198</v>
      </c>
      <c r="E15" s="146">
        <v>4.6836063769102214</v>
      </c>
      <c r="F15" s="146">
        <v>18.574783720307995</v>
      </c>
      <c r="G15" s="146">
        <v>4.3068709999896937</v>
      </c>
      <c r="H15" s="146">
        <v>17.813424175495076</v>
      </c>
      <c r="I15" s="146">
        <v>4.2088628007482418</v>
      </c>
      <c r="J15" s="146">
        <v>17.184340370460244</v>
      </c>
      <c r="K15" s="86"/>
      <c r="L15" s="86"/>
      <c r="M15" s="86"/>
      <c r="N15" s="86"/>
      <c r="R15" s="86"/>
      <c r="S15" s="86"/>
    </row>
    <row r="16" spans="2:19">
      <c r="B16" s="145">
        <v>10</v>
      </c>
      <c r="C16" s="146">
        <v>1.3749274343854074</v>
      </c>
      <c r="D16" s="146">
        <v>17.15120504695177</v>
      </c>
      <c r="E16" s="146">
        <v>1.5561982726699559</v>
      </c>
      <c r="F16" s="146">
        <v>16.397122216606714</v>
      </c>
      <c r="G16" s="146">
        <v>1.5046737640547865</v>
      </c>
      <c r="H16" s="146">
        <v>15.980983041964587</v>
      </c>
      <c r="I16" s="146">
        <v>1.464232729149197</v>
      </c>
      <c r="J16" s="146">
        <v>15.744560381784357</v>
      </c>
      <c r="K16" s="86"/>
      <c r="L16" s="86"/>
      <c r="M16" s="86"/>
      <c r="N16" s="86"/>
      <c r="R16" s="86"/>
      <c r="S16" s="86"/>
    </row>
    <row r="17" spans="2:19">
      <c r="B17" s="145">
        <v>11</v>
      </c>
      <c r="C17" s="146">
        <v>0.6996852943872407</v>
      </c>
      <c r="D17" s="146">
        <v>12.360089542692677</v>
      </c>
      <c r="E17" s="146">
        <v>0.75658256857780493</v>
      </c>
      <c r="F17" s="146">
        <v>12.570978386895382</v>
      </c>
      <c r="G17" s="146">
        <v>0.75233688202739324</v>
      </c>
      <c r="H17" s="146">
        <v>11.687193501291505</v>
      </c>
      <c r="I17" s="146">
        <v>0.71814057494248429</v>
      </c>
      <c r="J17" s="146">
        <v>12.126910943945644</v>
      </c>
      <c r="K17" s="86"/>
      <c r="L17" s="86"/>
      <c r="M17" s="86"/>
      <c r="N17" s="86"/>
      <c r="R17" s="86"/>
      <c r="S17" s="86"/>
    </row>
    <row r="18" spans="2:19">
      <c r="B18" s="145">
        <v>12</v>
      </c>
      <c r="C18" s="146">
        <v>0.43284752563985052</v>
      </c>
      <c r="D18" s="146">
        <v>8.5719684856237457</v>
      </c>
      <c r="E18" s="146">
        <v>0.44133983167038615</v>
      </c>
      <c r="F18" s="146">
        <v>9.0406397716799951</v>
      </c>
      <c r="G18" s="146">
        <v>0.42769836444023046</v>
      </c>
      <c r="H18" s="146">
        <v>8.6175270467562619</v>
      </c>
      <c r="I18" s="146">
        <v>0.39669741340385734</v>
      </c>
      <c r="J18" s="146">
        <v>8.7498988918547287</v>
      </c>
      <c r="K18" s="86"/>
      <c r="L18" s="86"/>
      <c r="M18" s="86"/>
      <c r="N18" s="86"/>
      <c r="R18" s="86"/>
      <c r="S18" s="86"/>
    </row>
    <row r="19" spans="2:19">
      <c r="B19" s="145">
        <v>13</v>
      </c>
      <c r="C19" s="146">
        <v>0.23730229052725921</v>
      </c>
      <c r="D19" s="146">
        <v>6.1996685757478858</v>
      </c>
      <c r="E19" s="146">
        <v>0.26820651901964515</v>
      </c>
      <c r="F19" s="146">
        <v>6.8243303505068829</v>
      </c>
      <c r="G19" s="146">
        <v>0.23703764776205541</v>
      </c>
      <c r="H19" s="146">
        <v>7.0396436192116205</v>
      </c>
      <c r="I19" s="146">
        <v>0.23006299855941859</v>
      </c>
      <c r="J19" s="146">
        <v>7.3040524144625083</v>
      </c>
      <c r="K19" s="86"/>
      <c r="L19" s="86"/>
      <c r="M19" s="86"/>
      <c r="N19" s="86"/>
      <c r="R19" s="86"/>
      <c r="S19" s="86"/>
    </row>
    <row r="20" spans="2:19">
      <c r="B20" s="145">
        <v>14</v>
      </c>
      <c r="C20" s="146">
        <v>7.4347927933433144E-2</v>
      </c>
      <c r="D20" s="146">
        <v>1.5946158095182719</v>
      </c>
      <c r="E20" s="146">
        <v>7.9060876875193906E-2</v>
      </c>
      <c r="F20" s="146">
        <v>1.7317239944109164</v>
      </c>
      <c r="G20" s="146">
        <v>7.8325483608331359E-2</v>
      </c>
      <c r="H20" s="146">
        <v>1.9990266911241716</v>
      </c>
      <c r="I20" s="146">
        <v>9.4605345202003907E-2</v>
      </c>
      <c r="J20" s="146">
        <v>2.1131602361886275</v>
      </c>
      <c r="K20" s="86"/>
      <c r="L20" s="86"/>
      <c r="M20" s="86"/>
      <c r="N20" s="86"/>
      <c r="R20" s="86"/>
      <c r="S20" s="86"/>
    </row>
    <row r="21" spans="2:19">
      <c r="B21" s="145">
        <v>15</v>
      </c>
      <c r="C21" s="146">
        <v>2.2406224856651086E-2</v>
      </c>
      <c r="D21" s="146">
        <v>0.2078669651423089</v>
      </c>
      <c r="E21" s="146">
        <v>2.301772364720835E-2</v>
      </c>
      <c r="F21" s="146">
        <v>0.2244552130094836</v>
      </c>
      <c r="G21" s="146">
        <v>2.7826158650328243E-2</v>
      </c>
      <c r="H21" s="146">
        <v>0.2564294538239808</v>
      </c>
      <c r="I21" s="146">
        <v>2.9026640005160292E-2</v>
      </c>
      <c r="J21" s="146">
        <v>0.22850440831513386</v>
      </c>
      <c r="K21" s="86"/>
      <c r="L21" s="86"/>
      <c r="M21" s="86"/>
      <c r="N21" s="86"/>
      <c r="O21" s="83"/>
      <c r="P21" s="83"/>
      <c r="Q21" s="83"/>
      <c r="R21" s="86"/>
      <c r="S21" s="86"/>
    </row>
    <row r="22" spans="2:19">
      <c r="B22" s="145">
        <v>16</v>
      </c>
      <c r="C22" s="146">
        <v>6.1107885972684784E-3</v>
      </c>
      <c r="D22" s="146">
        <v>0.11338198098671395</v>
      </c>
      <c r="E22" s="146">
        <v>9.0069353402119634E-3</v>
      </c>
      <c r="F22" s="146">
        <v>0.12040312750839849</v>
      </c>
      <c r="G22" s="146">
        <v>1.5458977027960136E-2</v>
      </c>
      <c r="H22" s="146">
        <v>0.1553550705648935</v>
      </c>
      <c r="I22" s="146">
        <v>1.3975789632114216E-2</v>
      </c>
      <c r="J22" s="146">
        <v>0.12941842594839439</v>
      </c>
      <c r="K22" s="86"/>
      <c r="L22" s="86"/>
      <c r="M22" s="86"/>
      <c r="N22" s="86"/>
      <c r="O22" s="83"/>
      <c r="P22" s="83"/>
      <c r="Q22" s="83"/>
      <c r="R22" s="86"/>
      <c r="S22" s="86"/>
    </row>
    <row r="23" spans="2:19">
      <c r="B23" s="145">
        <v>17</v>
      </c>
      <c r="C23" s="146">
        <v>8.1477181296913028E-3</v>
      </c>
      <c r="D23" s="146">
        <v>6.1051835915922906E-2</v>
      </c>
      <c r="E23" s="146">
        <v>8.0061647468550792E-3</v>
      </c>
      <c r="F23" s="146">
        <v>5.9458334572048639E-2</v>
      </c>
      <c r="G23" s="146">
        <v>9.2753862167760815E-3</v>
      </c>
      <c r="H23" s="146">
        <v>7.1126417848987392E-2</v>
      </c>
      <c r="I23" s="146">
        <v>1.2900728891182352E-2</v>
      </c>
      <c r="J23" s="146">
        <v>8.0886516217746507E-2</v>
      </c>
      <c r="K23" s="86"/>
      <c r="L23" s="86"/>
      <c r="M23" s="86"/>
      <c r="N23" s="86"/>
      <c r="R23" s="86"/>
      <c r="S23" s="86"/>
    </row>
    <row r="24" spans="2:19">
      <c r="B24" s="145">
        <v>18</v>
      </c>
      <c r="C24" s="146">
        <v>5.0923238310570645E-3</v>
      </c>
      <c r="D24" s="146">
        <v>3.4886763380527375E-2</v>
      </c>
      <c r="E24" s="146">
        <v>1.7013100087067041E-2</v>
      </c>
      <c r="F24" s="146">
        <v>6.9863543122157146E-2</v>
      </c>
      <c r="G24" s="146">
        <v>8.2447877482454066E-3</v>
      </c>
      <c r="H24" s="146">
        <v>4.8665443791412424E-2</v>
      </c>
      <c r="I24" s="146">
        <v>9.6755466683867627E-3</v>
      </c>
      <c r="J24" s="146">
        <v>5.4598398446978891E-2</v>
      </c>
      <c r="K24" s="86"/>
      <c r="L24" s="86"/>
      <c r="M24" s="86"/>
      <c r="N24" s="86"/>
      <c r="R24" s="86"/>
      <c r="S24" s="86"/>
    </row>
    <row r="25" spans="2:19">
      <c r="B25" s="145">
        <v>19</v>
      </c>
      <c r="C25" s="146">
        <v>1.0184647662114129E-2</v>
      </c>
      <c r="D25" s="146">
        <v>2.4711457394540223E-2</v>
      </c>
      <c r="E25" s="146">
        <v>9.0069353402119634E-3</v>
      </c>
      <c r="F25" s="146">
        <v>2.8242708921723102E-2</v>
      </c>
      <c r="G25" s="146">
        <v>6.1835908111840549E-3</v>
      </c>
      <c r="H25" s="146">
        <v>2.9947965410099951E-2</v>
      </c>
      <c r="I25" s="146">
        <v>8.6004859274549008E-3</v>
      </c>
      <c r="J25" s="146">
        <v>2.6288117770767613E-2</v>
      </c>
      <c r="K25" s="86"/>
      <c r="L25" s="86"/>
      <c r="M25" s="86"/>
      <c r="N25" s="86"/>
      <c r="R25" s="86"/>
      <c r="S25" s="86"/>
    </row>
    <row r="26" spans="2:19">
      <c r="B26" s="145">
        <v>20</v>
      </c>
      <c r="C26" s="146">
        <v>5.0923238310570645E-3</v>
      </c>
      <c r="D26" s="146">
        <v>2.0350611971974297E-2</v>
      </c>
      <c r="E26" s="146">
        <v>4.0030823734275396E-3</v>
      </c>
      <c r="F26" s="146">
        <v>2.972916728602432E-2</v>
      </c>
      <c r="G26" s="146">
        <v>5.1529923426533791E-3</v>
      </c>
      <c r="H26" s="146">
        <v>1.4973982705049975E-2</v>
      </c>
      <c r="I26" s="146">
        <v>7.525425186523038E-3</v>
      </c>
      <c r="J26" s="146">
        <v>1.2132977432661975E-2</v>
      </c>
      <c r="K26" s="86"/>
      <c r="L26" s="86"/>
      <c r="M26" s="86"/>
      <c r="N26" s="86"/>
      <c r="R26" s="86"/>
      <c r="S26" s="86"/>
    </row>
    <row r="27" spans="2:19">
      <c r="B27" s="145" t="s">
        <v>161</v>
      </c>
      <c r="C27" s="146">
        <v>7.332946316722172E-2</v>
      </c>
      <c r="D27" s="146">
        <v>0.13809343838125418</v>
      </c>
      <c r="E27" s="146">
        <v>9.107012399547651E-2</v>
      </c>
      <c r="F27" s="146">
        <v>0.12486250260130213</v>
      </c>
      <c r="G27" s="146">
        <v>9.3784460636291492E-2</v>
      </c>
      <c r="H27" s="146">
        <v>0.16284206191741848</v>
      </c>
      <c r="I27" s="146">
        <v>9.6755466683867641E-2</v>
      </c>
      <c r="J27" s="146">
        <v>0.15368438081371835</v>
      </c>
      <c r="K27" s="86"/>
      <c r="L27" s="86"/>
      <c r="M27" s="86"/>
      <c r="N27" s="86"/>
      <c r="R27" s="86"/>
      <c r="S27" s="86"/>
    </row>
    <row r="28" spans="2:19">
      <c r="B28" s="85"/>
      <c r="C28" s="86"/>
      <c r="D28" s="86"/>
      <c r="E28" s="87"/>
      <c r="F28" s="87"/>
      <c r="G28" s="87"/>
      <c r="H28" s="87"/>
      <c r="K28" s="86"/>
      <c r="L28" s="86"/>
      <c r="M28" s="86"/>
      <c r="N28" s="86"/>
      <c r="R28" s="86"/>
      <c r="S28" s="86"/>
    </row>
    <row r="29" spans="2:19">
      <c r="B29" s="153" t="s">
        <v>255</v>
      </c>
      <c r="C29" s="153"/>
      <c r="D29" s="153"/>
      <c r="E29" s="153"/>
      <c r="F29" s="153"/>
      <c r="G29" s="153"/>
      <c r="H29" s="153"/>
      <c r="I29" s="153"/>
      <c r="J29" s="153"/>
      <c r="K29" s="153"/>
      <c r="L29" s="153"/>
      <c r="M29" s="153"/>
      <c r="N29" s="86"/>
      <c r="R29" s="86"/>
      <c r="S29" s="86"/>
    </row>
    <row r="30" spans="2:19">
      <c r="B30" s="155" t="s">
        <v>256</v>
      </c>
      <c r="C30" s="155"/>
      <c r="D30" s="155"/>
      <c r="E30" s="155"/>
      <c r="F30" s="155"/>
      <c r="G30" s="155"/>
      <c r="H30" s="155"/>
      <c r="I30" s="155"/>
      <c r="J30" s="155"/>
      <c r="K30" s="155"/>
      <c r="L30" s="155"/>
      <c r="M30" s="155"/>
      <c r="N30" s="86"/>
      <c r="R30" s="86"/>
      <c r="S30" s="86"/>
    </row>
    <row r="31" spans="2:19">
      <c r="B31" s="153" t="s">
        <v>257</v>
      </c>
      <c r="C31" s="153"/>
      <c r="D31" s="153"/>
      <c r="E31" s="153"/>
      <c r="F31" s="153"/>
      <c r="G31" s="153"/>
      <c r="H31" s="153"/>
      <c r="I31" s="153"/>
      <c r="J31" s="153"/>
      <c r="K31" s="153"/>
      <c r="L31" s="153"/>
      <c r="M31" s="153"/>
      <c r="N31" s="86"/>
      <c r="R31" s="86"/>
      <c r="S31" s="86"/>
    </row>
    <row r="32" spans="2:19">
      <c r="B32" s="85"/>
      <c r="C32" s="86"/>
      <c r="D32" s="86"/>
      <c r="E32" s="87"/>
      <c r="F32" s="87"/>
      <c r="G32" s="87"/>
      <c r="H32" s="87"/>
      <c r="K32" s="86"/>
      <c r="L32" s="86"/>
      <c r="M32" s="86"/>
      <c r="N32" s="86"/>
      <c r="R32" s="86"/>
      <c r="S32" s="86"/>
    </row>
    <row r="33" spans="2:19">
      <c r="B33" s="85"/>
      <c r="C33" s="99"/>
      <c r="D33" s="99"/>
      <c r="E33" s="99"/>
      <c r="F33" s="99"/>
      <c r="G33" s="99"/>
      <c r="H33" s="99"/>
      <c r="I33" s="99"/>
      <c r="J33" s="99"/>
      <c r="K33" s="86"/>
      <c r="L33" s="86"/>
      <c r="M33" s="86"/>
      <c r="N33" s="86"/>
      <c r="R33" s="86"/>
      <c r="S33" s="86"/>
    </row>
    <row r="34" spans="2:19">
      <c r="B34" s="85"/>
      <c r="C34" s="99"/>
      <c r="D34" s="99"/>
      <c r="E34" s="99"/>
      <c r="F34" s="99"/>
      <c r="G34" s="99"/>
      <c r="H34" s="99"/>
      <c r="I34" s="99"/>
      <c r="J34" s="99"/>
      <c r="K34" s="86"/>
      <c r="L34" s="86"/>
      <c r="M34" s="86"/>
      <c r="N34" s="86"/>
      <c r="R34" s="86"/>
      <c r="S34" s="86"/>
    </row>
    <row r="35" spans="2:19">
      <c r="B35" s="85"/>
      <c r="C35" s="99"/>
      <c r="D35" s="99"/>
      <c r="E35" s="99"/>
      <c r="F35" s="99"/>
      <c r="G35" s="99"/>
      <c r="H35" s="99"/>
      <c r="I35" s="99"/>
      <c r="J35" s="99"/>
      <c r="K35" s="86"/>
      <c r="L35" s="86"/>
      <c r="M35" s="86"/>
      <c r="N35" s="86"/>
      <c r="R35" s="86"/>
      <c r="S35" s="86"/>
    </row>
    <row r="36" spans="2:19">
      <c r="B36" s="85"/>
      <c r="C36" s="99"/>
      <c r="D36" s="99"/>
      <c r="E36" s="99"/>
      <c r="F36" s="99"/>
      <c r="G36" s="99"/>
      <c r="H36" s="99"/>
      <c r="I36" s="99"/>
      <c r="J36" s="99"/>
      <c r="K36" s="86"/>
      <c r="L36" s="86"/>
      <c r="M36" s="86"/>
      <c r="N36" s="86"/>
      <c r="R36" s="86"/>
      <c r="S36" s="86"/>
    </row>
    <row r="37" spans="2:19">
      <c r="B37" s="85"/>
      <c r="C37" s="99"/>
      <c r="D37" s="99"/>
      <c r="E37" s="99"/>
      <c r="F37" s="99"/>
      <c r="G37" s="99"/>
      <c r="H37" s="99"/>
      <c r="I37" s="99"/>
      <c r="J37" s="99"/>
      <c r="K37" s="86"/>
      <c r="L37" s="86"/>
      <c r="M37" s="86"/>
      <c r="N37" s="86"/>
      <c r="R37" s="86"/>
      <c r="S37" s="86"/>
    </row>
    <row r="38" spans="2:19">
      <c r="B38" s="85"/>
      <c r="C38" s="99"/>
      <c r="D38" s="99"/>
      <c r="E38" s="99"/>
      <c r="F38" s="99"/>
      <c r="G38" s="99"/>
      <c r="H38" s="99"/>
      <c r="I38" s="99"/>
      <c r="J38" s="99"/>
      <c r="K38" s="86"/>
      <c r="L38" s="86"/>
      <c r="M38" s="86"/>
      <c r="N38" s="86"/>
      <c r="R38" s="86"/>
      <c r="S38" s="86"/>
    </row>
    <row r="39" spans="2:19">
      <c r="B39" s="85"/>
      <c r="C39" s="99"/>
      <c r="D39" s="99"/>
      <c r="E39" s="99"/>
      <c r="F39" s="99"/>
      <c r="G39" s="99"/>
      <c r="H39" s="99"/>
      <c r="I39" s="99"/>
      <c r="J39" s="99"/>
      <c r="K39" s="86"/>
      <c r="L39" s="86"/>
      <c r="M39" s="86"/>
      <c r="N39" s="86"/>
      <c r="R39" s="86"/>
      <c r="S39" s="86"/>
    </row>
    <row r="40" spans="2:19">
      <c r="B40" s="85"/>
      <c r="C40" s="99"/>
      <c r="D40" s="99"/>
      <c r="E40" s="99"/>
      <c r="F40" s="99"/>
      <c r="G40" s="99"/>
      <c r="H40" s="99"/>
      <c r="I40" s="99"/>
      <c r="J40" s="99"/>
      <c r="K40" s="86"/>
      <c r="L40" s="86"/>
      <c r="M40" s="86"/>
      <c r="N40" s="86"/>
      <c r="R40" s="86"/>
      <c r="S40" s="86"/>
    </row>
    <row r="41" spans="2:19" ht="15" customHeight="1">
      <c r="B41" s="85"/>
      <c r="C41" s="99"/>
      <c r="D41" s="99"/>
      <c r="E41" s="99"/>
      <c r="F41" s="99"/>
      <c r="G41" s="99"/>
      <c r="H41" s="99"/>
      <c r="I41" s="99"/>
      <c r="J41" s="99"/>
      <c r="K41" s="86"/>
      <c r="L41" s="86"/>
      <c r="M41" s="86"/>
      <c r="N41" s="86"/>
      <c r="R41" s="86"/>
      <c r="S41" s="86"/>
    </row>
    <row r="42" spans="2:19">
      <c r="B42" s="85"/>
      <c r="C42" s="99"/>
      <c r="D42" s="99"/>
      <c r="E42" s="99"/>
      <c r="F42" s="99"/>
      <c r="G42" s="99"/>
      <c r="H42" s="99"/>
      <c r="I42" s="99"/>
      <c r="J42" s="99"/>
      <c r="K42" s="86"/>
      <c r="L42" s="86"/>
      <c r="M42" s="86"/>
      <c r="N42" s="86"/>
      <c r="R42" s="86"/>
      <c r="S42" s="86"/>
    </row>
    <row r="43" spans="2:19">
      <c r="B43" s="85"/>
      <c r="C43" s="99"/>
      <c r="D43" s="99"/>
      <c r="E43" s="99"/>
      <c r="F43" s="99"/>
      <c r="G43" s="99"/>
      <c r="H43" s="99"/>
      <c r="I43" s="99"/>
      <c r="J43" s="99"/>
      <c r="K43" s="86"/>
      <c r="L43" s="86"/>
      <c r="M43" s="86"/>
      <c r="N43" s="86"/>
      <c r="R43" s="86"/>
      <c r="S43" s="86"/>
    </row>
    <row r="44" spans="2:19">
      <c r="B44" s="85"/>
      <c r="C44" s="99"/>
      <c r="D44" s="99"/>
      <c r="E44" s="99"/>
      <c r="F44" s="99"/>
      <c r="G44" s="99"/>
      <c r="H44" s="99"/>
      <c r="I44" s="99"/>
      <c r="J44" s="99"/>
      <c r="K44" s="86"/>
      <c r="L44" s="86"/>
      <c r="M44" s="86"/>
      <c r="N44" s="86"/>
      <c r="R44" s="86"/>
      <c r="S44" s="86"/>
    </row>
    <row r="45" spans="2:19">
      <c r="B45" s="85"/>
      <c r="C45" s="99"/>
      <c r="D45" s="99"/>
      <c r="E45" s="99"/>
      <c r="F45" s="99"/>
      <c r="G45" s="99"/>
      <c r="H45" s="99"/>
      <c r="I45" s="99"/>
      <c r="J45" s="99"/>
      <c r="K45" s="86"/>
      <c r="L45" s="86"/>
      <c r="M45" s="86"/>
      <c r="N45" s="86"/>
      <c r="R45" s="86"/>
      <c r="S45" s="86"/>
    </row>
    <row r="46" spans="2:19">
      <c r="B46" s="85"/>
      <c r="C46" s="99"/>
      <c r="D46" s="99"/>
      <c r="E46" s="99"/>
      <c r="F46" s="99"/>
      <c r="G46" s="99"/>
      <c r="H46" s="99"/>
      <c r="I46" s="99"/>
      <c r="J46" s="99"/>
      <c r="K46" s="86"/>
      <c r="L46" s="86"/>
      <c r="M46" s="86"/>
      <c r="N46" s="86"/>
      <c r="R46" s="86"/>
      <c r="S46" s="86"/>
    </row>
    <row r="47" spans="2:19">
      <c r="B47" s="85"/>
      <c r="C47" s="99"/>
      <c r="D47" s="99"/>
      <c r="E47" s="99"/>
      <c r="F47" s="99"/>
      <c r="G47" s="99"/>
      <c r="H47" s="99"/>
      <c r="I47" s="99"/>
      <c r="J47" s="99"/>
      <c r="K47" s="86"/>
      <c r="L47" s="86"/>
      <c r="M47" s="86"/>
      <c r="N47" s="86"/>
      <c r="R47" s="86"/>
      <c r="S47" s="86"/>
    </row>
    <row r="48" spans="2:19">
      <c r="B48" s="85"/>
      <c r="C48" s="99"/>
      <c r="D48" s="99"/>
      <c r="E48" s="99"/>
      <c r="F48" s="99"/>
      <c r="G48" s="99"/>
      <c r="H48" s="99"/>
      <c r="I48" s="99"/>
      <c r="J48" s="99"/>
      <c r="K48" s="86"/>
      <c r="L48" s="86"/>
      <c r="M48" s="86"/>
      <c r="N48" s="86"/>
      <c r="R48" s="86"/>
      <c r="S48" s="86"/>
    </row>
    <row r="49" spans="2:19">
      <c r="B49" s="85"/>
      <c r="C49" s="99"/>
      <c r="D49" s="99"/>
      <c r="E49" s="99"/>
      <c r="F49" s="99"/>
      <c r="G49" s="99"/>
      <c r="H49" s="99"/>
      <c r="I49" s="99"/>
      <c r="J49" s="99"/>
      <c r="K49" s="86"/>
      <c r="L49" s="86"/>
      <c r="M49" s="86"/>
      <c r="N49" s="86"/>
      <c r="R49" s="86"/>
      <c r="S49" s="86"/>
    </row>
    <row r="50" spans="2:19">
      <c r="B50" s="85"/>
      <c r="C50" s="99"/>
      <c r="D50" s="99"/>
      <c r="E50" s="99"/>
      <c r="F50" s="99"/>
      <c r="G50" s="99"/>
      <c r="H50" s="99"/>
      <c r="I50" s="99"/>
      <c r="J50" s="99"/>
      <c r="K50" s="86"/>
      <c r="L50" s="86"/>
      <c r="M50" s="86"/>
      <c r="N50" s="86"/>
      <c r="R50" s="86"/>
      <c r="S50" s="86"/>
    </row>
    <row r="51" spans="2:19">
      <c r="B51" s="85"/>
      <c r="C51" s="99"/>
      <c r="D51" s="99"/>
      <c r="E51" s="99"/>
      <c r="F51" s="99"/>
      <c r="G51" s="99"/>
      <c r="H51" s="99"/>
      <c r="I51" s="99"/>
      <c r="J51" s="99"/>
      <c r="K51" s="86"/>
      <c r="L51" s="86"/>
      <c r="M51" s="86"/>
      <c r="N51" s="86"/>
      <c r="R51" s="86"/>
      <c r="S51" s="86"/>
    </row>
    <row r="52" spans="2:19" ht="15" customHeight="1">
      <c r="B52" s="85"/>
      <c r="C52" s="99"/>
      <c r="D52" s="99"/>
      <c r="E52" s="99"/>
      <c r="F52" s="99"/>
      <c r="G52" s="99"/>
      <c r="H52" s="99"/>
      <c r="I52" s="99"/>
      <c r="J52" s="99"/>
      <c r="K52" s="86"/>
      <c r="L52" s="86"/>
      <c r="M52" s="86"/>
      <c r="N52" s="86"/>
      <c r="R52" s="86"/>
      <c r="S52" s="86"/>
    </row>
    <row r="53" spans="2:19">
      <c r="B53" s="84"/>
      <c r="C53" s="99"/>
      <c r="D53" s="99"/>
      <c r="E53" s="99"/>
      <c r="F53" s="99"/>
      <c r="G53" s="99"/>
      <c r="H53" s="99"/>
      <c r="I53" s="99"/>
      <c r="J53" s="99"/>
      <c r="K53" s="86"/>
      <c r="L53" s="86"/>
      <c r="M53" s="86"/>
      <c r="N53" s="86"/>
      <c r="R53" s="86"/>
      <c r="S53" s="86"/>
    </row>
    <row r="54" spans="2:19">
      <c r="C54" s="99"/>
      <c r="D54" s="99"/>
      <c r="E54" s="99"/>
      <c r="F54" s="99"/>
      <c r="G54" s="99"/>
      <c r="H54" s="99"/>
      <c r="I54" s="99"/>
      <c r="J54" s="99"/>
      <c r="K54" s="86"/>
      <c r="L54" s="86"/>
      <c r="M54" s="86"/>
      <c r="N54" s="86"/>
      <c r="R54" s="86"/>
      <c r="S54" s="86"/>
    </row>
    <row r="55" spans="2:19">
      <c r="C55" s="99"/>
      <c r="D55" s="99"/>
      <c r="E55" s="99"/>
      <c r="F55" s="99"/>
      <c r="G55" s="99"/>
      <c r="H55" s="99"/>
      <c r="I55" s="99"/>
      <c r="J55" s="99"/>
      <c r="K55" s="86"/>
      <c r="L55" s="86"/>
      <c r="M55" s="86"/>
      <c r="N55" s="86"/>
      <c r="R55" s="86"/>
      <c r="S55" s="86"/>
    </row>
    <row r="56" spans="2:19">
      <c r="C56" s="99"/>
      <c r="D56" s="99"/>
      <c r="E56" s="99"/>
      <c r="F56" s="99"/>
      <c r="G56" s="99"/>
      <c r="H56" s="99"/>
      <c r="I56" s="99"/>
      <c r="J56" s="99"/>
      <c r="K56" s="86"/>
      <c r="L56" s="86"/>
      <c r="M56" s="86"/>
      <c r="N56" s="86"/>
      <c r="R56" s="86"/>
      <c r="S56" s="86"/>
    </row>
    <row r="57" spans="2:19">
      <c r="C57" s="99"/>
      <c r="D57" s="99"/>
      <c r="E57" s="99"/>
      <c r="F57" s="99"/>
      <c r="G57" s="99"/>
      <c r="H57" s="99"/>
      <c r="I57" s="99"/>
      <c r="J57" s="99"/>
      <c r="K57" s="86"/>
      <c r="L57" s="86"/>
      <c r="M57" s="86"/>
      <c r="N57" s="86"/>
      <c r="R57" s="86"/>
      <c r="S57" s="86"/>
    </row>
    <row r="58" spans="2:19">
      <c r="C58" s="99"/>
      <c r="D58" s="99"/>
      <c r="E58" s="99"/>
      <c r="F58" s="99"/>
      <c r="G58" s="99"/>
      <c r="H58" s="99"/>
      <c r="I58" s="99"/>
      <c r="J58" s="99"/>
      <c r="K58" s="86"/>
      <c r="L58" s="86"/>
      <c r="M58" s="86"/>
      <c r="N58" s="86"/>
      <c r="R58" s="86"/>
      <c r="S58" s="86"/>
    </row>
    <row r="59" spans="2:19">
      <c r="C59" s="99"/>
      <c r="D59" s="99"/>
      <c r="E59" s="99"/>
      <c r="F59" s="99"/>
      <c r="G59" s="99"/>
      <c r="H59" s="99"/>
      <c r="I59" s="99"/>
      <c r="J59" s="99"/>
      <c r="K59" s="86"/>
      <c r="L59" s="86"/>
      <c r="M59" s="86"/>
      <c r="N59" s="86"/>
      <c r="R59" s="86"/>
      <c r="S59" s="86"/>
    </row>
    <row r="60" spans="2:19">
      <c r="C60" s="99"/>
      <c r="D60" s="99"/>
      <c r="E60" s="99"/>
      <c r="F60" s="99"/>
      <c r="G60" s="99"/>
      <c r="H60" s="99"/>
      <c r="I60" s="99"/>
      <c r="J60" s="99"/>
      <c r="K60" s="86"/>
      <c r="L60" s="86"/>
      <c r="M60" s="86"/>
      <c r="N60" s="86"/>
      <c r="R60" s="86"/>
      <c r="S60" s="86"/>
    </row>
    <row r="61" spans="2:19">
      <c r="C61" s="99"/>
      <c r="D61" s="99"/>
      <c r="E61" s="99"/>
      <c r="F61" s="99"/>
      <c r="G61" s="99"/>
      <c r="H61" s="99"/>
      <c r="I61" s="99"/>
      <c r="J61" s="99"/>
    </row>
  </sheetData>
  <mergeCells count="6">
    <mergeCell ref="N4:N5"/>
    <mergeCell ref="B30:M30"/>
    <mergeCell ref="C4:D4"/>
    <mergeCell ref="E4:F4"/>
    <mergeCell ref="G4:H4"/>
    <mergeCell ref="I4:J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10"/>
  <sheetViews>
    <sheetView showGridLines="0" topLeftCell="A84" workbookViewId="0">
      <selection activeCell="L108" sqref="L108"/>
    </sheetView>
  </sheetViews>
  <sheetFormatPr baseColWidth="10" defaultColWidth="10.83203125" defaultRowHeight="13"/>
  <cols>
    <col min="1" max="1" width="3.83203125" style="1" customWidth="1"/>
    <col min="2" max="2" width="16" style="1" customWidth="1"/>
    <col min="3" max="16384" width="10.83203125" style="1"/>
  </cols>
  <sheetData>
    <row r="2" spans="2:4">
      <c r="B2" s="2" t="s">
        <v>259</v>
      </c>
    </row>
    <row r="3" spans="2:4">
      <c r="B3" s="2"/>
    </row>
    <row r="4" spans="2:4">
      <c r="B4" s="1" t="s">
        <v>128</v>
      </c>
    </row>
    <row r="5" spans="2:4">
      <c r="B5" s="147" t="s">
        <v>27</v>
      </c>
      <c r="C5" s="116">
        <v>11.705301813174202</v>
      </c>
      <c r="D5" s="31"/>
    </row>
    <row r="6" spans="2:4">
      <c r="B6" s="69" t="s">
        <v>28</v>
      </c>
      <c r="C6" s="116">
        <v>14.361870677925031</v>
      </c>
    </row>
    <row r="7" spans="2:4">
      <c r="B7" s="69" t="s">
        <v>29</v>
      </c>
      <c r="C7" s="116">
        <v>14.809067045285698</v>
      </c>
    </row>
    <row r="8" spans="2:4">
      <c r="B8" s="69" t="s">
        <v>30</v>
      </c>
      <c r="C8" s="116">
        <v>19.557680008078904</v>
      </c>
    </row>
    <row r="9" spans="2:4">
      <c r="B9" s="69" t="s">
        <v>31</v>
      </c>
      <c r="C9" s="116">
        <v>19.37146972970924</v>
      </c>
    </row>
    <row r="10" spans="2:4">
      <c r="B10" s="69" t="s">
        <v>32</v>
      </c>
      <c r="C10" s="116">
        <v>21.98092390598914</v>
      </c>
    </row>
    <row r="11" spans="2:4">
      <c r="B11" s="69" t="s">
        <v>33</v>
      </c>
      <c r="C11" s="116">
        <v>14.84628760786115</v>
      </c>
    </row>
    <row r="12" spans="2:4">
      <c r="B12" s="69" t="s">
        <v>34</v>
      </c>
      <c r="C12" s="116">
        <v>12.768666217329439</v>
      </c>
    </row>
    <row r="13" spans="2:4">
      <c r="B13" s="69" t="s">
        <v>35</v>
      </c>
      <c r="C13" s="116">
        <v>19.942508084800576</v>
      </c>
    </row>
    <row r="14" spans="2:4">
      <c r="B14" s="69" t="s">
        <v>36</v>
      </c>
      <c r="C14" s="116">
        <v>14.774740572007087</v>
      </c>
    </row>
    <row r="15" spans="2:4">
      <c r="B15" s="69" t="s">
        <v>37</v>
      </c>
      <c r="C15" s="116">
        <v>19.050744905531136</v>
      </c>
    </row>
    <row r="16" spans="2:4">
      <c r="B16" s="69" t="s">
        <v>38</v>
      </c>
      <c r="C16" s="116">
        <v>12.484905544526086</v>
      </c>
    </row>
    <row r="17" spans="2:3">
      <c r="B17" s="69" t="s">
        <v>39</v>
      </c>
      <c r="C17" s="116">
        <v>21.797755323553439</v>
      </c>
    </row>
    <row r="18" spans="2:3">
      <c r="B18" s="69" t="s">
        <v>40</v>
      </c>
      <c r="C18" s="116">
        <v>10.927283399538611</v>
      </c>
    </row>
    <row r="19" spans="2:3">
      <c r="B19" s="69" t="s">
        <v>41</v>
      </c>
      <c r="C19" s="116">
        <v>11.794810283475272</v>
      </c>
    </row>
    <row r="20" spans="2:3">
      <c r="B20" s="69" t="s">
        <v>42</v>
      </c>
      <c r="C20" s="116">
        <v>14.189219819574777</v>
      </c>
    </row>
    <row r="21" spans="2:3">
      <c r="B21" s="69" t="s">
        <v>43</v>
      </c>
      <c r="C21" s="116">
        <v>15.002880352655351</v>
      </c>
    </row>
    <row r="22" spans="2:3">
      <c r="B22" s="69" t="s">
        <v>44</v>
      </c>
      <c r="C22" s="116">
        <v>14.23041078213492</v>
      </c>
    </row>
    <row r="23" spans="2:3">
      <c r="B23" s="69" t="s">
        <v>45</v>
      </c>
      <c r="C23" s="116">
        <v>15.240547816926139</v>
      </c>
    </row>
    <row r="24" spans="2:3">
      <c r="B24" s="69" t="s">
        <v>46</v>
      </c>
      <c r="C24" s="116">
        <v>11.93101208485035</v>
      </c>
    </row>
    <row r="25" spans="2:3">
      <c r="B25" s="69" t="s">
        <v>47</v>
      </c>
      <c r="C25" s="116">
        <v>13.669426780731049</v>
      </c>
    </row>
    <row r="26" spans="2:3">
      <c r="B26" s="69" t="s">
        <v>48</v>
      </c>
      <c r="C26" s="116">
        <v>12.053288221611334</v>
      </c>
    </row>
    <row r="27" spans="2:3">
      <c r="B27" s="69" t="s">
        <v>49</v>
      </c>
      <c r="C27" s="116">
        <v>15.580855408542897</v>
      </c>
    </row>
    <row r="28" spans="2:3">
      <c r="B28" s="69" t="s">
        <v>50</v>
      </c>
      <c r="C28" s="116">
        <v>13.374731311201337</v>
      </c>
    </row>
    <row r="29" spans="2:3">
      <c r="B29" s="69" t="s">
        <v>51</v>
      </c>
      <c r="C29" s="116">
        <v>14.547517403176801</v>
      </c>
    </row>
    <row r="30" spans="2:3">
      <c r="B30" s="69" t="s">
        <v>52</v>
      </c>
      <c r="C30" s="116">
        <v>13.503599616255915</v>
      </c>
    </row>
    <row r="31" spans="2:3">
      <c r="B31" s="69" t="s">
        <v>53</v>
      </c>
      <c r="C31" s="116">
        <v>13.144046856410725</v>
      </c>
    </row>
    <row r="32" spans="2:3">
      <c r="B32" s="69" t="s">
        <v>54</v>
      </c>
      <c r="C32" s="116">
        <v>11.555883223583162</v>
      </c>
    </row>
    <row r="33" spans="2:3">
      <c r="B33" s="69" t="s">
        <v>55</v>
      </c>
      <c r="C33" s="116">
        <v>17.290977141266357</v>
      </c>
    </row>
    <row r="34" spans="2:3">
      <c r="B34" s="69" t="s">
        <v>56</v>
      </c>
      <c r="C34" s="116">
        <v>15.993044211413817</v>
      </c>
    </row>
    <row r="35" spans="2:3">
      <c r="B35" s="69" t="s">
        <v>57</v>
      </c>
      <c r="C35" s="116">
        <v>17.380885065363437</v>
      </c>
    </row>
    <row r="36" spans="2:3">
      <c r="B36" s="69" t="s">
        <v>58</v>
      </c>
      <c r="C36" s="116">
        <v>15.551261399941046</v>
      </c>
    </row>
    <row r="37" spans="2:3">
      <c r="B37" s="69" t="s">
        <v>59</v>
      </c>
      <c r="C37" s="116">
        <v>12.608915454842835</v>
      </c>
    </row>
    <row r="38" spans="2:3">
      <c r="B38" s="69" t="s">
        <v>60</v>
      </c>
      <c r="C38" s="116">
        <v>14.988390975829072</v>
      </c>
    </row>
    <row r="39" spans="2:3">
      <c r="B39" s="69" t="s">
        <v>61</v>
      </c>
      <c r="C39" s="116">
        <v>18.430295232465138</v>
      </c>
    </row>
    <row r="40" spans="2:3">
      <c r="B40" s="69" t="s">
        <v>62</v>
      </c>
      <c r="C40" s="116">
        <v>10.867875117639837</v>
      </c>
    </row>
    <row r="41" spans="2:3">
      <c r="B41" s="69" t="s">
        <v>63</v>
      </c>
      <c r="C41" s="116">
        <v>12.814219650192472</v>
      </c>
    </row>
    <row r="42" spans="2:3">
      <c r="B42" s="69" t="s">
        <v>64</v>
      </c>
      <c r="C42" s="116">
        <v>11.127311794950502</v>
      </c>
    </row>
    <row r="43" spans="2:3">
      <c r="B43" s="69" t="s">
        <v>65</v>
      </c>
      <c r="C43" s="116">
        <v>12.484664790358664</v>
      </c>
    </row>
    <row r="44" spans="2:3">
      <c r="B44" s="69" t="s">
        <v>66</v>
      </c>
      <c r="C44" s="116">
        <v>12.169652180898064</v>
      </c>
    </row>
    <row r="45" spans="2:3">
      <c r="B45" s="69" t="s">
        <v>67</v>
      </c>
      <c r="C45" s="116">
        <v>13.541039470144378</v>
      </c>
    </row>
    <row r="46" spans="2:3">
      <c r="B46" s="69" t="s">
        <v>68</v>
      </c>
      <c r="C46" s="116">
        <v>11.376527404142223</v>
      </c>
    </row>
    <row r="47" spans="2:3">
      <c r="B47" s="69" t="s">
        <v>69</v>
      </c>
      <c r="C47" s="116">
        <v>13.57291338177278</v>
      </c>
    </row>
    <row r="48" spans="2:3">
      <c r="B48" s="69" t="s">
        <v>70</v>
      </c>
      <c r="C48" s="116">
        <v>11.334120425029516</v>
      </c>
    </row>
    <row r="49" spans="2:3">
      <c r="B49" s="69" t="s">
        <v>71</v>
      </c>
      <c r="C49" s="116">
        <v>12.572968118545129</v>
      </c>
    </row>
    <row r="50" spans="2:3">
      <c r="B50" s="69" t="s">
        <v>72</v>
      </c>
      <c r="C50" s="116">
        <v>14.362694735076426</v>
      </c>
    </row>
    <row r="51" spans="2:3">
      <c r="B51" s="69" t="s">
        <v>73</v>
      </c>
      <c r="C51" s="116">
        <v>16.609924687919118</v>
      </c>
    </row>
    <row r="52" spans="2:3">
      <c r="B52" s="69" t="s">
        <v>74</v>
      </c>
      <c r="C52" s="116">
        <v>15.972784707597603</v>
      </c>
    </row>
    <row r="53" spans="2:3">
      <c r="B53" s="69" t="s">
        <v>75</v>
      </c>
      <c r="C53" s="116">
        <v>13.153191793552077</v>
      </c>
    </row>
    <row r="54" spans="2:3">
      <c r="B54" s="69" t="s">
        <v>76</v>
      </c>
      <c r="C54" s="116">
        <v>10.322352148157456</v>
      </c>
    </row>
    <row r="55" spans="2:3">
      <c r="B55" s="69" t="s">
        <v>77</v>
      </c>
      <c r="C55" s="116">
        <v>9.9313456042572295</v>
      </c>
    </row>
    <row r="56" spans="2:3">
      <c r="B56" s="69" t="s">
        <v>78</v>
      </c>
      <c r="C56" s="116">
        <v>13.556276758471661</v>
      </c>
    </row>
    <row r="57" spans="2:3">
      <c r="B57" s="69" t="s">
        <v>79</v>
      </c>
      <c r="C57" s="116">
        <v>13.984686451939504</v>
      </c>
    </row>
    <row r="58" spans="2:3">
      <c r="B58" s="69" t="s">
        <v>80</v>
      </c>
      <c r="C58" s="116">
        <v>9.192900200937709</v>
      </c>
    </row>
    <row r="59" spans="2:3">
      <c r="B59" s="69" t="s">
        <v>81</v>
      </c>
      <c r="C59" s="116">
        <v>12.19054186342899</v>
      </c>
    </row>
    <row r="60" spans="2:3">
      <c r="B60" s="69" t="s">
        <v>82</v>
      </c>
      <c r="C60" s="116">
        <v>10.278790662953286</v>
      </c>
    </row>
    <row r="61" spans="2:3">
      <c r="B61" s="69" t="s">
        <v>83</v>
      </c>
      <c r="C61" s="116">
        <v>12.774350227762453</v>
      </c>
    </row>
    <row r="62" spans="2:3">
      <c r="B62" s="69" t="s">
        <v>84</v>
      </c>
      <c r="C62" s="116">
        <v>12.617213778711369</v>
      </c>
    </row>
    <row r="63" spans="2:3">
      <c r="B63" s="69" t="s">
        <v>85</v>
      </c>
      <c r="C63" s="116">
        <v>10.342038363762422</v>
      </c>
    </row>
    <row r="64" spans="2:3">
      <c r="B64" s="69" t="s">
        <v>86</v>
      </c>
      <c r="C64" s="116">
        <v>13.862381726677013</v>
      </c>
    </row>
    <row r="65" spans="2:3">
      <c r="B65" s="69" t="s">
        <v>87</v>
      </c>
      <c r="C65" s="116">
        <v>13.737934389615559</v>
      </c>
    </row>
    <row r="66" spans="2:3">
      <c r="B66" s="69" t="s">
        <v>88</v>
      </c>
      <c r="C66" s="116">
        <v>10.162761440478063</v>
      </c>
    </row>
    <row r="67" spans="2:3">
      <c r="B67" s="69" t="s">
        <v>89</v>
      </c>
      <c r="C67" s="116">
        <v>12.935165518313216</v>
      </c>
    </row>
    <row r="68" spans="2:3">
      <c r="B68" s="69" t="s">
        <v>90</v>
      </c>
      <c r="C68" s="116">
        <v>12.925398515258259</v>
      </c>
    </row>
    <row r="69" spans="2:3">
      <c r="B69" s="69" t="s">
        <v>91</v>
      </c>
      <c r="C69" s="116">
        <v>13.063564223664724</v>
      </c>
    </row>
    <row r="70" spans="2:3">
      <c r="B70" s="69" t="s">
        <v>92</v>
      </c>
      <c r="C70" s="116">
        <v>13.893530675578898</v>
      </c>
    </row>
    <row r="71" spans="2:3">
      <c r="B71" s="69" t="s">
        <v>93</v>
      </c>
      <c r="C71" s="116">
        <v>20.550168816552681</v>
      </c>
    </row>
    <row r="72" spans="2:3">
      <c r="B72" s="69" t="s">
        <v>94</v>
      </c>
      <c r="C72" s="116">
        <v>10.553945851637225</v>
      </c>
    </row>
    <row r="73" spans="2:3">
      <c r="B73" s="69" t="s">
        <v>95</v>
      </c>
      <c r="C73" s="116">
        <v>11.167822710814466</v>
      </c>
    </row>
    <row r="74" spans="2:3">
      <c r="B74" s="69" t="s">
        <v>96</v>
      </c>
      <c r="C74" s="116">
        <v>14.106260524376724</v>
      </c>
    </row>
    <row r="75" spans="2:3">
      <c r="B75" s="69" t="s">
        <v>97</v>
      </c>
      <c r="C75" s="116">
        <v>13.462693873917978</v>
      </c>
    </row>
    <row r="76" spans="2:3">
      <c r="B76" s="69" t="s">
        <v>98</v>
      </c>
      <c r="C76" s="116">
        <v>11.548374306106265</v>
      </c>
    </row>
    <row r="77" spans="2:3">
      <c r="B77" s="69" t="s">
        <v>99</v>
      </c>
      <c r="C77" s="116">
        <v>11.80967142517459</v>
      </c>
    </row>
    <row r="78" spans="2:3">
      <c r="B78" s="69" t="s">
        <v>100</v>
      </c>
      <c r="C78" s="116">
        <v>14.416645476556367</v>
      </c>
    </row>
    <row r="79" spans="2:3">
      <c r="B79" s="69" t="s">
        <v>101</v>
      </c>
      <c r="C79" s="116">
        <v>14.352276240636577</v>
      </c>
    </row>
    <row r="80" spans="2:3">
      <c r="B80" s="69" t="s">
        <v>102</v>
      </c>
      <c r="C80" s="116">
        <v>15.265128464307448</v>
      </c>
    </row>
    <row r="81" spans="2:3">
      <c r="B81" s="69" t="s">
        <v>103</v>
      </c>
      <c r="C81" s="116">
        <v>13.05628974820277</v>
      </c>
    </row>
    <row r="82" spans="2:3">
      <c r="B82" s="69" t="s">
        <v>104</v>
      </c>
      <c r="C82" s="116">
        <v>19.563291406254709</v>
      </c>
    </row>
    <row r="83" spans="2:3">
      <c r="B83" s="69" t="s">
        <v>105</v>
      </c>
      <c r="C83" s="116">
        <v>14.009466938089181</v>
      </c>
    </row>
    <row r="84" spans="2:3">
      <c r="B84" s="69" t="s">
        <v>106</v>
      </c>
      <c r="C84" s="116">
        <v>10.858490697706877</v>
      </c>
    </row>
    <row r="85" spans="2:3">
      <c r="B85" s="69" t="s">
        <v>107</v>
      </c>
      <c r="C85" s="116">
        <v>12.154446266041042</v>
      </c>
    </row>
    <row r="86" spans="2:3">
      <c r="B86" s="69" t="s">
        <v>108</v>
      </c>
      <c r="C86" s="116">
        <v>15.804675268585003</v>
      </c>
    </row>
    <row r="87" spans="2:3">
      <c r="B87" s="69" t="s">
        <v>109</v>
      </c>
      <c r="C87" s="116">
        <v>16.252760450970516</v>
      </c>
    </row>
    <row r="88" spans="2:3">
      <c r="B88" s="69" t="s">
        <v>110</v>
      </c>
      <c r="C88" s="116">
        <v>23.097348588386897</v>
      </c>
    </row>
    <row r="89" spans="2:3">
      <c r="B89" s="69" t="s">
        <v>111</v>
      </c>
      <c r="C89" s="116">
        <v>19.318211917606238</v>
      </c>
    </row>
    <row r="90" spans="2:3">
      <c r="B90" s="69" t="s">
        <v>112</v>
      </c>
      <c r="C90" s="116">
        <v>10.37636571853044</v>
      </c>
    </row>
    <row r="91" spans="2:3">
      <c r="B91" s="69" t="s">
        <v>113</v>
      </c>
      <c r="C91" s="116">
        <v>11.246155160628845</v>
      </c>
    </row>
    <row r="92" spans="2:3">
      <c r="B92" s="69" t="s">
        <v>114</v>
      </c>
      <c r="C92" s="116">
        <v>14.354257765254722</v>
      </c>
    </row>
    <row r="93" spans="2:3">
      <c r="B93" s="69" t="s">
        <v>115</v>
      </c>
      <c r="C93" s="116">
        <v>12.276736895822701</v>
      </c>
    </row>
    <row r="94" spans="2:3">
      <c r="B94" s="69" t="s">
        <v>116</v>
      </c>
      <c r="C94" s="116">
        <v>14.439120051873291</v>
      </c>
    </row>
    <row r="95" spans="2:3">
      <c r="B95" s="69" t="s">
        <v>117</v>
      </c>
      <c r="C95" s="116">
        <v>14.299563742123121</v>
      </c>
    </row>
    <row r="96" spans="2:3">
      <c r="B96" s="69" t="s">
        <v>118</v>
      </c>
      <c r="C96" s="116">
        <v>19.459401645124956</v>
      </c>
    </row>
    <row r="97" spans="2:3">
      <c r="B97" s="69" t="s">
        <v>119</v>
      </c>
      <c r="C97" s="116">
        <v>14.024702148898237</v>
      </c>
    </row>
    <row r="98" spans="2:3">
      <c r="B98" s="69" t="s">
        <v>120</v>
      </c>
      <c r="C98" s="116">
        <v>22.066113854189705</v>
      </c>
    </row>
    <row r="99" spans="2:3">
      <c r="B99" s="69" t="s">
        <v>121</v>
      </c>
      <c r="C99" s="116">
        <v>18.768603645214739</v>
      </c>
    </row>
    <row r="100" spans="2:3">
      <c r="B100" s="69" t="s">
        <v>122</v>
      </c>
      <c r="C100" s="116">
        <v>19.331560313722832</v>
      </c>
    </row>
    <row r="101" spans="2:3">
      <c r="B101" s="69" t="s">
        <v>123</v>
      </c>
      <c r="C101" s="116">
        <v>41.244116069832572</v>
      </c>
    </row>
    <row r="102" spans="2:3">
      <c r="B102" s="69" t="s">
        <v>124</v>
      </c>
      <c r="C102" s="116">
        <v>27.694788885069929</v>
      </c>
    </row>
    <row r="103" spans="2:3">
      <c r="B103" s="69" t="s">
        <v>125</v>
      </c>
      <c r="C103" s="116">
        <v>44.632219011490157</v>
      </c>
    </row>
    <row r="104" spans="2:3">
      <c r="B104" s="69" t="s">
        <v>126</v>
      </c>
      <c r="C104" s="116">
        <v>22.145838686375559</v>
      </c>
    </row>
    <row r="105" spans="2:3">
      <c r="B105" s="69" t="s">
        <v>127</v>
      </c>
      <c r="C105" s="116">
        <v>21.814554601439848</v>
      </c>
    </row>
    <row r="106" spans="2:3">
      <c r="C106" s="16"/>
    </row>
    <row r="108" spans="2:3">
      <c r="B108" s="1" t="s">
        <v>226</v>
      </c>
    </row>
    <row r="109" spans="2:3">
      <c r="B109" s="1" t="s">
        <v>205</v>
      </c>
    </row>
    <row r="110" spans="2:3">
      <c r="B110" s="1" t="s">
        <v>213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21"/>
  <sheetViews>
    <sheetView showGridLines="0" workbookViewId="0">
      <selection activeCell="O10" sqref="O10"/>
    </sheetView>
  </sheetViews>
  <sheetFormatPr baseColWidth="10" defaultColWidth="11.5" defaultRowHeight="17"/>
  <cols>
    <col min="1" max="1" width="2.33203125" style="82" customWidth="1"/>
    <col min="2" max="2" width="16.1640625" style="82" customWidth="1"/>
    <col min="3" max="16384" width="11.5" style="82"/>
  </cols>
  <sheetData>
    <row r="2" spans="2:10">
      <c r="B2" s="2" t="s">
        <v>230</v>
      </c>
    </row>
    <row r="4" spans="2:10">
      <c r="B4" s="156" t="s">
        <v>164</v>
      </c>
      <c r="C4" s="156">
        <v>2014</v>
      </c>
      <c r="D4" s="156">
        <v>2015</v>
      </c>
      <c r="E4" s="156">
        <v>2016</v>
      </c>
      <c r="F4" s="156">
        <v>2017</v>
      </c>
      <c r="G4" s="156">
        <v>2018</v>
      </c>
      <c r="H4" s="156">
        <v>2019</v>
      </c>
      <c r="I4" s="156">
        <v>2020</v>
      </c>
      <c r="J4" s="156">
        <v>2021</v>
      </c>
    </row>
    <row r="5" spans="2:10">
      <c r="B5" s="69"/>
      <c r="C5" s="69"/>
      <c r="D5" s="69"/>
      <c r="E5" s="69"/>
      <c r="F5" s="69"/>
      <c r="G5" s="69"/>
      <c r="H5" s="69"/>
      <c r="I5" s="69"/>
      <c r="J5" s="69"/>
    </row>
    <row r="6" spans="2:10">
      <c r="B6" s="69" t="s">
        <v>165</v>
      </c>
      <c r="C6" s="68">
        <v>1.8747350427350427</v>
      </c>
      <c r="D6" s="68">
        <v>1.8435448577680524</v>
      </c>
      <c r="E6" s="68">
        <v>1.8106601774079598</v>
      </c>
      <c r="F6" s="68">
        <v>1.8034280036432888</v>
      </c>
      <c r="G6" s="68">
        <v>1.84783728115345</v>
      </c>
      <c r="H6" s="68">
        <v>1.8999473868817958</v>
      </c>
      <c r="I6" s="68">
        <v>1.7761927255550307</v>
      </c>
      <c r="J6" s="157" t="s">
        <v>174</v>
      </c>
    </row>
    <row r="7" spans="2:10">
      <c r="B7" s="69" t="s">
        <v>166</v>
      </c>
      <c r="C7" s="68">
        <v>5.4692307692307693</v>
      </c>
      <c r="D7" s="68">
        <v>5.700854700854701</v>
      </c>
      <c r="E7" s="68">
        <v>5.61</v>
      </c>
      <c r="F7" s="68">
        <v>4.2719298245614032</v>
      </c>
      <c r="G7" s="68">
        <v>5.9523809523809526</v>
      </c>
      <c r="H7" s="68">
        <v>4.9615384615384617</v>
      </c>
      <c r="I7" s="68">
        <v>5.7307692307692308</v>
      </c>
      <c r="J7" s="157" t="s">
        <v>174</v>
      </c>
    </row>
    <row r="8" spans="2:10">
      <c r="B8" s="69" t="s">
        <v>167</v>
      </c>
      <c r="C8" s="68">
        <v>3.0622394282310901</v>
      </c>
      <c r="D8" s="68">
        <v>2.8241623117122656</v>
      </c>
      <c r="E8" s="68">
        <v>2.7116384915474643</v>
      </c>
      <c r="F8" s="68">
        <v>2.7235602094240838</v>
      </c>
      <c r="G8" s="68">
        <v>2.6791697013838309</v>
      </c>
      <c r="H8" s="68">
        <v>2.8201771274547554</v>
      </c>
      <c r="I8" s="68">
        <v>2.4588986432561852</v>
      </c>
      <c r="J8" s="157" t="s">
        <v>174</v>
      </c>
    </row>
    <row r="9" spans="2:10">
      <c r="B9" s="69" t="s">
        <v>168</v>
      </c>
      <c r="C9" s="68">
        <v>1.4747238933285445</v>
      </c>
      <c r="D9" s="68">
        <v>1.4913926499032881</v>
      </c>
      <c r="E9" s="68">
        <v>1.4811251699257555</v>
      </c>
      <c r="F9" s="68">
        <v>1.4827434601011211</v>
      </c>
      <c r="G9" s="68">
        <v>1.5499886647018817</v>
      </c>
      <c r="H9" s="68">
        <v>1.588762495691141</v>
      </c>
      <c r="I9" s="68">
        <v>1.5238095238095237</v>
      </c>
      <c r="J9" s="157" t="s">
        <v>174</v>
      </c>
    </row>
    <row r="10" spans="2:10">
      <c r="B10" s="69" t="s">
        <v>169</v>
      </c>
      <c r="C10" s="68">
        <v>0.5678586192641587</v>
      </c>
      <c r="D10" s="68">
        <v>0.57276979766554137</v>
      </c>
      <c r="E10" s="68">
        <v>0.5851363409857343</v>
      </c>
      <c r="F10" s="68">
        <v>0.60595399844720499</v>
      </c>
      <c r="G10" s="68">
        <v>0.63265742265578839</v>
      </c>
      <c r="H10" s="68">
        <v>0.64272638901162715</v>
      </c>
      <c r="I10" s="68">
        <v>0.63100102818275294</v>
      </c>
      <c r="J10" s="157" t="s">
        <v>174</v>
      </c>
    </row>
    <row r="11" spans="2:10">
      <c r="B11" s="69" t="s">
        <v>170</v>
      </c>
      <c r="C11" s="68">
        <v>0.21261603529664852</v>
      </c>
      <c r="D11" s="68">
        <v>0.21825373448348412</v>
      </c>
      <c r="E11" s="68">
        <v>0.22383759119293054</v>
      </c>
      <c r="F11" s="68">
        <v>0.23462965657741561</v>
      </c>
      <c r="G11" s="68">
        <v>0.25290245475585232</v>
      </c>
      <c r="H11" s="68">
        <v>0.26621076815307215</v>
      </c>
      <c r="I11" s="68">
        <v>0.26163213608085906</v>
      </c>
      <c r="J11" s="157" t="s">
        <v>174</v>
      </c>
    </row>
    <row r="12" spans="2:10">
      <c r="B12" s="69" t="s">
        <v>171</v>
      </c>
      <c r="C12" s="68">
        <v>0.16006196881289184</v>
      </c>
      <c r="D12" s="68">
        <v>0.16116231249445251</v>
      </c>
      <c r="E12" s="68">
        <v>0.16107808342383292</v>
      </c>
      <c r="F12" s="68">
        <v>0.16951597150190417</v>
      </c>
      <c r="G12" s="68">
        <v>0.17971656734928462</v>
      </c>
      <c r="H12" s="68">
        <v>0.19239336186646191</v>
      </c>
      <c r="I12" s="68">
        <v>0.1899561038810357</v>
      </c>
      <c r="J12" s="157" t="s">
        <v>174</v>
      </c>
    </row>
    <row r="13" spans="2:10">
      <c r="B13" s="69" t="s">
        <v>172</v>
      </c>
      <c r="C13" s="68">
        <v>0.21697456906547113</v>
      </c>
      <c r="D13" s="68">
        <v>0.21282382352133183</v>
      </c>
      <c r="E13" s="68">
        <v>0.21379991743870499</v>
      </c>
      <c r="F13" s="68">
        <v>0.21910029695818509</v>
      </c>
      <c r="G13" s="68">
        <v>0.23579184225067071</v>
      </c>
      <c r="H13" s="68">
        <v>0.25151565457020486</v>
      </c>
      <c r="I13" s="68">
        <v>0.24794251073909029</v>
      </c>
      <c r="J13" s="157" t="s">
        <v>174</v>
      </c>
    </row>
    <row r="14" spans="2:10">
      <c r="B14" s="69" t="s">
        <v>173</v>
      </c>
      <c r="C14" s="68">
        <v>0.38540581494459702</v>
      </c>
      <c r="D14" s="68">
        <v>0.39103785103785105</v>
      </c>
      <c r="E14" s="68">
        <v>0.38687626474507675</v>
      </c>
      <c r="F14" s="68">
        <v>0.35091400183282689</v>
      </c>
      <c r="G14" s="68">
        <v>0.36692951015531661</v>
      </c>
      <c r="H14" s="68">
        <v>0.38698915763135949</v>
      </c>
      <c r="I14" s="68">
        <v>0.37994155093903625</v>
      </c>
      <c r="J14" s="157" t="s">
        <v>174</v>
      </c>
    </row>
    <row r="15" spans="2:10">
      <c r="B15" s="69" t="s">
        <v>217</v>
      </c>
      <c r="C15" s="68">
        <v>0.27759921325734671</v>
      </c>
      <c r="D15" s="68">
        <v>0.27591157371944108</v>
      </c>
      <c r="E15" s="68">
        <v>0.27571461385329998</v>
      </c>
      <c r="F15" s="68">
        <v>0.28304483251965751</v>
      </c>
      <c r="G15" s="68">
        <v>0.29686919152638447</v>
      </c>
      <c r="H15" s="68">
        <v>0.3103423501095664</v>
      </c>
      <c r="I15" s="68">
        <v>0.30181339397929258</v>
      </c>
      <c r="J15" s="68">
        <v>0.29958951663764805</v>
      </c>
    </row>
    <row r="18" spans="2:2">
      <c r="B18" s="5" t="s">
        <v>190</v>
      </c>
    </row>
    <row r="19" spans="2:2">
      <c r="B19" s="5" t="s">
        <v>191</v>
      </c>
    </row>
    <row r="20" spans="2:2">
      <c r="B20" s="5" t="s">
        <v>232</v>
      </c>
    </row>
    <row r="21" spans="2:2">
      <c r="B21" s="5"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tableau1</vt:lpstr>
      <vt:lpstr>Graphique1</vt:lpstr>
      <vt:lpstr>graphique 2</vt:lpstr>
      <vt:lpstr>graphique 3</vt:lpstr>
      <vt:lpstr>graphique 4</vt:lpstr>
      <vt:lpstr>graphique 5</vt:lpstr>
      <vt:lpstr>graphique 6</vt:lpstr>
      <vt:lpstr>Carte 1</vt:lpstr>
      <vt:lpstr>Tableau complémentaire A</vt:lpstr>
      <vt:lpstr>Tableau complémentaire B</vt:lpstr>
      <vt:lpstr>Tableau complémentaire C</vt:lpstr>
      <vt:lpstr>Tableau complémentaire D</vt:lpstr>
      <vt:lpstr>tableau1!Zone_d_impression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Microsoft Office User</cp:lastModifiedBy>
  <cp:lastPrinted>2019-07-16T14:18:43Z</cp:lastPrinted>
  <dcterms:created xsi:type="dcterms:W3CDTF">2015-03-06T15:08:14Z</dcterms:created>
  <dcterms:modified xsi:type="dcterms:W3CDTF">2022-09-22T09:38:21Z</dcterms:modified>
</cp:coreProperties>
</file>